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01水道局\15水道施設課\05水道建設係\03個別\大西\12 水道工事関係\仕様書関係\R08 断水計画書\"/>
    </mc:Choice>
  </mc:AlternateContent>
  <bookViews>
    <workbookView xWindow="-105" yWindow="-105" windowWidth="23250" windowHeight="12450"/>
  </bookViews>
  <sheets>
    <sheet name="断水計画(1)" sheetId="1" r:id="rId1"/>
    <sheet name="断水計画(2)" sheetId="5" r:id="rId2"/>
    <sheet name="断水計画(3)" sheetId="6" r:id="rId3"/>
    <sheet name="断水チラシ(片面用)" sheetId="7" r:id="rId4"/>
    <sheet name="断水チラシ(両面用)" sheetId="8" r:id="rId5"/>
    <sheet name="不断水計画(1)" sheetId="3" r:id="rId6"/>
    <sheet name="実施工程表作成シート(自動)" sheetId="4" r:id="rId7"/>
    <sheet name="DATA" sheetId="2" r:id="rId8"/>
  </sheets>
  <externalReferences>
    <externalReference r:id="rId9"/>
    <externalReference r:id="rId10"/>
  </externalReferences>
  <definedNames>
    <definedName name="check">DATA!$B$79:$B$81</definedName>
    <definedName name="hudansui">DATA!$B$22:$B$25</definedName>
    <definedName name="kansyu">DATA!$B$41:$B$46</definedName>
    <definedName name="kouji">DATA!$B$30:$B$36</definedName>
    <definedName name="_xlnm.Print_Area" localSheetId="3">'断水チラシ(片面用)'!$A$1:$BL$71</definedName>
    <definedName name="_xlnm.Print_Area" localSheetId="4">'断水チラシ(両面用)'!$A$1:$BL$142</definedName>
    <definedName name="_xlnm.Print_Area" localSheetId="0">'断水計画(1)'!$A$1:$Y$52</definedName>
    <definedName name="_xlnm.Print_Area" localSheetId="1">'断水計画(2)'!$A$1:$Y$50</definedName>
    <definedName name="_xlnm.Print_Area" localSheetId="2">'断水計画(3)'!$A$1:$T$54</definedName>
    <definedName name="_xlnm.Print_Area" localSheetId="5">'不断水計画(1)'!$A$1:$Y$52</definedName>
    <definedName name="setuzoku">DATA!$B$69:$B$74</definedName>
    <definedName name="size">DATA!$B$52:$B$64</definedName>
    <definedName name="size2">DATA!$B$52:$F$64</definedName>
    <definedName name="syoukasen">DATA!$B$14:$B$17</definedName>
    <definedName name="time">DATA!$B$87:$D$110</definedName>
    <definedName name="tokusyu">DATA!$B$3:$B$9</definedName>
    <definedName name="工事種類1" localSheetId="3">'[1]様式5～6(入力シート)'!$B$57:$D$69</definedName>
    <definedName name="工事種類1" localSheetId="4">'[1]様式5～6(入力シート)'!$B$57:$D$69</definedName>
    <definedName name="工事種類1">'[2]様式5～6(入力シート)'!$B$57:$D$69</definedName>
    <definedName name="配布時期" localSheetId="3">'[1]様式5～6(入力シート)'!$B$88:$D$89</definedName>
    <definedName name="配布時期" localSheetId="4">'[1]様式5～6(入力シート)'!$B$88:$D$89</definedName>
    <definedName name="配布時期">'[2]様式5～6(入力シート)'!$B$88:$D$89</definedName>
    <definedName name="舗装施工" localSheetId="3">'[1]様式5～6(入力シート)'!$B$74:$D$77</definedName>
    <definedName name="舗装施工" localSheetId="4">'[1]様式5～6(入力シート)'!$B$74:$D$77</definedName>
    <definedName name="舗装施工">'[2]様式5～6(入力シート)'!$B$74:$D$77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Q37" i="7" l="1"/>
  <c r="N39" i="7" s="1"/>
  <c r="N39" i="8" s="1"/>
  <c r="AU39" i="8" s="1"/>
  <c r="AZ65" i="8"/>
  <c r="AL63" i="8"/>
  <c r="AZ58" i="8"/>
  <c r="AM58" i="8"/>
  <c r="AL56" i="8"/>
  <c r="S65" i="8"/>
  <c r="E63" i="8"/>
  <c r="S58" i="8"/>
  <c r="F58" i="8"/>
  <c r="E56" i="8"/>
  <c r="BT38" i="7"/>
  <c r="BT37" i="7"/>
  <c r="BS38" i="7"/>
  <c r="BS37" i="7"/>
  <c r="N37" i="7" l="1"/>
  <c r="N37" i="8" s="1"/>
  <c r="AU37" i="8" s="1"/>
  <c r="BR37" i="7"/>
  <c r="Q37" i="7" s="1"/>
  <c r="Q37" i="8" s="1"/>
  <c r="AX37" i="8" s="1"/>
  <c r="BQ38" i="7"/>
  <c r="BP37" i="7"/>
  <c r="E37" i="7" s="1"/>
  <c r="E37" i="8" s="1"/>
  <c r="AL37" i="8" s="1"/>
  <c r="N45" i="7" l="1"/>
  <c r="N45" i="8" s="1"/>
  <c r="AU45" i="8" s="1"/>
  <c r="N43" i="7"/>
  <c r="N43" i="8" s="1"/>
  <c r="AU43" i="8" s="1"/>
  <c r="BR38" i="7"/>
  <c r="Q43" i="7" s="1"/>
  <c r="Q43" i="8" s="1"/>
  <c r="AX43" i="8" s="1"/>
  <c r="Z47" i="6"/>
  <c r="AE47" i="6"/>
  <c r="AJ47" i="6"/>
  <c r="AJ30" i="6"/>
  <c r="AE30" i="6"/>
  <c r="R18" i="1" l="1"/>
  <c r="BP38" i="7" s="1"/>
  <c r="E43" i="7" s="1"/>
  <c r="E43" i="8" s="1"/>
  <c r="AL43" i="8" s="1"/>
  <c r="R18" i="3"/>
  <c r="B51" i="4" l="1"/>
  <c r="B48" i="4"/>
  <c r="B45" i="4"/>
  <c r="B42" i="4"/>
  <c r="AT41" i="4"/>
  <c r="AT43" i="4"/>
  <c r="AZ43" i="4" s="1"/>
  <c r="AU43" i="4"/>
  <c r="BA43" i="4" s="1"/>
  <c r="AV43" i="4"/>
  <c r="BB43" i="4" s="1"/>
  <c r="AW43" i="4"/>
  <c r="BC43" i="4" s="1"/>
  <c r="AX43" i="4"/>
  <c r="BD43" i="4" s="1"/>
  <c r="AT46" i="4"/>
  <c r="AZ46" i="4" s="1"/>
  <c r="AU46" i="4"/>
  <c r="BA46" i="4" s="1"/>
  <c r="AV46" i="4"/>
  <c r="BB46" i="4" s="1"/>
  <c r="AW46" i="4"/>
  <c r="BC46" i="4" s="1"/>
  <c r="AX46" i="4"/>
  <c r="BD46" i="4" s="1"/>
  <c r="AT49" i="4"/>
  <c r="AZ49" i="4" s="1"/>
  <c r="AU49" i="4"/>
  <c r="BA49" i="4" s="1"/>
  <c r="AV49" i="4"/>
  <c r="BB49" i="4" s="1"/>
  <c r="AW49" i="4"/>
  <c r="BC49" i="4" s="1"/>
  <c r="AX49" i="4"/>
  <c r="BD49" i="4" s="1"/>
  <c r="AT52" i="4"/>
  <c r="AZ52" i="4" s="1"/>
  <c r="AU52" i="4"/>
  <c r="BA52" i="4" s="1"/>
  <c r="AV52" i="4"/>
  <c r="BB52" i="4" s="1"/>
  <c r="AW52" i="4"/>
  <c r="BC52" i="4" s="1"/>
  <c r="AX52" i="4"/>
  <c r="BD52" i="4" s="1"/>
  <c r="AS52" i="4"/>
  <c r="AY52" i="4" s="1"/>
  <c r="AS49" i="4"/>
  <c r="AY49" i="4" s="1"/>
  <c r="AS46" i="4"/>
  <c r="AY46" i="4" s="1"/>
  <c r="AS43" i="4"/>
  <c r="AY43" i="4" s="1"/>
  <c r="AT4" i="4"/>
  <c r="E2" i="4" s="1"/>
  <c r="AT7" i="4"/>
  <c r="AZ7" i="4" s="1"/>
  <c r="AU7" i="4"/>
  <c r="BA7" i="4" s="1"/>
  <c r="AV7" i="4"/>
  <c r="AW7" i="4"/>
  <c r="BC7" i="4" s="1"/>
  <c r="AX7" i="4"/>
  <c r="BD7" i="4" s="1"/>
  <c r="AT10" i="4"/>
  <c r="AZ10" i="4" s="1"/>
  <c r="AU10" i="4"/>
  <c r="AV10" i="4"/>
  <c r="AW10" i="4"/>
  <c r="AX10" i="4"/>
  <c r="BD10" i="4" s="1"/>
  <c r="AT13" i="4"/>
  <c r="AZ13" i="4" s="1"/>
  <c r="AU13" i="4"/>
  <c r="AV13" i="4"/>
  <c r="BB13" i="4" s="1"/>
  <c r="AW13" i="4"/>
  <c r="BC13" i="4" s="1"/>
  <c r="AX13" i="4"/>
  <c r="BD13" i="4" s="1"/>
  <c r="AT16" i="4"/>
  <c r="AZ16" i="4" s="1"/>
  <c r="AU16" i="4"/>
  <c r="BA16" i="4" s="1"/>
  <c r="AV16" i="4"/>
  <c r="BB16" i="4" s="1"/>
  <c r="AW16" i="4"/>
  <c r="AX16" i="4"/>
  <c r="BD16" i="4" s="1"/>
  <c r="AT19" i="4"/>
  <c r="AZ19" i="4" s="1"/>
  <c r="AU19" i="4"/>
  <c r="BA19" i="4" s="1"/>
  <c r="AV19" i="4"/>
  <c r="AW19" i="4"/>
  <c r="AX19" i="4"/>
  <c r="BD19" i="4" s="1"/>
  <c r="AT22" i="4"/>
  <c r="AZ22" i="4" s="1"/>
  <c r="AU22" i="4"/>
  <c r="BA22" i="4" s="1"/>
  <c r="AV22" i="4"/>
  <c r="BB22" i="4" s="1"/>
  <c r="AW22" i="4"/>
  <c r="BC22" i="4" s="1"/>
  <c r="AX22" i="4"/>
  <c r="BD22" i="4" s="1"/>
  <c r="AT25" i="4"/>
  <c r="AZ25" i="4" s="1"/>
  <c r="AU25" i="4"/>
  <c r="BA25" i="4" s="1"/>
  <c r="AV25" i="4"/>
  <c r="BB25" i="4" s="1"/>
  <c r="AW25" i="4"/>
  <c r="BC25" i="4" s="1"/>
  <c r="AX25" i="4"/>
  <c r="AS10" i="4"/>
  <c r="AY10" i="4" s="1"/>
  <c r="AS13" i="4"/>
  <c r="AY13" i="4" s="1"/>
  <c r="AS16" i="4"/>
  <c r="AY16" i="4" s="1"/>
  <c r="AS19" i="4"/>
  <c r="AY19" i="4" s="1"/>
  <c r="AS22" i="4"/>
  <c r="AY22" i="4" s="1"/>
  <c r="AS25" i="4"/>
  <c r="AY25" i="4" s="1"/>
  <c r="AS7" i="4"/>
  <c r="AY7" i="4" s="1"/>
  <c r="B24" i="4"/>
  <c r="B21" i="4"/>
  <c r="B18" i="4"/>
  <c r="B15" i="4"/>
  <c r="B12" i="4"/>
  <c r="B9" i="4"/>
  <c r="B6" i="4"/>
  <c r="H48" i="6"/>
  <c r="AJ46" i="6"/>
  <c r="AE46" i="6"/>
  <c r="Z46" i="6"/>
  <c r="AH44" i="6"/>
  <c r="AG44" i="6"/>
  <c r="AJ44" i="6" s="1"/>
  <c r="AC44" i="6"/>
  <c r="AB44" i="6"/>
  <c r="AD44" i="6" s="1"/>
  <c r="X44" i="6"/>
  <c r="W44" i="6"/>
  <c r="Z44" i="6" s="1"/>
  <c r="AH43" i="6"/>
  <c r="AG43" i="6"/>
  <c r="AI43" i="6" s="1"/>
  <c r="AC43" i="6"/>
  <c r="AB43" i="6"/>
  <c r="AE43" i="6" s="1"/>
  <c r="X43" i="6"/>
  <c r="W43" i="6"/>
  <c r="Z43" i="6" s="1"/>
  <c r="AH42" i="6"/>
  <c r="AG42" i="6"/>
  <c r="AJ42" i="6" s="1"/>
  <c r="AC42" i="6"/>
  <c r="AB42" i="6"/>
  <c r="AE42" i="6" s="1"/>
  <c r="X42" i="6"/>
  <c r="W42" i="6"/>
  <c r="Z42" i="6" s="1"/>
  <c r="AH41" i="6"/>
  <c r="AG41" i="6"/>
  <c r="AI41" i="6" s="1"/>
  <c r="AC41" i="6"/>
  <c r="AB41" i="6"/>
  <c r="X41" i="6"/>
  <c r="W41" i="6"/>
  <c r="Y41" i="6" s="1"/>
  <c r="AH40" i="6"/>
  <c r="AG40" i="6"/>
  <c r="AJ40" i="6" s="1"/>
  <c r="AC40" i="6"/>
  <c r="AB40" i="6"/>
  <c r="AE40" i="6" s="1"/>
  <c r="X40" i="6"/>
  <c r="W40" i="6"/>
  <c r="AJ38" i="6"/>
  <c r="AI38" i="6"/>
  <c r="AE38" i="6"/>
  <c r="AD38" i="6"/>
  <c r="Z38" i="6"/>
  <c r="Y38" i="6"/>
  <c r="AG31" i="6"/>
  <c r="AB31" i="6"/>
  <c r="W31" i="6"/>
  <c r="AJ29" i="6"/>
  <c r="AE29" i="6"/>
  <c r="Z29" i="6"/>
  <c r="AH27" i="6"/>
  <c r="AG27" i="6"/>
  <c r="AJ27" i="6" s="1"/>
  <c r="AC27" i="6"/>
  <c r="AB27" i="6"/>
  <c r="AD27" i="6" s="1"/>
  <c r="X27" i="6"/>
  <c r="W27" i="6"/>
  <c r="Z27" i="6" s="1"/>
  <c r="AH26" i="6"/>
  <c r="AG26" i="6"/>
  <c r="AJ26" i="6" s="1"/>
  <c r="AC26" i="6"/>
  <c r="AB26" i="6"/>
  <c r="AE26" i="6" s="1"/>
  <c r="X26" i="6"/>
  <c r="W26" i="6"/>
  <c r="Y26" i="6" s="1"/>
  <c r="AH25" i="6"/>
  <c r="AG25" i="6"/>
  <c r="AJ25" i="6" s="1"/>
  <c r="AC25" i="6"/>
  <c r="AB25" i="6"/>
  <c r="AD25" i="6" s="1"/>
  <c r="X25" i="6"/>
  <c r="W25" i="6"/>
  <c r="Z25" i="6" s="1"/>
  <c r="AH24" i="6"/>
  <c r="AG24" i="6"/>
  <c r="AI24" i="6" s="1"/>
  <c r="AC24" i="6"/>
  <c r="AB24" i="6"/>
  <c r="AE24" i="6" s="1"/>
  <c r="X24" i="6"/>
  <c r="W24" i="6"/>
  <c r="AH23" i="6"/>
  <c r="AG23" i="6"/>
  <c r="AC23" i="6"/>
  <c r="AB23" i="6"/>
  <c r="X23" i="6"/>
  <c r="W23" i="6"/>
  <c r="AJ21" i="6"/>
  <c r="AI21" i="6"/>
  <c r="AE21" i="6"/>
  <c r="AD21" i="6"/>
  <c r="Z21" i="6"/>
  <c r="Y21" i="6"/>
  <c r="AG14" i="6"/>
  <c r="AB14" i="6"/>
  <c r="W14" i="6"/>
  <c r="E54" i="2"/>
  <c r="E55" i="2"/>
  <c r="E56" i="2"/>
  <c r="E57" i="2"/>
  <c r="E58" i="2"/>
  <c r="E59" i="2"/>
  <c r="F59" i="2" s="1"/>
  <c r="E60" i="2"/>
  <c r="F60" i="2" s="1"/>
  <c r="E61" i="2"/>
  <c r="F61" i="2" s="1"/>
  <c r="E62" i="2"/>
  <c r="F62" i="2" s="1"/>
  <c r="E63" i="2"/>
  <c r="F63" i="2" s="1"/>
  <c r="E53" i="2"/>
  <c r="F54" i="2"/>
  <c r="F55" i="2"/>
  <c r="F56" i="2"/>
  <c r="F57" i="2"/>
  <c r="F58" i="2"/>
  <c r="F53" i="2"/>
  <c r="D54" i="2"/>
  <c r="D55" i="2"/>
  <c r="D56" i="2"/>
  <c r="D57" i="2"/>
  <c r="D58" i="2"/>
  <c r="D59" i="2"/>
  <c r="D60" i="2"/>
  <c r="D61" i="2"/>
  <c r="D62" i="2"/>
  <c r="D63" i="2"/>
  <c r="D53" i="2"/>
  <c r="AT30" i="4"/>
  <c r="AZ30" i="4" s="1"/>
  <c r="AV30" i="4"/>
  <c r="BB30" i="4" s="1"/>
  <c r="C30" i="4"/>
  <c r="G30" i="4" s="1"/>
  <c r="K30" i="4" s="1"/>
  <c r="O30" i="4" s="1"/>
  <c r="S30" i="4" s="1"/>
  <c r="W30" i="4" s="1"/>
  <c r="AA30" i="4" s="1"/>
  <c r="AE30" i="4" s="1"/>
  <c r="AI30" i="4" s="1"/>
  <c r="AM30" i="4" s="1"/>
  <c r="BB7" i="4"/>
  <c r="BA10" i="4"/>
  <c r="BB10" i="4"/>
  <c r="BC10" i="4"/>
  <c r="BA13" i="4"/>
  <c r="BC16" i="4"/>
  <c r="BB19" i="4"/>
  <c r="BC19" i="4"/>
  <c r="BD25" i="4"/>
  <c r="C4" i="4"/>
  <c r="G4" i="4" s="1"/>
  <c r="K4" i="4" s="1"/>
  <c r="O4" i="4" s="1"/>
  <c r="S4" i="4" s="1"/>
  <c r="W4" i="4" s="1"/>
  <c r="AA4" i="4" s="1"/>
  <c r="AE4" i="4" s="1"/>
  <c r="AI4" i="4" s="1"/>
  <c r="AM4" i="4" s="1"/>
  <c r="AD23" i="6" l="1"/>
  <c r="AE41" i="6"/>
  <c r="BB4" i="4"/>
  <c r="F2" i="4"/>
  <c r="G2" i="4" s="1"/>
  <c r="H2" i="4" s="1"/>
  <c r="I2" i="4" s="1"/>
  <c r="J2" i="4" s="1"/>
  <c r="K2" i="4" s="1"/>
  <c r="L2" i="4" s="1"/>
  <c r="M2" i="4" s="1"/>
  <c r="N2" i="4" s="1"/>
  <c r="O2" i="4" s="1"/>
  <c r="P2" i="4" s="1"/>
  <c r="Q2" i="4" s="1"/>
  <c r="R2" i="4" s="1"/>
  <c r="S2" i="4" s="1"/>
  <c r="T2" i="4" s="1"/>
  <c r="U2" i="4" s="1"/>
  <c r="V2" i="4" s="1"/>
  <c r="W2" i="4" s="1"/>
  <c r="X2" i="4" s="1"/>
  <c r="Y2" i="4" s="1"/>
  <c r="Z2" i="4" s="1"/>
  <c r="AA2" i="4" s="1"/>
  <c r="AB2" i="4" s="1"/>
  <c r="AC2" i="4" s="1"/>
  <c r="AD2" i="4" s="1"/>
  <c r="AE2" i="4" s="1"/>
  <c r="AF2" i="4" s="1"/>
  <c r="AG2" i="4" s="1"/>
  <c r="AH2" i="4" s="1"/>
  <c r="AI2" i="4" s="1"/>
  <c r="AJ2" i="4" s="1"/>
  <c r="AK2" i="4" s="1"/>
  <c r="AL2" i="4" s="1"/>
  <c r="AM2" i="4" s="1"/>
  <c r="AN2" i="4" s="1"/>
  <c r="AO2" i="4" s="1"/>
  <c r="AP2" i="4" s="1"/>
  <c r="D2" i="4"/>
  <c r="C2" i="4" s="1"/>
  <c r="C41" i="4"/>
  <c r="G41" i="4" s="1"/>
  <c r="K41" i="4" s="1"/>
  <c r="O41" i="4" s="1"/>
  <c r="S41" i="4" s="1"/>
  <c r="W41" i="4" s="1"/>
  <c r="AA41" i="4" s="1"/>
  <c r="AE41" i="4" s="1"/>
  <c r="AI41" i="4" s="1"/>
  <c r="AM41" i="4" s="1"/>
  <c r="E39" i="4"/>
  <c r="AJ23" i="6"/>
  <c r="Y24" i="6"/>
  <c r="Y40" i="6"/>
  <c r="BB41" i="4"/>
  <c r="Z26" i="6"/>
  <c r="AH20" i="6"/>
  <c r="AG15" i="6" s="1"/>
  <c r="AC20" i="6"/>
  <c r="AB15" i="6" s="1"/>
  <c r="N44" i="6" s="1"/>
  <c r="Y42" i="6"/>
  <c r="Z24" i="6"/>
  <c r="Y23" i="6"/>
  <c r="O48" i="6"/>
  <c r="AC37" i="6"/>
  <c r="AB32" i="6" s="1"/>
  <c r="X20" i="6"/>
  <c r="W15" i="6" s="1"/>
  <c r="AH37" i="6"/>
  <c r="AG32" i="6" s="1"/>
  <c r="Q45" i="6" s="1"/>
  <c r="AE44" i="6"/>
  <c r="AE37" i="6" s="1"/>
  <c r="AD26" i="6"/>
  <c r="AD42" i="6"/>
  <c r="N42" i="6" s="1"/>
  <c r="Z41" i="6"/>
  <c r="Y27" i="6"/>
  <c r="Y43" i="6"/>
  <c r="AD41" i="6"/>
  <c r="N41" i="6" s="1"/>
  <c r="AD43" i="6"/>
  <c r="Y44" i="6"/>
  <c r="X37" i="6"/>
  <c r="W32" i="6" s="1"/>
  <c r="Y25" i="6"/>
  <c r="Z23" i="6"/>
  <c r="AE27" i="6"/>
  <c r="Z40" i="6"/>
  <c r="S43" i="6"/>
  <c r="N25" i="6"/>
  <c r="AI23" i="6"/>
  <c r="S23" i="6" s="1"/>
  <c r="AJ24" i="6"/>
  <c r="AJ20" i="6" s="1"/>
  <c r="Q28" i="6" s="1"/>
  <c r="AE25" i="6"/>
  <c r="AJ43" i="6"/>
  <c r="AE23" i="6"/>
  <c r="AI26" i="6"/>
  <c r="S26" i="6" s="1"/>
  <c r="AI25" i="6"/>
  <c r="AI40" i="6"/>
  <c r="AJ41" i="6"/>
  <c r="AD24" i="6"/>
  <c r="N24" i="6" s="1"/>
  <c r="AI27" i="6"/>
  <c r="AI42" i="6"/>
  <c r="AI44" i="6"/>
  <c r="S44" i="6" s="1"/>
  <c r="AD40" i="6"/>
  <c r="N40" i="6" s="1"/>
  <c r="N23" i="6" l="1"/>
  <c r="S42" i="6"/>
  <c r="S40" i="6"/>
  <c r="S41" i="6"/>
  <c r="S27" i="6"/>
  <c r="S25" i="6"/>
  <c r="N26" i="6"/>
  <c r="D7" i="4"/>
  <c r="D22" i="4"/>
  <c r="C10" i="4"/>
  <c r="D13" i="4"/>
  <c r="D10" i="4"/>
  <c r="D28" i="4"/>
  <c r="C22" i="4"/>
  <c r="C28" i="4"/>
  <c r="E28" i="4"/>
  <c r="D16" i="4"/>
  <c r="C13" i="4"/>
  <c r="C16" i="4"/>
  <c r="C25" i="4"/>
  <c r="BC30" i="4"/>
  <c r="C7" i="4"/>
  <c r="D19" i="4"/>
  <c r="C19" i="4"/>
  <c r="D25" i="4"/>
  <c r="F39" i="4"/>
  <c r="G39" i="4" s="1"/>
  <c r="H39" i="4" s="1"/>
  <c r="I39" i="4" s="1"/>
  <c r="J39" i="4" s="1"/>
  <c r="K39" i="4" s="1"/>
  <c r="L39" i="4" s="1"/>
  <c r="M39" i="4" s="1"/>
  <c r="N39" i="4" s="1"/>
  <c r="O39" i="4" s="1"/>
  <c r="P39" i="4" s="1"/>
  <c r="Q39" i="4" s="1"/>
  <c r="R39" i="4" s="1"/>
  <c r="S39" i="4" s="1"/>
  <c r="T39" i="4" s="1"/>
  <c r="U39" i="4" s="1"/>
  <c r="V39" i="4" s="1"/>
  <c r="W39" i="4" s="1"/>
  <c r="X39" i="4" s="1"/>
  <c r="Y39" i="4" s="1"/>
  <c r="Z39" i="4" s="1"/>
  <c r="AA39" i="4" s="1"/>
  <c r="AB39" i="4" s="1"/>
  <c r="AC39" i="4" s="1"/>
  <c r="AD39" i="4" s="1"/>
  <c r="AE39" i="4" s="1"/>
  <c r="AF39" i="4" s="1"/>
  <c r="AG39" i="4" s="1"/>
  <c r="AH39" i="4" s="1"/>
  <c r="AI39" i="4" s="1"/>
  <c r="AJ39" i="4" s="1"/>
  <c r="AK39" i="4" s="1"/>
  <c r="AL39" i="4" s="1"/>
  <c r="AM39" i="4" s="1"/>
  <c r="AN39" i="4" s="1"/>
  <c r="AO39" i="4" s="1"/>
  <c r="AP39" i="4" s="1"/>
  <c r="D39" i="4"/>
  <c r="C39" i="4" s="1"/>
  <c r="I40" i="6"/>
  <c r="D29" i="4"/>
  <c r="O28" i="6"/>
  <c r="O29" i="6"/>
  <c r="S24" i="6"/>
  <c r="I24" i="6"/>
  <c r="I26" i="6"/>
  <c r="I25" i="6"/>
  <c r="I43" i="6"/>
  <c r="I42" i="6"/>
  <c r="I27" i="6"/>
  <c r="I23" i="6"/>
  <c r="Z20" i="6"/>
  <c r="E28" i="6" s="1"/>
  <c r="H30" i="6"/>
  <c r="J30" i="6" s="1"/>
  <c r="M30" i="6" s="1"/>
  <c r="O30" i="6" s="1"/>
  <c r="R30" i="6" s="1"/>
  <c r="E47" i="6" s="1"/>
  <c r="H47" i="6" s="1"/>
  <c r="J47" i="6" s="1"/>
  <c r="M47" i="6" s="1"/>
  <c r="I41" i="6"/>
  <c r="J45" i="6"/>
  <c r="L45" i="6"/>
  <c r="J46" i="6"/>
  <c r="O47" i="6"/>
  <c r="N43" i="6"/>
  <c r="O46" i="6"/>
  <c r="N27" i="6"/>
  <c r="Z37" i="6"/>
  <c r="G45" i="6" s="1"/>
  <c r="I44" i="6"/>
  <c r="AJ37" i="6"/>
  <c r="O45" i="6"/>
  <c r="R47" i="6"/>
  <c r="AE20" i="6"/>
  <c r="E10" i="4"/>
  <c r="E16" i="4"/>
  <c r="E13" i="4"/>
  <c r="F28" i="4"/>
  <c r="E19" i="4"/>
  <c r="E25" i="4"/>
  <c r="E7" i="4"/>
  <c r="E22" i="4"/>
  <c r="C29" i="4" l="1"/>
  <c r="D43" i="4"/>
  <c r="C43" i="4"/>
  <c r="D46" i="4"/>
  <c r="C49" i="4"/>
  <c r="D52" i="4"/>
  <c r="C46" i="4"/>
  <c r="D49" i="4"/>
  <c r="C52" i="4"/>
  <c r="E29" i="4"/>
  <c r="E45" i="6"/>
  <c r="E46" i="6"/>
  <c r="E29" i="6"/>
  <c r="G28" i="6"/>
  <c r="E49" i="4"/>
  <c r="E52" i="4"/>
  <c r="E46" i="4"/>
  <c r="E43" i="4"/>
  <c r="J28" i="6"/>
  <c r="L28" i="6"/>
  <c r="J29" i="6"/>
  <c r="G28" i="4"/>
  <c r="F16" i="4"/>
  <c r="F19" i="4"/>
  <c r="F7" i="4"/>
  <c r="F13" i="4"/>
  <c r="F25" i="4"/>
  <c r="F10" i="4"/>
  <c r="F22" i="4"/>
  <c r="F29" i="4" l="1"/>
  <c r="F49" i="4"/>
  <c r="F52" i="4"/>
  <c r="F46" i="4"/>
  <c r="F43" i="4"/>
  <c r="G25" i="4"/>
  <c r="G7" i="4"/>
  <c r="G13" i="4"/>
  <c r="G10" i="4"/>
  <c r="G22" i="4"/>
  <c r="G19" i="4"/>
  <c r="G16" i="4"/>
  <c r="G29" i="4" l="1"/>
  <c r="G52" i="4"/>
  <c r="G46" i="4"/>
  <c r="G49" i="4"/>
  <c r="G43" i="4"/>
  <c r="H7" i="4"/>
  <c r="H28" i="4"/>
  <c r="I28" i="4"/>
  <c r="H25" i="4"/>
  <c r="H16" i="4"/>
  <c r="H13" i="4"/>
  <c r="H19" i="4"/>
  <c r="H10" i="4"/>
  <c r="H22" i="4"/>
  <c r="H29" i="4" l="1"/>
  <c r="H52" i="4"/>
  <c r="H46" i="4"/>
  <c r="H43" i="4"/>
  <c r="H49" i="4"/>
  <c r="J28" i="4"/>
  <c r="I16" i="4"/>
  <c r="I25" i="4"/>
  <c r="I7" i="4"/>
  <c r="I22" i="4"/>
  <c r="I13" i="4"/>
  <c r="I10" i="4"/>
  <c r="I19" i="4"/>
  <c r="I29" i="4" l="1"/>
  <c r="I52" i="4"/>
  <c r="I46" i="4"/>
  <c r="I43" i="4"/>
  <c r="I49" i="4"/>
  <c r="K28" i="4"/>
  <c r="J16" i="4"/>
  <c r="J10" i="4"/>
  <c r="J7" i="4"/>
  <c r="J25" i="4"/>
  <c r="J22" i="4"/>
  <c r="J19" i="4"/>
  <c r="J13" i="4"/>
  <c r="J29" i="4" l="1"/>
  <c r="J49" i="4"/>
  <c r="J52" i="4"/>
  <c r="J43" i="4"/>
  <c r="J46" i="4"/>
  <c r="L28" i="4"/>
  <c r="K16" i="4"/>
  <c r="K10" i="4"/>
  <c r="K7" i="4"/>
  <c r="K25" i="4"/>
  <c r="K22" i="4"/>
  <c r="K19" i="4"/>
  <c r="K13" i="4"/>
  <c r="K29" i="4" l="1"/>
  <c r="K46" i="4"/>
  <c r="K49" i="4"/>
  <c r="K43" i="4"/>
  <c r="K52" i="4"/>
  <c r="M28" i="4"/>
  <c r="L7" i="4"/>
  <c r="L16" i="4"/>
  <c r="L25" i="4"/>
  <c r="L10" i="4"/>
  <c r="L13" i="4"/>
  <c r="L22" i="4"/>
  <c r="L19" i="4"/>
  <c r="L29" i="4" l="1"/>
  <c r="L52" i="4"/>
  <c r="L46" i="4"/>
  <c r="L49" i="4"/>
  <c r="L43" i="4"/>
  <c r="N28" i="4"/>
  <c r="M16" i="4"/>
  <c r="M25" i="4"/>
  <c r="M10" i="4"/>
  <c r="M7" i="4"/>
  <c r="M22" i="4"/>
  <c r="M19" i="4"/>
  <c r="M13" i="4"/>
  <c r="M29" i="4" l="1"/>
  <c r="M46" i="4"/>
  <c r="M49" i="4"/>
  <c r="M43" i="4"/>
  <c r="M52" i="4"/>
  <c r="O28" i="4"/>
  <c r="N16" i="4"/>
  <c r="N25" i="4"/>
  <c r="N10" i="4"/>
  <c r="N22" i="4"/>
  <c r="N7" i="4"/>
  <c r="N13" i="4"/>
  <c r="N19" i="4"/>
  <c r="N29" i="4" l="1"/>
  <c r="N46" i="4"/>
  <c r="N49" i="4"/>
  <c r="N43" i="4"/>
  <c r="N52" i="4"/>
  <c r="P28" i="4"/>
  <c r="O25" i="4"/>
  <c r="O7" i="4"/>
  <c r="O19" i="4"/>
  <c r="O22" i="4"/>
  <c r="O10" i="4"/>
  <c r="O13" i="4"/>
  <c r="O16" i="4"/>
  <c r="O29" i="4" l="1"/>
  <c r="O49" i="4"/>
  <c r="O43" i="4"/>
  <c r="O52" i="4"/>
  <c r="O46" i="4"/>
  <c r="Q28" i="4"/>
  <c r="P25" i="4"/>
  <c r="P22" i="4"/>
  <c r="P13" i="4"/>
  <c r="P10" i="4"/>
  <c r="P7" i="4"/>
  <c r="P16" i="4"/>
  <c r="P19" i="4"/>
  <c r="P29" i="4" l="1"/>
  <c r="P49" i="4"/>
  <c r="P43" i="4"/>
  <c r="P52" i="4"/>
  <c r="P46" i="4"/>
  <c r="R28" i="4"/>
  <c r="Q25" i="4"/>
  <c r="Q7" i="4"/>
  <c r="Q10" i="4"/>
  <c r="Q19" i="4"/>
  <c r="Q13" i="4"/>
  <c r="Q22" i="4"/>
  <c r="Q16" i="4"/>
  <c r="Q29" i="4" l="1"/>
  <c r="Q49" i="4"/>
  <c r="Q43" i="4"/>
  <c r="Q46" i="4"/>
  <c r="Q52" i="4"/>
  <c r="S28" i="4"/>
  <c r="R25" i="4"/>
  <c r="R10" i="4"/>
  <c r="R29" i="4" s="1"/>
  <c r="R7" i="4"/>
  <c r="R19" i="4"/>
  <c r="R22" i="4"/>
  <c r="R13" i="4"/>
  <c r="R16" i="4"/>
  <c r="R49" i="4" l="1"/>
  <c r="R43" i="4"/>
  <c r="R52" i="4"/>
  <c r="R46" i="4"/>
  <c r="T28" i="4"/>
  <c r="S25" i="4"/>
  <c r="S19" i="4"/>
  <c r="S22" i="4"/>
  <c r="S13" i="4"/>
  <c r="S10" i="4"/>
  <c r="S29" i="4" s="1"/>
  <c r="S7" i="4"/>
  <c r="S16" i="4"/>
  <c r="S49" i="4" l="1"/>
  <c r="S43" i="4"/>
  <c r="S52" i="4"/>
  <c r="S46" i="4"/>
  <c r="U28" i="4"/>
  <c r="T19" i="4"/>
  <c r="T25" i="4"/>
  <c r="T7" i="4"/>
  <c r="T13" i="4"/>
  <c r="T10" i="4"/>
  <c r="T29" i="4" s="1"/>
  <c r="T22" i="4"/>
  <c r="T16" i="4"/>
  <c r="T43" i="4" l="1"/>
  <c r="T52" i="4"/>
  <c r="T46" i="4"/>
  <c r="T49" i="4"/>
  <c r="V28" i="4"/>
  <c r="U19" i="4"/>
  <c r="U7" i="4"/>
  <c r="U25" i="4"/>
  <c r="U13" i="4"/>
  <c r="U22" i="4"/>
  <c r="U16" i="4"/>
  <c r="U10" i="4"/>
  <c r="U29" i="4" l="1"/>
  <c r="U43" i="4"/>
  <c r="U52" i="4"/>
  <c r="U46" i="4"/>
  <c r="U49" i="4"/>
  <c r="W28" i="4"/>
  <c r="V7" i="4"/>
  <c r="V16" i="4"/>
  <c r="V25" i="4"/>
  <c r="V19" i="4"/>
  <c r="V10" i="4"/>
  <c r="V22" i="4"/>
  <c r="V13" i="4"/>
  <c r="V29" i="4" l="1"/>
  <c r="V49" i="4"/>
  <c r="V43" i="4"/>
  <c r="V52" i="4"/>
  <c r="V46" i="4"/>
  <c r="X28" i="4"/>
  <c r="W25" i="4"/>
  <c r="W7" i="4"/>
  <c r="W10" i="4"/>
  <c r="W22" i="4"/>
  <c r="W19" i="4"/>
  <c r="W16" i="4"/>
  <c r="W13" i="4"/>
  <c r="W29" i="4" l="1"/>
  <c r="W43" i="4"/>
  <c r="W52" i="4"/>
  <c r="W46" i="4"/>
  <c r="W49" i="4"/>
  <c r="Y28" i="4"/>
  <c r="X7" i="4"/>
  <c r="X25" i="4"/>
  <c r="X19" i="4"/>
  <c r="X10" i="4"/>
  <c r="X22" i="4"/>
  <c r="X13" i="4"/>
  <c r="X16" i="4"/>
  <c r="X29" i="4" l="1"/>
  <c r="X52" i="4"/>
  <c r="X46" i="4"/>
  <c r="X49" i="4"/>
  <c r="X43" i="4"/>
  <c r="Z28" i="4"/>
  <c r="Y25" i="4"/>
  <c r="Y7" i="4"/>
  <c r="Y16" i="4"/>
  <c r="Y22" i="4"/>
  <c r="Y19" i="4"/>
  <c r="Y10" i="4"/>
  <c r="Y13" i="4"/>
  <c r="Y29" i="4" l="1"/>
  <c r="Y52" i="4"/>
  <c r="Y46" i="4"/>
  <c r="Y49" i="4"/>
  <c r="Y43" i="4"/>
  <c r="AA28" i="4"/>
  <c r="Z25" i="4"/>
  <c r="Z7" i="4"/>
  <c r="Z10" i="4"/>
  <c r="Z16" i="4"/>
  <c r="Z22" i="4"/>
  <c r="Z19" i="4"/>
  <c r="Z13" i="4"/>
  <c r="Z29" i="4" l="1"/>
  <c r="Z49" i="4"/>
  <c r="Z46" i="4"/>
  <c r="Z43" i="4"/>
  <c r="Z52" i="4"/>
  <c r="AB28" i="4"/>
  <c r="AA10" i="4"/>
  <c r="AA25" i="4"/>
  <c r="AA7" i="4"/>
  <c r="AA16" i="4"/>
  <c r="AA13" i="4"/>
  <c r="AA19" i="4"/>
  <c r="AA22" i="4"/>
  <c r="AA29" i="4" l="1"/>
  <c r="AA52" i="4"/>
  <c r="AA46" i="4"/>
  <c r="AA49" i="4"/>
  <c r="AA43" i="4"/>
  <c r="AC28" i="4"/>
  <c r="AB10" i="4"/>
  <c r="AB16" i="4"/>
  <c r="AB25" i="4"/>
  <c r="AB7" i="4"/>
  <c r="AB13" i="4"/>
  <c r="AB19" i="4"/>
  <c r="AB22" i="4"/>
  <c r="AB29" i="4" l="1"/>
  <c r="AB46" i="4"/>
  <c r="AB49" i="4"/>
  <c r="AB43" i="4"/>
  <c r="AB52" i="4"/>
  <c r="AD28" i="4"/>
  <c r="AC25" i="4"/>
  <c r="AC7" i="4"/>
  <c r="AC10" i="4"/>
  <c r="AC16" i="4"/>
  <c r="AC19" i="4"/>
  <c r="AC13" i="4"/>
  <c r="AC22" i="4"/>
  <c r="AC29" i="4" l="1"/>
  <c r="AC52" i="4"/>
  <c r="AC49" i="4"/>
  <c r="AC43" i="4"/>
  <c r="AC46" i="4"/>
  <c r="AE28" i="4"/>
  <c r="AD22" i="4"/>
  <c r="AD10" i="4"/>
  <c r="AD7" i="4"/>
  <c r="AD25" i="4"/>
  <c r="AD16" i="4"/>
  <c r="AD19" i="4"/>
  <c r="AD13" i="4"/>
  <c r="AD29" i="4" l="1"/>
  <c r="AD52" i="4"/>
  <c r="AD46" i="4"/>
  <c r="AD49" i="4"/>
  <c r="AD43" i="4"/>
  <c r="AF28" i="4"/>
  <c r="AE25" i="4"/>
  <c r="AE7" i="4"/>
  <c r="AE22" i="4"/>
  <c r="AE19" i="4"/>
  <c r="AE16" i="4"/>
  <c r="AE10" i="4"/>
  <c r="AE13" i="4"/>
  <c r="AE29" i="4" l="1"/>
  <c r="AE46" i="4"/>
  <c r="AE49" i="4"/>
  <c r="AE43" i="4"/>
  <c r="AE52" i="4"/>
  <c r="AG28" i="4"/>
  <c r="AF25" i="4"/>
  <c r="AF13" i="4"/>
  <c r="AF16" i="4"/>
  <c r="AF22" i="4"/>
  <c r="AF7" i="4"/>
  <c r="AF19" i="4"/>
  <c r="AF10" i="4"/>
  <c r="AF29" i="4" l="1"/>
  <c r="AF49" i="4"/>
  <c r="AF43" i="4"/>
  <c r="AF52" i="4"/>
  <c r="AF46" i="4"/>
  <c r="AH28" i="4"/>
  <c r="AG25" i="4"/>
  <c r="AG10" i="4"/>
  <c r="AG19" i="4"/>
  <c r="AG22" i="4"/>
  <c r="AG16" i="4"/>
  <c r="AG13" i="4"/>
  <c r="AG7" i="4"/>
  <c r="AG29" i="4" l="1"/>
  <c r="AG49" i="4"/>
  <c r="AG43" i="4"/>
  <c r="AG52" i="4"/>
  <c r="AG46" i="4"/>
  <c r="AI28" i="4"/>
  <c r="AH25" i="4"/>
  <c r="AH10" i="4"/>
  <c r="AH7" i="4"/>
  <c r="AH22" i="4"/>
  <c r="AH13" i="4"/>
  <c r="AH16" i="4"/>
  <c r="AH19" i="4"/>
  <c r="AH29" i="4" l="1"/>
  <c r="AH49" i="4"/>
  <c r="AH52" i="4"/>
  <c r="AH46" i="4"/>
  <c r="AH43" i="4"/>
  <c r="AJ28" i="4"/>
  <c r="AI25" i="4"/>
  <c r="AI7" i="4"/>
  <c r="AI19" i="4"/>
  <c r="AI10" i="4"/>
  <c r="AI22" i="4"/>
  <c r="AI13" i="4"/>
  <c r="AI16" i="4"/>
  <c r="AI29" i="4" l="1"/>
  <c r="AI49" i="4"/>
  <c r="AI52" i="4"/>
  <c r="AI46" i="4"/>
  <c r="AI43" i="4"/>
  <c r="AK28" i="4"/>
  <c r="AJ19" i="4"/>
  <c r="AJ25" i="4"/>
  <c r="AJ10" i="4"/>
  <c r="AJ13" i="4"/>
  <c r="AJ22" i="4"/>
  <c r="AJ7" i="4"/>
  <c r="AJ16" i="4"/>
  <c r="AJ29" i="4" l="1"/>
  <c r="AJ43" i="4"/>
  <c r="AJ49" i="4"/>
  <c r="AJ52" i="4"/>
  <c r="AJ46" i="4"/>
  <c r="AL28" i="4"/>
  <c r="AK25" i="4"/>
  <c r="AK19" i="4"/>
  <c r="AK7" i="4"/>
  <c r="AK10" i="4"/>
  <c r="AK22" i="4"/>
  <c r="AK16" i="4"/>
  <c r="AK13" i="4"/>
  <c r="AK29" i="4" l="1"/>
  <c r="AK49" i="4"/>
  <c r="AK52" i="4"/>
  <c r="AK46" i="4"/>
  <c r="AK43" i="4"/>
  <c r="AM28" i="4"/>
  <c r="AL19" i="4"/>
  <c r="AL7" i="4"/>
  <c r="AL16" i="4"/>
  <c r="AL25" i="4"/>
  <c r="AL22" i="4"/>
  <c r="AL10" i="4"/>
  <c r="AL13" i="4"/>
  <c r="AL29" i="4" l="1"/>
  <c r="AL52" i="4"/>
  <c r="AL46" i="4"/>
  <c r="AL49" i="4"/>
  <c r="AL43" i="4"/>
  <c r="AN28" i="4"/>
  <c r="AM25" i="4"/>
  <c r="AM7" i="4"/>
  <c r="AM10" i="4"/>
  <c r="AM13" i="4"/>
  <c r="AM19" i="4"/>
  <c r="AM16" i="4"/>
  <c r="AM22" i="4"/>
  <c r="AM29" i="4" l="1"/>
  <c r="AM49" i="4"/>
  <c r="AM52" i="4"/>
  <c r="AM46" i="4"/>
  <c r="AM43" i="4"/>
  <c r="AN25" i="4"/>
  <c r="AN7" i="4"/>
  <c r="AN10" i="4"/>
  <c r="AN13" i="4"/>
  <c r="AN19" i="4"/>
  <c r="AN22" i="4"/>
  <c r="AN16" i="4"/>
  <c r="AN29" i="4" l="1"/>
  <c r="AN52" i="4"/>
  <c r="AN46" i="4"/>
  <c r="AN49" i="4"/>
  <c r="AN43" i="4"/>
  <c r="AP28" i="4"/>
  <c r="AO28" i="4"/>
  <c r="AO25" i="4"/>
  <c r="AP25" i="4"/>
  <c r="AO7" i="4"/>
  <c r="AO16" i="4"/>
  <c r="AP10" i="4"/>
  <c r="AP7" i="4"/>
  <c r="AP22" i="4"/>
  <c r="AO19" i="4"/>
  <c r="AO13" i="4"/>
  <c r="AP16" i="4"/>
  <c r="AP19" i="4"/>
  <c r="AO22" i="4"/>
  <c r="AP13" i="4"/>
  <c r="AO10" i="4"/>
  <c r="AO29" i="4" l="1"/>
  <c r="AP29" i="4"/>
  <c r="AO52" i="4"/>
  <c r="AO46" i="4"/>
  <c r="AO49" i="4"/>
  <c r="AO43" i="4"/>
  <c r="AP52" i="4"/>
  <c r="AP43" i="4"/>
  <c r="AP49" i="4"/>
  <c r="AP46" i="4"/>
</calcChain>
</file>

<file path=xl/sharedStrings.xml><?xml version="1.0" encoding="utf-8"?>
<sst xmlns="http://schemas.openxmlformats.org/spreadsheetml/2006/main" count="609" uniqueCount="278">
  <si>
    <t>立会有無</t>
    <rPh sb="0" eb="4">
      <t>リッカイウム</t>
    </rPh>
    <phoneticPr fontId="1"/>
  </si>
  <si>
    <t>立会予定なし</t>
    <rPh sb="0" eb="4">
      <t>リッカイヨテイ</t>
    </rPh>
    <phoneticPr fontId="1"/>
  </si>
  <si>
    <t>断水時から立会</t>
    <rPh sb="0" eb="3">
      <t>ダンスイジ</t>
    </rPh>
    <rPh sb="5" eb="7">
      <t>リッカイ</t>
    </rPh>
    <phoneticPr fontId="1"/>
  </si>
  <si>
    <t>排水・排気時から立会</t>
    <rPh sb="0" eb="2">
      <t>ハイスイ</t>
    </rPh>
    <rPh sb="3" eb="6">
      <t>ハイキジ</t>
    </rPh>
    <rPh sb="8" eb="10">
      <t>リッカイ</t>
    </rPh>
    <phoneticPr fontId="1"/>
  </si>
  <si>
    <t>総括監督員</t>
    <rPh sb="0" eb="5">
      <t>ソウカツカントクイン</t>
    </rPh>
    <phoneticPr fontId="1"/>
  </si>
  <si>
    <t>主任監督員</t>
    <rPh sb="0" eb="5">
      <t>シュニンカントクイン</t>
    </rPh>
    <phoneticPr fontId="1"/>
  </si>
  <si>
    <t>監督員</t>
    <rPh sb="0" eb="3">
      <t>カントクイン</t>
    </rPh>
    <phoneticPr fontId="1"/>
  </si>
  <si>
    <t>断水施工計画書</t>
    <rPh sb="0" eb="7">
      <t>ダンスイセコウケイカクショ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</si>
  <si>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</si>
  <si>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工事番号</t>
    <rPh sb="0" eb="4">
      <t>コウジバンゴウ</t>
    </rPh>
    <phoneticPr fontId="1"/>
  </si>
  <si>
    <t>工事名</t>
    <rPh sb="0" eb="3">
      <t>コウジメイ</t>
    </rPh>
    <phoneticPr fontId="1"/>
  </si>
  <si>
    <t>請負人名</t>
    <rPh sb="0" eb="4">
      <t>ウケオイニンメイ</t>
    </rPh>
    <phoneticPr fontId="1"/>
  </si>
  <si>
    <t>次の要領で断水施工を実施したいので、計画書を提出します。</t>
    <rPh sb="0" eb="1">
      <t>ツギ</t>
    </rPh>
    <rPh sb="2" eb="4">
      <t>ヨウリョウ</t>
    </rPh>
    <rPh sb="5" eb="9">
      <t>ダンスイセコウ</t>
    </rPh>
    <rPh sb="10" eb="12">
      <t>ジッシ</t>
    </rPh>
    <rPh sb="18" eb="21">
      <t>ケイカクショ</t>
    </rPh>
    <rPh sb="22" eb="24">
      <t>テイシュツ</t>
    </rPh>
    <phoneticPr fontId="1"/>
  </si>
  <si>
    <t>なし</t>
    <phoneticPr fontId="1"/>
  </si>
  <si>
    <t>エアーバック工法</t>
    <rPh sb="6" eb="8">
      <t>コウホウ</t>
    </rPh>
    <phoneticPr fontId="1"/>
  </si>
  <si>
    <t>スクイズオフ工法（HPP）</t>
    <rPh sb="6" eb="8">
      <t>コウホウ</t>
    </rPh>
    <phoneticPr fontId="1"/>
  </si>
  <si>
    <t>スクイズオフ工法（VP）</t>
    <rPh sb="6" eb="8">
      <t>コウホウ</t>
    </rPh>
    <phoneticPr fontId="1"/>
  </si>
  <si>
    <t>エアーバック工法・スクイズオフ工法（HPP）</t>
    <rPh sb="6" eb="8">
      <t>コウホウ</t>
    </rPh>
    <rPh sb="15" eb="17">
      <t>コウホウ</t>
    </rPh>
    <phoneticPr fontId="1"/>
  </si>
  <si>
    <t>エアーバック工法・スクイズオフ工法（VP）</t>
    <rPh sb="6" eb="8">
      <t>コウホウ</t>
    </rPh>
    <rPh sb="15" eb="17">
      <t>コウホウ</t>
    </rPh>
    <phoneticPr fontId="1"/>
  </si>
  <si>
    <t>○特殊工法選択【tokusyu】</t>
    <rPh sb="1" eb="5">
      <t>トクシュコウホウ</t>
    </rPh>
    <rPh sb="5" eb="7">
      <t>センタク</t>
    </rPh>
    <phoneticPr fontId="1"/>
  </si>
  <si>
    <t>（</t>
    <phoneticPr fontId="1"/>
  </si>
  <si>
    <t>止水工法の採用：</t>
    <rPh sb="0" eb="2">
      <t>シスイ</t>
    </rPh>
    <rPh sb="2" eb="4">
      <t>コウホウ</t>
    </rPh>
    <rPh sb="5" eb="7">
      <t>サイヨウ</t>
    </rPh>
    <phoneticPr fontId="1"/>
  </si>
  <si>
    <t>）</t>
    <phoneticPr fontId="1"/>
  </si>
  <si>
    <t>１　断水内容</t>
    <rPh sb="2" eb="6">
      <t>ダンスイナイヨウ</t>
    </rPh>
    <phoneticPr fontId="1"/>
  </si>
  <si>
    <t>　(１)</t>
    <phoneticPr fontId="1"/>
  </si>
  <si>
    <t>断水区域</t>
    <rPh sb="0" eb="4">
      <t>ダンスイクイキ</t>
    </rPh>
    <phoneticPr fontId="1"/>
  </si>
  <si>
    <t>断水戸数</t>
    <rPh sb="0" eb="2">
      <t>ダンスイ</t>
    </rPh>
    <rPh sb="2" eb="4">
      <t>コスウ</t>
    </rPh>
    <phoneticPr fontId="1"/>
  </si>
  <si>
    <t>使用不能消火栓</t>
    <rPh sb="0" eb="7">
      <t>シヨウフノウショウカセン</t>
    </rPh>
    <phoneticPr fontId="1"/>
  </si>
  <si>
    <t>断水周知</t>
    <rPh sb="0" eb="2">
      <t>ダンスイ</t>
    </rPh>
    <rPh sb="2" eb="4">
      <t>シュウチ</t>
    </rPh>
    <phoneticPr fontId="1"/>
  </si>
  <si>
    <t>その他</t>
    <rPh sb="2" eb="3">
      <t>タ</t>
    </rPh>
    <phoneticPr fontId="1"/>
  </si>
  <si>
    <t>２　緊急時連絡先</t>
    <rPh sb="2" eb="5">
      <t>キンキュウジ</t>
    </rPh>
    <rPh sb="5" eb="8">
      <t>レンラクサキ</t>
    </rPh>
    <phoneticPr fontId="1"/>
  </si>
  <si>
    <t>　(２)</t>
  </si>
  <si>
    <t>　(３)</t>
  </si>
  <si>
    <t>　(４)</t>
  </si>
  <si>
    <t>　(５)</t>
  </si>
  <si>
    <t>　(６)</t>
  </si>
  <si>
    <t>　(７)</t>
  </si>
  <si>
    <t>請負人</t>
    <rPh sb="0" eb="3">
      <t>ウケオイニン</t>
    </rPh>
    <phoneticPr fontId="1"/>
  </si>
  <si>
    <t>○○○○課○○○○係</t>
    <rPh sb="4" eb="5">
      <t>カ</t>
    </rPh>
    <rPh sb="9" eb="10">
      <t>カカリ</t>
    </rPh>
    <phoneticPr fontId="1"/>
  </si>
  <si>
    <t>000-0000-0000</t>
    <phoneticPr fontId="1"/>
  </si>
  <si>
    <t>電話</t>
    <rPh sb="0" eb="2">
      <t>デンワ</t>
    </rPh>
    <phoneticPr fontId="1"/>
  </si>
  <si>
    <t>00-0000</t>
    <phoneticPr fontId="1"/>
  </si>
  <si>
    <t>（使用不能期間）</t>
    <rPh sb="1" eb="3">
      <t>シヨウ</t>
    </rPh>
    <rPh sb="3" eb="5">
      <t>フノウ</t>
    </rPh>
    <rPh sb="5" eb="7">
      <t>キカン</t>
    </rPh>
    <phoneticPr fontId="1"/>
  </si>
  <si>
    <t>○消火栓使用不能理由選択【syoukasen】</t>
    <rPh sb="1" eb="8">
      <t>ショウカセンシヨウフノウ</t>
    </rPh>
    <rPh sb="8" eb="10">
      <t>リユウ</t>
    </rPh>
    <rPh sb="10" eb="12">
      <t>センタク</t>
    </rPh>
    <phoneticPr fontId="1"/>
  </si>
  <si>
    <t>断水作業のため</t>
    <rPh sb="0" eb="2">
      <t>ダンスイ</t>
    </rPh>
    <rPh sb="2" eb="4">
      <t>サギョウ</t>
    </rPh>
    <phoneticPr fontId="1"/>
  </si>
  <si>
    <t>消火栓接続作業のため</t>
    <rPh sb="0" eb="3">
      <t>ショウカセン</t>
    </rPh>
    <rPh sb="3" eb="7">
      <t>セツゾクサギョウ</t>
    </rPh>
    <phoneticPr fontId="1"/>
  </si>
  <si>
    <t>（使用不能理由）</t>
    <rPh sb="1" eb="3">
      <t>シヨウ</t>
    </rPh>
    <rPh sb="3" eb="5">
      <t>フノウ</t>
    </rPh>
    <rPh sb="5" eb="7">
      <t>リユウ</t>
    </rPh>
    <phoneticPr fontId="1"/>
  </si>
  <si>
    <t>立会あり</t>
    <rPh sb="0" eb="2">
      <t>リッカイ</t>
    </rPh>
    <phoneticPr fontId="1"/>
  </si>
  <si>
    <t>不断水工法施工計画書</t>
    <rPh sb="0" eb="5">
      <t>フダンスイコウホウ</t>
    </rPh>
    <rPh sb="5" eb="7">
      <t>セコウ</t>
    </rPh>
    <rPh sb="7" eb="9">
      <t>ケイカク</t>
    </rPh>
    <rPh sb="9" eb="10">
      <t>ショ</t>
    </rPh>
    <phoneticPr fontId="1"/>
  </si>
  <si>
    <t>不断水工法種別：</t>
    <rPh sb="0" eb="3">
      <t>フダンスイ</t>
    </rPh>
    <rPh sb="3" eb="5">
      <t>コウホウ</t>
    </rPh>
    <rPh sb="5" eb="7">
      <t>シュベツ</t>
    </rPh>
    <phoneticPr fontId="1"/>
  </si>
  <si>
    <t>○不断水工法選択【hudansui】</t>
    <rPh sb="1" eb="6">
      <t>フダンスイコウホウ</t>
    </rPh>
    <rPh sb="6" eb="8">
      <t>センタク</t>
    </rPh>
    <phoneticPr fontId="1"/>
  </si>
  <si>
    <t>不断水バルブ据付工法</t>
    <rPh sb="0" eb="3">
      <t>フダンスイ</t>
    </rPh>
    <rPh sb="6" eb="8">
      <t>スエツケ</t>
    </rPh>
    <rPh sb="8" eb="10">
      <t>コウホウ</t>
    </rPh>
    <phoneticPr fontId="1"/>
  </si>
  <si>
    <t>次の要領で不断水工法の施工を実施したいので、計画書を提出します。</t>
    <rPh sb="0" eb="1">
      <t>ツギ</t>
    </rPh>
    <rPh sb="2" eb="4">
      <t>ヨウリョウ</t>
    </rPh>
    <rPh sb="5" eb="6">
      <t>フ</t>
    </rPh>
    <rPh sb="8" eb="10">
      <t>コウホウ</t>
    </rPh>
    <rPh sb="11" eb="13">
      <t>セコウ</t>
    </rPh>
    <rPh sb="14" eb="16">
      <t>ジッシ</t>
    </rPh>
    <rPh sb="22" eb="25">
      <t>ケイカクショ</t>
    </rPh>
    <rPh sb="26" eb="28">
      <t>テイシュツ</t>
    </rPh>
    <phoneticPr fontId="1"/>
  </si>
  <si>
    <t>１　施工内容</t>
    <rPh sb="2" eb="4">
      <t>セコウ</t>
    </rPh>
    <rPh sb="4" eb="6">
      <t>ナイヨウ</t>
    </rPh>
    <phoneticPr fontId="1"/>
  </si>
  <si>
    <t>施工箇所</t>
    <rPh sb="0" eb="4">
      <t>セコウカショ</t>
    </rPh>
    <phoneticPr fontId="1"/>
  </si>
  <si>
    <t>○工事名選択【kouji】</t>
    <rPh sb="1" eb="4">
      <t>コウジメイ</t>
    </rPh>
    <rPh sb="4" eb="6">
      <t>センタク</t>
    </rPh>
    <phoneticPr fontId="1"/>
  </si>
  <si>
    <t>配水支管更新工事</t>
    <rPh sb="0" eb="2">
      <t>ハイスイ</t>
    </rPh>
    <rPh sb="2" eb="4">
      <t>シカン</t>
    </rPh>
    <rPh sb="4" eb="8">
      <t>コウシンコウジ</t>
    </rPh>
    <phoneticPr fontId="1"/>
  </si>
  <si>
    <t>配水支管新設工事</t>
    <rPh sb="0" eb="2">
      <t>ハイスイ</t>
    </rPh>
    <rPh sb="2" eb="4">
      <t>シカン</t>
    </rPh>
    <rPh sb="4" eb="6">
      <t>シンセツ</t>
    </rPh>
    <rPh sb="6" eb="8">
      <t>コウジ</t>
    </rPh>
    <phoneticPr fontId="1"/>
  </si>
  <si>
    <t>配水本管更新工事</t>
    <rPh sb="0" eb="4">
      <t>ハイスイホンカン</t>
    </rPh>
    <rPh sb="4" eb="8">
      <t>コウシンコウジ</t>
    </rPh>
    <phoneticPr fontId="1"/>
  </si>
  <si>
    <t>消火栓更新工事</t>
    <rPh sb="0" eb="3">
      <t>ショウカセン</t>
    </rPh>
    <rPh sb="3" eb="7">
      <t>コウシンコウジ</t>
    </rPh>
    <phoneticPr fontId="1"/>
  </si>
  <si>
    <t>消火栓移設工事</t>
    <rPh sb="0" eb="7">
      <t>ショウカセンイセツコウジ</t>
    </rPh>
    <phoneticPr fontId="1"/>
  </si>
  <si>
    <t>３　緊急時連絡先</t>
    <rPh sb="2" eb="5">
      <t>キンキュウジ</t>
    </rPh>
    <rPh sb="5" eb="8">
      <t>レンラクサキ</t>
    </rPh>
    <phoneticPr fontId="1"/>
  </si>
  <si>
    <t>作業内容</t>
    <rPh sb="0" eb="4">
      <t>サギョウナイヨウ</t>
    </rPh>
    <phoneticPr fontId="1"/>
  </si>
  <si>
    <t>不断水工法施工</t>
    <rPh sb="0" eb="5">
      <t>フダンスイコウホウ</t>
    </rPh>
    <rPh sb="5" eb="7">
      <t>セコウ</t>
    </rPh>
    <phoneticPr fontId="1"/>
  </si>
  <si>
    <t>掘削</t>
    <rPh sb="0" eb="2">
      <t>クッサク</t>
    </rPh>
    <phoneticPr fontId="1"/>
  </si>
  <si>
    <t>埋戻</t>
    <rPh sb="0" eb="2">
      <t>ウメモドシ</t>
    </rPh>
    <phoneticPr fontId="1"/>
  </si>
  <si>
    <t>閉栓</t>
    <rPh sb="0" eb="2">
      <t>ヘイセン</t>
    </rPh>
    <phoneticPr fontId="1"/>
  </si>
  <si>
    <t>排気排水</t>
    <rPh sb="0" eb="2">
      <t>ハイキ</t>
    </rPh>
    <rPh sb="2" eb="4">
      <t>ハイスイ</t>
    </rPh>
    <phoneticPr fontId="1"/>
  </si>
  <si>
    <t>開栓</t>
    <rPh sb="0" eb="2">
      <t>カイセン</t>
    </rPh>
    <phoneticPr fontId="1"/>
  </si>
  <si>
    <t>配管</t>
    <rPh sb="0" eb="2">
      <t>ハイカン</t>
    </rPh>
    <phoneticPr fontId="1"/>
  </si>
  <si>
    <t>MAX</t>
    <phoneticPr fontId="1"/>
  </si>
  <si>
    <t>基準</t>
    <rPh sb="0" eb="2">
      <t>キジュン</t>
    </rPh>
    <phoneticPr fontId="1"/>
  </si>
  <si>
    <t>開始</t>
    <rPh sb="0" eb="2">
      <t>カイシ</t>
    </rPh>
    <phoneticPr fontId="1"/>
  </si>
  <si>
    <t>断水日時</t>
    <rPh sb="0" eb="2">
      <t>ダンスイ</t>
    </rPh>
    <rPh sb="2" eb="3">
      <t>ビ</t>
    </rPh>
    <rPh sb="3" eb="4">
      <t>ジ</t>
    </rPh>
    <phoneticPr fontId="1"/>
  </si>
  <si>
    <t>施工日時</t>
    <rPh sb="0" eb="2">
      <t>セコウ</t>
    </rPh>
    <rPh sb="2" eb="3">
      <t>ビ</t>
    </rPh>
    <rPh sb="3" eb="4">
      <t>ジ</t>
    </rPh>
    <phoneticPr fontId="1"/>
  </si>
  <si>
    <t>時間変換</t>
    <rPh sb="0" eb="2">
      <t>ジカン</t>
    </rPh>
    <rPh sb="2" eb="4">
      <t>ヘンカン</t>
    </rPh>
    <phoneticPr fontId="1"/>
  </si>
  <si>
    <t>～</t>
    <phoneticPr fontId="1"/>
  </si>
  <si>
    <t>断水開始</t>
    <rPh sb="0" eb="4">
      <t>ダンスイカイシ</t>
    </rPh>
    <phoneticPr fontId="1"/>
  </si>
  <si>
    <t>断水終了</t>
    <rPh sb="0" eb="4">
      <t>ダンスイシュウリョウ</t>
    </rPh>
    <phoneticPr fontId="1"/>
  </si>
  <si>
    <t>↓優先順位</t>
    <rPh sb="1" eb="5">
      <t>ユウセンジュンイ</t>
    </rPh>
    <phoneticPr fontId="1"/>
  </si>
  <si>
    <t>詳細時間軸→</t>
    <rPh sb="0" eb="5">
      <t>ショウサイジカンジク</t>
    </rPh>
    <phoneticPr fontId="1"/>
  </si>
  <si>
    <t>(優先</t>
    <rPh sb="1" eb="3">
      <t>ユウセン</t>
    </rPh>
    <phoneticPr fontId="1"/>
  </si>
  <si>
    <t>)</t>
    <phoneticPr fontId="1"/>
  </si>
  <si>
    <t>：断水設定時間</t>
    <rPh sb="1" eb="7">
      <t>ダンスイセッテイジカン</t>
    </rPh>
    <phoneticPr fontId="1"/>
  </si>
  <si>
    <t>：配管作業</t>
    <rPh sb="1" eb="5">
      <t>ハイカンサギョウ</t>
    </rPh>
    <phoneticPr fontId="1"/>
  </si>
  <si>
    <t>：排気排水作業</t>
    <rPh sb="1" eb="7">
      <t>ハイキハイスイサギョウ</t>
    </rPh>
    <phoneticPr fontId="1"/>
  </si>
  <si>
    <t>：バルブ閉栓・開栓作業</t>
    <rPh sb="4" eb="6">
      <t>ヘイセン</t>
    </rPh>
    <rPh sb="7" eb="9">
      <t>カイセン</t>
    </rPh>
    <rPh sb="9" eb="11">
      <t>サギョウ</t>
    </rPh>
    <phoneticPr fontId="1"/>
  </si>
  <si>
    <t>凡例)</t>
    <rPh sb="0" eb="2">
      <t>ハンレイ</t>
    </rPh>
    <phoneticPr fontId="1"/>
  </si>
  <si>
    <t>断水設定判定→</t>
    <rPh sb="0" eb="4">
      <t>ダンスイセッテイ</t>
    </rPh>
    <rPh sb="4" eb="6">
      <t>ハンテイ</t>
    </rPh>
    <phoneticPr fontId="1"/>
  </si>
  <si>
    <t>作業内容判定→</t>
    <rPh sb="0" eb="4">
      <t>サギョウナイヨウ</t>
    </rPh>
    <rPh sb="4" eb="6">
      <t>ハンテイ</t>
    </rPh>
    <phoneticPr fontId="1"/>
  </si>
  <si>
    <t>２　実施工程表</t>
    <rPh sb="2" eb="4">
      <t>ジッシ</t>
    </rPh>
    <rPh sb="4" eb="7">
      <t>コウテイヒョウ</t>
    </rPh>
    <phoneticPr fontId="1"/>
  </si>
  <si>
    <t>の一部</t>
    <rPh sb="1" eb="3">
      <t>イチブ</t>
    </rPh>
    <phoneticPr fontId="1"/>
  </si>
  <si>
    <t>戸</t>
    <rPh sb="0" eb="1">
      <t>コ</t>
    </rPh>
    <phoneticPr fontId="1"/>
  </si>
  <si>
    <t>基）</t>
    <rPh sb="0" eb="1">
      <t>キ</t>
    </rPh>
    <phoneticPr fontId="1"/>
  </si>
  <si>
    <t>（計</t>
    <rPh sb="1" eb="2">
      <t>ケイ</t>
    </rPh>
    <phoneticPr fontId="1"/>
  </si>
  <si>
    <t>実施日</t>
    <rPh sb="0" eb="3">
      <t>ジッシビ</t>
    </rPh>
    <phoneticPr fontId="1"/>
  </si>
  <si>
    <t>実施者</t>
    <rPh sb="0" eb="3">
      <t>ジッシシャ</t>
    </rPh>
    <phoneticPr fontId="1"/>
  </si>
  <si>
    <t>≪不断水工法失敗時≫</t>
    <rPh sb="1" eb="4">
      <t>フダンスイ</t>
    </rPh>
    <rPh sb="4" eb="6">
      <t>コウホウ</t>
    </rPh>
    <rPh sb="6" eb="9">
      <t>シッパイジ</t>
    </rPh>
    <phoneticPr fontId="1"/>
  </si>
  <si>
    <t>令和　年　月　日( )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</si>
  <si>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　(１)　作業開始前の状況</t>
    <rPh sb="5" eb="10">
      <t>サギョウカイシマエ</t>
    </rPh>
    <rPh sb="11" eb="13">
      <t>ジョウキョウ</t>
    </rPh>
    <phoneticPr fontId="1"/>
  </si>
  <si>
    <t>　(２)　閉栓作業</t>
    <rPh sb="5" eb="9">
      <t>ヘイセンサギョウ</t>
    </rPh>
    <phoneticPr fontId="1"/>
  </si>
  <si>
    <t>　(３)　排気排水作業</t>
    <rPh sb="5" eb="7">
      <t>ハイキ</t>
    </rPh>
    <rPh sb="7" eb="11">
      <t>ハイスイサギョウ</t>
    </rPh>
    <phoneticPr fontId="1"/>
  </si>
  <si>
    <t>　(４)　充水・通水作業</t>
    <rPh sb="5" eb="7">
      <t>ジュウスイ</t>
    </rPh>
    <rPh sb="8" eb="12">
      <t>ツウスイサギョウ</t>
    </rPh>
    <phoneticPr fontId="1"/>
  </si>
  <si>
    <t>接点番号</t>
    <rPh sb="0" eb="4">
      <t>セッテンバンゴウ</t>
    </rPh>
    <phoneticPr fontId="1"/>
  </si>
  <si>
    <t>管種</t>
    <rPh sb="0" eb="2">
      <t>カンシュ</t>
    </rPh>
    <phoneticPr fontId="1"/>
  </si>
  <si>
    <t>口径</t>
    <rPh sb="0" eb="2">
      <t>コウケイ</t>
    </rPh>
    <phoneticPr fontId="1"/>
  </si>
  <si>
    <t>○管種選択【kansyu】</t>
    <rPh sb="1" eb="3">
      <t>カンシュ</t>
    </rPh>
    <rPh sb="3" eb="5">
      <t>センタク</t>
    </rPh>
    <phoneticPr fontId="1"/>
  </si>
  <si>
    <t>HPP</t>
    <phoneticPr fontId="1"/>
  </si>
  <si>
    <t>DIP(GX)</t>
    <phoneticPr fontId="1"/>
  </si>
  <si>
    <t>DIP(T)</t>
    <phoneticPr fontId="1"/>
  </si>
  <si>
    <t>DIP(K)</t>
    <phoneticPr fontId="1"/>
  </si>
  <si>
    <t>φ 50</t>
    <phoneticPr fontId="1"/>
  </si>
  <si>
    <t>φ 75</t>
    <phoneticPr fontId="1"/>
  </si>
  <si>
    <t>φ100</t>
    <phoneticPr fontId="1"/>
  </si>
  <si>
    <t>φ150</t>
    <phoneticPr fontId="1"/>
  </si>
  <si>
    <t>φ200</t>
    <phoneticPr fontId="1"/>
  </si>
  <si>
    <t>φ250</t>
    <phoneticPr fontId="1"/>
  </si>
  <si>
    <t>φ300</t>
    <phoneticPr fontId="1"/>
  </si>
  <si>
    <t>φ350</t>
    <phoneticPr fontId="1"/>
  </si>
  <si>
    <t>φ400</t>
    <phoneticPr fontId="1"/>
  </si>
  <si>
    <t>φ450</t>
    <phoneticPr fontId="1"/>
  </si>
  <si>
    <t>φ500</t>
    <phoneticPr fontId="1"/>
  </si>
  <si>
    <t>呼び径</t>
    <rPh sb="0" eb="1">
      <t>ヨビ</t>
    </rPh>
    <rPh sb="2" eb="3">
      <t>ケイ</t>
    </rPh>
    <phoneticPr fontId="1"/>
  </si>
  <si>
    <t>mm</t>
    <phoneticPr fontId="1"/>
  </si>
  <si>
    <t>m</t>
    <phoneticPr fontId="1"/>
  </si>
  <si>
    <t>m2</t>
    <phoneticPr fontId="1"/>
  </si>
  <si>
    <t>m3/100m</t>
    <phoneticPr fontId="1"/>
  </si>
  <si>
    <t>○口径選択【size】【size2】</t>
    <rPh sb="1" eb="3">
      <t>コウケイ</t>
    </rPh>
    <rPh sb="3" eb="5">
      <t>センタク</t>
    </rPh>
    <phoneticPr fontId="1"/>
  </si>
  <si>
    <t>配管作業所要時間</t>
    <rPh sb="0" eb="4">
      <t>ハイカンサギョウ</t>
    </rPh>
    <rPh sb="4" eb="8">
      <t>ショヨウジカン</t>
    </rPh>
    <phoneticPr fontId="1"/>
  </si>
  <si>
    <t>分</t>
    <rPh sb="0" eb="1">
      <t>フン</t>
    </rPh>
    <phoneticPr fontId="1"/>
  </si>
  <si>
    <t>＜バルブ開閉状況＞</t>
    <rPh sb="4" eb="8">
      <t>カイヘイジョウキョウ</t>
    </rPh>
    <phoneticPr fontId="1"/>
  </si>
  <si>
    <t>＜仮設給水の箇所、口径＞</t>
    <rPh sb="1" eb="5">
      <t>カセツキュウスイ</t>
    </rPh>
    <rPh sb="6" eb="8">
      <t>カショ</t>
    </rPh>
    <rPh sb="9" eb="11">
      <t>コウケイ</t>
    </rPh>
    <phoneticPr fontId="1"/>
  </si>
  <si>
    <t>＜断水確認作業箇所＞</t>
    <rPh sb="1" eb="5">
      <t>ダンスイカクニン</t>
    </rPh>
    <rPh sb="5" eb="7">
      <t>サギョウ</t>
    </rPh>
    <rPh sb="7" eb="9">
      <t>カショ</t>
    </rPh>
    <phoneticPr fontId="1"/>
  </si>
  <si>
    <t>＜開始時刻前の閉栓バルブ、順序＞</t>
    <rPh sb="1" eb="3">
      <t>カイシ</t>
    </rPh>
    <rPh sb="3" eb="5">
      <t>ジコク</t>
    </rPh>
    <rPh sb="5" eb="6">
      <t>マエ</t>
    </rPh>
    <rPh sb="7" eb="9">
      <t>ヘイセン</t>
    </rPh>
    <rPh sb="13" eb="15">
      <t>ジュンジョ</t>
    </rPh>
    <phoneticPr fontId="1"/>
  </si>
  <si>
    <t>＜開始時刻経過後の閉栓バルブ、順序＞</t>
    <rPh sb="1" eb="3">
      <t>カイシ</t>
    </rPh>
    <rPh sb="3" eb="5">
      <t>ジコク</t>
    </rPh>
    <rPh sb="5" eb="8">
      <t>ケイカゴ</t>
    </rPh>
    <rPh sb="9" eb="11">
      <t>ヘイセン</t>
    </rPh>
    <rPh sb="15" eb="17">
      <t>ジュンジョ</t>
    </rPh>
    <phoneticPr fontId="1"/>
  </si>
  <si>
    <t>＜充水作業＞</t>
    <rPh sb="1" eb="5">
      <t>ジュウスイサギョウ</t>
    </rPh>
    <phoneticPr fontId="1"/>
  </si>
  <si>
    <t>＜通水作業（バルブ開栓）、順序＞</t>
    <rPh sb="1" eb="3">
      <t>ツウスイ</t>
    </rPh>
    <rPh sb="3" eb="5">
      <t>サギョウ</t>
    </rPh>
    <rPh sb="9" eb="11">
      <t>カイセン</t>
    </rPh>
    <rPh sb="13" eb="15">
      <t>ジュンジョ</t>
    </rPh>
    <phoneticPr fontId="1"/>
  </si>
  <si>
    <t>＜閉栓のまま作業終了するバルブ＞</t>
    <rPh sb="1" eb="3">
      <t>ヘイセン</t>
    </rPh>
    <rPh sb="6" eb="10">
      <t>サギョウシュウリョウ</t>
    </rPh>
    <phoneticPr fontId="1"/>
  </si>
  <si>
    <t>工程</t>
    <rPh sb="0" eb="2">
      <t>コウテイ</t>
    </rPh>
    <phoneticPr fontId="1"/>
  </si>
  <si>
    <t>ルート</t>
    <phoneticPr fontId="1"/>
  </si>
  <si>
    <t>開閉作業</t>
    <rPh sb="0" eb="4">
      <t>カイヘイサギョウ</t>
    </rPh>
    <phoneticPr fontId="1"/>
  </si>
  <si>
    <t>設定流量</t>
    <rPh sb="0" eb="4">
      <t>セッテイリュウリョウ</t>
    </rPh>
    <phoneticPr fontId="1"/>
  </si>
  <si>
    <t>管内水量</t>
    <rPh sb="0" eb="4">
      <t>カンナイスイリョウ</t>
    </rPh>
    <phoneticPr fontId="1"/>
  </si>
  <si>
    <t>排水時間</t>
    <rPh sb="0" eb="4">
      <t>ハイスイジカン</t>
    </rPh>
    <phoneticPr fontId="1"/>
  </si>
  <si>
    <t>開始時刻</t>
    <rPh sb="0" eb="4">
      <t>カイシジコク</t>
    </rPh>
    <phoneticPr fontId="1"/>
  </si>
  <si>
    <t>終了時刻</t>
    <rPh sb="0" eb="4">
      <t>シュウリョウジコク</t>
    </rPh>
    <phoneticPr fontId="1"/>
  </si>
  <si>
    <t>延長</t>
    <rPh sb="0" eb="2">
      <t>エンチョウ</t>
    </rPh>
    <phoneticPr fontId="1"/>
  </si>
  <si>
    <t>流速</t>
    <rPh sb="0" eb="2">
      <t>リュウソク</t>
    </rPh>
    <phoneticPr fontId="1"/>
  </si>
  <si>
    <t>→</t>
    <phoneticPr fontId="1"/>
  </si>
  <si>
    <t>目安時刻</t>
    <rPh sb="0" eb="4">
      <t>メヤスジコク</t>
    </rPh>
    <phoneticPr fontId="1"/>
  </si>
  <si>
    <t>延長[m]</t>
    <rPh sb="0" eb="2">
      <t>エンチョウ</t>
    </rPh>
    <phoneticPr fontId="1"/>
  </si>
  <si>
    <t>周数</t>
    <rPh sb="0" eb="1">
      <t>シュウ</t>
    </rPh>
    <rPh sb="1" eb="2">
      <t>スウ</t>
    </rPh>
    <phoneticPr fontId="1"/>
  </si>
  <si>
    <t>周</t>
    <rPh sb="0" eb="1">
      <t>シュウ</t>
    </rPh>
    <phoneticPr fontId="1"/>
  </si>
  <si>
    <t>ルート
延長</t>
    <rPh sb="4" eb="6">
      <t>エンチョウ</t>
    </rPh>
    <phoneticPr fontId="1"/>
  </si>
  <si>
    <t>＃演算エリア＃</t>
    <rPh sb="1" eb="3">
      <t>エンザン</t>
    </rPh>
    <phoneticPr fontId="1"/>
  </si>
  <si>
    <t>水量</t>
    <rPh sb="0" eb="2">
      <t>スイリョウ</t>
    </rPh>
    <phoneticPr fontId="1"/>
  </si>
  <si>
    <t>計</t>
    <rPh sb="0" eb="1">
      <t>ケイ</t>
    </rPh>
    <phoneticPr fontId="1"/>
  </si>
  <si>
    <t>判定</t>
    <rPh sb="0" eb="2">
      <t>ハンテイ</t>
    </rPh>
    <phoneticPr fontId="1"/>
  </si>
  <si>
    <t>断面</t>
    <rPh sb="0" eb="2">
      <t>ダンメン</t>
    </rPh>
    <phoneticPr fontId="1"/>
  </si>
  <si>
    <t>バルブ操作時間</t>
    <rPh sb="3" eb="5">
      <t>ソウサ</t>
    </rPh>
    <rPh sb="5" eb="7">
      <t>ジカン</t>
    </rPh>
    <phoneticPr fontId="1"/>
  </si>
  <si>
    <t>排水先</t>
    <rPh sb="0" eb="3">
      <t>ハイスイサキ</t>
    </rPh>
    <phoneticPr fontId="1"/>
  </si>
  <si>
    <t>集計</t>
    <rPh sb="0" eb="2">
      <t>シュウケイ</t>
    </rPh>
    <phoneticPr fontId="1"/>
  </si>
  <si>
    <t>総排水時間</t>
    <rPh sb="0" eb="5">
      <t>ソウハイスイジカン</t>
    </rPh>
    <phoneticPr fontId="1"/>
  </si>
  <si>
    <t>総排水量</t>
    <rPh sb="0" eb="4">
      <t>ソウハイスイリョウ</t>
    </rPh>
    <phoneticPr fontId="1"/>
  </si>
  <si>
    <t>排水量</t>
    <rPh sb="0" eb="3">
      <t>ハイスイリョウ</t>
    </rPh>
    <phoneticPr fontId="1"/>
  </si>
  <si>
    <t>→入力</t>
    <rPh sb="1" eb="3">
      <t>ニュウリョク</t>
    </rPh>
    <phoneticPr fontId="1"/>
  </si>
  <si>
    <t>グループ１</t>
    <phoneticPr fontId="1"/>
  </si>
  <si>
    <t>グループ２</t>
  </si>
  <si>
    <t>グループ３</t>
  </si>
  <si>
    <t>工程表開始時刻</t>
    <rPh sb="0" eb="3">
      <t>コウテイヒョウ</t>
    </rPh>
    <rPh sb="3" eb="7">
      <t>カイシジコク</t>
    </rPh>
    <phoneticPr fontId="1"/>
  </si>
  <si>
    <t>←昼断水は10:00、夜断水は21:00の入力を推奨</t>
    <rPh sb="1" eb="4">
      <t>ヒルダンスイ</t>
    </rPh>
    <rPh sb="11" eb="14">
      <t>ヨルダンスイ</t>
    </rPh>
    <rPh sb="21" eb="23">
      <t>ニュウリョク</t>
    </rPh>
    <rPh sb="24" eb="26">
      <t>スイショウ</t>
    </rPh>
    <phoneticPr fontId="1"/>
  </si>
  <si>
    <t>回目/全</t>
    <rPh sb="0" eb="2">
      <t>カイメ</t>
    </rPh>
    <rPh sb="3" eb="4">
      <t>ゼン</t>
    </rPh>
    <phoneticPr fontId="1"/>
  </si>
  <si>
    <t>回予定）</t>
    <rPh sb="0" eb="1">
      <t>カイ</t>
    </rPh>
    <rPh sb="1" eb="3">
      <t>ヨテイ</t>
    </rPh>
    <phoneticPr fontId="1"/>
  </si>
  <si>
    <t>作成ガイド</t>
    <rPh sb="0" eb="2">
      <t>サクセイ</t>
    </rPh>
    <phoneticPr fontId="1"/>
  </si>
  <si>
    <t>　不断水計画は、</t>
    <rPh sb="1" eb="6">
      <t>フダンスイケイカク</t>
    </rPh>
    <phoneticPr fontId="1"/>
  </si>
  <si>
    <t>　　「不断水計画」シート（黄色）に入力してください。</t>
    <rPh sb="17" eb="19">
      <t>ニュウリョク</t>
    </rPh>
    <phoneticPr fontId="1"/>
  </si>
  <si>
    <t>１　セル色について</t>
    <rPh sb="4" eb="5">
      <t>ショク</t>
    </rPh>
    <phoneticPr fontId="1"/>
  </si>
  <si>
    <t>：入力するセルです。</t>
    <rPh sb="1" eb="3">
      <t>ニュウリョク</t>
    </rPh>
    <phoneticPr fontId="1"/>
  </si>
  <si>
    <t>：選択肢があるセルです。</t>
    <rPh sb="1" eb="4">
      <t>センタクシ</t>
    </rPh>
    <phoneticPr fontId="1"/>
  </si>
  <si>
    <t>　※直入力も可能です。</t>
    <rPh sb="2" eb="5">
      <t>ジカニュウリョク</t>
    </rPh>
    <rPh sb="6" eb="8">
      <t>カノウ</t>
    </rPh>
    <phoneticPr fontId="1"/>
  </si>
  <si>
    <t>断水計画は、３シート（３枚）組です。</t>
    <rPh sb="0" eb="4">
      <t>ダンスイケイカク</t>
    </rPh>
    <rPh sb="12" eb="13">
      <t>マイ</t>
    </rPh>
    <rPh sb="14" eb="15">
      <t>クミ</t>
    </rPh>
    <phoneticPr fontId="1"/>
  </si>
  <si>
    <t>全ての入力が終わってから、印刷してください。</t>
    <rPh sb="0" eb="1">
      <t>スベ</t>
    </rPh>
    <rPh sb="3" eb="5">
      <t>ニュウリョク</t>
    </rPh>
    <rPh sb="6" eb="7">
      <t>オ</t>
    </rPh>
    <rPh sb="13" eb="15">
      <t>インサツ</t>
    </rPh>
    <phoneticPr fontId="1"/>
  </si>
  <si>
    <t>２　日付・時刻入力について</t>
    <rPh sb="2" eb="4">
      <t>ヒヅケ</t>
    </rPh>
    <rPh sb="5" eb="7">
      <t>ジコク</t>
    </rPh>
    <rPh sb="7" eb="9">
      <t>ニュウリョク</t>
    </rPh>
    <phoneticPr fontId="1"/>
  </si>
  <si>
    <t>３　印刷について</t>
    <rPh sb="2" eb="4">
      <t>インサツ</t>
    </rPh>
    <phoneticPr fontId="1"/>
  </si>
  <si>
    <r>
      <t>※これは</t>
    </r>
    <r>
      <rPr>
        <b/>
        <sz val="14"/>
        <color rgb="FFFF0000"/>
        <rFont val="ＭＳ ゴシック"/>
        <family val="3"/>
        <charset val="128"/>
      </rPr>
      <t>断水</t>
    </r>
    <r>
      <rPr>
        <sz val="10"/>
        <color theme="1"/>
        <rFont val="ＭＳ ゴシック"/>
        <family val="3"/>
        <charset val="128"/>
      </rPr>
      <t>計画用です。</t>
    </r>
    <rPh sb="4" eb="6">
      <t>ダンスイ</t>
    </rPh>
    <rPh sb="6" eb="8">
      <t>ケイカク</t>
    </rPh>
    <rPh sb="8" eb="9">
      <t>ヨウ</t>
    </rPh>
    <phoneticPr fontId="1"/>
  </si>
  <si>
    <r>
      <t>※これは</t>
    </r>
    <r>
      <rPr>
        <b/>
        <sz val="14"/>
        <color rgb="FFFFC000"/>
        <rFont val="ＭＳ ゴシック"/>
        <family val="3"/>
        <charset val="128"/>
      </rPr>
      <t>不断水</t>
    </r>
    <r>
      <rPr>
        <sz val="10"/>
        <color theme="1"/>
        <rFont val="ＭＳ ゴシック"/>
        <family val="3"/>
        <charset val="128"/>
      </rPr>
      <t>計画用です。</t>
    </r>
    <rPh sb="4" eb="7">
      <t>フダンスイ</t>
    </rPh>
    <rPh sb="7" eb="9">
      <t>ケイカク</t>
    </rPh>
    <rPh sb="9" eb="10">
      <t>ヨウ</t>
    </rPh>
    <phoneticPr fontId="1"/>
  </si>
  <si>
    <t>　断水計画は、</t>
    <rPh sb="1" eb="3">
      <t>ダンスイ</t>
    </rPh>
    <rPh sb="3" eb="5">
      <t>ケイカク</t>
    </rPh>
    <phoneticPr fontId="1"/>
  </si>
  <si>
    <t>　　「断水計画(1～3)」シート（赤色）に入力してください。</t>
    <rPh sb="17" eb="18">
      <t>アカ</t>
    </rPh>
    <rPh sb="21" eb="23">
      <t>ニュウリョク</t>
    </rPh>
    <phoneticPr fontId="1"/>
  </si>
  <si>
    <t>不断水計画は、このシート（１枚）のみです。</t>
    <rPh sb="0" eb="3">
      <t>フダンスイ</t>
    </rPh>
    <rPh sb="3" eb="5">
      <t>ケイカク</t>
    </rPh>
    <rPh sb="14" eb="15">
      <t>マイ</t>
    </rPh>
    <phoneticPr fontId="1"/>
  </si>
  <si>
    <r>
      <t>月日を入力するセルは、</t>
    </r>
    <r>
      <rPr>
        <u/>
        <sz val="10"/>
        <color rgb="FFFF0000"/>
        <rFont val="ＭＳ ゴシック"/>
        <family val="3"/>
        <charset val="128"/>
      </rPr>
      <t>「○/○」の入力</t>
    </r>
    <r>
      <rPr>
        <sz val="10"/>
        <color theme="1"/>
        <rFont val="ＭＳ ゴシック"/>
        <family val="3"/>
        <charset val="128"/>
      </rPr>
      <t>が可能です。</t>
    </r>
    <rPh sb="0" eb="2">
      <t>ガッピ</t>
    </rPh>
    <rPh sb="3" eb="5">
      <t>ニュウリョク</t>
    </rPh>
    <rPh sb="17" eb="19">
      <t>ニュウリョク</t>
    </rPh>
    <rPh sb="20" eb="22">
      <t>カノウ</t>
    </rPh>
    <phoneticPr fontId="1"/>
  </si>
  <si>
    <r>
      <t>時刻を入力するときは、</t>
    </r>
    <r>
      <rPr>
        <u/>
        <sz val="10"/>
        <color rgb="FFFF0000"/>
        <rFont val="ＭＳ ゴシック"/>
        <family val="3"/>
        <charset val="128"/>
      </rPr>
      <t>２４時間表記で「○○：○○」の入力</t>
    </r>
    <r>
      <rPr>
        <sz val="10"/>
        <color theme="1"/>
        <rFont val="ＭＳ ゴシック"/>
        <family val="3"/>
        <charset val="128"/>
      </rPr>
      <t>としてください。</t>
    </r>
    <rPh sb="0" eb="2">
      <t>ジコク</t>
    </rPh>
    <rPh sb="3" eb="5">
      <t>ニュウリョク</t>
    </rPh>
    <rPh sb="13" eb="17">
      <t>ジカンヒョウキ</t>
    </rPh>
    <rPh sb="26" eb="28">
      <t>ニュウリョク</t>
    </rPh>
    <phoneticPr fontId="1"/>
  </si>
  <si>
    <t>約</t>
    <rPh sb="0" eb="1">
      <t>ヤク</t>
    </rPh>
    <phoneticPr fontId="1"/>
  </si>
  <si>
    <t>○○○○</t>
    <phoneticPr fontId="1"/>
  </si>
  <si>
    <t>(止水工法失敗時)</t>
    <rPh sb="1" eb="3">
      <t>シスイ</t>
    </rPh>
    <rPh sb="3" eb="5">
      <t>コウホウ</t>
    </rPh>
    <rPh sb="5" eb="7">
      <t>シッパイ</t>
    </rPh>
    <rPh sb="7" eb="8">
      <t>ジ</t>
    </rPh>
    <phoneticPr fontId="1"/>
  </si>
  <si>
    <t>号栓</t>
    <rPh sb="0" eb="2">
      <t>ゴウセン</t>
    </rPh>
    <phoneticPr fontId="1"/>
  </si>
  <si>
    <t>（栓名）</t>
    <rPh sb="1" eb="3">
      <t>センメイ</t>
    </rPh>
    <phoneticPr fontId="1"/>
  </si>
  <si>
    <t>※使用不能期間が断水日時と異なる場合</t>
    <rPh sb="1" eb="3">
      <t>シヨウ</t>
    </rPh>
    <rPh sb="3" eb="5">
      <t>フノウ</t>
    </rPh>
    <rPh sb="5" eb="7">
      <t>キカン</t>
    </rPh>
    <rPh sb="8" eb="10">
      <t>ダンスイ</t>
    </rPh>
    <rPh sb="10" eb="12">
      <t>ニチジ</t>
    </rPh>
    <rPh sb="13" eb="14">
      <t>コト</t>
    </rPh>
    <rPh sb="16" eb="18">
      <t>バアイ</t>
    </rPh>
    <phoneticPr fontId="1"/>
  </si>
  <si>
    <t>1/</t>
    <phoneticPr fontId="1"/>
  </si>
  <si>
    <t>2/</t>
    <phoneticPr fontId="1"/>
  </si>
  <si>
    <t>3/</t>
    <phoneticPr fontId="1"/>
  </si>
  <si>
    <t>4/</t>
    <phoneticPr fontId="1"/>
  </si>
  <si>
    <t>制水弁操作数</t>
    <rPh sb="0" eb="2">
      <t>セイスイ</t>
    </rPh>
    <rPh sb="2" eb="3">
      <t>ベン</t>
    </rPh>
    <rPh sb="3" eb="5">
      <t>ソウサ</t>
    </rPh>
    <rPh sb="5" eb="6">
      <t>スウ</t>
    </rPh>
    <phoneticPr fontId="1"/>
  </si>
  <si>
    <t>箇所</t>
    <rPh sb="0" eb="2">
      <t>カショ</t>
    </rPh>
    <phoneticPr fontId="1"/>
  </si>
  <si>
    <t>割Ｔ字管分岐工法</t>
    <rPh sb="0" eb="1">
      <t>ワリ</t>
    </rPh>
    <rPh sb="2" eb="4">
      <t>ジカン</t>
    </rPh>
    <rPh sb="4" eb="6">
      <t>ブンキ</t>
    </rPh>
    <rPh sb="6" eb="8">
      <t>コウホウ</t>
    </rPh>
    <phoneticPr fontId="1"/>
  </si>
  <si>
    <t>設定断水時間</t>
    <rPh sb="0" eb="2">
      <t>セッテイ</t>
    </rPh>
    <rPh sb="2" eb="4">
      <t>ダンスイ</t>
    </rPh>
    <rPh sb="4" eb="6">
      <t>ジカン</t>
    </rPh>
    <phoneticPr fontId="1"/>
  </si>
  <si>
    <t>号栓</t>
    <rPh sb="0" eb="2">
      <t>ゴウセン</t>
    </rPh>
    <phoneticPr fontId="1"/>
  </si>
  <si>
    <t>３　当該工事既設管接続等箇所一覧</t>
    <rPh sb="2" eb="4">
      <t>トウガイ</t>
    </rPh>
    <rPh sb="4" eb="6">
      <t>コウジ</t>
    </rPh>
    <rPh sb="6" eb="9">
      <t>キセツカン</t>
    </rPh>
    <rPh sb="9" eb="11">
      <t>セツゾク</t>
    </rPh>
    <rPh sb="11" eb="12">
      <t>トウ</t>
    </rPh>
    <rPh sb="12" eb="14">
      <t>カショ</t>
    </rPh>
    <rPh sb="14" eb="16">
      <t>イチラン</t>
    </rPh>
    <phoneticPr fontId="1"/>
  </si>
  <si>
    <t>接点番号</t>
    <rPh sb="0" eb="2">
      <t>セッテン</t>
    </rPh>
    <rPh sb="2" eb="4">
      <t>バンゴウ</t>
    </rPh>
    <phoneticPr fontId="1"/>
  </si>
  <si>
    <t>内容</t>
    <rPh sb="0" eb="2">
      <t>ナイヨウ</t>
    </rPh>
    <phoneticPr fontId="1"/>
  </si>
  <si>
    <t>施工時期</t>
    <rPh sb="0" eb="2">
      <t>セコウ</t>
    </rPh>
    <rPh sb="2" eb="4">
      <t>ジキ</t>
    </rPh>
    <phoneticPr fontId="1"/>
  </si>
  <si>
    <t>○既設管接続等内容【setuzoku】</t>
    <rPh sb="1" eb="4">
      <t>キセツカン</t>
    </rPh>
    <rPh sb="4" eb="6">
      <t>セツゾク</t>
    </rPh>
    <rPh sb="6" eb="7">
      <t>トウ</t>
    </rPh>
    <rPh sb="7" eb="9">
      <t>ナイヨウ</t>
    </rPh>
    <phoneticPr fontId="1"/>
  </si>
  <si>
    <t>既設管接続</t>
    <rPh sb="0" eb="3">
      <t>キセツカン</t>
    </rPh>
    <rPh sb="3" eb="5">
      <t>セツゾク</t>
    </rPh>
    <phoneticPr fontId="1"/>
  </si>
  <si>
    <t>割Ｔ字管据付</t>
    <rPh sb="0" eb="1">
      <t>ワリ</t>
    </rPh>
    <rPh sb="2" eb="3">
      <t>ジ</t>
    </rPh>
    <rPh sb="3" eb="4">
      <t>カン</t>
    </rPh>
    <rPh sb="4" eb="6">
      <t>スエツケ</t>
    </rPh>
    <phoneticPr fontId="1"/>
  </si>
  <si>
    <t>不断水バルブ据付</t>
    <rPh sb="0" eb="2">
      <t>フダン</t>
    </rPh>
    <rPh sb="2" eb="3">
      <t>スイ</t>
    </rPh>
    <rPh sb="6" eb="8">
      <t>スエツケ</t>
    </rPh>
    <phoneticPr fontId="1"/>
  </si>
  <si>
    <t>既設管切り離し</t>
    <rPh sb="0" eb="3">
      <t>キセツカン</t>
    </rPh>
    <rPh sb="3" eb="4">
      <t>キ</t>
    </rPh>
    <rPh sb="5" eb="6">
      <t>ハナ</t>
    </rPh>
    <phoneticPr fontId="1"/>
  </si>
  <si>
    <t>済</t>
    <rPh sb="0" eb="1">
      <t>スミ</t>
    </rPh>
    <phoneticPr fontId="1"/>
  </si>
  <si>
    <t>施工者</t>
    <rPh sb="0" eb="3">
      <t>セコウシャ</t>
    </rPh>
    <phoneticPr fontId="1"/>
  </si>
  <si>
    <t>○チェック【check】</t>
    <phoneticPr fontId="1"/>
  </si>
  <si>
    <t>４　配管作業内容</t>
    <rPh sb="2" eb="8">
      <t>ハイカンサギョウナイヨウ</t>
    </rPh>
    <phoneticPr fontId="1"/>
  </si>
  <si>
    <t>５　詳細工程表</t>
    <rPh sb="2" eb="7">
      <t>ショウサイコウテイヒョウ</t>
    </rPh>
    <phoneticPr fontId="1"/>
  </si>
  <si>
    <t>６　断水区域内事業所等との協議記録、対応事項等</t>
    <rPh sb="2" eb="7">
      <t>ダンスイクイキナイ</t>
    </rPh>
    <rPh sb="7" eb="10">
      <t>ジギョウショ</t>
    </rPh>
    <rPh sb="10" eb="11">
      <t>トウ</t>
    </rPh>
    <rPh sb="13" eb="17">
      <t>キョウギキロク</t>
    </rPh>
    <rPh sb="18" eb="23">
      <t>タイオウジコウトウ</t>
    </rPh>
    <phoneticPr fontId="1"/>
  </si>
  <si>
    <t>７　閉開栓要領</t>
    <rPh sb="2" eb="3">
      <t>ヘイ</t>
    </rPh>
    <rPh sb="3" eb="5">
      <t>カイセン</t>
    </rPh>
    <rPh sb="5" eb="7">
      <t>ヨウリョウ</t>
    </rPh>
    <phoneticPr fontId="1"/>
  </si>
  <si>
    <t>）</t>
  </si>
  <si>
    <t>（休日夜間　２４－３１６３</t>
    <rPh sb="1" eb="3">
      <t>キュウジツ</t>
    </rPh>
    <rPh sb="3" eb="5">
      <t>ヤカン</t>
    </rPh>
    <phoneticPr fontId="25"/>
  </si>
  <si>
    <t>このほか、ご質問や水道に異常などがありましたら、
工事業者 又は 水道局 にご連絡ください。</t>
    <rPh sb="6" eb="8">
      <t>シツモン</t>
    </rPh>
    <rPh sb="9" eb="11">
      <t>スイドウ</t>
    </rPh>
    <rPh sb="12" eb="14">
      <t>イジョウ</t>
    </rPh>
    <rPh sb="25" eb="27">
      <t>コウジ</t>
    </rPh>
    <rPh sb="27" eb="29">
      <t>ギョウシャ</t>
    </rPh>
    <rPh sb="30" eb="31">
      <t>マタ</t>
    </rPh>
    <rPh sb="33" eb="36">
      <t>スイドウキョク</t>
    </rPh>
    <phoneticPr fontId="25"/>
  </si>
  <si>
    <t>■</t>
  </si>
  <si>
    <t>○○－○○○○</t>
  </si>
  <si>
    <t>電話</t>
  </si>
  <si>
    <t>旭川市上常盤町１丁目</t>
    <rPh sb="0" eb="3">
      <t>アサヒカワシ</t>
    </rPh>
    <rPh sb="3" eb="7">
      <t>カミトキワチョウ</t>
    </rPh>
    <rPh sb="8" eb="10">
      <t>チョウメ</t>
    </rPh>
    <phoneticPr fontId="25"/>
  </si>
  <si>
    <t>旭川市水道局 上下水道部 ○○○○課 ○○○○係</t>
    <rPh sb="0" eb="3">
      <t>アサヒカワシ</t>
    </rPh>
    <rPh sb="3" eb="5">
      <t>スイドウ</t>
    </rPh>
    <rPh sb="5" eb="6">
      <t>キョク</t>
    </rPh>
    <rPh sb="7" eb="11">
      <t>ジョウゲスイドウ</t>
    </rPh>
    <rPh sb="11" eb="12">
      <t>ブ</t>
    </rPh>
    <rPh sb="17" eb="18">
      <t>カ</t>
    </rPh>
    <rPh sb="23" eb="24">
      <t>カカ</t>
    </rPh>
    <phoneticPr fontId="25"/>
  </si>
  <si>
    <t>■ 発注者</t>
    <rPh sb="2" eb="5">
      <t>ハッチュウシャ</t>
    </rPh>
    <phoneticPr fontId="25"/>
  </si>
  <si>
    <r>
      <t>最</t>
    </r>
    <r>
      <rPr>
        <sz val="11"/>
        <rFont val="ＭＳ Ｐゴシック"/>
        <family val="3"/>
        <charset val="128"/>
      </rPr>
      <t>初に、</t>
    </r>
    <r>
      <rPr>
        <b/>
        <sz val="14"/>
        <color indexed="10"/>
        <rFont val="ＭＳ Ｐゴシック"/>
        <family val="3"/>
        <charset val="128"/>
      </rPr>
      <t>水に異常がないことを確認して</t>
    </r>
    <r>
      <rPr>
        <sz val="11"/>
        <rFont val="ＭＳ Ｐゴシック"/>
        <family val="3"/>
        <charset val="128"/>
      </rPr>
      <t>から、
お湯（給湯器）を使用してください。</t>
    </r>
    <rPh sb="0" eb="2">
      <t>サイショ</t>
    </rPh>
    <rPh sb="4" eb="5">
      <t>ミズ</t>
    </rPh>
    <rPh sb="6" eb="8">
      <t>イジョウ</t>
    </rPh>
    <rPh sb="14" eb="16">
      <t>カクニン</t>
    </rPh>
    <rPh sb="25" eb="28">
      <t>キュウトウキ</t>
    </rPh>
    <phoneticPr fontId="25"/>
  </si>
  <si>
    <t>☆</t>
  </si>
  <si>
    <t>旭川市○○条○○丁目</t>
    <rPh sb="0" eb="3">
      <t>アサヒカワシ</t>
    </rPh>
    <rPh sb="5" eb="6">
      <t>ジョウ</t>
    </rPh>
    <rPh sb="8" eb="10">
      <t>チョウメ</t>
    </rPh>
    <phoneticPr fontId="25"/>
  </si>
  <si>
    <t>○○建設工業所</t>
    <rPh sb="2" eb="4">
      <t>ケンセツ</t>
    </rPh>
    <rPh sb="4" eb="7">
      <t>コウギョウショ</t>
    </rPh>
    <phoneticPr fontId="25"/>
  </si>
  <si>
    <r>
      <t>一</t>
    </r>
    <r>
      <rPr>
        <sz val="11"/>
        <rFont val="ＭＳ Ｐゴシック"/>
        <family val="3"/>
        <charset val="128"/>
      </rPr>
      <t>時的に水が白くなることがあります。
これは</t>
    </r>
    <r>
      <rPr>
        <b/>
        <sz val="14"/>
        <color indexed="10"/>
        <rFont val="ＭＳ Ｐゴシック"/>
        <family val="3"/>
        <charset val="128"/>
      </rPr>
      <t>空気が水に混じったもの</t>
    </r>
    <r>
      <rPr>
        <sz val="11"/>
        <rFont val="ＭＳ Ｐゴシック"/>
        <family val="3"/>
        <charset val="128"/>
      </rPr>
      <t>であり、害はありません。</t>
    </r>
    <rPh sb="0" eb="3">
      <t>イチジテキ</t>
    </rPh>
    <rPh sb="4" eb="5">
      <t>ミズ</t>
    </rPh>
    <rPh sb="6" eb="7">
      <t>シロ</t>
    </rPh>
    <phoneticPr fontId="25"/>
  </si>
  <si>
    <t>■ 請負者（工事業者）</t>
    <rPh sb="2" eb="4">
      <t>ウケオイ</t>
    </rPh>
    <rPh sb="4" eb="5">
      <t>シャ</t>
    </rPh>
    <rPh sb="6" eb="8">
      <t>コウジ</t>
    </rPh>
    <rPh sb="8" eb="10">
      <t>ギョウシャ</t>
    </rPh>
    <phoneticPr fontId="25"/>
  </si>
  <si>
    <t>＜問い合わせ先＞</t>
    <rPh sb="0" eb="1">
      <t>ト</t>
    </rPh>
    <rPh sb="2" eb="3">
      <t>ア</t>
    </rPh>
    <rPh sb="5" eb="6">
      <t>サキ</t>
    </rPh>
    <phoneticPr fontId="25"/>
  </si>
  <si>
    <r>
      <t>最</t>
    </r>
    <r>
      <rPr>
        <sz val="11"/>
        <rFont val="ＭＳ Ｐゴシック"/>
        <family val="3"/>
        <charset val="128"/>
      </rPr>
      <t>初に水を出したとき、</t>
    </r>
    <r>
      <rPr>
        <b/>
        <sz val="14"/>
        <color indexed="10"/>
        <rFont val="ＭＳ Ｐゴシック"/>
        <family val="3"/>
        <charset val="128"/>
      </rPr>
      <t>空気や濁り水が出る</t>
    </r>
    <r>
      <rPr>
        <sz val="11"/>
        <rFont val="ＭＳ Ｐゴシック"/>
        <family val="3"/>
        <charset val="128"/>
      </rPr>
      <t>ことがあります。
少し水を出していただくことにより、きれいな水になります。</t>
    </r>
    <rPh sb="0" eb="2">
      <t>サイショ</t>
    </rPh>
    <rPh sb="3" eb="4">
      <t>ミズ</t>
    </rPh>
    <rPh sb="5" eb="6">
      <t>ダ</t>
    </rPh>
    <rPh sb="11" eb="13">
      <t>クウキ</t>
    </rPh>
    <rPh sb="14" eb="15">
      <t>ニゴ</t>
    </rPh>
    <rPh sb="16" eb="17">
      <t>ミズ</t>
    </rPh>
    <phoneticPr fontId="25"/>
  </si>
  <si>
    <t>■ 断水後</t>
    <rPh sb="2" eb="4">
      <t>ダンスイ</t>
    </rPh>
    <rPh sb="4" eb="5">
      <t>ゴ</t>
    </rPh>
    <phoneticPr fontId="25"/>
  </si>
  <si>
    <t>ころまで</t>
  </si>
  <si>
    <r>
      <t>断</t>
    </r>
    <r>
      <rPr>
        <sz val="11"/>
        <rFont val="ＭＳ Ｐゴシック"/>
        <family val="3"/>
        <charset val="128"/>
      </rPr>
      <t>水中は、</t>
    </r>
    <r>
      <rPr>
        <b/>
        <sz val="14"/>
        <color indexed="10"/>
        <rFont val="ＭＳ Ｐゴシック"/>
        <family val="3"/>
        <charset val="128"/>
      </rPr>
      <t>水洗トイレが使えません</t>
    </r>
    <r>
      <rPr>
        <sz val="11"/>
        <rFont val="ＭＳ Ｐゴシック"/>
        <family val="3"/>
        <charset val="128"/>
      </rPr>
      <t>。
（水洗トイレのタンクに水が入りません。）
なお、くみおきの水を直接便器に流すことで、トイレは使用できます。</t>
    </r>
    <rPh sb="0" eb="2">
      <t>ダンスイ</t>
    </rPh>
    <rPh sb="2" eb="3">
      <t>チュウ</t>
    </rPh>
    <rPh sb="5" eb="7">
      <t>スイセン</t>
    </rPh>
    <rPh sb="11" eb="12">
      <t>ツカ</t>
    </rPh>
    <rPh sb="19" eb="21">
      <t>スイセン</t>
    </rPh>
    <rPh sb="31" eb="32">
      <t>ハイ</t>
    </rPh>
    <rPh sb="47" eb="48">
      <t>ミズ</t>
    </rPh>
    <rPh sb="49" eb="51">
      <t>チョクセツ</t>
    </rPh>
    <rPh sb="51" eb="53">
      <t>ベンキ</t>
    </rPh>
    <rPh sb="54" eb="55">
      <t>ナガ</t>
    </rPh>
    <rPh sb="64" eb="66">
      <t>シヨウ</t>
    </rPh>
    <phoneticPr fontId="25"/>
  </si>
  <si>
    <t>ころから</t>
  </si>
  <si>
    <r>
      <t>断</t>
    </r>
    <r>
      <rPr>
        <sz val="11"/>
        <rFont val="ＭＳ Ｐゴシック"/>
        <family val="3"/>
        <charset val="128"/>
      </rPr>
      <t>水中は、</t>
    </r>
    <r>
      <rPr>
        <b/>
        <sz val="14"/>
        <color indexed="10"/>
        <rFont val="ＭＳ Ｐゴシック"/>
        <family val="3"/>
        <charset val="128"/>
      </rPr>
      <t>全ての蛇口を開けないで</t>
    </r>
    <r>
      <rPr>
        <sz val="11"/>
        <rFont val="ＭＳ Ｐゴシック"/>
        <family val="3"/>
        <charset val="128"/>
      </rPr>
      <t>ください。
（不意に蛇口から水が出る恐れがあります。）</t>
    </r>
    <rPh sb="0" eb="2">
      <t>ダンスイ</t>
    </rPh>
    <rPh sb="2" eb="3">
      <t>チュウ</t>
    </rPh>
    <rPh sb="5" eb="6">
      <t>スベ</t>
    </rPh>
    <rPh sb="8" eb="10">
      <t>ジャグチ</t>
    </rPh>
    <rPh sb="11" eb="12">
      <t>ア</t>
    </rPh>
    <rPh sb="23" eb="25">
      <t>フイ</t>
    </rPh>
    <rPh sb="26" eb="28">
      <t>ジャグチ</t>
    </rPh>
    <rPh sb="30" eb="31">
      <t>ミズ</t>
    </rPh>
    <rPh sb="32" eb="33">
      <t>デ</t>
    </rPh>
    <rPh sb="34" eb="35">
      <t>オソ</t>
    </rPh>
    <phoneticPr fontId="25"/>
  </si>
  <si>
    <t>■ 断水中</t>
    <rPh sb="2" eb="4">
      <t>ダンスイ</t>
    </rPh>
    <rPh sb="4" eb="5">
      <t>サクチュウ</t>
    </rPh>
    <phoneticPr fontId="25"/>
  </si>
  <si>
    <r>
      <t>電</t>
    </r>
    <r>
      <rPr>
        <sz val="11"/>
        <rFont val="ＭＳ Ｐゴシック"/>
        <family val="3"/>
        <charset val="128"/>
      </rPr>
      <t xml:space="preserve">気温水器や貯湯式ボイラーなど給湯器がある場合は、
</t>
    </r>
    <r>
      <rPr>
        <b/>
        <sz val="14"/>
        <color indexed="10"/>
        <rFont val="ＭＳ Ｐゴシック"/>
        <family val="3"/>
        <charset val="128"/>
      </rPr>
      <t>流入バルブを閉めて</t>
    </r>
    <r>
      <rPr>
        <sz val="11"/>
        <rFont val="ＭＳ Ｐゴシック"/>
        <family val="3"/>
        <charset val="128"/>
      </rPr>
      <t>ください。なお、流入バルブの場所が
わからない場合は、</t>
    </r>
    <r>
      <rPr>
        <b/>
        <sz val="14"/>
        <color indexed="10"/>
        <rFont val="ＭＳ Ｐゴシック"/>
        <family val="3"/>
        <charset val="128"/>
      </rPr>
      <t>お湯が出る蛇口を閉めて</t>
    </r>
    <r>
      <rPr>
        <sz val="11"/>
        <rFont val="ＭＳ Ｐゴシック"/>
        <family val="3"/>
        <charset val="128"/>
      </rPr>
      <t>ください。</t>
    </r>
    <rPh sb="0" eb="2">
      <t>デンキ</t>
    </rPh>
    <rPh sb="2" eb="5">
      <t>オンスイキ</t>
    </rPh>
    <rPh sb="6" eb="8">
      <t>チョトウ</t>
    </rPh>
    <rPh sb="8" eb="9">
      <t>シキ</t>
    </rPh>
    <rPh sb="15" eb="18">
      <t>キュウトウキ</t>
    </rPh>
    <rPh sb="21" eb="23">
      <t>バアイ</t>
    </rPh>
    <rPh sb="26" eb="28">
      <t>リュウニュウ</t>
    </rPh>
    <phoneticPr fontId="25"/>
  </si>
  <si>
    <r>
      <t>　</t>
    </r>
    <r>
      <rPr>
        <sz val="14"/>
        <rFont val="ＭＳ Ｐゴシック"/>
        <family val="3"/>
        <charset val="128"/>
      </rPr>
      <t>水道工事のため、お客様が住む区域の</t>
    </r>
    <r>
      <rPr>
        <sz val="14"/>
        <color indexed="10"/>
        <rFont val="ＭＳ Ｐゴシック"/>
        <family val="3"/>
        <charset val="128"/>
      </rPr>
      <t>水道を一時的に止めさせていただきます</t>
    </r>
    <r>
      <rPr>
        <sz val="14"/>
        <rFont val="ＭＳ Ｐゴシック"/>
        <family val="3"/>
        <charset val="128"/>
      </rPr>
      <t>。
　大変ご迷惑をおかけいたしますが、ご理解とご協力をお願いいたします。</t>
    </r>
    <rPh sb="1" eb="3">
      <t>スイドウ</t>
    </rPh>
    <rPh sb="3" eb="5">
      <t>コウジ</t>
    </rPh>
    <rPh sb="10" eb="12">
      <t>キャクサマ</t>
    </rPh>
    <rPh sb="13" eb="14">
      <t>ス</t>
    </rPh>
    <rPh sb="15" eb="17">
      <t>クイキ</t>
    </rPh>
    <rPh sb="18" eb="20">
      <t>スイドウ</t>
    </rPh>
    <rPh sb="21" eb="24">
      <t>イチジテキ</t>
    </rPh>
    <rPh sb="25" eb="26">
      <t>ト</t>
    </rPh>
    <rPh sb="39" eb="41">
      <t>タイヘン</t>
    </rPh>
    <rPh sb="42" eb="44">
      <t>メイワク</t>
    </rPh>
    <rPh sb="56" eb="58">
      <t>リカイ</t>
    </rPh>
    <rPh sb="60" eb="62">
      <t>キョウリョク</t>
    </rPh>
    <phoneticPr fontId="25"/>
  </si>
  <si>
    <r>
      <rPr>
        <sz val="11"/>
        <rFont val="ＭＳ Ｐゴシック"/>
        <family val="3"/>
        <charset val="128"/>
      </rPr>
      <t>貯水タンク（受水槽）がある場合は、
タンク手前の</t>
    </r>
    <r>
      <rPr>
        <b/>
        <sz val="14"/>
        <color indexed="10"/>
        <rFont val="ＭＳ Ｐゴシック"/>
        <family val="3"/>
        <charset val="128"/>
      </rPr>
      <t>流入バルブを閉めて</t>
    </r>
    <r>
      <rPr>
        <sz val="11"/>
        <rFont val="ＭＳ Ｐゴシック"/>
        <family val="3"/>
        <charset val="128"/>
      </rPr>
      <t>ください。</t>
    </r>
    <rPh sb="0" eb="2">
      <t>チョスイ</t>
    </rPh>
    <rPh sb="6" eb="9">
      <t>ジュスイソウ</t>
    </rPh>
    <rPh sb="13" eb="15">
      <t>バアイ</t>
    </rPh>
    <rPh sb="21" eb="22">
      <t>テ</t>
    </rPh>
    <rPh sb="24" eb="26">
      <t>リュウニュウ</t>
    </rPh>
    <phoneticPr fontId="25"/>
  </si>
  <si>
    <r>
      <t>事</t>
    </r>
    <r>
      <rPr>
        <sz val="11"/>
        <rFont val="ＭＳ Ｐゴシック"/>
        <family val="3"/>
        <charset val="128"/>
      </rPr>
      <t>前に</t>
    </r>
    <r>
      <rPr>
        <b/>
        <sz val="14"/>
        <color indexed="10"/>
        <rFont val="ＭＳ Ｐゴシック"/>
        <family val="3"/>
        <charset val="128"/>
      </rPr>
      <t>全ての蛇口を必ず閉めて</t>
    </r>
    <r>
      <rPr>
        <sz val="11"/>
        <rFont val="ＭＳ Ｐゴシック"/>
        <family val="3"/>
        <charset val="128"/>
      </rPr>
      <t>ください。
（洗濯機の蛇口も忘れずに。）</t>
    </r>
    <rPh sb="0" eb="2">
      <t>ジゼン</t>
    </rPh>
    <rPh sb="3" eb="4">
      <t>スベ</t>
    </rPh>
    <rPh sb="6" eb="8">
      <t>ジャグチ</t>
    </rPh>
    <phoneticPr fontId="25"/>
  </si>
  <si>
    <r>
      <t>断</t>
    </r>
    <r>
      <rPr>
        <sz val="11"/>
        <rFont val="ＭＳ Ｐゴシック"/>
        <family val="3"/>
        <charset val="128"/>
      </rPr>
      <t>水中は、水が出ません。
事前に容器などに</t>
    </r>
    <r>
      <rPr>
        <b/>
        <sz val="14"/>
        <color indexed="10"/>
        <rFont val="ＭＳ Ｐゴシック"/>
        <family val="3"/>
        <charset val="128"/>
      </rPr>
      <t>くみおき</t>
    </r>
    <r>
      <rPr>
        <sz val="11"/>
        <rFont val="ＭＳ Ｐゴシック"/>
        <family val="3"/>
        <charset val="128"/>
      </rPr>
      <t>してください。</t>
    </r>
    <rPh sb="0" eb="2">
      <t>ダンスイ</t>
    </rPh>
    <rPh sb="2" eb="3">
      <t>チュウ</t>
    </rPh>
    <rPh sb="5" eb="6">
      <t>ミズ</t>
    </rPh>
    <rPh sb="7" eb="8">
      <t>デ</t>
    </rPh>
    <rPh sb="13" eb="15">
      <t>ジゼン</t>
    </rPh>
    <rPh sb="16" eb="18">
      <t>ヨウキ</t>
    </rPh>
    <phoneticPr fontId="25"/>
  </si>
  <si>
    <r>
      <rPr>
        <sz val="65"/>
        <color indexed="10"/>
        <rFont val="HGS創英角ｺﾞｼｯｸUB"/>
        <family val="3"/>
        <charset val="128"/>
      </rPr>
      <t>断 水</t>
    </r>
    <r>
      <rPr>
        <b/>
        <sz val="16"/>
        <rFont val="ＭＳ ゴシック"/>
        <family val="3"/>
        <charset val="128"/>
      </rPr>
      <t xml:space="preserve"> のお知らせ</t>
    </r>
  </si>
  <si>
    <t>■ 断水前</t>
    <rPh sb="2" eb="4">
      <t>ダンスイ</t>
    </rPh>
    <rPh sb="4" eb="5">
      <t>マエ</t>
    </rPh>
    <phoneticPr fontId="25"/>
  </si>
  <si>
    <r>
      <t>水</t>
    </r>
    <r>
      <rPr>
        <b/>
        <sz val="36"/>
        <rFont val="ＭＳ ゴシック"/>
        <family val="3"/>
        <charset val="128"/>
      </rPr>
      <t>道局</t>
    </r>
    <r>
      <rPr>
        <sz val="16"/>
        <rFont val="ＭＳ ゴシック"/>
        <family val="3"/>
        <charset val="128"/>
      </rPr>
      <t>から</t>
    </r>
    <rPh sb="0" eb="2">
      <t>スイドウ</t>
    </rPh>
    <rPh sb="2" eb="3">
      <t>キョク</t>
    </rPh>
    <phoneticPr fontId="25"/>
  </si>
  <si>
    <t>断水に関するお願い</t>
    <rPh sb="0" eb="2">
      <t>ダンスイ</t>
    </rPh>
    <rPh sb="3" eb="4">
      <t>カン</t>
    </rPh>
    <rPh sb="7" eb="8">
      <t>ネガ</t>
    </rPh>
    <phoneticPr fontId="25"/>
  </si>
  <si>
    <t>○時刻判断【time】</t>
    <rPh sb="1" eb="3">
      <t>ジコク</t>
    </rPh>
    <rPh sb="3" eb="5">
      <t>ハンダン</t>
    </rPh>
    <phoneticPr fontId="1"/>
  </si>
  <si>
    <t>時刻</t>
    <rPh sb="0" eb="2">
      <t>ジコク</t>
    </rPh>
    <phoneticPr fontId="1"/>
  </si>
  <si>
    <t>午前/午後</t>
    <rPh sb="0" eb="2">
      <t>ゴゼン</t>
    </rPh>
    <rPh sb="3" eb="5">
      <t>ゴゴ</t>
    </rPh>
    <phoneticPr fontId="1"/>
  </si>
  <si>
    <t>用語</t>
    <rPh sb="0" eb="2">
      <t>ヨウゴ</t>
    </rPh>
    <phoneticPr fontId="1"/>
  </si>
  <si>
    <t>深夜</t>
    <rPh sb="0" eb="2">
      <t>シンヤ</t>
    </rPh>
    <phoneticPr fontId="1"/>
  </si>
  <si>
    <t>未明</t>
    <rPh sb="0" eb="2">
      <t>ミメイ</t>
    </rPh>
    <phoneticPr fontId="1"/>
  </si>
  <si>
    <t>夜中</t>
    <rPh sb="0" eb="2">
      <t>ヨナカ</t>
    </rPh>
    <phoneticPr fontId="1"/>
  </si>
  <si>
    <t>昼</t>
    <rPh sb="0" eb="1">
      <t>ヒル</t>
    </rPh>
    <phoneticPr fontId="1"/>
  </si>
  <si>
    <t>昼前</t>
    <rPh sb="0" eb="2">
      <t>ヒルマエ</t>
    </rPh>
    <phoneticPr fontId="1"/>
  </si>
  <si>
    <t>昼過ぎ</t>
    <rPh sb="0" eb="2">
      <t>ヒルス</t>
    </rPh>
    <phoneticPr fontId="1"/>
  </si>
  <si>
    <t>朝</t>
    <rPh sb="0" eb="1">
      <t>アサ</t>
    </rPh>
    <phoneticPr fontId="1"/>
  </si>
  <si>
    <t>早朝</t>
    <rPh sb="0" eb="2">
      <t>ソウチョウ</t>
    </rPh>
    <phoneticPr fontId="1"/>
  </si>
  <si>
    <t>夕方</t>
    <rPh sb="0" eb="2">
      <t>ユウガタ</t>
    </rPh>
    <phoneticPr fontId="1"/>
  </si>
  <si>
    <t>夜</t>
    <rPh sb="0" eb="1">
      <t>ヨル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</si>
  <si>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</si>
  <si>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</si>
  <si>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月日</t>
    <rPh sb="0" eb="2">
      <t>ガッピ</t>
    </rPh>
    <phoneticPr fontId="1"/>
  </si>
  <si>
    <t>時刻</t>
    <rPh sb="0" eb="2">
      <t>ジコク</t>
    </rPh>
    <phoneticPr fontId="1"/>
  </si>
  <si>
    <t>12H時刻</t>
    <rPh sb="3" eb="5">
      <t>ジコク</t>
    </rPh>
    <phoneticPr fontId="1"/>
  </si>
  <si>
    <t>午前後</t>
    <rPh sb="0" eb="2">
      <t>ゴゼン</t>
    </rPh>
    <rPh sb="2" eb="3">
      <t>ゴ</t>
    </rPh>
    <phoneticPr fontId="1"/>
  </si>
  <si>
    <t>用語</t>
    <rPh sb="0" eb="2">
      <t>ヨウゴ</t>
    </rPh>
    <phoneticPr fontId="1"/>
  </si>
  <si>
    <t>令和　　年　　月　　日</t>
    <phoneticPr fontId="1"/>
  </si>
  <si>
    <t>令和　年　月　日( )</t>
    <phoneticPr fontId="1"/>
  </si>
  <si>
    <t>: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</si>
</sst>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76" formatCode="h:mm;@"/>
    <numFmt numFmtId="177" formatCode="[$-411]ggge&quot;年&quot;m&quot;月&quot;d&quot;日(&quot;aaa&quot;)&quot;;@"/>
    <numFmt numFmtId="178" formatCode="[$-411]ggge&quot;年&quot;m&quot;月&quot;d&quot;日&quot;;@"/>
    <numFmt numFmtId="179" formatCode="#,##0&quot;L/分&quot;"/>
    <numFmt numFmtId="180" formatCode="0.000"/>
    <numFmt numFmtId="181" formatCode="#,##0_ "/>
    <numFmt numFmtId="182" formatCode="#,##0&quot; L&quot;"/>
    <numFmt numFmtId="183" formatCode="&quot;(&quot;#,##0.00&quot;分/周)&quot;"/>
    <numFmt numFmtId="184" formatCode="#,##0.00&quot;分&quot;"/>
    <numFmt numFmtId="185" formatCode="#,##0&quot;分&quot;"/>
    <numFmt numFmtId="186" formatCode="h&quot;時間&quot;mm&quot;分&quot;"/>
    <numFmt numFmtId="187" formatCode="&quot;(開閉作業時間 各 &quot;0&quot; 分)&quot;"/>
    <numFmt numFmtId="188" formatCode="m/d;@"/>
    <numFmt numFmtId="189" formatCode="m&quot;月&quot;d&quot;日&quot;\(aaa\)"/>
    <numFmt numFmtId="191" formatCode="[$-411]ge\.m\.d;@"/>
  </numFmts>
  <fonts count="51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i/>
      <sz val="14"/>
      <color rgb="FF0000FF"/>
      <name val="ＭＳ ゴシック"/>
      <family val="3"/>
      <charset val="128"/>
    </font>
    <font>
      <b/>
      <sz val="14"/>
      <color rgb="FFFFC000"/>
      <name val="ＭＳ ゴシック"/>
      <family val="3"/>
      <charset val="128"/>
    </font>
    <font>
      <u/>
      <sz val="10"/>
      <color rgb="FFFF0000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72"/>
      <color theme="1"/>
      <name val="ＭＳ 明朝"/>
      <family val="1"/>
      <charset val="128"/>
    </font>
    <font>
      <sz val="72"/>
      <color theme="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ＭＳ ゴシック"/>
      <family val="3"/>
    </font>
    <font>
      <sz val="11"/>
      <name val="ＭＳ Ｐゴシック"/>
      <family val="3"/>
    </font>
    <font>
      <b/>
      <sz val="12"/>
      <color indexed="12"/>
      <name val="ＭＳ Ｐゴシック"/>
      <family val="3"/>
    </font>
    <font>
      <sz val="12"/>
      <color indexed="12"/>
      <name val="HGS創英角ｺﾞｼｯｸUB"/>
      <family val="3"/>
    </font>
    <font>
      <sz val="6"/>
      <name val="ＭＳ Ｐゴシック"/>
      <family val="3"/>
    </font>
    <font>
      <sz val="20"/>
      <name val="ＭＳ Ｐゴシック"/>
      <family val="3"/>
    </font>
    <font>
      <b/>
      <sz val="13.5"/>
      <name val="ＭＳ Ｐゴシック"/>
      <family val="3"/>
    </font>
    <font>
      <sz val="11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</font>
    <font>
      <b/>
      <sz val="14"/>
      <name val="ＭＳ Ｐゴシック"/>
      <family val="3"/>
    </font>
    <font>
      <sz val="10"/>
      <color indexed="8"/>
      <name val="ＭＳ ゴシック"/>
      <family val="3"/>
    </font>
    <font>
      <u/>
      <sz val="12"/>
      <color indexed="12"/>
      <name val="HGS創英角ｺﾞｼｯｸUB"/>
      <family val="3"/>
    </font>
    <font>
      <sz val="24"/>
      <name val="ＭＳ Ｐゴシック"/>
      <family val="3"/>
    </font>
    <font>
      <sz val="16"/>
      <name val="ＭＳ Ｐゴシック"/>
      <family val="3"/>
    </font>
    <font>
      <sz val="18"/>
      <color indexed="10"/>
      <name val="ＭＳ Ｐゴシック"/>
      <family val="3"/>
    </font>
    <font>
      <sz val="14"/>
      <name val="ＭＳ Ｐゴシック"/>
      <family val="3"/>
    </font>
    <font>
      <sz val="14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72"/>
      <color indexed="10"/>
      <name val="ＭＳ ゴシック"/>
      <family val="3"/>
    </font>
    <font>
      <sz val="65"/>
      <color indexed="10"/>
      <name val="HGS創英角ｺﾞｼｯｸUB"/>
      <family val="3"/>
      <charset val="128"/>
    </font>
    <font>
      <b/>
      <sz val="16"/>
      <name val="ＭＳ ゴシック"/>
      <family val="3"/>
      <charset val="128"/>
    </font>
    <font>
      <sz val="72"/>
      <color indexed="10"/>
      <name val="ＭＳ ゴシック"/>
      <family val="3"/>
    </font>
    <font>
      <b/>
      <sz val="36"/>
      <name val="ＭＳ ゴシック"/>
      <family val="3"/>
    </font>
    <font>
      <sz val="28"/>
      <color indexed="10"/>
      <name val="HGP創英角ｺﾞｼｯｸUB"/>
      <family val="3"/>
    </font>
    <font>
      <b/>
      <sz val="36"/>
      <name val="ＭＳ ゴシック"/>
      <family val="3"/>
      <charset val="128"/>
    </font>
    <font>
      <sz val="16"/>
      <name val="ＭＳ ゴシック"/>
      <family val="3"/>
      <charset val="128"/>
    </font>
    <font>
      <b/>
      <i/>
      <u/>
      <sz val="11"/>
      <name val="ＭＳ ゴシック"/>
      <family val="3"/>
    </font>
    <font>
      <sz val="8"/>
      <name val="ＭＳ ゴシック"/>
      <family val="3"/>
    </font>
    <font>
      <sz val="8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darkVertical">
        <bgColor theme="0"/>
      </patternFill>
    </fill>
    <fill>
      <patternFill patternType="lightUp"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gray125">
        <bgColor indexed="41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dashed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/>
      <bottom style="hair">
        <color indexed="64"/>
      </bottom>
      <diagonal/>
    </border>
    <border>
      <left/>
      <right style="dotted">
        <color auto="1"/>
      </right>
      <top/>
      <bottom style="hair">
        <color indexed="64"/>
      </bottom>
      <diagonal/>
    </border>
    <border>
      <left/>
      <right/>
      <top style="hair">
        <color indexed="64"/>
      </top>
      <bottom style="dotted">
        <color auto="1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 style="medium">
        <color auto="1"/>
      </right>
      <top style="hair">
        <color indexed="64"/>
      </top>
      <bottom style="dotted">
        <color auto="1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dotted">
        <color auto="1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</borders>
  <cellStyleXfs count="7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32" fillId="0" borderId="0">
      <alignment vertical="center"/>
    </xf>
  </cellStyleXfs>
  <cellXfs count="37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>
      <alignment vertical="center"/>
    </xf>
    <xf numFmtId="0" fontId="4" fillId="0" borderId="30" xfId="0" applyFont="1" applyBorder="1" applyAlignment="1">
      <alignment horizontal="center" vertical="center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176" fontId="7" fillId="0" borderId="0" xfId="0" applyNumberFormat="1" applyFont="1">
      <alignment vertical="center"/>
    </xf>
    <xf numFmtId="0" fontId="2" fillId="0" borderId="21" xfId="0" applyFont="1" applyBorder="1">
      <alignment vertical="center"/>
    </xf>
    <xf numFmtId="0" fontId="2" fillId="0" borderId="31" xfId="0" applyFont="1" applyBorder="1" applyAlignment="1">
      <alignment horizontal="center" vertical="center" shrinkToFit="1"/>
    </xf>
    <xf numFmtId="0" fontId="2" fillId="0" borderId="31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36" xfId="0" quotePrefix="1" applyFont="1" applyBorder="1">
      <alignment vertical="center"/>
    </xf>
    <xf numFmtId="0" fontId="2" fillId="0" borderId="39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180" fontId="0" fillId="0" borderId="9" xfId="0" applyNumberFormat="1" applyBorder="1">
      <alignment vertical="center"/>
    </xf>
    <xf numFmtId="0" fontId="2" fillId="0" borderId="44" xfId="0" applyFont="1" applyBorder="1" applyAlignment="1">
      <alignment horizontal="center" vertical="center"/>
    </xf>
    <xf numFmtId="0" fontId="2" fillId="7" borderId="31" xfId="0" applyFont="1" applyFill="1" applyBorder="1">
      <alignment vertical="center"/>
    </xf>
    <xf numFmtId="176" fontId="2" fillId="7" borderId="31" xfId="0" applyNumberFormat="1" applyFont="1" applyFill="1" applyBorder="1">
      <alignment vertical="center"/>
    </xf>
    <xf numFmtId="176" fontId="2" fillId="7" borderId="4" xfId="0" applyNumberFormat="1" applyFont="1" applyFill="1" applyBorder="1">
      <alignment vertical="center"/>
    </xf>
    <xf numFmtId="186" fontId="2" fillId="0" borderId="0" xfId="0" applyNumberFormat="1" applyFont="1" applyAlignment="1">
      <alignment horizontal="center" vertical="center"/>
    </xf>
    <xf numFmtId="182" fontId="2" fillId="0" borderId="0" xfId="0" applyNumberFormat="1" applyFont="1" applyAlignment="1">
      <alignment horizontal="center" vertical="center"/>
    </xf>
    <xf numFmtId="0" fontId="8" fillId="0" borderId="0" xfId="0" applyFo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17" xfId="0" applyFont="1" applyFill="1" applyBorder="1" applyAlignment="1">
      <alignment vertical="center" shrinkToFit="1"/>
    </xf>
    <xf numFmtId="0" fontId="2" fillId="0" borderId="8" xfId="0" applyFont="1" applyFill="1" applyBorder="1" applyAlignment="1">
      <alignment vertical="center" shrinkToFit="1"/>
    </xf>
    <xf numFmtId="0" fontId="2" fillId="0" borderId="22" xfId="0" applyFont="1" applyFill="1" applyBorder="1" applyAlignment="1">
      <alignment vertical="center" shrinkToFit="1"/>
    </xf>
    <xf numFmtId="0" fontId="14" fillId="0" borderId="0" xfId="0" applyFont="1">
      <alignment vertical="center"/>
    </xf>
    <xf numFmtId="0" fontId="14" fillId="0" borderId="21" xfId="0" applyFont="1" applyBorder="1">
      <alignment vertical="center"/>
    </xf>
    <xf numFmtId="0" fontId="15" fillId="0" borderId="0" xfId="0" applyFont="1" applyAlignment="1">
      <alignment vertical="center" shrinkToFit="1"/>
    </xf>
    <xf numFmtId="0" fontId="15" fillId="0" borderId="37" xfId="0" applyFont="1" applyBorder="1" applyAlignment="1">
      <alignment vertical="center" shrinkToFit="1"/>
    </xf>
    <xf numFmtId="0" fontId="15" fillId="0" borderId="21" xfId="0" applyFont="1" applyBorder="1" applyAlignment="1">
      <alignment horizontal="center" vertical="center" shrinkToFit="1"/>
    </xf>
    <xf numFmtId="0" fontId="15" fillId="0" borderId="77" xfId="0" applyFont="1" applyBorder="1" applyAlignment="1">
      <alignment vertical="center" shrinkToFit="1"/>
    </xf>
    <xf numFmtId="0" fontId="15" fillId="0" borderId="80" xfId="0" applyFont="1" applyBorder="1" applyAlignment="1">
      <alignment vertical="center" shrinkToFit="1"/>
    </xf>
    <xf numFmtId="0" fontId="15" fillId="0" borderId="0" xfId="0" applyFont="1" applyBorder="1" applyAlignment="1">
      <alignment vertical="center" shrinkToFit="1"/>
    </xf>
    <xf numFmtId="0" fontId="15" fillId="0" borderId="21" xfId="0" applyFont="1" applyBorder="1" applyAlignment="1">
      <alignment vertical="center" shrinkToFit="1"/>
    </xf>
    <xf numFmtId="0" fontId="15" fillId="0" borderId="21" xfId="0" applyFont="1" applyFill="1" applyBorder="1" applyAlignment="1">
      <alignment vertical="center" shrinkToFit="1"/>
    </xf>
    <xf numFmtId="0" fontId="15" fillId="7" borderId="0" xfId="0" applyFont="1" applyFill="1" applyBorder="1" applyAlignment="1">
      <alignment vertical="center" shrinkToFit="1"/>
    </xf>
    <xf numFmtId="0" fontId="15" fillId="0" borderId="79" xfId="0" applyFont="1" applyBorder="1" applyAlignment="1">
      <alignment vertical="center" shrinkToFit="1"/>
    </xf>
    <xf numFmtId="0" fontId="15" fillId="0" borderId="82" xfId="0" applyFont="1" applyBorder="1" applyAlignment="1">
      <alignment vertical="center" shrinkToFit="1"/>
    </xf>
    <xf numFmtId="0" fontId="15" fillId="7" borderId="82" xfId="0" applyFont="1" applyFill="1" applyBorder="1" applyAlignment="1">
      <alignment vertical="center" shrinkToFit="1"/>
    </xf>
    <xf numFmtId="0" fontId="15" fillId="0" borderId="0" xfId="0" applyFont="1" applyAlignment="1">
      <alignment horizontal="center" vertical="center" shrinkToFit="1"/>
    </xf>
    <xf numFmtId="0" fontId="15" fillId="7" borderId="0" xfId="0" applyFont="1" applyFill="1" applyAlignment="1">
      <alignment vertical="center" shrinkToFit="1"/>
    </xf>
    <xf numFmtId="0" fontId="15" fillId="7" borderId="21" xfId="0" applyFont="1" applyFill="1" applyBorder="1" applyAlignment="1">
      <alignment vertical="center" shrinkToFit="1"/>
    </xf>
    <xf numFmtId="0" fontId="14" fillId="0" borderId="4" xfId="0" applyFont="1" applyBorder="1">
      <alignment vertical="center"/>
    </xf>
    <xf numFmtId="176" fontId="18" fillId="0" borderId="25" xfId="0" applyNumberFormat="1" applyFont="1" applyBorder="1" applyAlignment="1">
      <alignment horizontal="center" vertical="center"/>
    </xf>
    <xf numFmtId="176" fontId="18" fillId="0" borderId="27" xfId="0" applyNumberFormat="1" applyFont="1" applyBorder="1" applyAlignment="1">
      <alignment horizontal="center" vertical="center"/>
    </xf>
    <xf numFmtId="176" fontId="18" fillId="0" borderId="83" xfId="0" applyNumberFormat="1" applyFont="1" applyBorder="1" applyAlignment="1">
      <alignment horizontal="center" vertical="center"/>
    </xf>
    <xf numFmtId="176" fontId="18" fillId="0" borderId="26" xfId="0" applyNumberFormat="1" applyFont="1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176" fontId="18" fillId="0" borderId="8" xfId="0" applyNumberFormat="1" applyFont="1" applyBorder="1" applyAlignment="1">
      <alignment horizontal="center" vertical="center"/>
    </xf>
    <xf numFmtId="176" fontId="18" fillId="0" borderId="13" xfId="0" applyNumberFormat="1" applyFont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/>
    </xf>
    <xf numFmtId="0" fontId="19" fillId="0" borderId="0" xfId="0" applyFont="1">
      <alignment vertical="center"/>
    </xf>
    <xf numFmtId="0" fontId="19" fillId="0" borderId="8" xfId="0" applyFont="1" applyBorder="1">
      <alignment vertical="center"/>
    </xf>
    <xf numFmtId="0" fontId="19" fillId="0" borderId="13" xfId="0" applyFont="1" applyBorder="1">
      <alignment vertical="center"/>
    </xf>
    <xf numFmtId="0" fontId="19" fillId="0" borderId="9" xfId="0" applyFont="1" applyBorder="1">
      <alignment vertical="center"/>
    </xf>
    <xf numFmtId="176" fontId="18" fillId="0" borderId="21" xfId="0" applyNumberFormat="1" applyFont="1" applyBorder="1" applyAlignment="1">
      <alignment horizontal="center" vertical="center"/>
    </xf>
    <xf numFmtId="176" fontId="18" fillId="0" borderId="22" xfId="0" applyNumberFormat="1" applyFont="1" applyBorder="1" applyAlignment="1">
      <alignment horizontal="center" vertical="center"/>
    </xf>
    <xf numFmtId="176" fontId="18" fillId="0" borderId="23" xfId="0" applyNumberFormat="1" applyFont="1" applyBorder="1" applyAlignment="1">
      <alignment horizontal="center" vertical="center"/>
    </xf>
    <xf numFmtId="176" fontId="18" fillId="0" borderId="24" xfId="0" applyNumberFormat="1" applyFont="1" applyBorder="1" applyAlignment="1">
      <alignment horizontal="center" vertical="center"/>
    </xf>
    <xf numFmtId="176" fontId="18" fillId="0" borderId="16" xfId="0" applyNumberFormat="1" applyFont="1" applyBorder="1" applyAlignment="1">
      <alignment horizontal="center" vertical="center"/>
    </xf>
    <xf numFmtId="176" fontId="18" fillId="0" borderId="17" xfId="0" applyNumberFormat="1" applyFont="1" applyBorder="1" applyAlignment="1">
      <alignment horizontal="center" vertical="center"/>
    </xf>
    <xf numFmtId="176" fontId="18" fillId="0" borderId="18" xfId="0" applyNumberFormat="1" applyFont="1" applyBorder="1" applyAlignment="1">
      <alignment horizontal="center" vertical="center"/>
    </xf>
    <xf numFmtId="176" fontId="18" fillId="0" borderId="19" xfId="0" applyNumberFormat="1" applyFont="1" applyBorder="1" applyAlignment="1">
      <alignment horizontal="center" vertical="center"/>
    </xf>
    <xf numFmtId="176" fontId="18" fillId="0" borderId="11" xfId="0" applyNumberFormat="1" applyFont="1" applyBorder="1" applyAlignment="1">
      <alignment horizontal="center" vertical="center"/>
    </xf>
    <xf numFmtId="176" fontId="18" fillId="0" borderId="10" xfId="0" applyNumberFormat="1" applyFont="1" applyBorder="1" applyAlignment="1">
      <alignment horizontal="center" vertical="center"/>
    </xf>
    <xf numFmtId="176" fontId="18" fillId="0" borderId="14" xfId="0" applyNumberFormat="1" applyFont="1" applyBorder="1" applyAlignment="1">
      <alignment horizontal="center" vertical="center"/>
    </xf>
    <xf numFmtId="176" fontId="18" fillId="0" borderId="12" xfId="0" applyNumberFormat="1" applyFont="1" applyBorder="1" applyAlignment="1">
      <alignment horizontal="center" vertical="center"/>
    </xf>
    <xf numFmtId="176" fontId="18" fillId="0" borderId="0" xfId="0" applyNumberFormat="1" applyFont="1" applyBorder="1" applyAlignment="1">
      <alignment horizontal="center" vertical="center"/>
    </xf>
    <xf numFmtId="0" fontId="19" fillId="0" borderId="0" xfId="0" applyFont="1" applyBorder="1">
      <alignment vertical="center"/>
    </xf>
    <xf numFmtId="0" fontId="15" fillId="0" borderId="48" xfId="0" applyFont="1" applyBorder="1" applyAlignment="1">
      <alignment horizontal="center" vertical="center" shrinkToFit="1"/>
    </xf>
    <xf numFmtId="0" fontId="15" fillId="0" borderId="49" xfId="0" applyFont="1" applyBorder="1" applyAlignment="1">
      <alignment horizontal="center" vertical="center" shrinkToFit="1"/>
    </xf>
    <xf numFmtId="0" fontId="15" fillId="0" borderId="51" xfId="0" applyFont="1" applyBorder="1" applyAlignment="1">
      <alignment horizontal="center" vertical="center" shrinkToFit="1"/>
    </xf>
    <xf numFmtId="0" fontId="15" fillId="7" borderId="53" xfId="0" applyFont="1" applyFill="1" applyBorder="1" applyAlignment="1">
      <alignment vertical="center" shrinkToFit="1"/>
    </xf>
    <xf numFmtId="0" fontId="15" fillId="0" borderId="54" xfId="0" applyFont="1" applyBorder="1" applyAlignment="1">
      <alignment vertical="center" shrinkToFit="1"/>
    </xf>
    <xf numFmtId="0" fontId="15" fillId="0" borderId="47" xfId="0" applyFont="1" applyBorder="1" applyAlignment="1">
      <alignment horizontal="center" vertical="center" shrinkToFit="1"/>
    </xf>
    <xf numFmtId="0" fontId="15" fillId="0" borderId="64" xfId="0" applyFont="1" applyBorder="1" applyAlignment="1">
      <alignment horizontal="center" vertical="center" shrinkToFit="1"/>
    </xf>
    <xf numFmtId="38" fontId="2" fillId="0" borderId="0" xfId="1" applyFont="1">
      <alignment vertical="center"/>
    </xf>
    <xf numFmtId="0" fontId="15" fillId="0" borderId="38" xfId="0" applyFont="1" applyBorder="1" applyAlignment="1">
      <alignment vertical="center" shrinkToFit="1"/>
    </xf>
    <xf numFmtId="0" fontId="15" fillId="6" borderId="56" xfId="0" applyFont="1" applyFill="1" applyBorder="1">
      <alignment vertical="center"/>
    </xf>
    <xf numFmtId="0" fontId="15" fillId="6" borderId="54" xfId="0" applyFont="1" applyFill="1" applyBorder="1">
      <alignment vertical="center"/>
    </xf>
    <xf numFmtId="0" fontId="15" fillId="6" borderId="65" xfId="0" applyFont="1" applyFill="1" applyBorder="1">
      <alignment vertical="center"/>
    </xf>
    <xf numFmtId="0" fontId="21" fillId="0" borderId="0" xfId="2">
      <alignment vertical="center"/>
    </xf>
    <xf numFmtId="0" fontId="21" fillId="0" borderId="0" xfId="3" applyFont="1">
      <alignment vertical="center"/>
    </xf>
    <xf numFmtId="0" fontId="21" fillId="8" borderId="0" xfId="3" applyFont="1" applyFill="1">
      <alignment vertical="center"/>
    </xf>
    <xf numFmtId="0" fontId="22" fillId="0" borderId="0" xfId="4">
      <alignment vertical="center"/>
    </xf>
    <xf numFmtId="0" fontId="22" fillId="0" borderId="0" xfId="5" applyAlignment="1">
      <alignment vertical="center"/>
    </xf>
    <xf numFmtId="32" fontId="26" fillId="0" borderId="0" xfId="3" applyNumberFormat="1" applyFont="1">
      <alignment vertical="center"/>
    </xf>
    <xf numFmtId="0" fontId="22" fillId="0" borderId="0" xfId="4" applyAlignment="1">
      <alignment horizontal="center" vertical="center"/>
    </xf>
    <xf numFmtId="0" fontId="22" fillId="0" borderId="0" xfId="4" applyAlignment="1">
      <alignment horizontal="right" vertical="center"/>
    </xf>
    <xf numFmtId="0" fontId="30" fillId="0" borderId="0" xfId="3" applyFont="1">
      <alignment vertical="center"/>
    </xf>
    <xf numFmtId="0" fontId="22" fillId="0" borderId="12" xfId="4" applyBorder="1">
      <alignment vertical="center"/>
    </xf>
    <xf numFmtId="0" fontId="22" fillId="0" borderId="11" xfId="4" applyBorder="1">
      <alignment vertical="center"/>
    </xf>
    <xf numFmtId="0" fontId="22" fillId="0" borderId="10" xfId="4" applyBorder="1">
      <alignment vertical="center"/>
    </xf>
    <xf numFmtId="0" fontId="22" fillId="0" borderId="0" xfId="3" applyAlignment="1">
      <alignment vertical="center" wrapText="1"/>
    </xf>
    <xf numFmtId="0" fontId="22" fillId="0" borderId="9" xfId="4" applyBorder="1">
      <alignment vertical="center"/>
    </xf>
    <xf numFmtId="32" fontId="34" fillId="0" borderId="0" xfId="3" applyNumberFormat="1" applyFont="1" applyAlignment="1">
      <alignment horizontal="center" vertical="center" shrinkToFit="1"/>
    </xf>
    <xf numFmtId="0" fontId="22" fillId="0" borderId="0" xfId="3" applyAlignment="1">
      <alignment horizontal="center" vertical="top"/>
    </xf>
    <xf numFmtId="189" fontId="34" fillId="0" borderId="0" xfId="3" applyNumberFormat="1" applyFont="1" applyAlignment="1">
      <alignment horizontal="center" vertical="center" shrinkToFit="1"/>
    </xf>
    <xf numFmtId="0" fontId="22" fillId="0" borderId="8" xfId="4" applyBorder="1">
      <alignment vertical="center"/>
    </xf>
    <xf numFmtId="32" fontId="26" fillId="0" borderId="0" xfId="3" applyNumberFormat="1" applyFont="1" applyAlignment="1">
      <alignment horizontal="center" vertical="center"/>
    </xf>
    <xf numFmtId="0" fontId="26" fillId="0" borderId="0" xfId="4" applyFont="1" applyAlignment="1">
      <alignment horizontal="center" vertical="center"/>
    </xf>
    <xf numFmtId="0" fontId="36" fillId="0" borderId="0" xfId="3" applyFont="1">
      <alignment vertical="center"/>
    </xf>
    <xf numFmtId="0" fontId="36" fillId="0" borderId="8" xfId="3" applyFont="1" applyBorder="1">
      <alignment vertical="center"/>
    </xf>
    <xf numFmtId="0" fontId="22" fillId="0" borderId="7" xfId="4" applyBorder="1">
      <alignment vertical="center"/>
    </xf>
    <xf numFmtId="0" fontId="22" fillId="0" borderId="6" xfId="4" applyBorder="1">
      <alignment vertical="center"/>
    </xf>
    <xf numFmtId="0" fontId="36" fillId="0" borderId="6" xfId="3" applyFont="1" applyBorder="1">
      <alignment vertical="center"/>
    </xf>
    <xf numFmtId="0" fontId="36" fillId="0" borderId="5" xfId="3" applyFont="1" applyBorder="1">
      <alignment vertical="center"/>
    </xf>
    <xf numFmtId="0" fontId="21" fillId="0" borderId="0" xfId="2" applyAlignment="1">
      <alignment horizontal="center" vertical="center"/>
    </xf>
    <xf numFmtId="0" fontId="43" fillId="0" borderId="0" xfId="3" applyFont="1">
      <alignment vertical="center"/>
    </xf>
    <xf numFmtId="0" fontId="40" fillId="0" borderId="0" xfId="3" applyFont="1">
      <alignment vertical="center"/>
    </xf>
    <xf numFmtId="0" fontId="44" fillId="0" borderId="0" xfId="3" applyFont="1">
      <alignment vertical="center"/>
    </xf>
    <xf numFmtId="0" fontId="48" fillId="8" borderId="0" xfId="3" applyFont="1" applyFill="1" applyAlignment="1">
      <alignment horizontal="right" vertical="center"/>
    </xf>
    <xf numFmtId="20" fontId="0" fillId="0" borderId="5" xfId="0" applyNumberFormat="1" applyBorder="1">
      <alignment vertical="center"/>
    </xf>
    <xf numFmtId="20" fontId="0" fillId="0" borderId="8" xfId="0" applyNumberFormat="1" applyBorder="1">
      <alignment vertical="center"/>
    </xf>
    <xf numFmtId="0" fontId="0" fillId="0" borderId="0" xfId="0" applyBorder="1">
      <alignment vertical="center"/>
    </xf>
    <xf numFmtId="0" fontId="0" fillId="0" borderId="9" xfId="0" applyBorder="1">
      <alignment vertical="center"/>
    </xf>
    <xf numFmtId="20" fontId="0" fillId="0" borderId="10" xfId="0" applyNumberFormat="1" applyBorder="1">
      <alignment vertical="center"/>
    </xf>
    <xf numFmtId="0" fontId="15" fillId="0" borderId="21" xfId="0" applyFont="1" applyBorder="1" applyAlignment="1">
      <alignment vertical="center" shrinkToFit="1"/>
    </xf>
    <xf numFmtId="0" fontId="15" fillId="0" borderId="81" xfId="0" applyFont="1" applyBorder="1" applyAlignment="1">
      <alignment vertical="center" shrinkToFit="1"/>
    </xf>
    <xf numFmtId="0" fontId="15" fillId="7" borderId="21" xfId="0" applyFont="1" applyFill="1" applyBorder="1" applyAlignment="1">
      <alignment horizontal="right" vertical="center" shrinkToFit="1"/>
    </xf>
    <xf numFmtId="178" fontId="15" fillId="7" borderId="0" xfId="0" applyNumberFormat="1" applyFont="1" applyFill="1" applyAlignment="1">
      <alignment horizontal="center" vertical="center" shrinkToFit="1"/>
    </xf>
    <xf numFmtId="178" fontId="15" fillId="7" borderId="37" xfId="0" applyNumberFormat="1" applyFont="1" applyFill="1" applyBorder="1" applyAlignment="1">
      <alignment horizontal="center" vertical="center" shrinkToFit="1"/>
    </xf>
    <xf numFmtId="0" fontId="15" fillId="0" borderId="16" xfId="0" applyFont="1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5" fillId="7" borderId="21" xfId="0" applyFont="1" applyFill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5" fillId="0" borderId="38" xfId="0" applyFont="1" applyBorder="1" applyAlignment="1">
      <alignment vertical="center" shrinkToFit="1"/>
    </xf>
    <xf numFmtId="0" fontId="15" fillId="0" borderId="82" xfId="0" applyFont="1" applyBorder="1" applyAlignment="1">
      <alignment vertical="center" shrinkToFit="1"/>
    </xf>
    <xf numFmtId="0" fontId="15" fillId="0" borderId="85" xfId="0" applyFont="1" applyBorder="1" applyAlignment="1">
      <alignment vertical="center" shrinkToFit="1"/>
    </xf>
    <xf numFmtId="0" fontId="15" fillId="0" borderId="78" xfId="0" applyFont="1" applyBorder="1" applyAlignment="1">
      <alignment vertical="center" shrinkToFit="1"/>
    </xf>
    <xf numFmtId="0" fontId="15" fillId="0" borderId="87" xfId="0" applyFont="1" applyBorder="1" applyAlignment="1">
      <alignment vertical="center" shrinkToFit="1"/>
    </xf>
    <xf numFmtId="0" fontId="15" fillId="0" borderId="86" xfId="0" applyFont="1" applyBorder="1" applyAlignment="1">
      <alignment vertical="center" shrinkToFit="1"/>
    </xf>
    <xf numFmtId="0" fontId="15" fillId="0" borderId="0" xfId="0" applyFont="1" applyBorder="1" applyAlignment="1">
      <alignment vertical="center" shrinkToFit="1"/>
    </xf>
    <xf numFmtId="0" fontId="15" fillId="0" borderId="37" xfId="0" applyFont="1" applyBorder="1" applyAlignment="1">
      <alignment vertical="center" shrinkToFit="1"/>
    </xf>
    <xf numFmtId="0" fontId="2" fillId="0" borderId="75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15" fillId="7" borderId="21" xfId="0" applyFont="1" applyFill="1" applyBorder="1" applyAlignment="1">
      <alignment horizontal="center" vertical="center" shrinkToFit="1"/>
    </xf>
    <xf numFmtId="0" fontId="15" fillId="7" borderId="0" xfId="0" applyFont="1" applyFill="1" applyBorder="1" applyAlignment="1">
      <alignment horizontal="right" vertical="center" shrinkToFit="1"/>
    </xf>
    <xf numFmtId="49" fontId="15" fillId="7" borderId="21" xfId="0" applyNumberFormat="1" applyFont="1" applyFill="1" applyBorder="1" applyAlignment="1">
      <alignment vertical="center" shrinkToFit="1"/>
    </xf>
    <xf numFmtId="49" fontId="15" fillId="7" borderId="38" xfId="0" applyNumberFormat="1" applyFont="1" applyFill="1" applyBorder="1" applyAlignment="1">
      <alignment vertical="center" shrinkToFit="1"/>
    </xf>
    <xf numFmtId="49" fontId="15" fillId="0" borderId="16" xfId="0" applyNumberFormat="1" applyFont="1" applyBorder="1" applyAlignment="1">
      <alignment vertical="center" shrinkToFit="1"/>
    </xf>
    <xf numFmtId="49" fontId="15" fillId="0" borderId="86" xfId="0" applyNumberFormat="1" applyFont="1" applyBorder="1" applyAlignment="1">
      <alignment vertical="center" shrinkToFit="1"/>
    </xf>
    <xf numFmtId="0" fontId="15" fillId="0" borderId="16" xfId="0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/>
    </xf>
    <xf numFmtId="0" fontId="15" fillId="7" borderId="0" xfId="0" applyFont="1" applyFill="1" applyBorder="1" applyAlignment="1">
      <alignment vertical="center" shrinkToFit="1"/>
    </xf>
    <xf numFmtId="0" fontId="15" fillId="7" borderId="0" xfId="0" applyFont="1" applyFill="1" applyAlignment="1">
      <alignment vertical="center" shrinkToFit="1"/>
    </xf>
    <xf numFmtId="0" fontId="15" fillId="7" borderId="0" xfId="0" applyFont="1" applyFill="1" applyAlignment="1">
      <alignment horizontal="right" vertical="center" shrinkToFit="1"/>
    </xf>
    <xf numFmtId="0" fontId="15" fillId="0" borderId="82" xfId="0" applyFont="1" applyBorder="1" applyAlignment="1">
      <alignment horizontal="right" vertical="center" shrinkToFit="1"/>
    </xf>
    <xf numFmtId="0" fontId="15" fillId="6" borderId="0" xfId="0" applyFont="1" applyFill="1" applyAlignment="1">
      <alignment horizontal="right" vertical="center" shrinkToFit="1"/>
    </xf>
    <xf numFmtId="0" fontId="2" fillId="0" borderId="31" xfId="0" applyFont="1" applyBorder="1" applyAlignment="1">
      <alignment horizontal="center" vertical="center" textRotation="255" shrinkToFit="1"/>
    </xf>
    <xf numFmtId="0" fontId="2" fillId="0" borderId="32" xfId="0" applyFont="1" applyBorder="1" applyAlignment="1">
      <alignment horizontal="center" vertical="center" textRotation="255" shrinkToFit="1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49" fontId="15" fillId="7" borderId="0" xfId="0" applyNumberFormat="1" applyFont="1" applyFill="1" applyAlignment="1">
      <alignment vertical="center" shrinkToFit="1"/>
    </xf>
    <xf numFmtId="49" fontId="15" fillId="7" borderId="37" xfId="0" applyNumberFormat="1" applyFont="1" applyFill="1" applyBorder="1" applyAlignment="1">
      <alignment vertical="center" shrinkToFit="1"/>
    </xf>
    <xf numFmtId="20" fontId="15" fillId="7" borderId="0" xfId="0" applyNumberFormat="1" applyFont="1" applyFill="1" applyAlignment="1">
      <alignment horizontal="center" vertical="center" shrinkToFit="1"/>
    </xf>
    <xf numFmtId="20" fontId="15" fillId="7" borderId="37" xfId="0" applyNumberFormat="1" applyFont="1" applyFill="1" applyBorder="1" applyAlignment="1">
      <alignment horizontal="center" vertical="center" shrinkToFit="1"/>
    </xf>
    <xf numFmtId="0" fontId="15" fillId="6" borderId="0" xfId="0" applyFont="1" applyFill="1" applyAlignment="1">
      <alignment vertical="center" shrinkToFit="1"/>
    </xf>
    <xf numFmtId="0" fontId="15" fillId="6" borderId="37" xfId="0" applyFont="1" applyFill="1" applyBorder="1" applyAlignment="1">
      <alignment vertical="center" shrinkToFit="1"/>
    </xf>
    <xf numFmtId="177" fontId="15" fillId="7" borderId="0" xfId="0" applyNumberFormat="1" applyFont="1" applyFill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15" fillId="7" borderId="37" xfId="0" applyFont="1" applyFill="1" applyBorder="1" applyAlignment="1">
      <alignment vertical="center" shrinkToFit="1"/>
    </xf>
    <xf numFmtId="0" fontId="15" fillId="7" borderId="16" xfId="0" applyFont="1" applyFill="1" applyBorder="1" applyAlignment="1">
      <alignment vertical="center" shrinkToFit="1"/>
    </xf>
    <xf numFmtId="0" fontId="15" fillId="7" borderId="86" xfId="0" applyFont="1" applyFill="1" applyBorder="1" applyAlignment="1">
      <alignment vertical="center" shrinkToFit="1"/>
    </xf>
    <xf numFmtId="0" fontId="15" fillId="7" borderId="38" xfId="0" applyFont="1" applyFill="1" applyBorder="1" applyAlignment="1">
      <alignment vertical="center" shrinkToFit="1"/>
    </xf>
    <xf numFmtId="0" fontId="16" fillId="0" borderId="37" xfId="0" applyFont="1" applyBorder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2" fillId="7" borderId="53" xfId="0" applyFont="1" applyFill="1" applyBorder="1">
      <alignment vertical="center"/>
    </xf>
    <xf numFmtId="0" fontId="2" fillId="7" borderId="42" xfId="0" applyFont="1" applyFill="1" applyBorder="1">
      <alignment vertical="center"/>
    </xf>
    <xf numFmtId="0" fontId="2" fillId="6" borderId="53" xfId="0" applyFont="1" applyFill="1" applyBorder="1">
      <alignment vertical="center"/>
    </xf>
    <xf numFmtId="0" fontId="2" fillId="6" borderId="42" xfId="0" applyFont="1" applyFill="1" applyBorder="1">
      <alignment vertical="center"/>
    </xf>
    <xf numFmtId="0" fontId="2" fillId="0" borderId="31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177" fontId="15" fillId="7" borderId="21" xfId="0" applyNumberFormat="1" applyFont="1" applyFill="1" applyBorder="1" applyAlignment="1">
      <alignment horizontal="center" vertical="center" shrinkToFit="1"/>
    </xf>
    <xf numFmtId="20" fontId="15" fillId="7" borderId="21" xfId="0" applyNumberFormat="1" applyFont="1" applyFill="1" applyBorder="1" applyAlignment="1">
      <alignment horizontal="center" vertical="center" shrinkToFit="1"/>
    </xf>
    <xf numFmtId="20" fontId="15" fillId="7" borderId="38" xfId="0" applyNumberFormat="1" applyFont="1" applyFill="1" applyBorder="1" applyAlignment="1">
      <alignment horizontal="center" vertical="center" shrinkToFit="1"/>
    </xf>
    <xf numFmtId="177" fontId="15" fillId="7" borderId="38" xfId="0" applyNumberFormat="1" applyFont="1" applyFill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49" fontId="15" fillId="7" borderId="0" xfId="0" applyNumberFormat="1" applyFont="1" applyFill="1" applyAlignment="1">
      <alignment horizontal="left" vertical="center" shrinkToFit="1"/>
    </xf>
    <xf numFmtId="0" fontId="17" fillId="7" borderId="0" xfId="0" applyFont="1" applyFill="1" applyAlignment="1">
      <alignment vertical="center" shrinkToFit="1"/>
    </xf>
    <xf numFmtId="0" fontId="17" fillId="7" borderId="37" xfId="0" applyFont="1" applyFill="1" applyBorder="1" applyAlignment="1">
      <alignment vertical="center" shrinkToFit="1"/>
    </xf>
    <xf numFmtId="0" fontId="2" fillId="0" borderId="31" xfId="0" applyFont="1" applyBorder="1" applyAlignment="1">
      <alignment horizontal="center" vertical="center"/>
    </xf>
    <xf numFmtId="0" fontId="15" fillId="7" borderId="0" xfId="0" applyFont="1" applyFill="1" applyAlignment="1">
      <alignment horizontal="center" vertical="center" shrinkToFit="1"/>
    </xf>
    <xf numFmtId="0" fontId="2" fillId="0" borderId="50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5" fillId="6" borderId="90" xfId="0" applyFont="1" applyFill="1" applyBorder="1" applyAlignment="1">
      <alignment vertical="center" shrinkToFit="1"/>
    </xf>
    <xf numFmtId="0" fontId="15" fillId="6" borderId="91" xfId="0" applyFont="1" applyFill="1" applyBorder="1" applyAlignment="1">
      <alignment vertical="center" shrinkToFit="1"/>
    </xf>
    <xf numFmtId="0" fontId="2" fillId="7" borderId="90" xfId="0" applyFont="1" applyFill="1" applyBorder="1" applyAlignment="1">
      <alignment horizontal="center" vertical="center"/>
    </xf>
    <xf numFmtId="0" fontId="2" fillId="7" borderId="55" xfId="0" applyFont="1" applyFill="1" applyBorder="1" applyAlignment="1">
      <alignment horizontal="center" vertical="center"/>
    </xf>
    <xf numFmtId="0" fontId="2" fillId="7" borderId="56" xfId="0" applyFont="1" applyFill="1" applyBorder="1" applyAlignment="1">
      <alignment horizontal="center" vertical="center"/>
    </xf>
    <xf numFmtId="0" fontId="15" fillId="6" borderId="63" xfId="0" applyFont="1" applyFill="1" applyBorder="1" applyAlignment="1">
      <alignment vertical="center" shrinkToFit="1"/>
    </xf>
    <xf numFmtId="0" fontId="15" fillId="6" borderId="69" xfId="0" applyFont="1" applyFill="1" applyBorder="1" applyAlignment="1">
      <alignment vertical="center" shrinkToFit="1"/>
    </xf>
    <xf numFmtId="0" fontId="2" fillId="0" borderId="71" xfId="0" applyFont="1" applyBorder="1" applyAlignment="1">
      <alignment horizontal="center" vertical="center"/>
    </xf>
    <xf numFmtId="0" fontId="15" fillId="6" borderId="89" xfId="0" applyFont="1" applyFill="1" applyBorder="1" applyAlignment="1">
      <alignment horizontal="center" vertical="center" shrinkToFit="1"/>
    </xf>
    <xf numFmtId="0" fontId="15" fillId="6" borderId="46" xfId="0" applyFont="1" applyFill="1" applyBorder="1" applyAlignment="1">
      <alignment horizontal="center" vertical="center" shrinkToFit="1"/>
    </xf>
    <xf numFmtId="0" fontId="2" fillId="0" borderId="70" xfId="0" applyFont="1" applyBorder="1" applyAlignment="1">
      <alignment horizontal="center" vertical="center"/>
    </xf>
    <xf numFmtId="0" fontId="15" fillId="7" borderId="88" xfId="0" applyFont="1" applyFill="1" applyBorder="1" applyAlignment="1">
      <alignment horizontal="center" vertical="center" shrinkToFit="1"/>
    </xf>
    <xf numFmtId="0" fontId="15" fillId="7" borderId="91" xfId="0" applyFont="1" applyFill="1" applyBorder="1" applyAlignment="1">
      <alignment horizontal="center" vertical="center" shrinkToFit="1"/>
    </xf>
    <xf numFmtId="0" fontId="15" fillId="7" borderId="89" xfId="0" applyFont="1" applyFill="1" applyBorder="1" applyAlignment="1">
      <alignment horizontal="center" vertical="center" shrinkToFit="1"/>
    </xf>
    <xf numFmtId="0" fontId="15" fillId="7" borderId="45" xfId="0" applyFont="1" applyFill="1" applyBorder="1" applyAlignment="1">
      <alignment horizontal="center" vertical="center" shrinkToFit="1"/>
    </xf>
    <xf numFmtId="0" fontId="15" fillId="7" borderId="69" xfId="0" applyFont="1" applyFill="1" applyBorder="1" applyAlignment="1">
      <alignment horizontal="center" vertical="center" shrinkToFit="1"/>
    </xf>
    <xf numFmtId="0" fontId="15" fillId="7" borderId="46" xfId="0" applyFont="1" applyFill="1" applyBorder="1" applyAlignment="1">
      <alignment horizontal="center" vertical="center" shrinkToFit="1"/>
    </xf>
    <xf numFmtId="0" fontId="2" fillId="7" borderId="63" xfId="0" applyFont="1" applyFill="1" applyBorder="1" applyAlignment="1">
      <alignment horizontal="center" vertical="center"/>
    </xf>
    <xf numFmtId="0" fontId="2" fillId="7" borderId="64" xfId="0" applyFont="1" applyFill="1" applyBorder="1" applyAlignment="1">
      <alignment horizontal="center" vertical="center"/>
    </xf>
    <xf numFmtId="0" fontId="2" fillId="7" borderId="65" xfId="0" applyFont="1" applyFill="1" applyBorder="1" applyAlignment="1">
      <alignment horizontal="center" vertical="center"/>
    </xf>
    <xf numFmtId="0" fontId="15" fillId="7" borderId="43" xfId="0" applyFont="1" applyFill="1" applyBorder="1" applyAlignment="1">
      <alignment horizontal="center" vertical="center"/>
    </xf>
    <xf numFmtId="0" fontId="15" fillId="7" borderId="31" xfId="0" applyFont="1" applyFill="1" applyBorder="1" applyAlignment="1">
      <alignment horizontal="center" vertical="center"/>
    </xf>
    <xf numFmtId="188" fontId="15" fillId="7" borderId="46" xfId="0" applyNumberFormat="1" applyFont="1" applyFill="1" applyBorder="1" applyAlignment="1">
      <alignment horizontal="center" vertical="center"/>
    </xf>
    <xf numFmtId="188" fontId="15" fillId="7" borderId="63" xfId="0" applyNumberFormat="1" applyFont="1" applyFill="1" applyBorder="1" applyAlignment="1">
      <alignment horizontal="center" vertical="center"/>
    </xf>
    <xf numFmtId="0" fontId="15" fillId="6" borderId="50" xfId="0" applyFont="1" applyFill="1" applyBorder="1" applyAlignment="1">
      <alignment vertical="center" shrinkToFit="1"/>
    </xf>
    <xf numFmtId="0" fontId="15" fillId="6" borderId="31" xfId="0" applyFont="1" applyFill="1" applyBorder="1" applyAlignment="1">
      <alignment vertical="center" shrinkToFit="1"/>
    </xf>
    <xf numFmtId="0" fontId="15" fillId="6" borderId="46" xfId="0" applyFont="1" applyFill="1" applyBorder="1" applyAlignment="1">
      <alignment vertical="center" shrinkToFit="1"/>
    </xf>
    <xf numFmtId="188" fontId="15" fillId="7" borderId="50" xfId="0" applyNumberFormat="1" applyFont="1" applyFill="1" applyBorder="1" applyAlignment="1">
      <alignment horizontal="center" vertical="center"/>
    </xf>
    <xf numFmtId="188" fontId="15" fillId="7" borderId="59" xfId="0" applyNumberFormat="1" applyFont="1" applyFill="1" applyBorder="1" applyAlignment="1">
      <alignment horizontal="center" vertical="center"/>
    </xf>
    <xf numFmtId="188" fontId="15" fillId="7" borderId="31" xfId="0" applyNumberFormat="1" applyFont="1" applyFill="1" applyBorder="1" applyAlignment="1">
      <alignment horizontal="center" vertical="center"/>
    </xf>
    <xf numFmtId="188" fontId="15" fillId="7" borderId="53" xfId="0" applyNumberFormat="1" applyFont="1" applyFill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15" fillId="7" borderId="45" xfId="0" applyFont="1" applyFill="1" applyBorder="1" applyAlignment="1">
      <alignment horizontal="center" vertical="center"/>
    </xf>
    <xf numFmtId="0" fontId="15" fillId="7" borderId="46" xfId="0" applyFont="1" applyFill="1" applyBorder="1" applyAlignment="1">
      <alignment horizontal="center" vertical="center"/>
    </xf>
    <xf numFmtId="0" fontId="15" fillId="7" borderId="88" xfId="0" applyFont="1" applyFill="1" applyBorder="1" applyAlignment="1">
      <alignment horizontal="center" vertical="center"/>
    </xf>
    <xf numFmtId="0" fontId="15" fillId="7" borderId="89" xfId="0" applyFont="1" applyFill="1" applyBorder="1" applyAlignment="1">
      <alignment horizontal="center" vertical="center"/>
    </xf>
    <xf numFmtId="0" fontId="15" fillId="6" borderId="89" xfId="0" applyFont="1" applyFill="1" applyBorder="1" applyAlignment="1">
      <alignment vertical="center" shrinkToFit="1"/>
    </xf>
    <xf numFmtId="0" fontId="15" fillId="7" borderId="52" xfId="0" applyFont="1" applyFill="1" applyBorder="1" applyAlignment="1">
      <alignment horizontal="center" vertical="center"/>
    </xf>
    <xf numFmtId="0" fontId="15" fillId="7" borderId="50" xfId="0" applyFont="1" applyFill="1" applyBorder="1" applyAlignment="1">
      <alignment horizontal="center" vertical="center"/>
    </xf>
    <xf numFmtId="188" fontId="15" fillId="7" borderId="89" xfId="0" applyNumberFormat="1" applyFont="1" applyFill="1" applyBorder="1" applyAlignment="1">
      <alignment horizontal="center" vertical="center"/>
    </xf>
    <xf numFmtId="188" fontId="15" fillId="7" borderId="90" xfId="0" applyNumberFormat="1" applyFont="1" applyFill="1" applyBorder="1" applyAlignment="1">
      <alignment horizontal="center" vertical="center"/>
    </xf>
    <xf numFmtId="0" fontId="15" fillId="7" borderId="24" xfId="0" applyFont="1" applyFill="1" applyBorder="1" applyAlignment="1">
      <alignment vertical="center" shrinkToFit="1"/>
    </xf>
    <xf numFmtId="187" fontId="14" fillId="7" borderId="11" xfId="0" applyNumberFormat="1" applyFont="1" applyFill="1" applyBorder="1">
      <alignment vertical="center"/>
    </xf>
    <xf numFmtId="0" fontId="15" fillId="7" borderId="9" xfId="0" applyFont="1" applyFill="1" applyBorder="1" applyAlignment="1">
      <alignment vertical="center" shrinkToFit="1"/>
    </xf>
    <xf numFmtId="0" fontId="15" fillId="7" borderId="19" xfId="0" applyFont="1" applyFill="1" applyBorder="1" applyAlignment="1">
      <alignment vertical="center" shrinkToFit="1"/>
    </xf>
    <xf numFmtId="183" fontId="15" fillId="0" borderId="47" xfId="0" applyNumberFormat="1" applyFont="1" applyBorder="1" applyAlignment="1">
      <alignment horizontal="center" vertical="center" shrinkToFit="1"/>
    </xf>
    <xf numFmtId="183" fontId="15" fillId="0" borderId="54" xfId="0" applyNumberFormat="1" applyFont="1" applyBorder="1" applyAlignment="1">
      <alignment horizontal="center" vertical="center" shrinkToFit="1"/>
    </xf>
    <xf numFmtId="181" fontId="15" fillId="7" borderId="58" xfId="0" applyNumberFormat="1" applyFont="1" applyFill="1" applyBorder="1" applyAlignment="1">
      <alignment vertical="center" shrinkToFit="1"/>
    </xf>
    <xf numFmtId="181" fontId="15" fillId="7" borderId="61" xfId="0" applyNumberFormat="1" applyFont="1" applyFill="1" applyBorder="1" applyAlignment="1">
      <alignment vertical="center" shrinkToFit="1"/>
    </xf>
    <xf numFmtId="0" fontId="15" fillId="6" borderId="8" xfId="0" applyFont="1" applyFill="1" applyBorder="1" applyAlignment="1">
      <alignment horizontal="center" vertical="center" shrinkToFit="1"/>
    </xf>
    <xf numFmtId="0" fontId="15" fillId="6" borderId="61" xfId="0" applyFont="1" applyFill="1" applyBorder="1" applyAlignment="1">
      <alignment horizontal="center" vertical="center" shrinkToFit="1"/>
    </xf>
    <xf numFmtId="0" fontId="15" fillId="6" borderId="22" xfId="0" applyFont="1" applyFill="1" applyBorder="1" applyAlignment="1">
      <alignment horizontal="center" vertical="center" shrinkToFit="1"/>
    </xf>
    <xf numFmtId="0" fontId="15" fillId="6" borderId="62" xfId="0" applyFont="1" applyFill="1" applyBorder="1" applyAlignment="1">
      <alignment horizontal="center" vertical="center" shrinkToFit="1"/>
    </xf>
    <xf numFmtId="181" fontId="15" fillId="7" borderId="59" xfId="0" applyNumberFormat="1" applyFont="1" applyFill="1" applyBorder="1" applyAlignment="1">
      <alignment vertical="center" shrinkToFit="1"/>
    </xf>
    <xf numFmtId="181" fontId="15" fillId="7" borderId="62" xfId="0" applyNumberFormat="1" applyFont="1" applyFill="1" applyBorder="1" applyAlignment="1">
      <alignment vertical="center" shrinkToFit="1"/>
    </xf>
    <xf numFmtId="0" fontId="2" fillId="0" borderId="0" xfId="0" applyFont="1">
      <alignment vertical="center"/>
    </xf>
    <xf numFmtId="176" fontId="15" fillId="0" borderId="64" xfId="0" applyNumberFormat="1" applyFont="1" applyBorder="1" applyAlignment="1">
      <alignment horizontal="center" vertical="center" shrinkToFit="1"/>
    </xf>
    <xf numFmtId="176" fontId="15" fillId="0" borderId="65" xfId="0" applyNumberFormat="1" applyFont="1" applyBorder="1" applyAlignment="1">
      <alignment horizontal="center" vertical="center" shrinkToFit="1"/>
    </xf>
    <xf numFmtId="0" fontId="2" fillId="0" borderId="27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 applyAlignment="1">
      <alignment horizontal="center" vertical="center"/>
    </xf>
    <xf numFmtId="186" fontId="15" fillId="0" borderId="25" xfId="0" applyNumberFormat="1" applyFont="1" applyBorder="1" applyAlignment="1">
      <alignment horizontal="center" vertical="center" shrinkToFit="1"/>
    </xf>
    <xf numFmtId="186" fontId="15" fillId="0" borderId="26" xfId="0" applyNumberFormat="1" applyFont="1" applyBorder="1" applyAlignment="1">
      <alignment horizontal="center" vertical="center" shrinkToFit="1"/>
    </xf>
    <xf numFmtId="182" fontId="15" fillId="0" borderId="25" xfId="0" applyNumberFormat="1" applyFont="1" applyBorder="1" applyAlignment="1">
      <alignment horizontal="center" vertical="center" shrinkToFit="1"/>
    </xf>
    <xf numFmtId="182" fontId="15" fillId="0" borderId="26" xfId="0" applyNumberFormat="1" applyFont="1" applyBorder="1" applyAlignment="1">
      <alignment horizontal="center" vertical="center" shrinkToFit="1"/>
    </xf>
    <xf numFmtId="0" fontId="2" fillId="0" borderId="68" xfId="0" applyFont="1" applyBorder="1">
      <alignment vertical="center"/>
    </xf>
    <xf numFmtId="0" fontId="2" fillId="0" borderId="64" xfId="0" applyFont="1" applyBorder="1">
      <alignment vertical="center"/>
    </xf>
    <xf numFmtId="176" fontId="15" fillId="0" borderId="68" xfId="0" applyNumberFormat="1" applyFont="1" applyBorder="1" applyAlignment="1">
      <alignment horizontal="center" vertical="center" shrinkToFit="1"/>
    </xf>
    <xf numFmtId="0" fontId="2" fillId="0" borderId="67" xfId="0" applyFont="1" applyBorder="1">
      <alignment vertical="center"/>
    </xf>
    <xf numFmtId="0" fontId="2" fillId="0" borderId="47" xfId="0" applyFont="1" applyBorder="1">
      <alignment vertical="center"/>
    </xf>
    <xf numFmtId="184" fontId="15" fillId="0" borderId="67" xfId="0" applyNumberFormat="1" applyFont="1" applyBorder="1" applyAlignment="1">
      <alignment horizontal="center" vertical="center" shrinkToFit="1"/>
    </xf>
    <xf numFmtId="184" fontId="15" fillId="0" borderId="47" xfId="0" applyNumberFormat="1" applyFont="1" applyBorder="1" applyAlignment="1">
      <alignment horizontal="center" vertical="center" shrinkToFit="1"/>
    </xf>
    <xf numFmtId="185" fontId="20" fillId="7" borderId="47" xfId="0" applyNumberFormat="1" applyFont="1" applyFill="1" applyBorder="1" applyAlignment="1">
      <alignment horizontal="center" vertical="center" shrinkToFit="1"/>
    </xf>
    <xf numFmtId="185" fontId="20" fillId="7" borderId="54" xfId="0" applyNumberFormat="1" applyFont="1" applyFill="1" applyBorder="1" applyAlignment="1">
      <alignment horizontal="center" vertical="center" shrinkToFit="1"/>
    </xf>
    <xf numFmtId="182" fontId="15" fillId="0" borderId="67" xfId="0" applyNumberFormat="1" applyFont="1" applyBorder="1" applyAlignment="1">
      <alignment horizontal="right" vertical="center" shrinkToFit="1"/>
    </xf>
    <xf numFmtId="182" fontId="15" fillId="0" borderId="47" xfId="0" applyNumberFormat="1" applyFont="1" applyBorder="1" applyAlignment="1">
      <alignment horizontal="right" vertical="center" shrinkToFit="1"/>
    </xf>
    <xf numFmtId="0" fontId="2" fillId="0" borderId="53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15" fillId="6" borderId="17" xfId="0" applyFont="1" applyFill="1" applyBorder="1" applyAlignment="1">
      <alignment horizontal="center" vertical="center" shrinkToFit="1"/>
    </xf>
    <xf numFmtId="0" fontId="15" fillId="6" borderId="60" xfId="0" applyFont="1" applyFill="1" applyBorder="1" applyAlignment="1">
      <alignment horizontal="center" vertical="center" shrinkToFit="1"/>
    </xf>
    <xf numFmtId="181" fontId="15" fillId="7" borderId="57" xfId="0" applyNumberFormat="1" applyFont="1" applyFill="1" applyBorder="1" applyAlignment="1">
      <alignment vertical="center" shrinkToFit="1"/>
    </xf>
    <xf numFmtId="181" fontId="15" fillId="7" borderId="60" xfId="0" applyNumberFormat="1" applyFont="1" applyFill="1" applyBorder="1" applyAlignment="1">
      <alignment vertical="center" shrinkToFit="1"/>
    </xf>
    <xf numFmtId="179" fontId="15" fillId="7" borderId="43" xfId="0" applyNumberFormat="1" applyFont="1" applyFill="1" applyBorder="1" applyAlignment="1">
      <alignment horizontal="right" vertical="center" shrinkToFit="1"/>
    </xf>
    <xf numFmtId="179" fontId="15" fillId="7" borderId="31" xfId="0" applyNumberFormat="1" applyFont="1" applyFill="1" applyBorder="1" applyAlignment="1">
      <alignment horizontal="right" vertical="center" shrinkToFit="1"/>
    </xf>
    <xf numFmtId="0" fontId="2" fillId="0" borderId="17" xfId="0" applyFont="1" applyBorder="1" applyAlignment="1">
      <alignment vertical="center" wrapText="1"/>
    </xf>
    <xf numFmtId="0" fontId="2" fillId="0" borderId="1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67" xfId="0" applyFont="1" applyBorder="1" applyAlignment="1">
      <alignment horizontal="center" vertical="center"/>
    </xf>
    <xf numFmtId="0" fontId="2" fillId="0" borderId="54" xfId="0" applyFont="1" applyBorder="1">
      <alignment vertical="center"/>
    </xf>
    <xf numFmtId="0" fontId="15" fillId="7" borderId="67" xfId="0" applyFont="1" applyFill="1" applyBorder="1" applyAlignment="1">
      <alignment horizontal="center" vertical="center" shrinkToFit="1"/>
    </xf>
    <xf numFmtId="0" fontId="15" fillId="7" borderId="47" xfId="0" applyFont="1" applyFill="1" applyBorder="1" applyAlignment="1">
      <alignment horizontal="center" vertical="center" shrinkToFit="1"/>
    </xf>
    <xf numFmtId="0" fontId="15" fillId="7" borderId="54" xfId="0" applyFont="1" applyFill="1" applyBorder="1" applyAlignment="1">
      <alignment horizontal="center" vertical="center" shrinkToFit="1"/>
    </xf>
    <xf numFmtId="0" fontId="2" fillId="0" borderId="17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66" xfId="0" applyFont="1" applyBorder="1">
      <alignment vertical="center"/>
    </xf>
    <xf numFmtId="0" fontId="2" fillId="0" borderId="55" xfId="0" applyFont="1" applyBorder="1">
      <alignment vertical="center"/>
    </xf>
    <xf numFmtId="0" fontId="15" fillId="7" borderId="66" xfId="0" applyFont="1" applyFill="1" applyBorder="1" applyAlignment="1">
      <alignment horizontal="center" vertical="center" shrinkToFit="1"/>
    </xf>
    <xf numFmtId="0" fontId="15" fillId="7" borderId="55" xfId="0" applyFont="1" applyFill="1" applyBorder="1" applyAlignment="1">
      <alignment horizontal="center" vertical="center" shrinkToFit="1"/>
    </xf>
    <xf numFmtId="0" fontId="15" fillId="7" borderId="56" xfId="0" applyFont="1" applyFill="1" applyBorder="1" applyAlignment="1">
      <alignment horizontal="center" vertical="center" shrinkToFit="1"/>
    </xf>
    <xf numFmtId="176" fontId="15" fillId="7" borderId="68" xfId="0" applyNumberFormat="1" applyFont="1" applyFill="1" applyBorder="1" applyAlignment="1">
      <alignment horizontal="center" vertical="center" shrinkToFit="1"/>
    </xf>
    <xf numFmtId="176" fontId="15" fillId="7" borderId="64" xfId="0" applyNumberFormat="1" applyFont="1" applyFill="1" applyBorder="1" applyAlignment="1">
      <alignment horizontal="center" vertical="center" shrinkToFit="1"/>
    </xf>
    <xf numFmtId="0" fontId="33" fillId="0" borderId="0" xfId="3" applyFont="1" applyAlignment="1">
      <alignment horizontal="left" vertical="center"/>
    </xf>
    <xf numFmtId="0" fontId="22" fillId="0" borderId="0" xfId="4" applyAlignment="1">
      <alignment horizontal="right" vertical="center"/>
    </xf>
    <xf numFmtId="0" fontId="21" fillId="0" borderId="0" xfId="2" applyAlignment="1">
      <alignment vertical="center"/>
    </xf>
    <xf numFmtId="0" fontId="32" fillId="0" borderId="0" xfId="6" applyAlignment="1">
      <alignment vertical="center"/>
    </xf>
    <xf numFmtId="0" fontId="22" fillId="0" borderId="0" xfId="3" applyAlignment="1">
      <alignment vertical="center" wrapText="1"/>
    </xf>
    <xf numFmtId="189" fontId="34" fillId="0" borderId="0" xfId="3" applyNumberFormat="1" applyFont="1" applyAlignment="1">
      <alignment horizontal="center" vertical="center" shrinkToFit="1"/>
    </xf>
    <xf numFmtId="0" fontId="35" fillId="0" borderId="0" xfId="3" applyFont="1" applyAlignment="1">
      <alignment horizontal="center" shrinkToFit="1"/>
    </xf>
    <xf numFmtId="0" fontId="24" fillId="0" borderId="0" xfId="3" applyFont="1" applyAlignment="1">
      <alignment horizontal="right" vertical="center"/>
    </xf>
    <xf numFmtId="0" fontId="37" fillId="0" borderId="0" xfId="3" applyFont="1" applyAlignment="1">
      <alignment vertical="distributed" wrapText="1"/>
    </xf>
    <xf numFmtId="32" fontId="34" fillId="0" borderId="0" xfId="3" applyNumberFormat="1" applyFont="1" applyAlignment="1">
      <alignment horizontal="center" vertical="center" shrinkToFit="1"/>
    </xf>
    <xf numFmtId="0" fontId="22" fillId="0" borderId="0" xfId="4">
      <alignment vertical="center"/>
    </xf>
    <xf numFmtId="0" fontId="22" fillId="0" borderId="9" xfId="4" applyBorder="1">
      <alignment vertical="center"/>
    </xf>
    <xf numFmtId="0" fontId="22" fillId="0" borderId="0" xfId="3" applyAlignment="1">
      <alignment horizontal="center" vertical="top"/>
    </xf>
    <xf numFmtId="0" fontId="23" fillId="0" borderId="0" xfId="3" applyFont="1" applyAlignment="1">
      <alignment vertical="center" wrapText="1"/>
    </xf>
    <xf numFmtId="0" fontId="27" fillId="0" borderId="0" xfId="3" applyFont="1" applyAlignment="1">
      <alignment vertical="center" shrinkToFit="1"/>
    </xf>
    <xf numFmtId="0" fontId="31" fillId="0" borderId="0" xfId="3" applyFont="1">
      <alignment vertical="center"/>
    </xf>
    <xf numFmtId="0" fontId="30" fillId="0" borderId="0" xfId="3" applyFont="1" applyAlignment="1">
      <alignment vertical="center" wrapText="1"/>
    </xf>
    <xf numFmtId="0" fontId="40" fillId="0" borderId="0" xfId="3" applyFont="1" applyAlignment="1">
      <alignment horizontal="center" vertical="center"/>
    </xf>
    <xf numFmtId="0" fontId="45" fillId="0" borderId="0" xfId="3" applyFont="1" applyAlignment="1">
      <alignment horizontal="center" vertical="center"/>
    </xf>
    <xf numFmtId="0" fontId="44" fillId="0" borderId="0" xfId="3" applyFont="1" applyAlignment="1">
      <alignment horizontal="center" vertical="center"/>
    </xf>
    <xf numFmtId="0" fontId="32" fillId="0" borderId="0" xfId="6" applyAlignment="1">
      <alignment horizontal="center" vertical="center"/>
    </xf>
    <xf numFmtId="0" fontId="15" fillId="7" borderId="16" xfId="0" applyFont="1" applyFill="1" applyBorder="1" applyAlignment="1">
      <alignment horizontal="right" vertical="center" shrinkToFit="1"/>
    </xf>
    <xf numFmtId="0" fontId="15" fillId="0" borderId="21" xfId="0" applyFont="1" applyFill="1" applyBorder="1" applyAlignment="1">
      <alignment vertical="center" shrinkToFit="1"/>
    </xf>
    <xf numFmtId="0" fontId="15" fillId="0" borderId="16" xfId="0" applyFont="1" applyFill="1" applyBorder="1" applyAlignment="1">
      <alignment vertical="center" shrinkToFit="1"/>
    </xf>
    <xf numFmtId="0" fontId="15" fillId="0" borderId="21" xfId="0" applyFont="1" applyBorder="1" applyAlignment="1">
      <alignment horizontal="right" vertical="center" shrinkToFit="1"/>
    </xf>
    <xf numFmtId="176" fontId="14" fillId="0" borderId="25" xfId="0" applyNumberFormat="1" applyFont="1" applyBorder="1" applyAlignment="1">
      <alignment horizontal="center" vertical="center"/>
    </xf>
    <xf numFmtId="176" fontId="14" fillId="0" borderId="26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vertical="center" shrinkToFit="1"/>
    </xf>
    <xf numFmtId="0" fontId="14" fillId="0" borderId="2" xfId="0" applyFont="1" applyBorder="1" applyAlignment="1">
      <alignment vertical="center" shrinkToFit="1"/>
    </xf>
    <xf numFmtId="0" fontId="14" fillId="0" borderId="20" xfId="0" applyFont="1" applyBorder="1" applyAlignment="1">
      <alignment vertical="center" shrinkToFit="1"/>
    </xf>
    <xf numFmtId="0" fontId="14" fillId="0" borderId="3" xfId="0" applyFont="1" applyBorder="1" applyAlignment="1">
      <alignment vertical="center" shrinkToFit="1"/>
    </xf>
    <xf numFmtId="176" fontId="5" fillId="0" borderId="25" xfId="0" applyNumberFormat="1" applyFont="1" applyBorder="1" applyAlignment="1">
      <alignment horizontal="center" vertical="center"/>
    </xf>
    <xf numFmtId="176" fontId="5" fillId="0" borderId="26" xfId="0" applyNumberFormat="1" applyFont="1" applyBorder="1" applyAlignment="1">
      <alignment horizontal="center" vertical="center"/>
    </xf>
    <xf numFmtId="176" fontId="5" fillId="0" borderId="27" xfId="0" applyNumberFormat="1" applyFont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49" fillId="0" borderId="0" xfId="2" applyFont="1">
      <alignment vertical="center"/>
    </xf>
    <xf numFmtId="20" fontId="50" fillId="0" borderId="0" xfId="2" applyNumberFormat="1" applyFont="1">
      <alignment vertical="center"/>
    </xf>
    <xf numFmtId="176" fontId="50" fillId="0" borderId="0" xfId="2" applyNumberFormat="1" applyFont="1">
      <alignment vertical="center"/>
    </xf>
    <xf numFmtId="191" fontId="49" fillId="0" borderId="0" xfId="2" applyNumberFormat="1" applyFont="1">
      <alignment vertical="center"/>
    </xf>
    <xf numFmtId="0" fontId="22" fillId="0" borderId="0" xfId="3" applyFont="1" applyAlignment="1">
      <alignment horizontal="center" vertical="top" shrinkToFit="1"/>
    </xf>
  </cellXfs>
  <cellStyles count="7">
    <cellStyle name="桁区切り" xfId="1" builtinId="6"/>
    <cellStyle name="標準" xfId="0" builtinId="0"/>
    <cellStyle name="標準 2" xfId="6"/>
    <cellStyle name="標準_yoshiki07" xfId="4"/>
    <cellStyle name="標準_yoshiki13" xfId="5"/>
    <cellStyle name="標準_yoshiki26" xfId="2"/>
    <cellStyle name="標準_yoshiki28" xfId="3"/>
  </cellStyles>
  <dxfs count="1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 patternType="lightUp">
          <bgColor theme="0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 patternType="darkVertical">
          <bgColor theme="0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0000FF"/>
      <color rgb="FFFFFFCC"/>
      <color rgb="FFCCFFCC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emf"/><Relationship Id="rId1" Type="http://schemas.openxmlformats.org/officeDocument/2006/relationships/image" Target="../media/image1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</xdr:row>
          <xdr:rowOff>0</xdr:rowOff>
        </xdr:from>
        <xdr:to>
          <xdr:col>47</xdr:col>
          <xdr:colOff>19050</xdr:colOff>
          <xdr:row>15</xdr:row>
          <xdr:rowOff>161925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91F7506F-BFFE-641C-8A8E-63ADB12BE8B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57:$U$74" spid="_x0000_s1161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6438900" y="190500"/>
              <a:ext cx="5219700" cy="282892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0000FF"/>
              </a:solidFill>
              <a:prstDash val="lgDash"/>
            </a:ln>
          </xdr:spPr>
        </xdr:pic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0</xdr:rowOff>
        </xdr:from>
        <xdr:to>
          <xdr:col>23</xdr:col>
          <xdr:colOff>238125</xdr:colOff>
          <xdr:row>31</xdr:row>
          <xdr:rowOff>38100</xdr:rowOff>
        </xdr:to>
        <xdr:pic>
          <xdr:nvPicPr>
            <xdr:cNvPr id="7" name="図 6">
              <a:extLst>
                <a:ext uri="{FF2B5EF4-FFF2-40B4-BE49-F238E27FC236}">
                  <a16:creationId xmlns:a16="http://schemas.microsoft.com/office/drawing/2014/main" id="{E2AAFD27-99D1-0AE7-1E7B-59A74C42A9E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実施工程表作成シート(自動)'!$B$4:$AP$26" spid="_x0000_s3214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495300" y="1524000"/>
              <a:ext cx="5438775" cy="2514600"/>
            </a:xfrm>
            <a:prstGeom prst="rect">
              <a:avLst/>
            </a:prstGeom>
            <a:noFill/>
            <a:extLst/>
          </xdr:spPr>
        </xdr:pic>
        <xdr:clientData/>
      </xdr:twoCellAnchor>
    </mc:Choice>
    <mc:Fallback/>
  </mc:AlternateContent>
  <xdr:oneCellAnchor>
    <xdr:from>
      <xdr:col>26</xdr:col>
      <xdr:colOff>0</xdr:colOff>
      <xdr:row>14</xdr:row>
      <xdr:rowOff>0</xdr:rowOff>
    </xdr:from>
    <xdr:ext cx="2309287" cy="275717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8599B02-2D50-43D9-BEBB-0E0D4C5A7376}"/>
            </a:ext>
          </a:extLst>
        </xdr:cNvPr>
        <xdr:cNvSpPr/>
      </xdr:nvSpPr>
      <xdr:spPr>
        <a:xfrm>
          <a:off x="6438900" y="2667000"/>
          <a:ext cx="2309287" cy="275717"/>
        </a:xfrm>
        <a:prstGeom prst="rect">
          <a:avLst/>
        </a:prstGeom>
        <a:solidFill>
          <a:srgbClr val="FFCCFF"/>
        </a:solidFill>
        <a:ln w="127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↓　こちらも入力ください！　↓</a:t>
          </a:r>
        </a:p>
      </xdr:txBody>
    </xdr:sp>
    <xdr:clientData fPrint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0</xdr:row>
          <xdr:rowOff>106680</xdr:rowOff>
        </xdr:from>
        <xdr:to>
          <xdr:col>30</xdr:col>
          <xdr:colOff>257175</xdr:colOff>
          <xdr:row>3</xdr:row>
          <xdr:rowOff>11430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2C0462C6-71A6-4EDF-F10A-59DE7F65C52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断水計画(1)'!$B$64:$J$66" spid="_x0000_s3215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6438900" y="106680"/>
              <a:ext cx="2247900" cy="476250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0000FF"/>
              </a:solidFill>
              <a:prstDash val="lgDash"/>
            </a:ln>
          </xdr:spPr>
        </xdr:pic>
        <xdr:clientData fPrintsWithSheet="0"/>
      </xdr:twoCellAnchor>
    </mc:Choice>
    <mc:Fallback/>
  </mc:AlternateContent>
  <xdr:oneCellAnchor>
    <xdr:from>
      <xdr:col>26</xdr:col>
      <xdr:colOff>0</xdr:colOff>
      <xdr:row>10</xdr:row>
      <xdr:rowOff>0</xdr:rowOff>
    </xdr:from>
    <xdr:ext cx="3725700" cy="275717"/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8599B02-2D50-43D9-BEBB-0E0D4C5A7376}"/>
            </a:ext>
          </a:extLst>
        </xdr:cNvPr>
        <xdr:cNvSpPr/>
      </xdr:nvSpPr>
      <xdr:spPr>
        <a:xfrm>
          <a:off x="6438900" y="1905000"/>
          <a:ext cx="3725700" cy="275717"/>
        </a:xfrm>
        <a:prstGeom prst="wedgeRectCallout">
          <a:avLst>
            <a:gd name="adj1" fmla="val -57648"/>
            <a:gd name="adj2" fmla="val 48682"/>
          </a:avLst>
        </a:prstGeom>
        <a:solidFill>
          <a:srgbClr val="FFFFCC"/>
        </a:solidFill>
        <a:ln w="127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100" b="1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「施工者」の欄は、施工する会社名を入力して下さい。</a:t>
          </a:r>
          <a:endParaRPr kumimoji="1" lang="en-US" altLang="ja-JP" sz="1100" b="1">
            <a:solidFill>
              <a:srgbClr val="0000FF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 fPrint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13</xdr:row>
      <xdr:rowOff>0</xdr:rowOff>
    </xdr:from>
    <xdr:to>
      <xdr:col>36</xdr:col>
      <xdr:colOff>0</xdr:colOff>
      <xdr:row>48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919C3D5-B436-C495-631B-A14F99C30C56}"/>
            </a:ext>
          </a:extLst>
        </xdr:cNvPr>
        <xdr:cNvSpPr/>
      </xdr:nvSpPr>
      <xdr:spPr>
        <a:xfrm>
          <a:off x="6524625" y="2476500"/>
          <a:ext cx="5572125" cy="6324600"/>
        </a:xfrm>
        <a:prstGeom prst="rect">
          <a:avLst/>
        </a:prstGeom>
        <a:solidFill>
          <a:schemeClr val="tx1">
            <a:alpha val="60000"/>
          </a:schemeClr>
        </a:solidFill>
        <a:ln w="12700">
          <a:solidFill>
            <a:srgbClr val="FF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必要がなければ、このエリアは変更しないでください。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（（３）の表にいろいろと演算・リンクされています。）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</xdr:row>
          <xdr:rowOff>0</xdr:rowOff>
        </xdr:from>
        <xdr:to>
          <xdr:col>27</xdr:col>
          <xdr:colOff>12700</xdr:colOff>
          <xdr:row>4</xdr:row>
          <xdr:rowOff>95250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7D79E674-A6A1-4A1A-95DE-7115764D645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断水計画(1)'!$B$64:$J$66" spid="_x0000_s5182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6524625" y="571500"/>
              <a:ext cx="2241550" cy="476250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0000FF"/>
              </a:solidFill>
              <a:prstDash val="lgDash"/>
            </a:ln>
          </xdr:spPr>
        </xdr:pic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57</xdr:col>
      <xdr:colOff>144726</xdr:colOff>
      <xdr:row>1</xdr:row>
      <xdr:rowOff>0</xdr:rowOff>
    </xdr:from>
    <xdr:ext cx="774644" cy="1080000"/>
    <xdr:pic>
      <xdr:nvPicPr>
        <xdr:cNvPr id="2" name="Picture 1" descr="水道ぼうや片手">
          <a:extLst>
            <a:ext uri="{FF2B5EF4-FFF2-40B4-BE49-F238E27FC236}">
              <a16:creationId xmlns:a16="http://schemas.microsoft.com/office/drawing/2014/main" id="{02FF79A6-2DD5-401A-8A2B-49B15047E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27704" y="107674"/>
          <a:ext cx="774644" cy="1080000"/>
        </a:xfrm>
        <a:prstGeom prst="rect">
          <a:avLst/>
        </a:prstGeom>
      </xdr:spPr>
    </xdr:pic>
    <xdr:clientData/>
  </xdr:oneCellAnchor>
  <xdr:oneCellAnchor>
    <xdr:from>
      <xdr:col>21</xdr:col>
      <xdr:colOff>0</xdr:colOff>
      <xdr:row>1</xdr:row>
      <xdr:rowOff>3911</xdr:rowOff>
    </xdr:from>
    <xdr:ext cx="1557131" cy="749806"/>
    <xdr:pic>
      <xdr:nvPicPr>
        <xdr:cNvPr id="3" name="図 2">
          <a:extLst>
            <a:ext uri="{FF2B5EF4-FFF2-40B4-BE49-F238E27FC236}">
              <a16:creationId xmlns:a16="http://schemas.microsoft.com/office/drawing/2014/main" id="{168221D3-AC60-C8CD-EA83-6FEFCF2F6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370" y="111585"/>
          <a:ext cx="1557131" cy="749806"/>
        </a:xfrm>
        <a:prstGeom prst="rect">
          <a:avLst/>
        </a:prstGeom>
      </xdr:spPr>
    </xdr:pic>
    <xdr:clientData/>
  </xdr:oneCellAnchor>
  <xdr:twoCellAnchor>
    <xdr:from>
      <xdr:col>66</xdr:col>
      <xdr:colOff>24848</xdr:colOff>
      <xdr:row>31</xdr:row>
      <xdr:rowOff>74543</xdr:rowOff>
    </xdr:from>
    <xdr:to>
      <xdr:col>84</xdr:col>
      <xdr:colOff>124239</xdr:colOff>
      <xdr:row>44</xdr:row>
      <xdr:rowOff>41412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919C3D5-B436-C495-631B-A14F99C30C56}"/>
            </a:ext>
          </a:extLst>
        </xdr:cNvPr>
        <xdr:cNvSpPr/>
      </xdr:nvSpPr>
      <xdr:spPr>
        <a:xfrm>
          <a:off x="11106978" y="3412434"/>
          <a:ext cx="4232413" cy="1358348"/>
        </a:xfrm>
        <a:prstGeom prst="rect">
          <a:avLst/>
        </a:prstGeom>
        <a:solidFill>
          <a:schemeClr val="tx1">
            <a:alpha val="60000"/>
          </a:schemeClr>
        </a:solidFill>
        <a:ln w="12700">
          <a:solidFill>
            <a:srgbClr val="FF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必要がなければ、このエリアは変更しないでください。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（日時へリンクされています。）</a:t>
          </a:r>
        </a:p>
      </xdr:txBody>
    </xdr:sp>
    <xdr:clientData fPrintsWithSheet="0"/>
  </xdr:twoCellAnchor>
  <xdr:oneCellAnchor>
    <xdr:from>
      <xdr:col>66</xdr:col>
      <xdr:colOff>8282</xdr:colOff>
      <xdr:row>8</xdr:row>
      <xdr:rowOff>71291</xdr:rowOff>
    </xdr:from>
    <xdr:ext cx="3097696" cy="648000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8599B02-2D50-43D9-BEBB-0E0D4C5A7376}"/>
            </a:ext>
          </a:extLst>
        </xdr:cNvPr>
        <xdr:cNvSpPr/>
      </xdr:nvSpPr>
      <xdr:spPr>
        <a:xfrm>
          <a:off x="11090412" y="932682"/>
          <a:ext cx="3097696" cy="648000"/>
        </a:xfrm>
        <a:prstGeom prst="rect">
          <a:avLst/>
        </a:prstGeom>
        <a:solidFill>
          <a:srgbClr val="FFCCFF"/>
        </a:solidFill>
        <a:ln w="127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 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請負者名、発注者名のみ入力ください</a:t>
          </a:r>
        </a:p>
      </xdr:txBody>
    </xdr:sp>
    <xdr:clientData fPrint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0</xdr:colOff>
      <xdr:row>1</xdr:row>
      <xdr:rowOff>3911</xdr:rowOff>
    </xdr:from>
    <xdr:ext cx="1557131" cy="749806"/>
    <xdr:pic>
      <xdr:nvPicPr>
        <xdr:cNvPr id="3" name="図 2">
          <a:extLst>
            <a:ext uri="{FF2B5EF4-FFF2-40B4-BE49-F238E27FC236}">
              <a16:creationId xmlns:a16="http://schemas.microsoft.com/office/drawing/2014/main" id="{168221D3-AC60-C8CD-EA83-6FEFCF2F6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3775" y="108686"/>
          <a:ext cx="1557131" cy="749806"/>
        </a:xfrm>
        <a:prstGeom prst="rect">
          <a:avLst/>
        </a:prstGeom>
      </xdr:spPr>
    </xdr:pic>
    <xdr:clientData/>
  </xdr:oneCellAnchor>
  <xdr:oneCellAnchor>
    <xdr:from>
      <xdr:col>57</xdr:col>
      <xdr:colOff>119871</xdr:colOff>
      <xdr:row>72</xdr:row>
      <xdr:rowOff>0</xdr:rowOff>
    </xdr:from>
    <xdr:ext cx="774644" cy="1080000"/>
    <xdr:pic>
      <xdr:nvPicPr>
        <xdr:cNvPr id="4" name="Picture 1" descr="水道ぼうや片手">
          <a:extLst>
            <a:ext uri="{FF2B5EF4-FFF2-40B4-BE49-F238E27FC236}">
              <a16:creationId xmlns:a16="http://schemas.microsoft.com/office/drawing/2014/main" id="{02FF79A6-2DD5-401A-8A2B-49B15047E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02849" y="7752522"/>
          <a:ext cx="774644" cy="1080000"/>
        </a:xfrm>
        <a:prstGeom prst="rect">
          <a:avLst/>
        </a:prstGeom>
      </xdr:spPr>
    </xdr:pic>
    <xdr:clientData/>
  </xdr:oneCellAnchor>
  <xdr:oneCellAnchor>
    <xdr:from>
      <xdr:col>24</xdr:col>
      <xdr:colOff>119871</xdr:colOff>
      <xdr:row>72</xdr:row>
      <xdr:rowOff>0</xdr:rowOff>
    </xdr:from>
    <xdr:ext cx="774644" cy="1080000"/>
    <xdr:pic>
      <xdr:nvPicPr>
        <xdr:cNvPr id="10" name="Picture 1" descr="水道ぼうや片手">
          <a:extLst>
            <a:ext uri="{FF2B5EF4-FFF2-40B4-BE49-F238E27FC236}">
              <a16:creationId xmlns:a16="http://schemas.microsoft.com/office/drawing/2014/main" id="{02FF79A6-2DD5-401A-8A2B-49B15047E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28045" y="7752522"/>
          <a:ext cx="774644" cy="1080000"/>
        </a:xfrm>
        <a:prstGeom prst="rect">
          <a:avLst/>
        </a:prstGeom>
      </xdr:spPr>
    </xdr:pic>
    <xdr:clientData/>
  </xdr:oneCellAnchor>
  <xdr:oneCellAnchor>
    <xdr:from>
      <xdr:col>54</xdr:col>
      <xdr:colOff>0</xdr:colOff>
      <xdr:row>1</xdr:row>
      <xdr:rowOff>3911</xdr:rowOff>
    </xdr:from>
    <xdr:ext cx="1557131" cy="749806"/>
    <xdr:pic>
      <xdr:nvPicPr>
        <xdr:cNvPr id="11" name="図 10">
          <a:extLst>
            <a:ext uri="{FF2B5EF4-FFF2-40B4-BE49-F238E27FC236}">
              <a16:creationId xmlns:a16="http://schemas.microsoft.com/office/drawing/2014/main" id="{168221D3-AC60-C8CD-EA83-6FEFCF2F6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370" y="111585"/>
          <a:ext cx="1557131" cy="749806"/>
        </a:xfrm>
        <a:prstGeom prst="rect">
          <a:avLst/>
        </a:prstGeom>
      </xdr:spPr>
    </xdr:pic>
    <xdr:clientData/>
  </xdr:oneCellAnchor>
  <xdr:twoCellAnchor>
    <xdr:from>
      <xdr:col>66</xdr:col>
      <xdr:colOff>0</xdr:colOff>
      <xdr:row>5</xdr:row>
      <xdr:rowOff>0</xdr:rowOff>
    </xdr:from>
    <xdr:to>
      <xdr:col>90</xdr:col>
      <xdr:colOff>57978</xdr:colOff>
      <xdr:row>17</xdr:row>
      <xdr:rowOff>66261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D919C3D5-B436-C495-631B-A14F99C30C56}"/>
            </a:ext>
          </a:extLst>
        </xdr:cNvPr>
        <xdr:cNvSpPr/>
      </xdr:nvSpPr>
      <xdr:spPr>
        <a:xfrm>
          <a:off x="11082130" y="538370"/>
          <a:ext cx="4232413" cy="1358348"/>
        </a:xfrm>
        <a:prstGeom prst="rect">
          <a:avLst/>
        </a:prstGeom>
        <a:solidFill>
          <a:schemeClr val="tx1">
            <a:alpha val="60000"/>
          </a:schemeClr>
        </a:solidFill>
        <a:ln w="12700">
          <a:solidFill>
            <a:srgbClr val="FF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入力すべき事項は、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「断水チラシ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片面用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」で作業願います。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（当該シートから、リンクされています。）</a:t>
          </a: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34</xdr:row>
          <xdr:rowOff>0</xdr:rowOff>
        </xdr:from>
        <xdr:to>
          <xdr:col>23</xdr:col>
          <xdr:colOff>238125</xdr:colOff>
          <xdr:row>41</xdr:row>
          <xdr:rowOff>19050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CC7CA78-7194-A5A4-E210-650676CB679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実施工程表作成シート(自動)'!$B$41:$AP$53" spid="_x0000_s4220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495300" y="6477000"/>
              <a:ext cx="5438775" cy="1352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</xdr:row>
          <xdr:rowOff>0</xdr:rowOff>
        </xdr:from>
        <xdr:to>
          <xdr:col>39</xdr:col>
          <xdr:colOff>180975</xdr:colOff>
          <xdr:row>15</xdr:row>
          <xdr:rowOff>161925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77C748B5-87C9-63D3-B7EB-CF339793F89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59:$V$76" spid="_x0000_s4221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6438900" y="190500"/>
              <a:ext cx="5467350" cy="2828925"/>
            </a:xfrm>
            <a:prstGeom prst="rect">
              <a:avLst/>
            </a:prstGeom>
            <a:noFill/>
            <a:ln>
              <a:solidFill>
                <a:srgbClr val="0000FF"/>
              </a:solidFill>
              <a:prstDash val="lgDash"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 fPrintsWithSheet="0"/>
      </xdr:twoCellAnchor>
    </mc:Choice>
    <mc:Fallback/>
  </mc:AlternateContent>
  <xdr:oneCellAnchor>
    <xdr:from>
      <xdr:col>26</xdr:col>
      <xdr:colOff>0</xdr:colOff>
      <xdr:row>30</xdr:row>
      <xdr:rowOff>0</xdr:rowOff>
    </xdr:from>
    <xdr:ext cx="2309287" cy="275717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67B0DA80-05D7-1CC0-F920-C5C9F67EB8A2}"/>
            </a:ext>
          </a:extLst>
        </xdr:cNvPr>
        <xdr:cNvSpPr/>
      </xdr:nvSpPr>
      <xdr:spPr>
        <a:xfrm>
          <a:off x="6736080" y="5715000"/>
          <a:ext cx="2309287" cy="275717"/>
        </a:xfrm>
        <a:prstGeom prst="rect">
          <a:avLst/>
        </a:prstGeom>
        <a:solidFill>
          <a:srgbClr val="FFCCFF"/>
        </a:solidFill>
        <a:ln w="127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↓　こちらも入力ください！　↓</a:t>
          </a:r>
        </a:p>
      </xdr:txBody>
    </xdr:sp>
    <xdr:clientData fPrint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0</xdr:colOff>
      <xdr:row>1</xdr:row>
      <xdr:rowOff>60960</xdr:rowOff>
    </xdr:from>
    <xdr:to>
      <xdr:col>55</xdr:col>
      <xdr:colOff>400050</xdr:colOff>
      <xdr:row>51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CEDD501-AD36-4CDD-BFD7-281318656568}"/>
            </a:ext>
          </a:extLst>
        </xdr:cNvPr>
        <xdr:cNvSpPr/>
      </xdr:nvSpPr>
      <xdr:spPr>
        <a:xfrm>
          <a:off x="6029325" y="213360"/>
          <a:ext cx="5324475" cy="5549265"/>
        </a:xfrm>
        <a:prstGeom prst="rect">
          <a:avLst/>
        </a:prstGeom>
        <a:solidFill>
          <a:schemeClr val="tx1">
            <a:alpha val="60000"/>
          </a:schemeClr>
        </a:solidFill>
        <a:ln w="12700">
          <a:solidFill>
            <a:srgbClr val="FF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！！　必要がなければ、このシートは変更しないでください。！！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（実施工程表へリンクされています。）</a:t>
          </a:r>
        </a:p>
      </xdr:txBody>
    </xdr:sp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38100</xdr:colOff>
      <xdr:row>38</xdr:row>
      <xdr:rowOff>38100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7293FAC-C2F6-4E0D-8DA6-8834728047FE}"/>
            </a:ext>
          </a:extLst>
        </xdr:cNvPr>
        <xdr:cNvSpPr/>
      </xdr:nvSpPr>
      <xdr:spPr>
        <a:xfrm>
          <a:off x="3048000" y="152400"/>
          <a:ext cx="5524500" cy="5676900"/>
        </a:xfrm>
        <a:prstGeom prst="rect">
          <a:avLst/>
        </a:prstGeom>
        <a:solidFill>
          <a:schemeClr val="tx1">
            <a:alpha val="60000"/>
          </a:schemeClr>
        </a:solidFill>
        <a:ln w="12700">
          <a:solidFill>
            <a:srgbClr val="FF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！！　必要がなければ、このシートは変更しないでください。！！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（各選択肢へリンクされています。）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7700;&#36947;&#23616;/15&#27700;&#36947;&#26045;&#35373;&#35506;/05&#27700;&#36947;&#24314;&#35373;&#20418;/02&#32068;&#32340;&#20849;&#29992;/003%20&#35373;&#35336;&#35201;&#38936;&#65381;&#26045;&#24037;&#35201;&#38936;&#65381;&#20849;&#36890;&#20181;&#27096;&#26360;/05%20&#27161;&#28310;&#20181;&#27096;&#26360;&#12539;&#26045;&#24037;&#35201;&#38936;/R8&#24180;&#24230;/R7.6.26&#20197;&#38477;&#20844;&#21578;&#36969;&#29992;/Excel&#27096;&#24335;&#3859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7700;&#36947;&#23616;/15&#27700;&#36947;&#26045;&#35373;&#35506;/05&#27700;&#36947;&#24314;&#35373;&#20418;/02&#32068;&#32340;&#20849;&#29992;/003%20&#35373;&#35336;&#35201;&#38936;&#65381;&#26045;&#24037;&#35201;&#38936;&#65381;&#20849;&#36890;&#20181;&#27096;&#26360;/05%20&#27161;&#28310;&#20181;&#27096;&#26360;&#12539;&#26045;&#24037;&#35201;&#38936;/R8&#24180;&#24230;/&#20196;&#21644;&#65304;&#24180;&#24230;&#29992;(&#23436;&#25104;&#12375;&#12383;&#12418;&#12398;&#12399;&#12371;&#12371;)/24%20&#27096;&#24335;&#32232;&#20351;&#29992;&#22259;/Excelyosikisyu%20(version%201).xlsb&#20316;&#26989;&#20013;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様式1"/>
      <sheetName val="様式2"/>
      <sheetName val="様式3"/>
      <sheetName val="様式5～6(入力シート)"/>
      <sheetName val="様式5(工事のお願い(表))"/>
      <sheetName val="様式5(工事のお願い(裏))"/>
      <sheetName val="様式6(夜間工事のお願い)"/>
      <sheetName val="様式7"/>
      <sheetName val="様式8"/>
      <sheetName val="様式9(社内検査内訳書)"/>
      <sheetName val="様式10(制水弁据付調書)"/>
      <sheetName val="様式10-2"/>
      <sheetName val="様式11(とりまとめ)"/>
      <sheetName val="様式12"/>
      <sheetName val="様式13(工程表)"/>
      <sheetName val="様式14"/>
      <sheetName val="様式15"/>
      <sheetName val="様式16"/>
      <sheetName val="様式17"/>
      <sheetName val="様式18"/>
      <sheetName val="様式19"/>
      <sheetName val="様式24"/>
      <sheetName val="様式25"/>
      <sheetName val="様式26"/>
      <sheetName val="様式27"/>
      <sheetName val="様式28(洗浄チラシ)"/>
      <sheetName val="様式28(注意喚起チラシ)"/>
      <sheetName val="様式29(（原本）確認書(A3版）)"/>
      <sheetName val="様式30(施工体系図)"/>
      <sheetName val="様式31(施工体制台帳)"/>
      <sheetName val="様式32(再下請負通知書)"/>
      <sheetName val="様式33(作業員名簿) "/>
      <sheetName val="様式34"/>
      <sheetName val="様式35"/>
      <sheetName val="様式36"/>
      <sheetName val="様式37"/>
      <sheetName val="様式38"/>
      <sheetName val="様式39"/>
      <sheetName val="様式40"/>
      <sheetName val="様式41"/>
      <sheetName val="様式42"/>
      <sheetName val="様式43"/>
      <sheetName val="様式44"/>
      <sheetName val="様式45"/>
      <sheetName val="様式46"/>
      <sheetName val="様式47-1"/>
      <sheetName val="様式47-2"/>
      <sheetName val="様式47-3"/>
      <sheetName val="様式47-4"/>
      <sheetName val="様式47-5"/>
      <sheetName val="様式47-6"/>
      <sheetName val="様式47-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7">
          <cell r="B57">
            <v>1</v>
          </cell>
          <cell r="C57" t="str">
            <v>（工事種類１選択）</v>
          </cell>
        </row>
        <row r="58">
          <cell r="B58">
            <v>2</v>
          </cell>
          <cell r="C58" t="str">
            <v>配水管新設(局単独工事)</v>
          </cell>
          <cell r="D58" t="str">
            <v>水道管を新しく入れる</v>
          </cell>
        </row>
        <row r="59">
          <cell r="B59">
            <v>3</v>
          </cell>
          <cell r="C59" t="str">
            <v>配水管布設替(局単独工事)</v>
          </cell>
          <cell r="D59" t="str">
            <v>水道管を新しいものに入れ替える</v>
          </cell>
        </row>
        <row r="60">
          <cell r="B60">
            <v>4</v>
          </cell>
          <cell r="C60" t="str">
            <v>消火栓新設(局単独工事)</v>
          </cell>
          <cell r="D60" t="str">
            <v>消火栓を新たに取り付ける</v>
          </cell>
        </row>
        <row r="61">
          <cell r="B61">
            <v>5</v>
          </cell>
          <cell r="C61" t="str">
            <v>消火栓移設(局単独工事)</v>
          </cell>
          <cell r="D61" t="str">
            <v>消火栓の場所を変える</v>
          </cell>
        </row>
        <row r="62">
          <cell r="B62">
            <v>6</v>
          </cell>
          <cell r="C62" t="str">
            <v>配水管新設(道路工事関連)</v>
          </cell>
          <cell r="D62" t="str">
            <v>道路工事に併せて水道管を新しく入れる</v>
          </cell>
        </row>
        <row r="63">
          <cell r="B63">
            <v>7</v>
          </cell>
          <cell r="C63" t="str">
            <v>配水管布設替(道路工事関連)</v>
          </cell>
          <cell r="D63" t="str">
            <v>道路工事に併せて水道管を新しいものに入れ替える</v>
          </cell>
        </row>
        <row r="64">
          <cell r="B64">
            <v>8</v>
          </cell>
          <cell r="C64" t="str">
            <v>配水管・給水管移設(道路工事関連)</v>
          </cell>
          <cell r="D64" t="str">
            <v>道路工事に支障となる水道管の場所を変える</v>
          </cell>
        </row>
        <row r="65">
          <cell r="B65">
            <v>9</v>
          </cell>
          <cell r="C65" t="str">
            <v>消火栓移設(道路工事関連)</v>
          </cell>
          <cell r="D65" t="str">
            <v>道路工事に支障となる消火栓の場所を変える</v>
          </cell>
        </row>
        <row r="66">
          <cell r="B66">
            <v>10</v>
          </cell>
          <cell r="C66" t="str">
            <v>配水管新設(下水道工事関連)</v>
          </cell>
          <cell r="D66" t="str">
            <v>下水道工事に併せて水道管を新しく入れる</v>
          </cell>
        </row>
        <row r="67">
          <cell r="B67">
            <v>11</v>
          </cell>
          <cell r="C67" t="str">
            <v>配水管布設替(下水道工事関連)</v>
          </cell>
          <cell r="D67" t="str">
            <v>下水道工事に併せて水道管を新しいものに入れ替える</v>
          </cell>
        </row>
        <row r="68">
          <cell r="B68">
            <v>12</v>
          </cell>
          <cell r="C68" t="str">
            <v>配水管・給水管移設(下水道工事関連)</v>
          </cell>
          <cell r="D68" t="str">
            <v>下水道工事に支障となる水道管の場所を変える</v>
          </cell>
        </row>
        <row r="69">
          <cell r="B69">
            <v>13</v>
          </cell>
          <cell r="C69" t="str">
            <v>【↓直接入力↓】</v>
          </cell>
          <cell r="D69">
            <v>0</v>
          </cell>
        </row>
        <row r="74">
          <cell r="B74">
            <v>1</v>
          </cell>
          <cell r="C74" t="str">
            <v>該当なし</v>
          </cell>
        </row>
        <row r="75">
          <cell r="B75">
            <v>2</v>
          </cell>
          <cell r="C75" t="str">
            <v>本水道工事</v>
          </cell>
          <cell r="D75" t="str">
            <v>本水道工事で</v>
          </cell>
        </row>
        <row r="76">
          <cell r="B76">
            <v>3</v>
          </cell>
          <cell r="C76" t="str">
            <v>道路工事</v>
          </cell>
          <cell r="D76" t="str">
            <v>別途道路工事で</v>
          </cell>
        </row>
        <row r="77">
          <cell r="B77">
            <v>4</v>
          </cell>
          <cell r="C77" t="str">
            <v>新年度(春)施工</v>
          </cell>
          <cell r="D77" t="str">
            <v>雪解け後に</v>
          </cell>
        </row>
        <row r="88">
          <cell r="B88">
            <v>1</v>
          </cell>
          <cell r="C88" t="str">
            <v>現在，現場着工済</v>
          </cell>
          <cell r="D88" t="str">
            <v>現在実施している</v>
          </cell>
        </row>
        <row r="89">
          <cell r="B89">
            <v>2</v>
          </cell>
          <cell r="C89" t="str">
            <v>現在，現場未着工</v>
          </cell>
          <cell r="D89" t="str">
            <v>先日お知らせした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様式1"/>
      <sheetName val="様式2"/>
      <sheetName val="様式3"/>
      <sheetName val="様式5～6(入力シート)"/>
      <sheetName val="様式5(工事のお願い(表))"/>
      <sheetName val="様式5(工事のお願い(裏))"/>
      <sheetName val="様式6(夜間工事のお願い)"/>
      <sheetName val="様式7"/>
      <sheetName val="様式8"/>
      <sheetName val="様式9(社内検査内訳書)"/>
      <sheetName val="様式10(制水弁据付調書)"/>
      <sheetName val="様式10-2"/>
      <sheetName val="様式11(とりまとめ)"/>
      <sheetName val="様式12"/>
      <sheetName val="様式13(工程表)"/>
      <sheetName val="様式14"/>
      <sheetName val="様式15"/>
      <sheetName val="様式16"/>
      <sheetName val="様式17"/>
      <sheetName val="様式18"/>
      <sheetName val="様式19"/>
      <sheetName val="様式24"/>
      <sheetName val="様式25"/>
      <sheetName val="様式26"/>
      <sheetName val="様式27"/>
      <sheetName val="様式28(洗浄チラシ)"/>
      <sheetName val="様式28(注意喚起チラシ)"/>
      <sheetName val="様式29(（原本）確認書(A3版）)"/>
      <sheetName val="様式30(施工体系図)"/>
      <sheetName val="様式31(施工体制台帳)"/>
      <sheetName val="様式32(再下請負通知書)"/>
      <sheetName val="様式33(作業員名簿) "/>
      <sheetName val="様式34"/>
      <sheetName val="様式35"/>
      <sheetName val="様式36"/>
      <sheetName val="様式37"/>
      <sheetName val="様式38"/>
      <sheetName val="様式39"/>
      <sheetName val="様式40"/>
      <sheetName val="様式41"/>
      <sheetName val="様式42"/>
      <sheetName val="様式43"/>
      <sheetName val="様式44"/>
      <sheetName val="様式45"/>
      <sheetName val="様式46"/>
      <sheetName val="様式47-1"/>
      <sheetName val="様式47-2"/>
      <sheetName val="様式47-3"/>
      <sheetName val="様式47-4"/>
      <sheetName val="様式47-5"/>
      <sheetName val="様式47-6"/>
      <sheetName val="様式47-7"/>
      <sheetName val="様式47-8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7">
          <cell r="B57">
            <v>1</v>
          </cell>
          <cell r="C57" t="str">
            <v>（工事種類１選択）</v>
          </cell>
        </row>
        <row r="58">
          <cell r="B58">
            <v>2</v>
          </cell>
          <cell r="C58" t="str">
            <v>配水管新設(局単独工事)</v>
          </cell>
          <cell r="D58" t="str">
            <v>水道管を新しく入れる</v>
          </cell>
        </row>
        <row r="59">
          <cell r="B59">
            <v>3</v>
          </cell>
          <cell r="C59" t="str">
            <v>配水管布設替(局単独工事)</v>
          </cell>
          <cell r="D59" t="str">
            <v>水道管を新しいものに入れ替える</v>
          </cell>
        </row>
        <row r="60">
          <cell r="B60">
            <v>4</v>
          </cell>
          <cell r="C60" t="str">
            <v>消火栓新設(局単独工事)</v>
          </cell>
          <cell r="D60" t="str">
            <v>消火栓を新たに取り付ける</v>
          </cell>
        </row>
        <row r="61">
          <cell r="B61">
            <v>5</v>
          </cell>
          <cell r="C61" t="str">
            <v>消火栓移設(局単独工事)</v>
          </cell>
          <cell r="D61" t="str">
            <v>消火栓の場所を変える</v>
          </cell>
        </row>
        <row r="62">
          <cell r="B62">
            <v>6</v>
          </cell>
          <cell r="C62" t="str">
            <v>配水管新設(道路工事関連)</v>
          </cell>
          <cell r="D62" t="str">
            <v>道路工事に併せて水道管を新しく入れる</v>
          </cell>
        </row>
        <row r="63">
          <cell r="B63">
            <v>7</v>
          </cell>
          <cell r="C63" t="str">
            <v>配水管布設替(道路工事関連)</v>
          </cell>
          <cell r="D63" t="str">
            <v>道路工事に併せて水道管を新しいものに入れ替える</v>
          </cell>
        </row>
        <row r="64">
          <cell r="B64">
            <v>8</v>
          </cell>
          <cell r="C64" t="str">
            <v>配水管・給水管移設(道路工事関連)</v>
          </cell>
          <cell r="D64" t="str">
            <v>道路工事に支障となる水道管の場所を変える</v>
          </cell>
        </row>
        <row r="65">
          <cell r="B65">
            <v>9</v>
          </cell>
          <cell r="C65" t="str">
            <v>消火栓移設(道路工事関連)</v>
          </cell>
          <cell r="D65" t="str">
            <v>道路工事に支障となる消火栓の場所を変える</v>
          </cell>
        </row>
        <row r="66">
          <cell r="B66">
            <v>10</v>
          </cell>
          <cell r="C66" t="str">
            <v>配水管新設(下水道工事関連)</v>
          </cell>
          <cell r="D66" t="str">
            <v>下水道工事に併せて水道管を新しく入れる</v>
          </cell>
        </row>
        <row r="67">
          <cell r="B67">
            <v>11</v>
          </cell>
          <cell r="C67" t="str">
            <v>配水管布設替(下水道工事関連)</v>
          </cell>
          <cell r="D67" t="str">
            <v>下水道工事に併せて水道管を新しいものに入れ替える</v>
          </cell>
        </row>
        <row r="68">
          <cell r="B68">
            <v>12</v>
          </cell>
          <cell r="C68" t="str">
            <v>配水管・給水管移設(下水道工事関連)</v>
          </cell>
          <cell r="D68" t="str">
            <v>下水道工事に支障となる水道管の場所を変える</v>
          </cell>
        </row>
        <row r="69">
          <cell r="B69">
            <v>13</v>
          </cell>
          <cell r="C69" t="str">
            <v>【↓直接入力↓】</v>
          </cell>
          <cell r="D69">
            <v>0</v>
          </cell>
        </row>
        <row r="74">
          <cell r="B74">
            <v>1</v>
          </cell>
          <cell r="C74" t="str">
            <v>該当なし</v>
          </cell>
        </row>
        <row r="75">
          <cell r="B75">
            <v>2</v>
          </cell>
          <cell r="C75" t="str">
            <v>本水道工事</v>
          </cell>
          <cell r="D75" t="str">
            <v>本水道工事で</v>
          </cell>
        </row>
        <row r="76">
          <cell r="B76">
            <v>3</v>
          </cell>
          <cell r="C76" t="str">
            <v>道路工事</v>
          </cell>
          <cell r="D76" t="str">
            <v>別途道路工事で</v>
          </cell>
        </row>
        <row r="77">
          <cell r="B77">
            <v>4</v>
          </cell>
          <cell r="C77" t="str">
            <v>新年度(春)施工</v>
          </cell>
          <cell r="D77" t="str">
            <v>雪解け後に</v>
          </cell>
        </row>
        <row r="88">
          <cell r="B88">
            <v>1</v>
          </cell>
          <cell r="C88" t="str">
            <v>現在，現場着工済</v>
          </cell>
          <cell r="D88" t="str">
            <v>現在実施している</v>
          </cell>
        </row>
        <row r="89">
          <cell r="B89">
            <v>2</v>
          </cell>
          <cell r="C89" t="str">
            <v>現在，現場未着工</v>
          </cell>
          <cell r="D89" t="str">
            <v>先日お知らせした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CCFF"/>
        </a:solidFill>
        <a:ln w="12700">
          <a:solidFill>
            <a:srgbClr val="0000FF"/>
          </a:solidFill>
        </a:ln>
      </a:spPr>
      <a:bodyPr vertOverflow="clip" horzOverflow="clip" wrap="none" rtlCol="0" anchor="t">
        <a:spAutoFit/>
      </a:bodyPr>
      <a:lstStyle>
        <a:defPPr algn="l">
          <a:defRPr kumimoji="1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defRPr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74"/>
  <sheetViews>
    <sheetView tabSelected="1" zoomScaleNormal="100" workbookViewId="0">
      <selection activeCell="S6" sqref="S6"/>
    </sheetView>
  </sheetViews>
  <sheetFormatPr defaultColWidth="3.7109375" defaultRowHeight="15" customHeight="1" x14ac:dyDescent="0.15"/>
  <cols>
    <col min="1" max="16384" width="3.7109375" style="4"/>
  </cols>
  <sheetData>
    <row r="1" spans="1:25" ht="15" customHeight="1" x14ac:dyDescent="0.15">
      <c r="A1" s="184" t="s">
        <v>0</v>
      </c>
      <c r="B1" s="51"/>
      <c r="C1" s="186" t="s">
        <v>1</v>
      </c>
      <c r="D1" s="186"/>
      <c r="E1" s="186"/>
      <c r="F1" s="186"/>
      <c r="G1" s="186"/>
      <c r="H1" s="186"/>
      <c r="Q1" s="206" t="s">
        <v>4</v>
      </c>
      <c r="R1" s="206"/>
      <c r="S1" s="206"/>
      <c r="T1" s="206" t="s">
        <v>5</v>
      </c>
      <c r="U1" s="206"/>
      <c r="V1" s="206"/>
      <c r="W1" s="206" t="s">
        <v>6</v>
      </c>
      <c r="X1" s="206"/>
      <c r="Y1" s="206"/>
    </row>
    <row r="2" spans="1:25" ht="15" customHeight="1" x14ac:dyDescent="0.15">
      <c r="A2" s="184"/>
      <c r="B2" s="51"/>
      <c r="C2" s="186" t="s">
        <v>2</v>
      </c>
      <c r="D2" s="186"/>
      <c r="E2" s="186"/>
      <c r="F2" s="186"/>
      <c r="G2" s="186"/>
      <c r="H2" s="186"/>
      <c r="Q2" s="206"/>
      <c r="R2" s="206"/>
      <c r="S2" s="206"/>
      <c r="T2" s="206"/>
      <c r="U2" s="206"/>
      <c r="V2" s="206"/>
      <c r="W2" s="206"/>
      <c r="X2" s="206"/>
      <c r="Y2" s="206"/>
    </row>
    <row r="3" spans="1:25" ht="15" customHeight="1" x14ac:dyDescent="0.15">
      <c r="A3" s="184"/>
      <c r="B3" s="51"/>
      <c r="C3" s="186" t="s">
        <v>3</v>
      </c>
      <c r="D3" s="186"/>
      <c r="E3" s="186"/>
      <c r="F3" s="186"/>
      <c r="G3" s="186"/>
      <c r="H3" s="186"/>
      <c r="Q3" s="206"/>
      <c r="R3" s="206"/>
      <c r="S3" s="206"/>
      <c r="T3" s="206"/>
      <c r="U3" s="206"/>
      <c r="V3" s="206"/>
      <c r="W3" s="206"/>
      <c r="X3" s="206"/>
      <c r="Y3" s="206"/>
    </row>
    <row r="4" spans="1:25" ht="15" customHeight="1" thickBot="1" x14ac:dyDescent="0.2">
      <c r="A4" s="185"/>
      <c r="B4" s="54"/>
      <c r="C4" s="187"/>
      <c r="D4" s="187"/>
      <c r="E4" s="187"/>
      <c r="F4" s="187"/>
      <c r="G4" s="187"/>
      <c r="H4" s="187"/>
      <c r="Q4" s="213"/>
      <c r="R4" s="213"/>
      <c r="S4" s="213"/>
      <c r="T4" s="213"/>
      <c r="U4" s="213"/>
      <c r="V4" s="213"/>
      <c r="W4" s="213"/>
      <c r="X4" s="213"/>
      <c r="Y4" s="213"/>
    </row>
    <row r="5" spans="1:25" ht="15" customHeight="1" x14ac:dyDescent="0.15">
      <c r="A5" s="29"/>
      <c r="B5" s="30"/>
      <c r="C5" s="30"/>
      <c r="D5" s="30"/>
      <c r="E5" s="30"/>
      <c r="F5" s="30"/>
      <c r="G5" s="30"/>
      <c r="H5" s="30"/>
      <c r="I5" s="207" t="s">
        <v>7</v>
      </c>
      <c r="J5" s="207"/>
      <c r="K5" s="207"/>
      <c r="L5" s="207"/>
      <c r="M5" s="207"/>
      <c r="N5" s="207"/>
      <c r="O5" s="207"/>
      <c r="P5" s="207"/>
      <c r="Q5" s="207"/>
      <c r="R5" s="30"/>
      <c r="S5" s="30"/>
      <c r="T5" s="30"/>
      <c r="U5" s="30"/>
      <c r="V5" s="30"/>
      <c r="W5" s="30"/>
      <c r="X5" s="30"/>
      <c r="Y5" s="31"/>
    </row>
    <row r="6" spans="1:25" ht="15" customHeight="1" x14ac:dyDescent="0.15">
      <c r="A6" s="32"/>
      <c r="I6" s="208"/>
      <c r="J6" s="208"/>
      <c r="K6" s="208"/>
      <c r="L6" s="208"/>
      <c r="M6" s="208"/>
      <c r="N6" s="208"/>
      <c r="O6" s="208"/>
      <c r="P6" s="208"/>
      <c r="Q6" s="208"/>
      <c r="R6" s="4" t="s">
        <v>20</v>
      </c>
      <c r="S6" s="74"/>
      <c r="T6" s="4" t="s">
        <v>171</v>
      </c>
      <c r="V6" s="74"/>
      <c r="W6" s="4" t="s">
        <v>172</v>
      </c>
      <c r="Y6" s="33"/>
    </row>
    <row r="7" spans="1:25" ht="15" customHeight="1" x14ac:dyDescent="0.15">
      <c r="A7" s="32"/>
      <c r="H7" s="4" t="s">
        <v>20</v>
      </c>
      <c r="I7" s="4" t="s">
        <v>21</v>
      </c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33" t="s">
        <v>22</v>
      </c>
    </row>
    <row r="8" spans="1:25" ht="15" customHeight="1" x14ac:dyDescent="0.15">
      <c r="A8" s="32"/>
      <c r="R8" s="154" t="s">
        <v>275</v>
      </c>
      <c r="S8" s="154"/>
      <c r="T8" s="154"/>
      <c r="U8" s="154"/>
      <c r="V8" s="154"/>
      <c r="W8" s="154"/>
      <c r="X8" s="154"/>
      <c r="Y8" s="155"/>
    </row>
    <row r="9" spans="1:25" ht="15" customHeight="1" x14ac:dyDescent="0.15">
      <c r="A9" s="32"/>
      <c r="B9" s="195" t="s">
        <v>9</v>
      </c>
      <c r="C9" s="195"/>
      <c r="D9" s="195"/>
      <c r="E9" s="214"/>
      <c r="F9" s="214"/>
      <c r="G9" s="214"/>
      <c r="H9" s="214"/>
      <c r="I9" s="214"/>
      <c r="J9" s="214"/>
      <c r="K9" s="214"/>
      <c r="L9" s="214"/>
      <c r="M9" s="214"/>
      <c r="O9" s="195"/>
      <c r="P9" s="195"/>
      <c r="Q9" s="195"/>
      <c r="R9" s="180"/>
      <c r="S9" s="180"/>
      <c r="T9" s="180"/>
      <c r="U9" s="180"/>
      <c r="V9" s="180"/>
      <c r="W9" s="180"/>
      <c r="X9" s="180"/>
      <c r="Y9" s="196"/>
    </row>
    <row r="10" spans="1:25" ht="15" customHeight="1" x14ac:dyDescent="0.15">
      <c r="A10" s="32"/>
      <c r="B10" s="195" t="s">
        <v>10</v>
      </c>
      <c r="C10" s="195"/>
      <c r="D10" s="195"/>
      <c r="E10" s="180"/>
      <c r="F10" s="180"/>
      <c r="G10" s="180"/>
      <c r="H10" s="180"/>
      <c r="I10" s="180"/>
      <c r="J10" s="180"/>
      <c r="K10" s="180"/>
      <c r="L10" s="180"/>
      <c r="M10" s="180"/>
      <c r="O10" s="195" t="s">
        <v>11</v>
      </c>
      <c r="P10" s="195"/>
      <c r="Q10" s="195"/>
      <c r="R10" s="180"/>
      <c r="S10" s="180"/>
      <c r="T10" s="180"/>
      <c r="U10" s="180"/>
      <c r="V10" s="180"/>
      <c r="W10" s="180"/>
      <c r="X10" s="180"/>
      <c r="Y10" s="196"/>
    </row>
    <row r="11" spans="1:25" ht="15" customHeight="1" x14ac:dyDescent="0.15">
      <c r="A11" s="32"/>
      <c r="B11" s="195"/>
      <c r="C11" s="195"/>
      <c r="D11" s="195"/>
      <c r="E11" s="183" t="s">
        <v>56</v>
      </c>
      <c r="F11" s="183"/>
      <c r="G11" s="183"/>
      <c r="H11" s="183"/>
      <c r="I11" s="183"/>
      <c r="J11" s="183"/>
      <c r="K11" s="183"/>
      <c r="L11" s="183"/>
      <c r="M11" s="183"/>
      <c r="O11" s="195"/>
      <c r="P11" s="195"/>
      <c r="Q11" s="195"/>
      <c r="R11" s="180"/>
      <c r="S11" s="180"/>
      <c r="T11" s="180"/>
      <c r="U11" s="180"/>
      <c r="V11" s="180"/>
      <c r="W11" s="180"/>
      <c r="X11" s="180"/>
      <c r="Y11" s="196"/>
    </row>
    <row r="12" spans="1:25" ht="15" customHeight="1" x14ac:dyDescent="0.15">
      <c r="A12" s="32"/>
      <c r="Y12" s="33"/>
    </row>
    <row r="13" spans="1:25" ht="15" customHeight="1" x14ac:dyDescent="0.15">
      <c r="A13" s="32"/>
      <c r="B13" s="4" t="s">
        <v>12</v>
      </c>
      <c r="Y13" s="33"/>
    </row>
    <row r="14" spans="1:25" ht="15" customHeight="1" x14ac:dyDescent="0.15">
      <c r="A14" s="32"/>
      <c r="Y14" s="33"/>
    </row>
    <row r="15" spans="1:25" ht="15" customHeight="1" x14ac:dyDescent="0.15">
      <c r="A15" s="32"/>
      <c r="Y15" s="33"/>
    </row>
    <row r="16" spans="1:25" ht="15" customHeight="1" x14ac:dyDescent="0.15">
      <c r="A16" s="32" t="s">
        <v>23</v>
      </c>
      <c r="Y16" s="33"/>
    </row>
    <row r="17" spans="1:25" ht="15" customHeight="1" x14ac:dyDescent="0.15">
      <c r="A17" s="32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2"/>
    </row>
    <row r="18" spans="1:25" ht="15" customHeight="1" x14ac:dyDescent="0.15">
      <c r="A18" s="34" t="s">
        <v>24</v>
      </c>
      <c r="D18" s="26" t="s">
        <v>73</v>
      </c>
      <c r="E18" s="26"/>
      <c r="F18" s="26"/>
      <c r="G18" s="26"/>
      <c r="H18" s="26"/>
      <c r="I18" s="209" t="s">
        <v>276</v>
      </c>
      <c r="J18" s="209"/>
      <c r="K18" s="209"/>
      <c r="L18" s="209"/>
      <c r="M18" s="209"/>
      <c r="N18" s="209"/>
      <c r="O18" s="210" t="s">
        <v>277</v>
      </c>
      <c r="P18" s="210"/>
      <c r="Q18" s="63" t="s">
        <v>76</v>
      </c>
      <c r="R18" s="209" t="str">
        <f>I18</f>
        <v>令和　年　月　日( )</v>
      </c>
      <c r="S18" s="209"/>
      <c r="T18" s="209"/>
      <c r="U18" s="209"/>
      <c r="V18" s="209"/>
      <c r="W18" s="209"/>
      <c r="X18" s="210" t="s">
        <v>277</v>
      </c>
      <c r="Y18" s="211"/>
    </row>
    <row r="19" spans="1:25" ht="15" customHeight="1" x14ac:dyDescent="0.15">
      <c r="A19" s="32"/>
      <c r="Y19" s="33"/>
    </row>
    <row r="20" spans="1:25" ht="15" customHeight="1" x14ac:dyDescent="0.15">
      <c r="A20" s="32"/>
      <c r="I20" s="178"/>
      <c r="J20" s="178"/>
      <c r="K20" s="178"/>
      <c r="L20" s="178"/>
      <c r="M20" s="178"/>
      <c r="N20" s="178"/>
      <c r="O20" s="178"/>
      <c r="P20" s="178"/>
      <c r="Q20" s="168" t="s">
        <v>193</v>
      </c>
      <c r="R20" s="169"/>
      <c r="S20" s="169"/>
      <c r="T20" s="169"/>
      <c r="U20" s="169"/>
      <c r="V20" s="169"/>
      <c r="W20" s="169"/>
      <c r="X20" s="169"/>
      <c r="Y20" s="170"/>
    </row>
    <row r="21" spans="1:25" s="52" customFormat="1" ht="15" customHeight="1" x14ac:dyDescent="0.15">
      <c r="A21" s="32"/>
      <c r="B21" s="4"/>
      <c r="I21" s="180"/>
      <c r="J21" s="180"/>
      <c r="K21" s="180"/>
      <c r="L21" s="180"/>
      <c r="M21" s="180"/>
      <c r="N21" s="180"/>
      <c r="O21" s="159"/>
      <c r="P21" s="163"/>
      <c r="Q21" s="64"/>
      <c r="R21" s="179"/>
      <c r="S21" s="179"/>
      <c r="T21" s="179"/>
      <c r="U21" s="179"/>
      <c r="V21" s="179"/>
      <c r="W21" s="179"/>
      <c r="X21" s="166"/>
      <c r="Y21" s="167"/>
    </row>
    <row r="22" spans="1:25" s="52" customFormat="1" ht="15" customHeight="1" x14ac:dyDescent="0.15">
      <c r="A22" s="32"/>
      <c r="I22" s="180"/>
      <c r="J22" s="180"/>
      <c r="K22" s="180"/>
      <c r="L22" s="180"/>
      <c r="M22" s="180"/>
      <c r="N22" s="180"/>
      <c r="O22" s="159"/>
      <c r="P22" s="163"/>
      <c r="Q22" s="64"/>
      <c r="R22" s="179"/>
      <c r="S22" s="179"/>
      <c r="T22" s="179"/>
      <c r="U22" s="179"/>
      <c r="V22" s="179"/>
      <c r="W22" s="179"/>
      <c r="X22" s="166"/>
      <c r="Y22" s="167"/>
    </row>
    <row r="23" spans="1:25" s="52" customFormat="1" ht="15" customHeight="1" x14ac:dyDescent="0.15">
      <c r="A23" s="34" t="s">
        <v>31</v>
      </c>
      <c r="D23" s="53" t="s">
        <v>25</v>
      </c>
      <c r="E23" s="53"/>
      <c r="F23" s="53"/>
      <c r="G23" s="53"/>
      <c r="H23" s="53"/>
      <c r="I23" s="158"/>
      <c r="J23" s="158"/>
      <c r="K23" s="158"/>
      <c r="L23" s="158"/>
      <c r="M23" s="158"/>
      <c r="N23" s="158"/>
      <c r="O23" s="151" t="s">
        <v>91</v>
      </c>
      <c r="P23" s="152"/>
      <c r="Q23" s="65"/>
      <c r="R23" s="158"/>
      <c r="S23" s="158"/>
      <c r="T23" s="158"/>
      <c r="U23" s="158"/>
      <c r="V23" s="158"/>
      <c r="W23" s="158"/>
      <c r="X23" s="151" t="s">
        <v>91</v>
      </c>
      <c r="Y23" s="160"/>
    </row>
    <row r="24" spans="1:25" s="52" customFormat="1" ht="15" customHeight="1" x14ac:dyDescent="0.15">
      <c r="A24" s="32"/>
      <c r="I24" s="61"/>
      <c r="J24" s="61"/>
      <c r="K24" s="61"/>
      <c r="L24" s="61"/>
      <c r="M24" s="61"/>
      <c r="N24" s="61"/>
      <c r="O24" s="156"/>
      <c r="P24" s="164"/>
      <c r="Q24" s="64"/>
      <c r="R24" s="66"/>
      <c r="S24" s="66"/>
      <c r="T24" s="66"/>
      <c r="U24" s="66"/>
      <c r="V24" s="66"/>
      <c r="W24" s="66"/>
      <c r="X24" s="156"/>
      <c r="Y24" s="165"/>
    </row>
    <row r="25" spans="1:25" s="52" customFormat="1" ht="15" customHeight="1" x14ac:dyDescent="0.15">
      <c r="A25" s="34" t="s">
        <v>32</v>
      </c>
      <c r="D25" s="53" t="s">
        <v>201</v>
      </c>
      <c r="E25" s="53"/>
      <c r="F25" s="53"/>
      <c r="G25" s="53"/>
      <c r="H25" s="53"/>
      <c r="I25" s="67"/>
      <c r="J25" s="68"/>
      <c r="K25" s="171"/>
      <c r="L25" s="171"/>
      <c r="M25" s="171"/>
      <c r="N25" s="171"/>
      <c r="O25" s="151" t="s">
        <v>202</v>
      </c>
      <c r="P25" s="152"/>
      <c r="Q25" s="65"/>
      <c r="R25" s="67"/>
      <c r="S25" s="68"/>
      <c r="T25" s="171"/>
      <c r="U25" s="171"/>
      <c r="V25" s="171"/>
      <c r="W25" s="171"/>
      <c r="X25" s="151" t="s">
        <v>202</v>
      </c>
      <c r="Y25" s="160"/>
    </row>
    <row r="26" spans="1:25" s="52" customFormat="1" ht="15" customHeight="1" x14ac:dyDescent="0.15">
      <c r="A26" s="32"/>
      <c r="I26" s="61"/>
      <c r="J26" s="61"/>
      <c r="K26" s="61"/>
      <c r="L26" s="61"/>
      <c r="M26" s="61"/>
      <c r="N26" s="61"/>
      <c r="O26" s="156"/>
      <c r="P26" s="164"/>
      <c r="Q26" s="64"/>
      <c r="R26" s="66"/>
      <c r="S26" s="66"/>
      <c r="T26" s="66"/>
      <c r="U26" s="66"/>
      <c r="V26" s="66"/>
      <c r="W26" s="66"/>
      <c r="X26" s="156"/>
      <c r="Y26" s="165"/>
    </row>
    <row r="27" spans="1:25" s="52" customFormat="1" ht="15" customHeight="1" x14ac:dyDescent="0.15">
      <c r="A27" s="34" t="s">
        <v>33</v>
      </c>
      <c r="D27" s="53" t="s">
        <v>26</v>
      </c>
      <c r="E27" s="53"/>
      <c r="F27" s="53"/>
      <c r="G27" s="53"/>
      <c r="H27" s="53"/>
      <c r="I27" s="67"/>
      <c r="J27" s="68" t="s">
        <v>191</v>
      </c>
      <c r="K27" s="171"/>
      <c r="L27" s="171"/>
      <c r="M27" s="171"/>
      <c r="N27" s="171"/>
      <c r="O27" s="151" t="s">
        <v>92</v>
      </c>
      <c r="P27" s="152"/>
      <c r="Q27" s="65"/>
      <c r="R27" s="67"/>
      <c r="S27" s="68" t="s">
        <v>191</v>
      </c>
      <c r="T27" s="171"/>
      <c r="U27" s="171"/>
      <c r="V27" s="171"/>
      <c r="W27" s="171"/>
      <c r="X27" s="151" t="s">
        <v>92</v>
      </c>
      <c r="Y27" s="160"/>
    </row>
    <row r="28" spans="1:25" s="52" customFormat="1" ht="15" customHeight="1" x14ac:dyDescent="0.15">
      <c r="A28" s="32"/>
      <c r="I28" s="181"/>
      <c r="J28" s="181"/>
      <c r="K28" s="181"/>
      <c r="L28" s="181"/>
      <c r="M28" s="181"/>
      <c r="N28" s="181"/>
      <c r="O28" s="156"/>
      <c r="P28" s="164"/>
      <c r="Q28" s="64"/>
      <c r="R28" s="172"/>
      <c r="S28" s="172"/>
      <c r="T28" s="172"/>
      <c r="U28" s="172"/>
      <c r="V28" s="172"/>
      <c r="W28" s="172"/>
      <c r="X28" s="156"/>
      <c r="Y28" s="165"/>
    </row>
    <row r="29" spans="1:25" s="52" customFormat="1" ht="15" customHeight="1" x14ac:dyDescent="0.15">
      <c r="A29" s="32"/>
      <c r="I29" s="181"/>
      <c r="J29" s="181"/>
      <c r="K29" s="181"/>
      <c r="L29" s="181"/>
      <c r="M29" s="181"/>
      <c r="N29" s="181"/>
      <c r="O29" s="159"/>
      <c r="P29" s="163"/>
      <c r="Q29" s="64"/>
      <c r="R29" s="172"/>
      <c r="S29" s="172"/>
      <c r="T29" s="172"/>
      <c r="U29" s="172"/>
      <c r="V29" s="172"/>
      <c r="W29" s="172"/>
      <c r="X29" s="166"/>
      <c r="Y29" s="167"/>
    </row>
    <row r="30" spans="1:25" s="52" customFormat="1" ht="15" customHeight="1" x14ac:dyDescent="0.15">
      <c r="A30" s="32"/>
      <c r="I30" s="181"/>
      <c r="J30" s="181"/>
      <c r="K30" s="181"/>
      <c r="L30" s="181"/>
      <c r="M30" s="181"/>
      <c r="N30" s="181"/>
      <c r="O30" s="159"/>
      <c r="P30" s="163"/>
      <c r="Q30" s="64"/>
      <c r="R30" s="172"/>
      <c r="S30" s="172"/>
      <c r="T30" s="172"/>
      <c r="U30" s="172"/>
      <c r="V30" s="172"/>
      <c r="W30" s="172"/>
      <c r="X30" s="166"/>
      <c r="Y30" s="167"/>
    </row>
    <row r="31" spans="1:25" s="52" customFormat="1" ht="15" customHeight="1" x14ac:dyDescent="0.15">
      <c r="A31" s="34" t="s">
        <v>34</v>
      </c>
      <c r="D31" s="53" t="s">
        <v>27</v>
      </c>
      <c r="E31" s="53"/>
      <c r="F31" s="53"/>
      <c r="G31" s="53"/>
      <c r="H31" s="53"/>
      <c r="I31" s="153"/>
      <c r="J31" s="153"/>
      <c r="K31" s="153"/>
      <c r="L31" s="153"/>
      <c r="M31" s="153"/>
      <c r="N31" s="153"/>
      <c r="O31" s="151" t="s">
        <v>194</v>
      </c>
      <c r="P31" s="152"/>
      <c r="Q31" s="65"/>
      <c r="R31" s="153"/>
      <c r="S31" s="153"/>
      <c r="T31" s="153"/>
      <c r="U31" s="153"/>
      <c r="V31" s="153"/>
      <c r="W31" s="153"/>
      <c r="X31" s="151" t="s">
        <v>194</v>
      </c>
      <c r="Y31" s="160"/>
    </row>
    <row r="32" spans="1:25" s="55" customFormat="1" ht="15" customHeight="1" x14ac:dyDescent="0.15">
      <c r="A32" s="32"/>
      <c r="I32" s="66"/>
      <c r="J32" s="66"/>
      <c r="K32" s="66"/>
      <c r="L32" s="177" t="s">
        <v>94</v>
      </c>
      <c r="M32" s="177"/>
      <c r="N32" s="69"/>
      <c r="O32" s="156" t="s">
        <v>93</v>
      </c>
      <c r="P32" s="164"/>
      <c r="Q32" s="70"/>
      <c r="R32" s="71"/>
      <c r="S32" s="71"/>
      <c r="T32" s="71"/>
      <c r="U32" s="182" t="s">
        <v>94</v>
      </c>
      <c r="V32" s="182"/>
      <c r="W32" s="72"/>
      <c r="X32" s="161" t="s">
        <v>93</v>
      </c>
      <c r="Y32" s="162"/>
    </row>
    <row r="33" spans="1:25" s="52" customFormat="1" ht="15" customHeight="1" x14ac:dyDescent="0.15">
      <c r="A33" s="32"/>
      <c r="D33" s="52" t="s">
        <v>196</v>
      </c>
      <c r="Y33" s="33"/>
    </row>
    <row r="34" spans="1:25" s="52" customFormat="1" ht="15" customHeight="1" x14ac:dyDescent="0.15">
      <c r="A34" s="32"/>
      <c r="H34" s="23" t="s">
        <v>195</v>
      </c>
      <c r="I34" s="172"/>
      <c r="J34" s="172"/>
      <c r="K34" s="172"/>
      <c r="L34" s="172"/>
      <c r="M34" s="172"/>
      <c r="N34" s="172"/>
      <c r="O34" s="166" t="s">
        <v>194</v>
      </c>
      <c r="P34" s="166"/>
      <c r="Q34" s="61"/>
      <c r="R34" s="61"/>
      <c r="S34" s="61"/>
      <c r="T34" s="61"/>
      <c r="U34" s="61"/>
      <c r="V34" s="61"/>
      <c r="W34" s="61"/>
      <c r="X34" s="61"/>
      <c r="Y34" s="62"/>
    </row>
    <row r="35" spans="1:25" ht="15" customHeight="1" x14ac:dyDescent="0.15">
      <c r="A35" s="32"/>
      <c r="H35" s="23" t="s">
        <v>42</v>
      </c>
      <c r="I35" s="194" t="s">
        <v>276</v>
      </c>
      <c r="J35" s="194"/>
      <c r="K35" s="194"/>
      <c r="L35" s="194"/>
      <c r="M35" s="194"/>
      <c r="N35" s="194"/>
      <c r="O35" s="190" t="s">
        <v>277</v>
      </c>
      <c r="P35" s="190"/>
      <c r="Q35" s="73" t="s">
        <v>76</v>
      </c>
      <c r="R35" s="194" t="s">
        <v>276</v>
      </c>
      <c r="S35" s="194"/>
      <c r="T35" s="194"/>
      <c r="U35" s="194"/>
      <c r="V35" s="194"/>
      <c r="W35" s="194"/>
      <c r="X35" s="190" t="s">
        <v>277</v>
      </c>
      <c r="Y35" s="191"/>
    </row>
    <row r="36" spans="1:25" ht="15" customHeight="1" x14ac:dyDescent="0.15">
      <c r="A36" s="32"/>
      <c r="H36" s="23" t="s">
        <v>46</v>
      </c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  <c r="Y36" s="193"/>
    </row>
    <row r="37" spans="1:25" ht="15" customHeight="1" x14ac:dyDescent="0.15">
      <c r="A37" s="32"/>
      <c r="Y37" s="33"/>
    </row>
    <row r="38" spans="1:25" ht="15" customHeight="1" x14ac:dyDescent="0.15">
      <c r="A38" s="34" t="s">
        <v>35</v>
      </c>
      <c r="D38" s="26" t="s">
        <v>28</v>
      </c>
      <c r="E38" s="26"/>
      <c r="F38" s="26"/>
      <c r="G38" s="26"/>
      <c r="H38" s="26"/>
      <c r="I38" s="26" t="s">
        <v>96</v>
      </c>
      <c r="J38" s="26"/>
      <c r="K38" s="158"/>
      <c r="L38" s="158"/>
      <c r="M38" s="158"/>
      <c r="N38" s="158"/>
      <c r="O38" s="158"/>
      <c r="P38" s="158"/>
      <c r="Q38" s="158"/>
      <c r="R38" s="26" t="s">
        <v>95</v>
      </c>
      <c r="S38" s="26"/>
      <c r="T38" s="209" t="s">
        <v>276</v>
      </c>
      <c r="U38" s="209"/>
      <c r="V38" s="209"/>
      <c r="W38" s="209"/>
      <c r="X38" s="209"/>
      <c r="Y38" s="212"/>
    </row>
    <row r="39" spans="1:25" ht="15" customHeight="1" x14ac:dyDescent="0.15">
      <c r="A39" s="32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8"/>
    </row>
    <row r="40" spans="1:25" ht="15" customHeight="1" x14ac:dyDescent="0.15">
      <c r="A40" s="34" t="s">
        <v>36</v>
      </c>
      <c r="D40" s="26" t="s">
        <v>29</v>
      </c>
      <c r="E40" s="26"/>
      <c r="F40" s="26"/>
      <c r="G40" s="26"/>
      <c r="H40" s="26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99"/>
    </row>
    <row r="41" spans="1:25" ht="15" customHeight="1" x14ac:dyDescent="0.15">
      <c r="A41" s="32"/>
      <c r="Y41" s="33"/>
    </row>
    <row r="42" spans="1:25" ht="15" customHeight="1" x14ac:dyDescent="0.15">
      <c r="A42" s="32"/>
      <c r="Y42" s="33"/>
    </row>
    <row r="43" spans="1:25" ht="15" customHeight="1" x14ac:dyDescent="0.15">
      <c r="A43" s="32" t="s">
        <v>30</v>
      </c>
      <c r="Y43" s="33"/>
    </row>
    <row r="44" spans="1:25" ht="15" customHeight="1" x14ac:dyDescent="0.15">
      <c r="A44" s="32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52"/>
      <c r="U44" s="157"/>
      <c r="V44" s="157"/>
      <c r="W44" s="157"/>
      <c r="X44" s="157"/>
      <c r="Y44" s="200"/>
    </row>
    <row r="45" spans="1:25" ht="15" customHeight="1" x14ac:dyDescent="0.15">
      <c r="A45" s="34" t="s">
        <v>24</v>
      </c>
      <c r="D45" s="26" t="s">
        <v>6</v>
      </c>
      <c r="E45" s="26"/>
      <c r="F45" s="26"/>
      <c r="G45" s="26"/>
      <c r="H45" s="158" t="s">
        <v>38</v>
      </c>
      <c r="I45" s="158"/>
      <c r="J45" s="158"/>
      <c r="K45" s="158"/>
      <c r="L45" s="158"/>
      <c r="M45" s="158"/>
      <c r="N45" s="158"/>
      <c r="O45" s="158" t="s">
        <v>192</v>
      </c>
      <c r="P45" s="158"/>
      <c r="Q45" s="158"/>
      <c r="R45" s="158"/>
      <c r="S45" s="53" t="s">
        <v>40</v>
      </c>
      <c r="T45" s="60"/>
      <c r="U45" s="173" t="s">
        <v>41</v>
      </c>
      <c r="V45" s="173"/>
      <c r="W45" s="173"/>
      <c r="X45" s="173"/>
      <c r="Y45" s="174"/>
    </row>
    <row r="46" spans="1:25" ht="15" customHeight="1" x14ac:dyDescent="0.15">
      <c r="A46" s="32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52"/>
      <c r="T46" s="59"/>
      <c r="U46" s="175"/>
      <c r="V46" s="175"/>
      <c r="W46" s="175"/>
      <c r="X46" s="175"/>
      <c r="Y46" s="176"/>
    </row>
    <row r="47" spans="1:25" ht="15" customHeight="1" x14ac:dyDescent="0.15">
      <c r="A47" s="34" t="s">
        <v>31</v>
      </c>
      <c r="D47" s="26" t="s">
        <v>5</v>
      </c>
      <c r="E47" s="26"/>
      <c r="F47" s="26"/>
      <c r="G47" s="26"/>
      <c r="H47" s="158" t="s">
        <v>38</v>
      </c>
      <c r="I47" s="158"/>
      <c r="J47" s="158"/>
      <c r="K47" s="158"/>
      <c r="L47" s="158"/>
      <c r="M47" s="158"/>
      <c r="N47" s="158"/>
      <c r="O47" s="158" t="s">
        <v>192</v>
      </c>
      <c r="P47" s="158"/>
      <c r="Q47" s="158"/>
      <c r="R47" s="158"/>
      <c r="S47" s="53" t="s">
        <v>40</v>
      </c>
      <c r="T47" s="60"/>
      <c r="U47" s="173" t="s">
        <v>41</v>
      </c>
      <c r="V47" s="173"/>
      <c r="W47" s="173"/>
      <c r="X47" s="173"/>
      <c r="Y47" s="174"/>
    </row>
    <row r="48" spans="1:25" ht="15" customHeight="1" x14ac:dyDescent="0.15">
      <c r="A48" s="32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52"/>
      <c r="T48" s="59"/>
      <c r="U48" s="175"/>
      <c r="V48" s="175"/>
      <c r="W48" s="175"/>
      <c r="X48" s="175"/>
      <c r="Y48" s="176"/>
    </row>
    <row r="49" spans="1:25" ht="15" customHeight="1" x14ac:dyDescent="0.15">
      <c r="A49" s="34" t="s">
        <v>32</v>
      </c>
      <c r="D49" s="4" t="s">
        <v>37</v>
      </c>
      <c r="H49" s="159"/>
      <c r="I49" s="159"/>
      <c r="J49" s="159"/>
      <c r="K49" s="159"/>
      <c r="L49" s="159"/>
      <c r="M49" s="159"/>
      <c r="N49" s="159"/>
      <c r="O49" s="180" t="s">
        <v>192</v>
      </c>
      <c r="P49" s="180"/>
      <c r="Q49" s="180"/>
      <c r="R49" s="180"/>
      <c r="S49" s="52" t="s">
        <v>40</v>
      </c>
      <c r="T49" s="59"/>
      <c r="U49" s="188" t="s">
        <v>41</v>
      </c>
      <c r="V49" s="188"/>
      <c r="W49" s="188"/>
      <c r="X49" s="188"/>
      <c r="Y49" s="189"/>
    </row>
    <row r="50" spans="1:25" ht="15" customHeight="1" x14ac:dyDescent="0.15">
      <c r="A50" s="32"/>
      <c r="D50" s="26"/>
      <c r="E50" s="26"/>
      <c r="F50" s="26"/>
      <c r="G50" s="26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53"/>
      <c r="T50" s="60"/>
      <c r="U50" s="173" t="s">
        <v>39</v>
      </c>
      <c r="V50" s="173"/>
      <c r="W50" s="173"/>
      <c r="X50" s="173"/>
      <c r="Y50" s="174"/>
    </row>
    <row r="51" spans="1:25" ht="15" customHeight="1" x14ac:dyDescent="0.15">
      <c r="A51" s="32"/>
      <c r="S51" s="52"/>
      <c r="Y51" s="33"/>
    </row>
    <row r="52" spans="1:25" ht="15" customHeight="1" thickBot="1" x14ac:dyDescent="0.2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7"/>
    </row>
    <row r="57" spans="1:25" ht="12" x14ac:dyDescent="0.15">
      <c r="A57" s="201" t="s">
        <v>173</v>
      </c>
      <c r="B57" s="201"/>
      <c r="C57" s="201"/>
      <c r="D57" s="201"/>
      <c r="E57" s="201"/>
      <c r="F57" s="201"/>
    </row>
    <row r="58" spans="1:25" ht="12" x14ac:dyDescent="0.15">
      <c r="A58" s="201"/>
      <c r="B58" s="201"/>
      <c r="C58" s="201"/>
      <c r="D58" s="201"/>
      <c r="E58" s="201"/>
      <c r="F58" s="201"/>
    </row>
    <row r="59" spans="1:25" ht="17.25" x14ac:dyDescent="0.15">
      <c r="B59" s="4" t="s">
        <v>184</v>
      </c>
    </row>
    <row r="60" spans="1:25" ht="12" x14ac:dyDescent="0.15">
      <c r="B60" s="4" t="s">
        <v>174</v>
      </c>
    </row>
    <row r="61" spans="1:25" ht="12" x14ac:dyDescent="0.15">
      <c r="B61" s="4" t="s">
        <v>175</v>
      </c>
    </row>
    <row r="62" spans="1:25" ht="12" x14ac:dyDescent="0.15"/>
    <row r="63" spans="1:25" ht="12" x14ac:dyDescent="0.15">
      <c r="A63" s="4" t="s">
        <v>176</v>
      </c>
    </row>
    <row r="64" spans="1:25" ht="12" x14ac:dyDescent="0.15">
      <c r="B64" s="202"/>
      <c r="C64" s="203"/>
      <c r="D64" s="4" t="s">
        <v>177</v>
      </c>
    </row>
    <row r="65" spans="1:4" ht="12" x14ac:dyDescent="0.15">
      <c r="B65" s="204"/>
      <c r="C65" s="205"/>
      <c r="D65" s="4" t="s">
        <v>178</v>
      </c>
    </row>
    <row r="66" spans="1:4" ht="12" x14ac:dyDescent="0.15">
      <c r="D66" s="4" t="s">
        <v>179</v>
      </c>
    </row>
    <row r="67" spans="1:4" ht="12" x14ac:dyDescent="0.15"/>
    <row r="68" spans="1:4" ht="12" x14ac:dyDescent="0.15">
      <c r="A68" s="4" t="s">
        <v>182</v>
      </c>
    </row>
    <row r="69" spans="1:4" ht="12" x14ac:dyDescent="0.15">
      <c r="B69" s="4" t="s">
        <v>189</v>
      </c>
    </row>
    <row r="70" spans="1:4" ht="12" x14ac:dyDescent="0.15">
      <c r="B70" s="4" t="s">
        <v>190</v>
      </c>
    </row>
    <row r="71" spans="1:4" ht="12" x14ac:dyDescent="0.15"/>
    <row r="72" spans="1:4" ht="12" x14ac:dyDescent="0.15">
      <c r="A72" s="4" t="s">
        <v>183</v>
      </c>
    </row>
    <row r="73" spans="1:4" ht="12" x14ac:dyDescent="0.15">
      <c r="B73" s="4" t="s">
        <v>180</v>
      </c>
    </row>
    <row r="74" spans="1:4" ht="12" x14ac:dyDescent="0.15">
      <c r="B74" s="4" t="s">
        <v>181</v>
      </c>
    </row>
  </sheetData>
  <mergeCells count="111">
    <mergeCell ref="A57:F58"/>
    <mergeCell ref="B64:C64"/>
    <mergeCell ref="B65:C65"/>
    <mergeCell ref="O47:R47"/>
    <mergeCell ref="O49:R49"/>
    <mergeCell ref="W1:Y1"/>
    <mergeCell ref="T1:V1"/>
    <mergeCell ref="I5:Q6"/>
    <mergeCell ref="N7:X7"/>
    <mergeCell ref="O45:R45"/>
    <mergeCell ref="I18:N18"/>
    <mergeCell ref="O18:P18"/>
    <mergeCell ref="R18:W18"/>
    <mergeCell ref="X18:Y18"/>
    <mergeCell ref="T38:Y38"/>
    <mergeCell ref="K38:Q38"/>
    <mergeCell ref="W2:Y4"/>
    <mergeCell ref="Q1:S1"/>
    <mergeCell ref="Q2:S4"/>
    <mergeCell ref="T2:V4"/>
    <mergeCell ref="B9:D9"/>
    <mergeCell ref="B10:D10"/>
    <mergeCell ref="B11:D11"/>
    <mergeCell ref="E9:M9"/>
    <mergeCell ref="E10:M10"/>
    <mergeCell ref="E11:M11"/>
    <mergeCell ref="A1:A4"/>
    <mergeCell ref="C1:H1"/>
    <mergeCell ref="C2:H2"/>
    <mergeCell ref="C3:H3"/>
    <mergeCell ref="C4:H4"/>
    <mergeCell ref="U49:Y49"/>
    <mergeCell ref="U50:Y50"/>
    <mergeCell ref="O44:R44"/>
    <mergeCell ref="X35:Y35"/>
    <mergeCell ref="I36:Y36"/>
    <mergeCell ref="I35:N35"/>
    <mergeCell ref="O9:Q9"/>
    <mergeCell ref="O10:Q10"/>
    <mergeCell ref="O11:Q11"/>
    <mergeCell ref="R9:Y9"/>
    <mergeCell ref="R10:Y10"/>
    <mergeCell ref="R11:Y11"/>
    <mergeCell ref="O35:P35"/>
    <mergeCell ref="R35:W35"/>
    <mergeCell ref="I39:Y39"/>
    <mergeCell ref="I40:Y40"/>
    <mergeCell ref="U44:Y44"/>
    <mergeCell ref="U45:Y45"/>
    <mergeCell ref="U46:Y46"/>
    <mergeCell ref="U47:Y47"/>
    <mergeCell ref="U48:Y48"/>
    <mergeCell ref="I34:N34"/>
    <mergeCell ref="O34:P34"/>
    <mergeCell ref="L32:M32"/>
    <mergeCell ref="I20:P20"/>
    <mergeCell ref="R21:W21"/>
    <mergeCell ref="R22:W22"/>
    <mergeCell ref="R23:W23"/>
    <mergeCell ref="I21:N21"/>
    <mergeCell ref="I22:N22"/>
    <mergeCell ref="I23:N23"/>
    <mergeCell ref="K27:N27"/>
    <mergeCell ref="T27:W27"/>
    <mergeCell ref="I28:N28"/>
    <mergeCell ref="I29:N29"/>
    <mergeCell ref="I30:N30"/>
    <mergeCell ref="I31:N31"/>
    <mergeCell ref="O32:P32"/>
    <mergeCell ref="U32:V32"/>
    <mergeCell ref="X26:Y26"/>
    <mergeCell ref="X27:Y27"/>
    <mergeCell ref="O30:P30"/>
    <mergeCell ref="X28:Y28"/>
    <mergeCell ref="X29:Y29"/>
    <mergeCell ref="X30:Y30"/>
    <mergeCell ref="Q20:Y20"/>
    <mergeCell ref="K25:N25"/>
    <mergeCell ref="T25:W25"/>
    <mergeCell ref="X21:Y21"/>
    <mergeCell ref="X22:Y22"/>
    <mergeCell ref="X23:Y23"/>
    <mergeCell ref="X24:Y24"/>
    <mergeCell ref="X25:Y25"/>
    <mergeCell ref="R28:W28"/>
    <mergeCell ref="R29:W29"/>
    <mergeCell ref="R30:W30"/>
    <mergeCell ref="O31:P31"/>
    <mergeCell ref="R31:W31"/>
    <mergeCell ref="R8:Y8"/>
    <mergeCell ref="O46:R46"/>
    <mergeCell ref="O48:R48"/>
    <mergeCell ref="O50:R50"/>
    <mergeCell ref="H44:N44"/>
    <mergeCell ref="H45:N45"/>
    <mergeCell ref="H46:N46"/>
    <mergeCell ref="H47:N47"/>
    <mergeCell ref="H48:N48"/>
    <mergeCell ref="H49:N49"/>
    <mergeCell ref="H50:N50"/>
    <mergeCell ref="X31:Y31"/>
    <mergeCell ref="X32:Y32"/>
    <mergeCell ref="O21:P21"/>
    <mergeCell ref="O22:P22"/>
    <mergeCell ref="O23:P23"/>
    <mergeCell ref="O24:P24"/>
    <mergeCell ref="O25:P25"/>
    <mergeCell ref="O26:P26"/>
    <mergeCell ref="O27:P27"/>
    <mergeCell ref="O28:P28"/>
    <mergeCell ref="O29:P29"/>
  </mergeCells>
  <phoneticPr fontId="1"/>
  <dataValidations count="3">
    <dataValidation type="list" allowBlank="1" showInputMessage="1" sqref="N7:X7">
      <formula1>tokusyu</formula1>
    </dataValidation>
    <dataValidation type="list" allowBlank="1" showInputMessage="1" sqref="E11:M11">
      <formula1>kouji</formula1>
    </dataValidation>
    <dataValidation type="list" allowBlank="1" showInputMessage="1" sqref="I36:Y36">
      <formula1>syoukasen</formula1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9" orientation="portrait" blackAndWhite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H50"/>
  <sheetViews>
    <sheetView zoomScaleNormal="100" workbookViewId="0">
      <selection activeCell="C4" sqref="C4:E4"/>
    </sheetView>
  </sheetViews>
  <sheetFormatPr defaultColWidth="3.7109375" defaultRowHeight="15" customHeight="1" x14ac:dyDescent="0.15"/>
  <cols>
    <col min="1" max="27" width="3.7109375" style="4"/>
    <col min="28" max="28" width="10.7109375" style="4" customWidth="1"/>
    <col min="29" max="34" width="7.7109375" style="4" customWidth="1"/>
    <col min="35" max="16384" width="3.7109375" style="4"/>
  </cols>
  <sheetData>
    <row r="1" spans="1:25" ht="15" customHeight="1" x14ac:dyDescent="0.15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1"/>
    </row>
    <row r="2" spans="1:25" ht="15" customHeight="1" x14ac:dyDescent="0.15">
      <c r="A2" s="32" t="s">
        <v>206</v>
      </c>
      <c r="Y2" s="33"/>
    </row>
    <row r="3" spans="1:25" ht="15" customHeight="1" x14ac:dyDescent="0.15">
      <c r="A3" s="32"/>
      <c r="C3" s="234" t="s">
        <v>207</v>
      </c>
      <c r="D3" s="231"/>
      <c r="E3" s="231"/>
      <c r="F3" s="231" t="s">
        <v>208</v>
      </c>
      <c r="G3" s="231"/>
      <c r="H3" s="231"/>
      <c r="I3" s="231"/>
      <c r="J3" s="231" t="s">
        <v>209</v>
      </c>
      <c r="K3" s="231"/>
      <c r="L3" s="231"/>
      <c r="M3" s="255"/>
      <c r="N3" s="234" t="s">
        <v>207</v>
      </c>
      <c r="O3" s="231"/>
      <c r="P3" s="231"/>
      <c r="Q3" s="231" t="s">
        <v>208</v>
      </c>
      <c r="R3" s="231"/>
      <c r="S3" s="231"/>
      <c r="T3" s="231"/>
      <c r="U3" s="231" t="s">
        <v>209</v>
      </c>
      <c r="V3" s="231"/>
      <c r="W3" s="231"/>
      <c r="X3" s="255"/>
      <c r="Y3" s="33"/>
    </row>
    <row r="4" spans="1:25" ht="15" customHeight="1" x14ac:dyDescent="0.15">
      <c r="A4" s="32"/>
      <c r="C4" s="261"/>
      <c r="D4" s="262"/>
      <c r="E4" s="262"/>
      <c r="F4" s="248"/>
      <c r="G4" s="248"/>
      <c r="H4" s="248"/>
      <c r="I4" s="248"/>
      <c r="J4" s="251"/>
      <c r="K4" s="251"/>
      <c r="L4" s="252"/>
      <c r="M4" s="112"/>
      <c r="N4" s="258"/>
      <c r="O4" s="259"/>
      <c r="P4" s="259"/>
      <c r="Q4" s="260"/>
      <c r="R4" s="260"/>
      <c r="S4" s="260"/>
      <c r="T4" s="260"/>
      <c r="U4" s="263"/>
      <c r="V4" s="263"/>
      <c r="W4" s="264"/>
      <c r="X4" s="112"/>
      <c r="Y4" s="33"/>
    </row>
    <row r="5" spans="1:25" ht="15" customHeight="1" x14ac:dyDescent="0.15">
      <c r="A5" s="32"/>
      <c r="C5" s="244"/>
      <c r="D5" s="245"/>
      <c r="E5" s="245"/>
      <c r="F5" s="249"/>
      <c r="G5" s="249"/>
      <c r="H5" s="249"/>
      <c r="I5" s="249"/>
      <c r="J5" s="253"/>
      <c r="K5" s="253"/>
      <c r="L5" s="254"/>
      <c r="M5" s="113"/>
      <c r="N5" s="244"/>
      <c r="O5" s="245"/>
      <c r="P5" s="245"/>
      <c r="Q5" s="249"/>
      <c r="R5" s="249"/>
      <c r="S5" s="249"/>
      <c r="T5" s="249"/>
      <c r="U5" s="253"/>
      <c r="V5" s="253"/>
      <c r="W5" s="254"/>
      <c r="X5" s="113"/>
      <c r="Y5" s="33"/>
    </row>
    <row r="6" spans="1:25" ht="15" customHeight="1" x14ac:dyDescent="0.15">
      <c r="A6" s="32"/>
      <c r="C6" s="244"/>
      <c r="D6" s="245"/>
      <c r="E6" s="245"/>
      <c r="F6" s="249"/>
      <c r="G6" s="249"/>
      <c r="H6" s="249"/>
      <c r="I6" s="249"/>
      <c r="J6" s="253"/>
      <c r="K6" s="253"/>
      <c r="L6" s="254"/>
      <c r="M6" s="113"/>
      <c r="N6" s="244"/>
      <c r="O6" s="245"/>
      <c r="P6" s="245"/>
      <c r="Q6" s="249"/>
      <c r="R6" s="249"/>
      <c r="S6" s="249"/>
      <c r="T6" s="249"/>
      <c r="U6" s="253"/>
      <c r="V6" s="253"/>
      <c r="W6" s="254"/>
      <c r="X6" s="113"/>
      <c r="Y6" s="33"/>
    </row>
    <row r="7" spans="1:25" ht="15" customHeight="1" x14ac:dyDescent="0.15">
      <c r="A7" s="32"/>
      <c r="C7" s="244"/>
      <c r="D7" s="245"/>
      <c r="E7" s="245"/>
      <c r="F7" s="249"/>
      <c r="G7" s="249"/>
      <c r="H7" s="249"/>
      <c r="I7" s="249"/>
      <c r="J7" s="253"/>
      <c r="K7" s="253"/>
      <c r="L7" s="254"/>
      <c r="M7" s="113"/>
      <c r="N7" s="244"/>
      <c r="O7" s="245"/>
      <c r="P7" s="245"/>
      <c r="Q7" s="249"/>
      <c r="R7" s="249"/>
      <c r="S7" s="249"/>
      <c r="T7" s="249"/>
      <c r="U7" s="253"/>
      <c r="V7" s="253"/>
      <c r="W7" s="254"/>
      <c r="X7" s="113"/>
      <c r="Y7" s="33"/>
    </row>
    <row r="8" spans="1:25" ht="15" customHeight="1" x14ac:dyDescent="0.15">
      <c r="A8" s="32"/>
      <c r="C8" s="256"/>
      <c r="D8" s="257"/>
      <c r="E8" s="257"/>
      <c r="F8" s="250"/>
      <c r="G8" s="250"/>
      <c r="H8" s="250"/>
      <c r="I8" s="250"/>
      <c r="J8" s="246"/>
      <c r="K8" s="246"/>
      <c r="L8" s="247"/>
      <c r="M8" s="114"/>
      <c r="N8" s="256"/>
      <c r="O8" s="257"/>
      <c r="P8" s="257"/>
      <c r="Q8" s="250"/>
      <c r="R8" s="250"/>
      <c r="S8" s="250"/>
      <c r="T8" s="250"/>
      <c r="U8" s="246"/>
      <c r="V8" s="246"/>
      <c r="W8" s="247"/>
      <c r="X8" s="114"/>
      <c r="Y8" s="33"/>
    </row>
    <row r="9" spans="1:25" ht="15" customHeight="1" x14ac:dyDescent="0.15">
      <c r="A9" s="32"/>
      <c r="Y9" s="33"/>
    </row>
    <row r="10" spans="1:25" ht="15" customHeight="1" x14ac:dyDescent="0.15">
      <c r="A10" s="32"/>
      <c r="Y10" s="33"/>
    </row>
    <row r="11" spans="1:25" ht="15" customHeight="1" x14ac:dyDescent="0.15">
      <c r="A11" s="32" t="s">
        <v>218</v>
      </c>
      <c r="Y11" s="33"/>
    </row>
    <row r="12" spans="1:25" ht="15" customHeight="1" x14ac:dyDescent="0.15">
      <c r="A12" s="32"/>
      <c r="C12" s="234" t="s">
        <v>103</v>
      </c>
      <c r="D12" s="221"/>
      <c r="E12" s="231"/>
      <c r="F12" s="231" t="s">
        <v>104</v>
      </c>
      <c r="G12" s="231"/>
      <c r="H12" s="231"/>
      <c r="I12" s="220" t="s">
        <v>105</v>
      </c>
      <c r="J12" s="221"/>
      <c r="K12" s="220" t="s">
        <v>216</v>
      </c>
      <c r="L12" s="222"/>
      <c r="M12" s="223"/>
      <c r="N12" s="234" t="s">
        <v>103</v>
      </c>
      <c r="O12" s="221"/>
      <c r="P12" s="231"/>
      <c r="Q12" s="231" t="s">
        <v>104</v>
      </c>
      <c r="R12" s="231"/>
      <c r="S12" s="231"/>
      <c r="T12" s="220" t="s">
        <v>105</v>
      </c>
      <c r="U12" s="221"/>
      <c r="V12" s="220" t="s">
        <v>216</v>
      </c>
      <c r="W12" s="222"/>
      <c r="X12" s="223"/>
      <c r="Y12" s="33"/>
    </row>
    <row r="13" spans="1:25" ht="15" customHeight="1" x14ac:dyDescent="0.15">
      <c r="A13" s="32"/>
      <c r="C13" s="235"/>
      <c r="D13" s="236"/>
      <c r="E13" s="237"/>
      <c r="F13" s="232"/>
      <c r="G13" s="232"/>
      <c r="H13" s="232"/>
      <c r="I13" s="224"/>
      <c r="J13" s="225"/>
      <c r="K13" s="226"/>
      <c r="L13" s="227"/>
      <c r="M13" s="228"/>
      <c r="N13" s="235"/>
      <c r="O13" s="236"/>
      <c r="P13" s="237"/>
      <c r="Q13" s="232"/>
      <c r="R13" s="232"/>
      <c r="S13" s="232"/>
      <c r="T13" s="224"/>
      <c r="U13" s="225"/>
      <c r="V13" s="226"/>
      <c r="W13" s="227"/>
      <c r="X13" s="228"/>
      <c r="Y13" s="33"/>
    </row>
    <row r="14" spans="1:25" ht="15" customHeight="1" x14ac:dyDescent="0.15">
      <c r="A14" s="32"/>
      <c r="C14" s="238"/>
      <c r="D14" s="239"/>
      <c r="E14" s="240"/>
      <c r="F14" s="233"/>
      <c r="G14" s="233"/>
      <c r="H14" s="233"/>
      <c r="I14" s="229"/>
      <c r="J14" s="230"/>
      <c r="K14" s="241"/>
      <c r="L14" s="242"/>
      <c r="M14" s="243"/>
      <c r="N14" s="238"/>
      <c r="O14" s="239"/>
      <c r="P14" s="240"/>
      <c r="Q14" s="233"/>
      <c r="R14" s="233"/>
      <c r="S14" s="233"/>
      <c r="T14" s="229"/>
      <c r="U14" s="230"/>
      <c r="V14" s="241"/>
      <c r="W14" s="242"/>
      <c r="X14" s="243"/>
      <c r="Y14" s="33"/>
    </row>
    <row r="15" spans="1:25" ht="15" customHeight="1" x14ac:dyDescent="0.15">
      <c r="A15" s="32"/>
      <c r="T15" s="23" t="s">
        <v>128</v>
      </c>
      <c r="U15" s="218"/>
      <c r="V15" s="218"/>
      <c r="W15" s="4" t="s">
        <v>129</v>
      </c>
      <c r="Y15" s="33"/>
    </row>
    <row r="16" spans="1:25" ht="15" customHeight="1" x14ac:dyDescent="0.15">
      <c r="A16" s="32"/>
      <c r="Y16" s="33"/>
    </row>
    <row r="17" spans="1:34" ht="15" customHeight="1" x14ac:dyDescent="0.15">
      <c r="A17" s="32"/>
      <c r="Y17" s="33"/>
      <c r="AB17" s="4" t="s">
        <v>169</v>
      </c>
      <c r="AD17" s="47">
        <v>0.41666666666666669</v>
      </c>
      <c r="AE17" s="4" t="s">
        <v>170</v>
      </c>
    </row>
    <row r="18" spans="1:34" ht="15" customHeight="1" x14ac:dyDescent="0.15">
      <c r="A18" s="32" t="s">
        <v>219</v>
      </c>
      <c r="Y18" s="33"/>
      <c r="AA18" s="50" t="s">
        <v>165</v>
      </c>
      <c r="AB18" s="28"/>
      <c r="AC18" s="217" t="s">
        <v>166</v>
      </c>
      <c r="AD18" s="219"/>
      <c r="AE18" s="217" t="s">
        <v>167</v>
      </c>
      <c r="AF18" s="217"/>
      <c r="AG18" s="217" t="s">
        <v>168</v>
      </c>
      <c r="AH18" s="217"/>
    </row>
    <row r="19" spans="1:34" ht="15" customHeight="1" x14ac:dyDescent="0.15">
      <c r="A19" s="32"/>
      <c r="Y19" s="33"/>
      <c r="AB19" s="28" t="s">
        <v>62</v>
      </c>
      <c r="AC19" s="27" t="s">
        <v>144</v>
      </c>
      <c r="AD19" s="27" t="s">
        <v>145</v>
      </c>
      <c r="AE19" s="27" t="s">
        <v>144</v>
      </c>
      <c r="AF19" s="27" t="s">
        <v>145</v>
      </c>
      <c r="AG19" s="27" t="s">
        <v>144</v>
      </c>
      <c r="AH19" s="27" t="s">
        <v>145</v>
      </c>
    </row>
    <row r="20" spans="1:34" ht="15" customHeight="1" x14ac:dyDescent="0.15">
      <c r="A20" s="32"/>
      <c r="Y20" s="33"/>
      <c r="AB20" s="45" t="s">
        <v>66</v>
      </c>
      <c r="AC20" s="46">
        <v>0.54166666666666663</v>
      </c>
      <c r="AD20" s="46">
        <v>0.55555555555555558</v>
      </c>
      <c r="AE20" s="46"/>
      <c r="AF20" s="46"/>
      <c r="AG20" s="46"/>
      <c r="AH20" s="46"/>
    </row>
    <row r="21" spans="1:34" ht="15" customHeight="1" x14ac:dyDescent="0.15">
      <c r="A21" s="32"/>
      <c r="Y21" s="33"/>
      <c r="AB21" s="45" t="s">
        <v>69</v>
      </c>
      <c r="AC21" s="46">
        <v>0.55555555555555558</v>
      </c>
      <c r="AD21" s="46">
        <v>0.58333333333333337</v>
      </c>
      <c r="AE21" s="46"/>
      <c r="AF21" s="46"/>
      <c r="AG21" s="46"/>
      <c r="AH21" s="46"/>
    </row>
    <row r="22" spans="1:34" ht="15" customHeight="1" x14ac:dyDescent="0.15">
      <c r="A22" s="32"/>
      <c r="Y22" s="33"/>
      <c r="AB22" s="45" t="s">
        <v>67</v>
      </c>
      <c r="AC22" s="46">
        <v>0.58333333333333337</v>
      </c>
      <c r="AD22" s="46">
        <v>0.64583333333333337</v>
      </c>
      <c r="AE22" s="46"/>
      <c r="AF22" s="46"/>
      <c r="AG22" s="46"/>
      <c r="AH22" s="46"/>
    </row>
    <row r="23" spans="1:34" ht="15" customHeight="1" x14ac:dyDescent="0.15">
      <c r="A23" s="32"/>
      <c r="Y23" s="33"/>
      <c r="AB23" s="45" t="s">
        <v>68</v>
      </c>
      <c r="AC23" s="46">
        <v>0.64583333333333337</v>
      </c>
      <c r="AD23" s="46">
        <v>0.65625</v>
      </c>
      <c r="AE23" s="46"/>
      <c r="AF23" s="46"/>
      <c r="AG23" s="46"/>
      <c r="AH23" s="46"/>
    </row>
    <row r="24" spans="1:34" ht="15" customHeight="1" x14ac:dyDescent="0.15">
      <c r="A24" s="32"/>
      <c r="Y24" s="33"/>
      <c r="AB24" s="45" t="s">
        <v>64</v>
      </c>
      <c r="AC24" s="46">
        <v>0.33333333333333331</v>
      </c>
      <c r="AD24" s="46">
        <v>0.5</v>
      </c>
      <c r="AE24" s="46"/>
      <c r="AF24" s="46"/>
      <c r="AG24" s="46"/>
      <c r="AH24" s="46"/>
    </row>
    <row r="25" spans="1:34" ht="15" customHeight="1" x14ac:dyDescent="0.15">
      <c r="A25" s="32"/>
      <c r="Y25" s="33"/>
      <c r="AB25" s="45" t="s">
        <v>65</v>
      </c>
      <c r="AC25" s="46">
        <v>0.58333333333333337</v>
      </c>
      <c r="AD25" s="46">
        <v>0.75</v>
      </c>
      <c r="AE25" s="46"/>
      <c r="AF25" s="46"/>
      <c r="AG25" s="46"/>
      <c r="AH25" s="46"/>
    </row>
    <row r="26" spans="1:34" ht="15" customHeight="1" x14ac:dyDescent="0.15">
      <c r="A26" s="32"/>
      <c r="Y26" s="33"/>
      <c r="AB26" s="45"/>
      <c r="AC26" s="46"/>
      <c r="AD26" s="46"/>
      <c r="AE26" s="46"/>
      <c r="AF26" s="46"/>
      <c r="AG26" s="46"/>
      <c r="AH26" s="46"/>
    </row>
    <row r="27" spans="1:34" ht="15" customHeight="1" x14ac:dyDescent="0.15">
      <c r="A27" s="32"/>
      <c r="Y27" s="33"/>
    </row>
    <row r="28" spans="1:34" ht="15" customHeight="1" x14ac:dyDescent="0.15">
      <c r="A28" s="32"/>
      <c r="Y28" s="33"/>
    </row>
    <row r="29" spans="1:34" ht="15" customHeight="1" x14ac:dyDescent="0.15">
      <c r="A29" s="32"/>
      <c r="Y29" s="33"/>
    </row>
    <row r="30" spans="1:34" ht="15" customHeight="1" x14ac:dyDescent="0.15">
      <c r="A30" s="32"/>
      <c r="Y30" s="33"/>
    </row>
    <row r="31" spans="1:34" ht="15" customHeight="1" x14ac:dyDescent="0.15">
      <c r="A31" s="32"/>
      <c r="Y31" s="33"/>
    </row>
    <row r="32" spans="1:34" ht="15" customHeight="1" x14ac:dyDescent="0.15">
      <c r="A32" s="32"/>
      <c r="Y32" s="33"/>
    </row>
    <row r="33" spans="1:25" ht="15" customHeight="1" x14ac:dyDescent="0.15">
      <c r="A33" s="32"/>
      <c r="Y33" s="33"/>
    </row>
    <row r="34" spans="1:25" ht="15" customHeight="1" x14ac:dyDescent="0.15">
      <c r="A34" s="32" t="s">
        <v>220</v>
      </c>
      <c r="Y34" s="33"/>
    </row>
    <row r="35" spans="1:25" ht="15" customHeight="1" x14ac:dyDescent="0.15">
      <c r="A35" s="32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215"/>
      <c r="R35" s="215"/>
      <c r="S35" s="215"/>
      <c r="T35" s="215"/>
      <c r="U35" s="215"/>
      <c r="V35" s="215"/>
      <c r="W35" s="215"/>
      <c r="X35" s="215"/>
      <c r="Y35" s="216"/>
    </row>
    <row r="36" spans="1:25" ht="15" customHeight="1" x14ac:dyDescent="0.15">
      <c r="A36" s="32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215"/>
      <c r="R36" s="215"/>
      <c r="S36" s="215"/>
      <c r="T36" s="215"/>
      <c r="U36" s="215"/>
      <c r="V36" s="215"/>
      <c r="W36" s="215"/>
      <c r="X36" s="215"/>
      <c r="Y36" s="216"/>
    </row>
    <row r="37" spans="1:25" ht="15" customHeight="1" x14ac:dyDescent="0.15">
      <c r="A37" s="32"/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5"/>
      <c r="Q37" s="215"/>
      <c r="R37" s="215"/>
      <c r="S37" s="215"/>
      <c r="T37" s="215"/>
      <c r="U37" s="215"/>
      <c r="V37" s="215"/>
      <c r="W37" s="215"/>
      <c r="X37" s="215"/>
      <c r="Y37" s="216"/>
    </row>
    <row r="38" spans="1:25" ht="15" customHeight="1" x14ac:dyDescent="0.15">
      <c r="A38" s="32"/>
      <c r="C38" s="215"/>
      <c r="D38" s="215"/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16"/>
    </row>
    <row r="39" spans="1:25" ht="15" customHeight="1" x14ac:dyDescent="0.15">
      <c r="A39" s="32"/>
      <c r="C39" s="215"/>
      <c r="D39" s="215"/>
      <c r="E39" s="215"/>
      <c r="F39" s="215"/>
      <c r="G39" s="215"/>
      <c r="H39" s="215"/>
      <c r="I39" s="215"/>
      <c r="J39" s="215"/>
      <c r="K39" s="215"/>
      <c r="L39" s="215"/>
      <c r="M39" s="215"/>
      <c r="N39" s="215"/>
      <c r="O39" s="215"/>
      <c r="P39" s="215"/>
      <c r="Q39" s="215"/>
      <c r="R39" s="215"/>
      <c r="S39" s="215"/>
      <c r="T39" s="215"/>
      <c r="U39" s="215"/>
      <c r="V39" s="215"/>
      <c r="W39" s="215"/>
      <c r="X39" s="215"/>
      <c r="Y39" s="216"/>
    </row>
    <row r="40" spans="1:25" ht="15" customHeight="1" x14ac:dyDescent="0.15">
      <c r="A40" s="32"/>
      <c r="C40" s="215"/>
      <c r="D40" s="215"/>
      <c r="E40" s="215"/>
      <c r="F40" s="215"/>
      <c r="G40" s="215"/>
      <c r="H40" s="215"/>
      <c r="I40" s="215"/>
      <c r="J40" s="215"/>
      <c r="K40" s="215"/>
      <c r="L40" s="215"/>
      <c r="M40" s="215"/>
      <c r="N40" s="215"/>
      <c r="O40" s="215"/>
      <c r="P40" s="215"/>
      <c r="Q40" s="215"/>
      <c r="R40" s="215"/>
      <c r="S40" s="215"/>
      <c r="T40" s="215"/>
      <c r="U40" s="215"/>
      <c r="V40" s="215"/>
      <c r="W40" s="215"/>
      <c r="X40" s="215"/>
      <c r="Y40" s="216"/>
    </row>
    <row r="41" spans="1:25" ht="15" customHeight="1" x14ac:dyDescent="0.15">
      <c r="A41" s="32"/>
      <c r="C41" s="215"/>
      <c r="D41" s="215"/>
      <c r="E41" s="215"/>
      <c r="F41" s="215"/>
      <c r="G41" s="215"/>
      <c r="H41" s="215"/>
      <c r="I41" s="215"/>
      <c r="J41" s="215"/>
      <c r="K41" s="215"/>
      <c r="L41" s="215"/>
      <c r="M41" s="215"/>
      <c r="N41" s="215"/>
      <c r="O41" s="215"/>
      <c r="P41" s="215"/>
      <c r="Q41" s="215"/>
      <c r="R41" s="215"/>
      <c r="S41" s="215"/>
      <c r="T41" s="215"/>
      <c r="U41" s="215"/>
      <c r="V41" s="215"/>
      <c r="W41" s="215"/>
      <c r="X41" s="215"/>
      <c r="Y41" s="216"/>
    </row>
    <row r="42" spans="1:25" ht="15" customHeight="1" x14ac:dyDescent="0.15">
      <c r="A42" s="32"/>
      <c r="C42" s="215"/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5"/>
      <c r="X42" s="215"/>
      <c r="Y42" s="216"/>
    </row>
    <row r="43" spans="1:25" ht="15" customHeight="1" x14ac:dyDescent="0.15">
      <c r="A43" s="32"/>
      <c r="C43" s="215"/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15"/>
      <c r="R43" s="215"/>
      <c r="S43" s="215"/>
      <c r="T43" s="215"/>
      <c r="U43" s="215"/>
      <c r="V43" s="215"/>
      <c r="W43" s="215"/>
      <c r="X43" s="215"/>
      <c r="Y43" s="216"/>
    </row>
    <row r="44" spans="1:25" ht="15" customHeight="1" x14ac:dyDescent="0.15">
      <c r="A44" s="32"/>
      <c r="C44" s="215"/>
      <c r="D44" s="215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5"/>
      <c r="U44" s="215"/>
      <c r="V44" s="215"/>
      <c r="W44" s="215"/>
      <c r="X44" s="215"/>
      <c r="Y44" s="216"/>
    </row>
    <row r="45" spans="1:25" ht="15" customHeight="1" x14ac:dyDescent="0.15">
      <c r="A45" s="32"/>
      <c r="C45" s="215"/>
      <c r="D45" s="215"/>
      <c r="E45" s="215"/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215"/>
      <c r="Q45" s="215"/>
      <c r="R45" s="215"/>
      <c r="S45" s="215"/>
      <c r="T45" s="215"/>
      <c r="U45" s="215"/>
      <c r="V45" s="215"/>
      <c r="W45" s="215"/>
      <c r="X45" s="215"/>
      <c r="Y45" s="216"/>
    </row>
    <row r="46" spans="1:25" ht="15" customHeight="1" x14ac:dyDescent="0.15">
      <c r="A46" s="32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  <c r="S46" s="215"/>
      <c r="T46" s="215"/>
      <c r="U46" s="215"/>
      <c r="V46" s="215"/>
      <c r="W46" s="215"/>
      <c r="X46" s="215"/>
      <c r="Y46" s="216"/>
    </row>
    <row r="47" spans="1:25" ht="15" customHeight="1" x14ac:dyDescent="0.15">
      <c r="A47" s="32"/>
      <c r="Y47" s="33"/>
    </row>
    <row r="48" spans="1:25" ht="15" customHeight="1" x14ac:dyDescent="0.15">
      <c r="A48" s="32"/>
      <c r="Y48" s="33"/>
    </row>
    <row r="49" spans="1:25" ht="15" customHeight="1" x14ac:dyDescent="0.15">
      <c r="A49" s="32"/>
      <c r="Y49" s="33"/>
    </row>
    <row r="50" spans="1:25" ht="15" customHeight="1" thickBot="1" x14ac:dyDescent="0.2">
      <c r="A50" s="35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7"/>
    </row>
  </sheetData>
  <mergeCells count="76">
    <mergeCell ref="N12:P12"/>
    <mergeCell ref="Q12:S12"/>
    <mergeCell ref="N13:P13"/>
    <mergeCell ref="Q13:S13"/>
    <mergeCell ref="N14:P14"/>
    <mergeCell ref="Q14:S14"/>
    <mergeCell ref="N8:P8"/>
    <mergeCell ref="Q8:T8"/>
    <mergeCell ref="U8:W8"/>
    <mergeCell ref="U3:X3"/>
    <mergeCell ref="U4:W4"/>
    <mergeCell ref="U5:W5"/>
    <mergeCell ref="U6:W6"/>
    <mergeCell ref="U7:W7"/>
    <mergeCell ref="N6:P6"/>
    <mergeCell ref="Q6:T6"/>
    <mergeCell ref="N7:P7"/>
    <mergeCell ref="Q7:T7"/>
    <mergeCell ref="C3:E3"/>
    <mergeCell ref="C4:E4"/>
    <mergeCell ref="C5:E5"/>
    <mergeCell ref="C6:E6"/>
    <mergeCell ref="N3:P3"/>
    <mergeCell ref="Q3:T3"/>
    <mergeCell ref="N4:P4"/>
    <mergeCell ref="Q4:T4"/>
    <mergeCell ref="N5:P5"/>
    <mergeCell ref="Q5:T5"/>
    <mergeCell ref="C7:E7"/>
    <mergeCell ref="J8:L8"/>
    <mergeCell ref="F3:I3"/>
    <mergeCell ref="F4:I4"/>
    <mergeCell ref="F5:I5"/>
    <mergeCell ref="F6:I6"/>
    <mergeCell ref="F7:I7"/>
    <mergeCell ref="F8:I8"/>
    <mergeCell ref="J4:L4"/>
    <mergeCell ref="J5:L5"/>
    <mergeCell ref="J6:L6"/>
    <mergeCell ref="J7:L7"/>
    <mergeCell ref="J3:M3"/>
    <mergeCell ref="C8:E8"/>
    <mergeCell ref="I12:J12"/>
    <mergeCell ref="I13:J13"/>
    <mergeCell ref="I14:J14"/>
    <mergeCell ref="K12:M12"/>
    <mergeCell ref="K13:M13"/>
    <mergeCell ref="K14:M14"/>
    <mergeCell ref="F12:H12"/>
    <mergeCell ref="F13:H13"/>
    <mergeCell ref="F14:H14"/>
    <mergeCell ref="C12:E12"/>
    <mergeCell ref="C13:E13"/>
    <mergeCell ref="C14:E14"/>
    <mergeCell ref="AE18:AF18"/>
    <mergeCell ref="AG18:AH18"/>
    <mergeCell ref="U15:V15"/>
    <mergeCell ref="AC18:AD18"/>
    <mergeCell ref="T12:U12"/>
    <mergeCell ref="V12:X12"/>
    <mergeCell ref="T13:U13"/>
    <mergeCell ref="V13:X13"/>
    <mergeCell ref="T14:U14"/>
    <mergeCell ref="V14:X14"/>
    <mergeCell ref="C35:Y35"/>
    <mergeCell ref="C36:Y36"/>
    <mergeCell ref="C37:Y37"/>
    <mergeCell ref="C38:Y38"/>
    <mergeCell ref="C39:Y39"/>
    <mergeCell ref="C45:Y45"/>
    <mergeCell ref="C46:Y46"/>
    <mergeCell ref="C40:Y40"/>
    <mergeCell ref="C41:Y41"/>
    <mergeCell ref="C42:Y42"/>
    <mergeCell ref="C43:Y43"/>
    <mergeCell ref="C44:Y44"/>
  </mergeCells>
  <phoneticPr fontId="1"/>
  <dataValidations count="4">
    <dataValidation type="list" allowBlank="1" showInputMessage="1" sqref="F13:H14 Q13:S14">
      <formula1>kansyu</formula1>
    </dataValidation>
    <dataValidation type="list" allowBlank="1" showInputMessage="1" sqref="I13:I14 T13:T14">
      <formula1>size</formula1>
    </dataValidation>
    <dataValidation type="list" allowBlank="1" showInputMessage="1" sqref="F4:I8 Q4:T8">
      <formula1>setuzoku</formula1>
    </dataValidation>
    <dataValidation type="list" allowBlank="1" showInputMessage="1" sqref="M4:M8 X4:X8">
      <formula1>check</formula1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9" orientation="portrait" blackAndWhite="1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J54"/>
  <sheetViews>
    <sheetView zoomScaleNormal="100" zoomScaleSheetLayoutView="85" workbookViewId="0">
      <selection activeCell="H4" sqref="H4:T4"/>
    </sheetView>
  </sheetViews>
  <sheetFormatPr defaultColWidth="4.7109375" defaultRowHeight="15" customHeight="1" x14ac:dyDescent="0.15"/>
  <cols>
    <col min="1" max="1" width="4.7109375" style="4"/>
    <col min="2" max="2" width="2.7109375" style="4" customWidth="1"/>
    <col min="3" max="4" width="4.7109375" style="4"/>
    <col min="5" max="5" width="3.7109375" style="4" customWidth="1"/>
    <col min="6" max="6" width="5.7109375" style="4" customWidth="1"/>
    <col min="7" max="7" width="4.7109375" style="4"/>
    <col min="8" max="8" width="5" style="4" bestFit="1" customWidth="1"/>
    <col min="9" max="9" width="4.7109375" style="4"/>
    <col min="10" max="10" width="3.7109375" style="4" customWidth="1"/>
    <col min="11" max="11" width="5.7109375" style="4" customWidth="1"/>
    <col min="12" max="12" width="4.7109375" style="4"/>
    <col min="13" max="13" width="5" style="4" bestFit="1" customWidth="1"/>
    <col min="14" max="14" width="4.7109375" style="4"/>
    <col min="15" max="15" width="3.7109375" style="4" customWidth="1"/>
    <col min="16" max="16" width="5.7109375" style="4" customWidth="1"/>
    <col min="17" max="17" width="4.7109375" style="4"/>
    <col min="18" max="18" width="5" style="4" bestFit="1" customWidth="1"/>
    <col min="19" max="22" width="4.7109375" style="4"/>
    <col min="23" max="23" width="7" style="4" bestFit="1" customWidth="1"/>
    <col min="24" max="24" width="5.140625" style="4" bestFit="1" customWidth="1"/>
    <col min="25" max="25" width="5.85546875" style="4" bestFit="1" customWidth="1"/>
    <col min="26" max="26" width="6" style="4" bestFit="1" customWidth="1"/>
    <col min="27" max="27" width="4.7109375" style="4"/>
    <col min="28" max="28" width="7" style="4" bestFit="1" customWidth="1"/>
    <col min="29" max="29" width="5.140625" style="4" bestFit="1" customWidth="1"/>
    <col min="30" max="30" width="5" style="4" bestFit="1" customWidth="1"/>
    <col min="31" max="31" width="6.140625" style="4" bestFit="1" customWidth="1"/>
    <col min="32" max="32" width="4.7109375" style="4"/>
    <col min="33" max="33" width="7" style="4" bestFit="1" customWidth="1"/>
    <col min="34" max="35" width="5" style="4" bestFit="1" customWidth="1"/>
    <col min="36" max="36" width="5.140625" style="4" bestFit="1" customWidth="1"/>
    <col min="37" max="16384" width="4.7109375" style="4"/>
  </cols>
  <sheetData>
    <row r="1" spans="1:33" ht="15" customHeight="1" x14ac:dyDescent="0.15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1"/>
      <c r="V1" s="4" t="s">
        <v>154</v>
      </c>
    </row>
    <row r="2" spans="1:33" ht="15" customHeight="1" x14ac:dyDescent="0.15">
      <c r="A2" s="32" t="s">
        <v>221</v>
      </c>
      <c r="T2" s="33"/>
    </row>
    <row r="3" spans="1:33" ht="15" customHeight="1" x14ac:dyDescent="0.15">
      <c r="A3" s="34" t="s">
        <v>99</v>
      </c>
      <c r="T3" s="33"/>
    </row>
    <row r="4" spans="1:33" ht="15" customHeight="1" x14ac:dyDescent="0.15">
      <c r="A4" s="32"/>
      <c r="C4" s="279" t="s">
        <v>130</v>
      </c>
      <c r="D4" s="279"/>
      <c r="E4" s="279"/>
      <c r="F4" s="279"/>
      <c r="G4" s="279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96"/>
    </row>
    <row r="5" spans="1:33" ht="15" customHeight="1" x14ac:dyDescent="0.15">
      <c r="A5" s="32"/>
      <c r="C5" s="279"/>
      <c r="D5" s="279"/>
      <c r="E5" s="279"/>
      <c r="F5" s="279"/>
      <c r="G5" s="279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96"/>
    </row>
    <row r="6" spans="1:33" ht="15" customHeight="1" x14ac:dyDescent="0.15">
      <c r="A6" s="32"/>
      <c r="C6" s="279" t="s">
        <v>131</v>
      </c>
      <c r="D6" s="279"/>
      <c r="E6" s="279"/>
      <c r="F6" s="279"/>
      <c r="G6" s="279"/>
      <c r="H6" s="279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96"/>
    </row>
    <row r="7" spans="1:33" ht="15" customHeight="1" x14ac:dyDescent="0.15">
      <c r="A7" s="32"/>
      <c r="T7" s="33"/>
    </row>
    <row r="8" spans="1:33" ht="15" customHeight="1" x14ac:dyDescent="0.15">
      <c r="A8" s="34" t="s">
        <v>100</v>
      </c>
      <c r="T8" s="33"/>
    </row>
    <row r="9" spans="1:33" ht="15" customHeight="1" x14ac:dyDescent="0.15">
      <c r="A9" s="32"/>
      <c r="C9" s="279" t="s">
        <v>133</v>
      </c>
      <c r="D9" s="279"/>
      <c r="E9" s="279"/>
      <c r="F9" s="279"/>
      <c r="G9" s="279"/>
      <c r="H9" s="279"/>
      <c r="I9" s="279"/>
      <c r="J9" s="279"/>
      <c r="K9" s="180"/>
      <c r="L9" s="180"/>
      <c r="M9" s="180"/>
      <c r="N9" s="180"/>
      <c r="O9" s="180"/>
      <c r="P9" s="180"/>
      <c r="Q9" s="180"/>
      <c r="R9" s="180"/>
      <c r="S9" s="180"/>
      <c r="T9" s="196"/>
    </row>
    <row r="10" spans="1:33" ht="15" customHeight="1" x14ac:dyDescent="0.15">
      <c r="A10" s="32"/>
      <c r="C10" s="279" t="s">
        <v>134</v>
      </c>
      <c r="D10" s="279"/>
      <c r="E10" s="279"/>
      <c r="F10" s="279"/>
      <c r="G10" s="279"/>
      <c r="H10" s="279"/>
      <c r="I10" s="279"/>
      <c r="J10" s="279"/>
      <c r="K10" s="180"/>
      <c r="L10" s="180"/>
      <c r="M10" s="180"/>
      <c r="N10" s="180"/>
      <c r="O10" s="180"/>
      <c r="P10" s="180"/>
      <c r="Q10" s="180"/>
      <c r="R10" s="180"/>
      <c r="S10" s="180"/>
      <c r="T10" s="196"/>
    </row>
    <row r="11" spans="1:33" ht="15" customHeight="1" x14ac:dyDescent="0.15">
      <c r="A11" s="32"/>
      <c r="C11" s="279" t="s">
        <v>132</v>
      </c>
      <c r="D11" s="279"/>
      <c r="E11" s="279"/>
      <c r="F11" s="279"/>
      <c r="G11" s="279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96"/>
    </row>
    <row r="12" spans="1:33" ht="15" customHeight="1" x14ac:dyDescent="0.15">
      <c r="A12" s="32"/>
      <c r="T12" s="33"/>
    </row>
    <row r="13" spans="1:33" ht="15" customHeight="1" x14ac:dyDescent="0.15">
      <c r="A13" s="34" t="s">
        <v>101</v>
      </c>
      <c r="N13" s="266">
        <v>5</v>
      </c>
      <c r="O13" s="266"/>
      <c r="P13" s="266"/>
      <c r="Q13" s="266"/>
      <c r="R13" s="266"/>
      <c r="S13" s="266"/>
      <c r="T13" s="33"/>
    </row>
    <row r="14" spans="1:33" ht="15" customHeight="1" x14ac:dyDescent="0.15">
      <c r="A14" s="32"/>
      <c r="C14" s="320" t="s">
        <v>138</v>
      </c>
      <c r="D14" s="321"/>
      <c r="E14" s="322">
        <v>1</v>
      </c>
      <c r="F14" s="323"/>
      <c r="G14" s="323"/>
      <c r="H14" s="323"/>
      <c r="I14" s="324"/>
      <c r="J14" s="322">
        <v>2</v>
      </c>
      <c r="K14" s="323"/>
      <c r="L14" s="323"/>
      <c r="M14" s="323"/>
      <c r="N14" s="324"/>
      <c r="O14" s="322">
        <v>3</v>
      </c>
      <c r="P14" s="323"/>
      <c r="Q14" s="323"/>
      <c r="R14" s="323"/>
      <c r="S14" s="324"/>
      <c r="T14" s="33"/>
      <c r="V14" s="4" t="s">
        <v>138</v>
      </c>
      <c r="W14" s="4">
        <f>+E14</f>
        <v>1</v>
      </c>
      <c r="AB14" s="4">
        <f>+J14</f>
        <v>2</v>
      </c>
      <c r="AG14" s="4">
        <f>+O14</f>
        <v>3</v>
      </c>
    </row>
    <row r="15" spans="1:33" ht="15" customHeight="1" x14ac:dyDescent="0.15">
      <c r="A15" s="32"/>
      <c r="C15" s="292" t="s">
        <v>139</v>
      </c>
      <c r="D15" s="293"/>
      <c r="E15" s="315"/>
      <c r="F15" s="316"/>
      <c r="G15" s="316"/>
      <c r="H15" s="316"/>
      <c r="I15" s="317"/>
      <c r="J15" s="315"/>
      <c r="K15" s="316"/>
      <c r="L15" s="316"/>
      <c r="M15" s="316"/>
      <c r="N15" s="317"/>
      <c r="O15" s="315"/>
      <c r="P15" s="316"/>
      <c r="Q15" s="316"/>
      <c r="R15" s="316"/>
      <c r="S15" s="317"/>
      <c r="T15" s="33"/>
      <c r="V15" s="4" t="s">
        <v>157</v>
      </c>
      <c r="W15" s="4" t="b">
        <f>X20=0</f>
        <v>1</v>
      </c>
      <c r="AB15" s="4" t="b">
        <f>AC20=0</f>
        <v>1</v>
      </c>
      <c r="AG15" s="4" t="b">
        <f>AH20=0</f>
        <v>1</v>
      </c>
    </row>
    <row r="16" spans="1:33" ht="15" customHeight="1" x14ac:dyDescent="0.15">
      <c r="A16" s="32"/>
      <c r="C16" s="292" t="s">
        <v>160</v>
      </c>
      <c r="D16" s="314"/>
      <c r="E16" s="315"/>
      <c r="F16" s="316"/>
      <c r="G16" s="316"/>
      <c r="H16" s="316"/>
      <c r="I16" s="317"/>
      <c r="J16" s="315"/>
      <c r="K16" s="316"/>
      <c r="L16" s="316"/>
      <c r="M16" s="316"/>
      <c r="N16" s="317"/>
      <c r="O16" s="315"/>
      <c r="P16" s="316"/>
      <c r="Q16" s="316"/>
      <c r="R16" s="316"/>
      <c r="S16" s="317"/>
      <c r="T16" s="33"/>
    </row>
    <row r="17" spans="1:36" ht="15" customHeight="1" x14ac:dyDescent="0.15">
      <c r="A17" s="32"/>
      <c r="C17" s="318" t="s">
        <v>140</v>
      </c>
      <c r="D17" s="309"/>
      <c r="E17" s="56" t="s">
        <v>197</v>
      </c>
      <c r="F17" s="197"/>
      <c r="G17" s="197"/>
      <c r="H17" s="197"/>
      <c r="I17" s="268"/>
      <c r="J17" s="56" t="s">
        <v>197</v>
      </c>
      <c r="K17" s="197"/>
      <c r="L17" s="197"/>
      <c r="M17" s="197"/>
      <c r="N17" s="268"/>
      <c r="O17" s="56" t="s">
        <v>197</v>
      </c>
      <c r="P17" s="197"/>
      <c r="Q17" s="197"/>
      <c r="R17" s="197"/>
      <c r="S17" s="268"/>
      <c r="T17" s="33"/>
    </row>
    <row r="18" spans="1:36" s="52" customFormat="1" ht="15" customHeight="1" x14ac:dyDescent="0.15">
      <c r="A18" s="32"/>
      <c r="C18" s="310"/>
      <c r="D18" s="319"/>
      <c r="E18" s="57" t="s">
        <v>198</v>
      </c>
      <c r="F18" s="179"/>
      <c r="G18" s="179"/>
      <c r="H18" s="179"/>
      <c r="I18" s="267"/>
      <c r="J18" s="57" t="s">
        <v>198</v>
      </c>
      <c r="K18" s="179"/>
      <c r="L18" s="179"/>
      <c r="M18" s="179"/>
      <c r="N18" s="267"/>
      <c r="O18" s="57" t="s">
        <v>198</v>
      </c>
      <c r="P18" s="179"/>
      <c r="Q18" s="179"/>
      <c r="R18" s="179"/>
      <c r="S18" s="267"/>
      <c r="T18" s="33"/>
    </row>
    <row r="19" spans="1:36" ht="15" customHeight="1" x14ac:dyDescent="0.15">
      <c r="A19" s="32"/>
      <c r="C19" s="310"/>
      <c r="D19" s="279"/>
      <c r="E19" s="57" t="s">
        <v>199</v>
      </c>
      <c r="F19" s="180"/>
      <c r="G19" s="180"/>
      <c r="H19" s="180"/>
      <c r="I19" s="267"/>
      <c r="J19" s="57" t="s">
        <v>199</v>
      </c>
      <c r="K19" s="180"/>
      <c r="L19" s="180"/>
      <c r="M19" s="180"/>
      <c r="N19" s="267"/>
      <c r="O19" s="57" t="s">
        <v>199</v>
      </c>
      <c r="P19" s="180"/>
      <c r="Q19" s="180"/>
      <c r="R19" s="180"/>
      <c r="S19" s="267"/>
      <c r="T19" s="33"/>
    </row>
    <row r="20" spans="1:36" ht="15" customHeight="1" x14ac:dyDescent="0.15">
      <c r="A20" s="32"/>
      <c r="C20" s="311"/>
      <c r="D20" s="312"/>
      <c r="E20" s="58" t="s">
        <v>200</v>
      </c>
      <c r="F20" s="158"/>
      <c r="G20" s="158"/>
      <c r="H20" s="158"/>
      <c r="I20" s="265"/>
      <c r="J20" s="58" t="s">
        <v>200</v>
      </c>
      <c r="K20" s="158"/>
      <c r="L20" s="158"/>
      <c r="M20" s="158"/>
      <c r="N20" s="265"/>
      <c r="O20" s="58" t="s">
        <v>200</v>
      </c>
      <c r="P20" s="158"/>
      <c r="Q20" s="158"/>
      <c r="R20" s="158"/>
      <c r="S20" s="265"/>
      <c r="T20" s="33"/>
      <c r="V20" s="4" t="s">
        <v>156</v>
      </c>
      <c r="X20" s="4">
        <f>SUM(X23:X27)</f>
        <v>0</v>
      </c>
      <c r="Z20" s="4">
        <f>ROUND(SUM(Z23:Z27)*1000,2)</f>
        <v>0</v>
      </c>
      <c r="AC20" s="4">
        <f>SUM(AC23:AC27)</f>
        <v>0</v>
      </c>
      <c r="AE20" s="4">
        <f>ROUND(SUM(AE23:AE27)*1000,2)</f>
        <v>0</v>
      </c>
      <c r="AH20" s="4">
        <f>SUM(AH23:AH27)</f>
        <v>0</v>
      </c>
      <c r="AJ20" s="4">
        <f>ROUND(SUM(AJ23:AJ27)*1000,2)</f>
        <v>0</v>
      </c>
    </row>
    <row r="21" spans="1:36" ht="15" customHeight="1" x14ac:dyDescent="0.15">
      <c r="A21" s="32"/>
      <c r="C21" s="292" t="s">
        <v>141</v>
      </c>
      <c r="D21" s="293"/>
      <c r="E21" s="306">
        <v>0</v>
      </c>
      <c r="F21" s="307"/>
      <c r="G21" s="28" t="s">
        <v>151</v>
      </c>
      <c r="H21" s="106">
        <v>3</v>
      </c>
      <c r="I21" s="107" t="s">
        <v>152</v>
      </c>
      <c r="J21" s="306">
        <v>0</v>
      </c>
      <c r="K21" s="307"/>
      <c r="L21" s="28" t="s">
        <v>151</v>
      </c>
      <c r="M21" s="106">
        <v>3</v>
      </c>
      <c r="N21" s="107" t="s">
        <v>152</v>
      </c>
      <c r="O21" s="306">
        <v>80</v>
      </c>
      <c r="P21" s="307"/>
      <c r="Q21" s="28" t="s">
        <v>151</v>
      </c>
      <c r="R21" s="106">
        <v>3</v>
      </c>
      <c r="S21" s="107" t="s">
        <v>152</v>
      </c>
      <c r="T21" s="33"/>
      <c r="Y21" s="4">
        <f>DATA!$E$51</f>
        <v>4</v>
      </c>
      <c r="Z21" s="4">
        <f>DATA!$F$51</f>
        <v>5</v>
      </c>
      <c r="AD21" s="4">
        <f>DATA!$E$51</f>
        <v>4</v>
      </c>
      <c r="AE21" s="4">
        <f>DATA!$F$51</f>
        <v>5</v>
      </c>
      <c r="AI21" s="4">
        <f>DATA!$E$51</f>
        <v>4</v>
      </c>
      <c r="AJ21" s="4">
        <f>DATA!$F$51</f>
        <v>5</v>
      </c>
    </row>
    <row r="22" spans="1:36" ht="12" x14ac:dyDescent="0.15">
      <c r="A22" s="32"/>
      <c r="C22" s="308" t="s">
        <v>153</v>
      </c>
      <c r="D22" s="309"/>
      <c r="E22" s="313" t="s">
        <v>105</v>
      </c>
      <c r="F22" s="301"/>
      <c r="G22" s="300" t="s">
        <v>150</v>
      </c>
      <c r="H22" s="301"/>
      <c r="I22" s="44" t="s">
        <v>147</v>
      </c>
      <c r="J22" s="313" t="s">
        <v>105</v>
      </c>
      <c r="K22" s="301"/>
      <c r="L22" s="300" t="s">
        <v>150</v>
      </c>
      <c r="M22" s="301"/>
      <c r="N22" s="44" t="s">
        <v>147</v>
      </c>
      <c r="O22" s="313" t="s">
        <v>105</v>
      </c>
      <c r="P22" s="301"/>
      <c r="Q22" s="300" t="s">
        <v>150</v>
      </c>
      <c r="R22" s="301"/>
      <c r="S22" s="44" t="s">
        <v>147</v>
      </c>
      <c r="T22" s="33"/>
      <c r="W22" s="4" t="s">
        <v>105</v>
      </c>
      <c r="X22" s="4" t="s">
        <v>146</v>
      </c>
      <c r="Y22" s="4" t="s">
        <v>158</v>
      </c>
      <c r="Z22" s="4" t="s">
        <v>155</v>
      </c>
      <c r="AB22" s="4" t="s">
        <v>105</v>
      </c>
      <c r="AC22" s="4" t="s">
        <v>146</v>
      </c>
      <c r="AD22" s="4" t="s">
        <v>158</v>
      </c>
      <c r="AE22" s="4" t="s">
        <v>155</v>
      </c>
      <c r="AG22" s="4" t="s">
        <v>105</v>
      </c>
      <c r="AH22" s="4" t="s">
        <v>146</v>
      </c>
      <c r="AI22" s="4" t="s">
        <v>158</v>
      </c>
      <c r="AJ22" s="4" t="s">
        <v>155</v>
      </c>
    </row>
    <row r="23" spans="1:36" ht="13.5" x14ac:dyDescent="0.15">
      <c r="A23" s="32"/>
      <c r="C23" s="310"/>
      <c r="D23" s="279"/>
      <c r="E23" s="302"/>
      <c r="F23" s="303"/>
      <c r="G23" s="304"/>
      <c r="H23" s="305"/>
      <c r="I23" s="103" t="str">
        <f>IF(OR(W$15,Y23=0),"",ROUND(E$21/1000/Y23/60,2))</f>
        <v/>
      </c>
      <c r="J23" s="302"/>
      <c r="K23" s="303"/>
      <c r="L23" s="304"/>
      <c r="M23" s="305"/>
      <c r="N23" s="103" t="str">
        <f>IF(OR(AB$15,AD23=0),"",ROUND(J$21/1000/AD23/60,2))</f>
        <v/>
      </c>
      <c r="O23" s="302"/>
      <c r="P23" s="303"/>
      <c r="Q23" s="304"/>
      <c r="R23" s="305"/>
      <c r="S23" s="103" t="str">
        <f>IF(OR(AG$15,AI23=0),"",ROUND(O$21/1000/AI23/60,2))</f>
        <v/>
      </c>
      <c r="T23" s="33"/>
      <c r="W23" s="4">
        <f>E23</f>
        <v>0</v>
      </c>
      <c r="X23" s="4">
        <f>G23</f>
        <v>0</v>
      </c>
      <c r="Y23" s="4">
        <f>IF(W23=0,0,VLOOKUP(W23,size2,Y$21,FALSE))</f>
        <v>0</v>
      </c>
      <c r="Z23" s="4">
        <f>IF(W23=0,0,VLOOKUP(W23,size2,Z$21,FALSE)/100*X23)</f>
        <v>0</v>
      </c>
      <c r="AB23" s="4">
        <f>J23</f>
        <v>0</v>
      </c>
      <c r="AC23" s="4">
        <f>L23</f>
        <v>0</v>
      </c>
      <c r="AD23" s="4">
        <f>IF(AB23=0,0,VLOOKUP(AB23,size2,AD$21,FALSE))</f>
        <v>0</v>
      </c>
      <c r="AE23" s="4">
        <f>IF(AB23=0,0,VLOOKUP(AB23,size2,AE$21,FALSE)/100*AC23)</f>
        <v>0</v>
      </c>
      <c r="AG23" s="4">
        <f>O23</f>
        <v>0</v>
      </c>
      <c r="AH23" s="4">
        <f>Q23</f>
        <v>0</v>
      </c>
      <c r="AI23" s="4">
        <f>IF(AG23=0,0,VLOOKUP(AG23,size2,AI$21,FALSE))</f>
        <v>0</v>
      </c>
      <c r="AJ23" s="4">
        <f>IF(AG23=0,0,VLOOKUP(AG23,size2,AJ$21,FALSE)/100*AH23)</f>
        <v>0</v>
      </c>
    </row>
    <row r="24" spans="1:36" ht="13.5" x14ac:dyDescent="0.15">
      <c r="A24" s="32"/>
      <c r="C24" s="310"/>
      <c r="D24" s="279"/>
      <c r="E24" s="273"/>
      <c r="F24" s="274"/>
      <c r="G24" s="271"/>
      <c r="H24" s="272"/>
      <c r="I24" s="104" t="str">
        <f t="shared" ref="I24:I27" si="0">IF(OR(W$15,Y24=0),"",ROUND(E$21/1000/Y24/60,2))</f>
        <v/>
      </c>
      <c r="J24" s="273"/>
      <c r="K24" s="274"/>
      <c r="L24" s="271"/>
      <c r="M24" s="272"/>
      <c r="N24" s="104" t="str">
        <f t="shared" ref="N24:N27" si="1">IF(OR(AB$15,AD24=0),"",ROUND(J$21/1000/AD24/60,2))</f>
        <v/>
      </c>
      <c r="O24" s="273"/>
      <c r="P24" s="274"/>
      <c r="Q24" s="271"/>
      <c r="R24" s="272"/>
      <c r="S24" s="104" t="str">
        <f t="shared" ref="S24:S27" si="2">IF(OR(AG$15,AI24=0),"",ROUND(O$21/1000/AI24/60,2))</f>
        <v/>
      </c>
      <c r="T24" s="33"/>
      <c r="W24" s="4">
        <f t="shared" ref="W24:W27" si="3">E24</f>
        <v>0</v>
      </c>
      <c r="X24" s="4">
        <f t="shared" ref="X24:X27" si="4">G24</f>
        <v>0</v>
      </c>
      <c r="Y24" s="4">
        <f>IF(W24=0,0,VLOOKUP(W24,size2,Y$21,FALSE))</f>
        <v>0</v>
      </c>
      <c r="Z24" s="4">
        <f>IF(W24=0,0,VLOOKUP(W24,size2,Z$21,FALSE)/100*X24)</f>
        <v>0</v>
      </c>
      <c r="AB24" s="4">
        <f t="shared" ref="AB24:AB27" si="5">J24</f>
        <v>0</v>
      </c>
      <c r="AC24" s="4">
        <f t="shared" ref="AC24:AC27" si="6">L24</f>
        <v>0</v>
      </c>
      <c r="AD24" s="4">
        <f>IF(AB24=0,0,VLOOKUP(AB24,size2,AD$21,FALSE))</f>
        <v>0</v>
      </c>
      <c r="AE24" s="4">
        <f>IF(AB24=0,0,VLOOKUP(AB24,size2,AE$21,FALSE)/100*AC24)</f>
        <v>0</v>
      </c>
      <c r="AG24" s="4">
        <f t="shared" ref="AG24:AG27" si="7">O24</f>
        <v>0</v>
      </c>
      <c r="AH24" s="4">
        <f t="shared" ref="AH24:AH27" si="8">Q24</f>
        <v>0</v>
      </c>
      <c r="AI24" s="4">
        <f>IF(AG24=0,0,VLOOKUP(AG24,size2,AI$21,FALSE))</f>
        <v>0</v>
      </c>
      <c r="AJ24" s="4">
        <f>IF(AG24=0,0,VLOOKUP(AG24,size2,AJ$21,FALSE)/100*AH24)</f>
        <v>0</v>
      </c>
    </row>
    <row r="25" spans="1:36" ht="13.5" x14ac:dyDescent="0.15">
      <c r="A25" s="32"/>
      <c r="C25" s="310"/>
      <c r="D25" s="279"/>
      <c r="E25" s="273"/>
      <c r="F25" s="274"/>
      <c r="G25" s="271"/>
      <c r="H25" s="272"/>
      <c r="I25" s="104" t="str">
        <f t="shared" si="0"/>
        <v/>
      </c>
      <c r="J25" s="273"/>
      <c r="K25" s="274"/>
      <c r="L25" s="271"/>
      <c r="M25" s="272"/>
      <c r="N25" s="104" t="str">
        <f t="shared" si="1"/>
        <v/>
      </c>
      <c r="O25" s="273"/>
      <c r="P25" s="274"/>
      <c r="Q25" s="271"/>
      <c r="R25" s="272"/>
      <c r="S25" s="104" t="str">
        <f t="shared" si="2"/>
        <v/>
      </c>
      <c r="T25" s="33"/>
      <c r="W25" s="4">
        <f t="shared" si="3"/>
        <v>0</v>
      </c>
      <c r="X25" s="4">
        <f t="shared" si="4"/>
        <v>0</v>
      </c>
      <c r="Y25" s="4">
        <f>IF(W25=0,0,VLOOKUP(W25,size2,Y$21,FALSE))</f>
        <v>0</v>
      </c>
      <c r="Z25" s="4">
        <f>IF(W25=0,0,VLOOKUP(W25,size2,Z$21,FALSE)/100*X25)</f>
        <v>0</v>
      </c>
      <c r="AB25" s="4">
        <f t="shared" si="5"/>
        <v>0</v>
      </c>
      <c r="AC25" s="4">
        <f t="shared" si="6"/>
        <v>0</v>
      </c>
      <c r="AD25" s="4">
        <f>IF(AB25=0,0,VLOOKUP(AB25,size2,AD$21,FALSE))</f>
        <v>0</v>
      </c>
      <c r="AE25" s="4">
        <f>IF(AB25=0,0,VLOOKUP(AB25,size2,AE$21,FALSE)/100*AC25)</f>
        <v>0</v>
      </c>
      <c r="AG25" s="4">
        <f t="shared" si="7"/>
        <v>0</v>
      </c>
      <c r="AH25" s="4">
        <f t="shared" si="8"/>
        <v>0</v>
      </c>
      <c r="AI25" s="4">
        <f>IF(AG25=0,0,VLOOKUP(AG25,size2,AI$21,FALSE))</f>
        <v>0</v>
      </c>
      <c r="AJ25" s="4">
        <f>IF(AG25=0,0,VLOOKUP(AG25,size2,AJ$21,FALSE)/100*AH25)</f>
        <v>0</v>
      </c>
    </row>
    <row r="26" spans="1:36" ht="13.5" x14ac:dyDescent="0.15">
      <c r="A26" s="32"/>
      <c r="C26" s="310"/>
      <c r="D26" s="279"/>
      <c r="E26" s="273"/>
      <c r="F26" s="274"/>
      <c r="G26" s="271"/>
      <c r="H26" s="272"/>
      <c r="I26" s="104" t="str">
        <f t="shared" si="0"/>
        <v/>
      </c>
      <c r="J26" s="273"/>
      <c r="K26" s="274"/>
      <c r="L26" s="271"/>
      <c r="M26" s="272"/>
      <c r="N26" s="104" t="str">
        <f t="shared" si="1"/>
        <v/>
      </c>
      <c r="O26" s="273"/>
      <c r="P26" s="274"/>
      <c r="Q26" s="271"/>
      <c r="R26" s="272"/>
      <c r="S26" s="104" t="str">
        <f t="shared" si="2"/>
        <v/>
      </c>
      <c r="T26" s="33"/>
      <c r="W26" s="4">
        <f t="shared" si="3"/>
        <v>0</v>
      </c>
      <c r="X26" s="4">
        <f t="shared" si="4"/>
        <v>0</v>
      </c>
      <c r="Y26" s="4">
        <f>IF(W26=0,0,VLOOKUP(W26,size2,Y$21,FALSE))</f>
        <v>0</v>
      </c>
      <c r="Z26" s="4">
        <f>IF(W26=0,0,VLOOKUP(W26,size2,Z$21,FALSE)/100*X26)</f>
        <v>0</v>
      </c>
      <c r="AB26" s="4">
        <f t="shared" si="5"/>
        <v>0</v>
      </c>
      <c r="AC26" s="4">
        <f t="shared" si="6"/>
        <v>0</v>
      </c>
      <c r="AD26" s="4">
        <f>IF(AB26=0,0,VLOOKUP(AB26,size2,AD$21,FALSE))</f>
        <v>0</v>
      </c>
      <c r="AE26" s="4">
        <f>IF(AB26=0,0,VLOOKUP(AB26,size2,AE$21,FALSE)/100*AC26)</f>
        <v>0</v>
      </c>
      <c r="AG26" s="4">
        <f t="shared" si="7"/>
        <v>0</v>
      </c>
      <c r="AH26" s="4">
        <f t="shared" si="8"/>
        <v>0</v>
      </c>
      <c r="AI26" s="4">
        <f>IF(AG26=0,0,VLOOKUP(AG26,size2,AI$21,FALSE))</f>
        <v>0</v>
      </c>
      <c r="AJ26" s="4">
        <f>IF(AG26=0,0,VLOOKUP(AG26,size2,AJ$21,FALSE)/100*AH26)</f>
        <v>0</v>
      </c>
    </row>
    <row r="27" spans="1:36" ht="13.5" x14ac:dyDescent="0.15">
      <c r="A27" s="32"/>
      <c r="C27" s="311"/>
      <c r="D27" s="312"/>
      <c r="E27" s="275"/>
      <c r="F27" s="276"/>
      <c r="G27" s="277"/>
      <c r="H27" s="278"/>
      <c r="I27" s="105" t="str">
        <f t="shared" si="0"/>
        <v/>
      </c>
      <c r="J27" s="275"/>
      <c r="K27" s="276"/>
      <c r="L27" s="277"/>
      <c r="M27" s="278"/>
      <c r="N27" s="105" t="str">
        <f t="shared" si="1"/>
        <v/>
      </c>
      <c r="O27" s="275"/>
      <c r="P27" s="276"/>
      <c r="Q27" s="277"/>
      <c r="R27" s="278"/>
      <c r="S27" s="105" t="str">
        <f t="shared" si="2"/>
        <v/>
      </c>
      <c r="T27" s="33"/>
      <c r="W27" s="4">
        <f t="shared" si="3"/>
        <v>0</v>
      </c>
      <c r="X27" s="4">
        <f t="shared" si="4"/>
        <v>0</v>
      </c>
      <c r="Y27" s="4">
        <f>IF(W27=0,0,VLOOKUP(W27,size2,Y$21,FALSE))</f>
        <v>0</v>
      </c>
      <c r="Z27" s="4">
        <f>IF(W27=0,0,VLOOKUP(W27,size2,Z$21,FALSE)/100*X27)</f>
        <v>0</v>
      </c>
      <c r="AB27" s="4">
        <f t="shared" si="5"/>
        <v>0</v>
      </c>
      <c r="AC27" s="4">
        <f t="shared" si="6"/>
        <v>0</v>
      </c>
      <c r="AD27" s="4">
        <f>IF(AB27=0,0,VLOOKUP(AB27,size2,AD$21,FALSE))</f>
        <v>0</v>
      </c>
      <c r="AE27" s="4">
        <f>IF(AB27=0,0,VLOOKUP(AB27,size2,AE$21,FALSE)/100*AC27)</f>
        <v>0</v>
      </c>
      <c r="AG27" s="4">
        <f t="shared" si="7"/>
        <v>0</v>
      </c>
      <c r="AH27" s="4">
        <f t="shared" si="8"/>
        <v>0</v>
      </c>
      <c r="AI27" s="4">
        <f>IF(AG27=0,0,VLOOKUP(AG27,size2,AI$21,FALSE))</f>
        <v>0</v>
      </c>
      <c r="AJ27" s="4">
        <f>IF(AG27=0,0,VLOOKUP(AG27,size2,AJ$21,FALSE)/100*AH27)</f>
        <v>0</v>
      </c>
    </row>
    <row r="28" spans="1:36" ht="13.5" x14ac:dyDescent="0.15">
      <c r="A28" s="32"/>
      <c r="C28" s="292" t="s">
        <v>142</v>
      </c>
      <c r="D28" s="293"/>
      <c r="E28" s="298" t="str">
        <f>IF(W15,"",Z20)</f>
        <v/>
      </c>
      <c r="F28" s="299"/>
      <c r="G28" s="269" t="str">
        <f>IF(W15,"",ROUND(Z20/E21,2))</f>
        <v/>
      </c>
      <c r="H28" s="269"/>
      <c r="I28" s="270"/>
      <c r="J28" s="298" t="str">
        <f>IF(AB15,"",AE20)</f>
        <v/>
      </c>
      <c r="K28" s="299"/>
      <c r="L28" s="269" t="str">
        <f>IF(AB15,"",ROUND(AE20/J21,2))</f>
        <v/>
      </c>
      <c r="M28" s="269"/>
      <c r="N28" s="270"/>
      <c r="O28" s="298" t="str">
        <f>IF(AG15,"",AJ20)</f>
        <v/>
      </c>
      <c r="P28" s="299"/>
      <c r="Q28" s="269" t="str">
        <f>IF(AG15,"",ROUND(AJ20/O21,2))</f>
        <v/>
      </c>
      <c r="R28" s="269"/>
      <c r="S28" s="270"/>
      <c r="T28" s="33"/>
    </row>
    <row r="29" spans="1:36" ht="15" customHeight="1" x14ac:dyDescent="0.15">
      <c r="A29" s="32"/>
      <c r="C29" s="292" t="s">
        <v>143</v>
      </c>
      <c r="D29" s="293"/>
      <c r="E29" s="294" t="str">
        <f>IF(W15,"",ROUND(Z20/E21*H21,2))</f>
        <v/>
      </c>
      <c r="F29" s="295"/>
      <c r="G29" s="108" t="s">
        <v>148</v>
      </c>
      <c r="H29" s="296"/>
      <c r="I29" s="297"/>
      <c r="J29" s="294" t="str">
        <f>IF(AB15,"",ROUND(AE20/J21*M21,2))</f>
        <v/>
      </c>
      <c r="K29" s="295"/>
      <c r="L29" s="108" t="s">
        <v>148</v>
      </c>
      <c r="M29" s="296"/>
      <c r="N29" s="297"/>
      <c r="O29" s="294" t="str">
        <f>IF(AG15,"",ROUND(AJ20/O21*R21,2))</f>
        <v/>
      </c>
      <c r="P29" s="295"/>
      <c r="Q29" s="108" t="s">
        <v>148</v>
      </c>
      <c r="R29" s="296"/>
      <c r="S29" s="297"/>
      <c r="T29" s="33"/>
      <c r="V29" s="4" t="s">
        <v>164</v>
      </c>
      <c r="Z29" s="4">
        <f>H29*E21</f>
        <v>0</v>
      </c>
      <c r="AE29" s="4">
        <f>M29*J21</f>
        <v>0</v>
      </c>
      <c r="AJ29" s="4">
        <f>R29*O21</f>
        <v>0</v>
      </c>
    </row>
    <row r="30" spans="1:36" ht="15" customHeight="1" x14ac:dyDescent="0.15">
      <c r="A30" s="32"/>
      <c r="C30" s="289" t="s">
        <v>149</v>
      </c>
      <c r="D30" s="290"/>
      <c r="E30" s="325"/>
      <c r="F30" s="326"/>
      <c r="G30" s="109" t="s">
        <v>76</v>
      </c>
      <c r="H30" s="280" t="str">
        <f>IF(W15,"",E30+H29/24/60)</f>
        <v/>
      </c>
      <c r="I30" s="281"/>
      <c r="J30" s="291" t="str">
        <f>IF(AB15,"",H30+AE30/24/60)</f>
        <v/>
      </c>
      <c r="K30" s="280"/>
      <c r="L30" s="109" t="s">
        <v>76</v>
      </c>
      <c r="M30" s="280" t="str">
        <f>IF(AB15,"",J30+M29/24/60)</f>
        <v/>
      </c>
      <c r="N30" s="281"/>
      <c r="O30" s="291" t="str">
        <f>IF(AG15,"",M30+AJ30/24/60)</f>
        <v/>
      </c>
      <c r="P30" s="280"/>
      <c r="Q30" s="109" t="s">
        <v>76</v>
      </c>
      <c r="R30" s="280" t="str">
        <f>IF(AG15,"",O30+R29/24/60)</f>
        <v/>
      </c>
      <c r="S30" s="281"/>
      <c r="T30" s="33"/>
      <c r="V30" s="4" t="s">
        <v>159</v>
      </c>
      <c r="Z30" s="4">
        <v>0</v>
      </c>
      <c r="AE30" s="110">
        <f>$N$13</f>
        <v>5</v>
      </c>
      <c r="AJ30" s="110">
        <f>$N$13</f>
        <v>5</v>
      </c>
    </row>
    <row r="31" spans="1:36" ht="15" customHeight="1" x14ac:dyDescent="0.15">
      <c r="A31" s="32"/>
      <c r="C31" s="320" t="s">
        <v>138</v>
      </c>
      <c r="D31" s="321"/>
      <c r="E31" s="322">
        <v>4</v>
      </c>
      <c r="F31" s="323"/>
      <c r="G31" s="323"/>
      <c r="H31" s="323"/>
      <c r="I31" s="324"/>
      <c r="J31" s="322">
        <v>5</v>
      </c>
      <c r="K31" s="323"/>
      <c r="L31" s="323"/>
      <c r="M31" s="323"/>
      <c r="N31" s="324"/>
      <c r="O31" s="322">
        <v>6</v>
      </c>
      <c r="P31" s="323"/>
      <c r="Q31" s="323"/>
      <c r="R31" s="323"/>
      <c r="S31" s="324"/>
      <c r="T31" s="33"/>
      <c r="V31" s="4" t="s">
        <v>138</v>
      </c>
      <c r="W31" s="4">
        <f>+E31</f>
        <v>4</v>
      </c>
      <c r="AB31" s="4">
        <f>+J31</f>
        <v>5</v>
      </c>
      <c r="AG31" s="4">
        <f>+O31</f>
        <v>6</v>
      </c>
    </row>
    <row r="32" spans="1:36" ht="15" customHeight="1" x14ac:dyDescent="0.15">
      <c r="A32" s="32"/>
      <c r="C32" s="292" t="s">
        <v>139</v>
      </c>
      <c r="D32" s="293"/>
      <c r="E32" s="315"/>
      <c r="F32" s="316"/>
      <c r="G32" s="316"/>
      <c r="H32" s="316"/>
      <c r="I32" s="317"/>
      <c r="J32" s="315"/>
      <c r="K32" s="316"/>
      <c r="L32" s="316"/>
      <c r="M32" s="316"/>
      <c r="N32" s="317"/>
      <c r="O32" s="315"/>
      <c r="P32" s="316"/>
      <c r="Q32" s="316"/>
      <c r="R32" s="316"/>
      <c r="S32" s="317"/>
      <c r="T32" s="33"/>
      <c r="V32" s="4" t="s">
        <v>157</v>
      </c>
      <c r="W32" s="4" t="b">
        <f>X37=0</f>
        <v>1</v>
      </c>
      <c r="AB32" s="4" t="b">
        <f>AC37=0</f>
        <v>1</v>
      </c>
      <c r="AG32" s="4" t="b">
        <f>AH37=0</f>
        <v>1</v>
      </c>
    </row>
    <row r="33" spans="1:36" ht="15" customHeight="1" x14ac:dyDescent="0.15">
      <c r="A33" s="32"/>
      <c r="C33" s="292" t="s">
        <v>160</v>
      </c>
      <c r="D33" s="314"/>
      <c r="E33" s="315"/>
      <c r="F33" s="316"/>
      <c r="G33" s="316"/>
      <c r="H33" s="316"/>
      <c r="I33" s="317"/>
      <c r="J33" s="315"/>
      <c r="K33" s="316"/>
      <c r="L33" s="316"/>
      <c r="M33" s="316"/>
      <c r="N33" s="317"/>
      <c r="O33" s="315"/>
      <c r="P33" s="316"/>
      <c r="Q33" s="316"/>
      <c r="R33" s="316"/>
      <c r="S33" s="317"/>
      <c r="T33" s="33"/>
    </row>
    <row r="34" spans="1:36" ht="15" customHeight="1" x14ac:dyDescent="0.15">
      <c r="A34" s="32"/>
      <c r="C34" s="318" t="s">
        <v>140</v>
      </c>
      <c r="D34" s="309"/>
      <c r="E34" s="56" t="s">
        <v>197</v>
      </c>
      <c r="F34" s="197"/>
      <c r="G34" s="197"/>
      <c r="H34" s="197"/>
      <c r="I34" s="268"/>
      <c r="J34" s="56" t="s">
        <v>197</v>
      </c>
      <c r="K34" s="197"/>
      <c r="L34" s="197"/>
      <c r="M34" s="197"/>
      <c r="N34" s="268"/>
      <c r="O34" s="56" t="s">
        <v>197</v>
      </c>
      <c r="P34" s="197"/>
      <c r="Q34" s="197"/>
      <c r="R34" s="197"/>
      <c r="S34" s="268"/>
      <c r="T34" s="33"/>
    </row>
    <row r="35" spans="1:36" s="52" customFormat="1" ht="15" customHeight="1" x14ac:dyDescent="0.15">
      <c r="A35" s="32"/>
      <c r="C35" s="310"/>
      <c r="D35" s="319"/>
      <c r="E35" s="57" t="s">
        <v>198</v>
      </c>
      <c r="F35" s="179"/>
      <c r="G35" s="179"/>
      <c r="H35" s="179"/>
      <c r="I35" s="267"/>
      <c r="J35" s="57" t="s">
        <v>198</v>
      </c>
      <c r="K35" s="179"/>
      <c r="L35" s="179"/>
      <c r="M35" s="179"/>
      <c r="N35" s="267"/>
      <c r="O35" s="57" t="s">
        <v>198</v>
      </c>
      <c r="P35" s="179"/>
      <c r="Q35" s="179"/>
      <c r="R35" s="179"/>
      <c r="S35" s="267"/>
      <c r="T35" s="33"/>
    </row>
    <row r="36" spans="1:36" ht="15" customHeight="1" x14ac:dyDescent="0.15">
      <c r="A36" s="32"/>
      <c r="C36" s="310"/>
      <c r="D36" s="279"/>
      <c r="E36" s="57" t="s">
        <v>199</v>
      </c>
      <c r="F36" s="180"/>
      <c r="G36" s="180"/>
      <c r="H36" s="180"/>
      <c r="I36" s="267"/>
      <c r="J36" s="57" t="s">
        <v>199</v>
      </c>
      <c r="K36" s="180"/>
      <c r="L36" s="180"/>
      <c r="M36" s="180"/>
      <c r="N36" s="267"/>
      <c r="O36" s="57" t="s">
        <v>199</v>
      </c>
      <c r="P36" s="180"/>
      <c r="Q36" s="180"/>
      <c r="R36" s="180"/>
      <c r="S36" s="267"/>
      <c r="T36" s="33"/>
    </row>
    <row r="37" spans="1:36" ht="15" customHeight="1" x14ac:dyDescent="0.15">
      <c r="A37" s="32"/>
      <c r="C37" s="311"/>
      <c r="D37" s="312"/>
      <c r="E37" s="58" t="s">
        <v>200</v>
      </c>
      <c r="F37" s="158"/>
      <c r="G37" s="158"/>
      <c r="H37" s="158"/>
      <c r="I37" s="265"/>
      <c r="J37" s="58" t="s">
        <v>200</v>
      </c>
      <c r="K37" s="158"/>
      <c r="L37" s="158"/>
      <c r="M37" s="158"/>
      <c r="N37" s="265"/>
      <c r="O37" s="58" t="s">
        <v>200</v>
      </c>
      <c r="P37" s="158"/>
      <c r="Q37" s="158"/>
      <c r="R37" s="158"/>
      <c r="S37" s="265"/>
      <c r="T37" s="33"/>
      <c r="V37" s="4" t="s">
        <v>156</v>
      </c>
      <c r="X37" s="4">
        <f>SUM(X40:X44)</f>
        <v>0</v>
      </c>
      <c r="Z37" s="4">
        <f>ROUND(SUM(Z40:Z44)*1000,2)</f>
        <v>0</v>
      </c>
      <c r="AC37" s="4">
        <f>SUM(AC40:AC44)</f>
        <v>0</v>
      </c>
      <c r="AE37" s="4">
        <f>ROUND(SUM(AE40:AE44)*1000,2)</f>
        <v>0</v>
      </c>
      <c r="AH37" s="4">
        <f>SUM(AH40:AH44)</f>
        <v>0</v>
      </c>
      <c r="AJ37" s="4">
        <f>ROUND(SUM(AJ40:AJ44)*1000,2)</f>
        <v>0</v>
      </c>
    </row>
    <row r="38" spans="1:36" ht="13.5" x14ac:dyDescent="0.15">
      <c r="A38" s="32"/>
      <c r="C38" s="292" t="s">
        <v>141</v>
      </c>
      <c r="D38" s="293"/>
      <c r="E38" s="306">
        <v>0</v>
      </c>
      <c r="F38" s="307"/>
      <c r="G38" s="28" t="s">
        <v>151</v>
      </c>
      <c r="H38" s="106">
        <v>3</v>
      </c>
      <c r="I38" s="107" t="s">
        <v>152</v>
      </c>
      <c r="J38" s="306">
        <v>0</v>
      </c>
      <c r="K38" s="307"/>
      <c r="L38" s="28" t="s">
        <v>151</v>
      </c>
      <c r="M38" s="106">
        <v>3</v>
      </c>
      <c r="N38" s="107" t="s">
        <v>152</v>
      </c>
      <c r="O38" s="306">
        <v>0</v>
      </c>
      <c r="P38" s="307"/>
      <c r="Q38" s="28" t="s">
        <v>151</v>
      </c>
      <c r="R38" s="106">
        <v>3</v>
      </c>
      <c r="S38" s="107" t="s">
        <v>152</v>
      </c>
      <c r="T38" s="33"/>
      <c r="Y38" s="4">
        <f>DATA!$E$51</f>
        <v>4</v>
      </c>
      <c r="Z38" s="4">
        <f>DATA!$F$51</f>
        <v>5</v>
      </c>
      <c r="AD38" s="4">
        <f>DATA!$E$51</f>
        <v>4</v>
      </c>
      <c r="AE38" s="4">
        <f>DATA!$F$51</f>
        <v>5</v>
      </c>
      <c r="AI38" s="4">
        <f>DATA!$E$51</f>
        <v>4</v>
      </c>
      <c r="AJ38" s="4">
        <f>DATA!$F$51</f>
        <v>5</v>
      </c>
    </row>
    <row r="39" spans="1:36" ht="12" x14ac:dyDescent="0.15">
      <c r="A39" s="32"/>
      <c r="C39" s="308" t="s">
        <v>153</v>
      </c>
      <c r="D39" s="309"/>
      <c r="E39" s="313" t="s">
        <v>105</v>
      </c>
      <c r="F39" s="301"/>
      <c r="G39" s="300" t="s">
        <v>150</v>
      </c>
      <c r="H39" s="301"/>
      <c r="I39" s="44" t="s">
        <v>147</v>
      </c>
      <c r="J39" s="313" t="s">
        <v>105</v>
      </c>
      <c r="K39" s="301"/>
      <c r="L39" s="300" t="s">
        <v>150</v>
      </c>
      <c r="M39" s="301"/>
      <c r="N39" s="44" t="s">
        <v>147</v>
      </c>
      <c r="O39" s="313" t="s">
        <v>105</v>
      </c>
      <c r="P39" s="301"/>
      <c r="Q39" s="300" t="s">
        <v>150</v>
      </c>
      <c r="R39" s="301"/>
      <c r="S39" s="44" t="s">
        <v>147</v>
      </c>
      <c r="T39" s="33"/>
      <c r="W39" s="4" t="s">
        <v>105</v>
      </c>
      <c r="X39" s="4" t="s">
        <v>146</v>
      </c>
      <c r="Y39" s="4" t="s">
        <v>158</v>
      </c>
      <c r="Z39" s="4" t="s">
        <v>155</v>
      </c>
      <c r="AB39" s="4" t="s">
        <v>105</v>
      </c>
      <c r="AC39" s="4" t="s">
        <v>146</v>
      </c>
      <c r="AD39" s="4" t="s">
        <v>158</v>
      </c>
      <c r="AE39" s="4" t="s">
        <v>155</v>
      </c>
      <c r="AG39" s="4" t="s">
        <v>105</v>
      </c>
      <c r="AH39" s="4" t="s">
        <v>146</v>
      </c>
      <c r="AI39" s="4" t="s">
        <v>158</v>
      </c>
      <c r="AJ39" s="4" t="s">
        <v>155</v>
      </c>
    </row>
    <row r="40" spans="1:36" ht="13.5" x14ac:dyDescent="0.15">
      <c r="A40" s="32"/>
      <c r="C40" s="310"/>
      <c r="D40" s="279"/>
      <c r="E40" s="302"/>
      <c r="F40" s="303"/>
      <c r="G40" s="304"/>
      <c r="H40" s="305"/>
      <c r="I40" s="103" t="str">
        <f>IF(OR(W$15,Y40=0),"",ROUND(E$21/1000/Y40/60,2))</f>
        <v/>
      </c>
      <c r="J40" s="302"/>
      <c r="K40" s="303"/>
      <c r="L40" s="304"/>
      <c r="M40" s="305"/>
      <c r="N40" s="103" t="str">
        <f>IF(OR(AB$15,AD40=0),"",ROUND(J$21/1000/AD40/60,2))</f>
        <v/>
      </c>
      <c r="O40" s="302"/>
      <c r="P40" s="303"/>
      <c r="Q40" s="304"/>
      <c r="R40" s="305"/>
      <c r="S40" s="103" t="str">
        <f>IF(OR(AG$15,AI40=0),"",ROUND(O$21/1000/AI40/60,2))</f>
        <v/>
      </c>
      <c r="T40" s="33"/>
      <c r="W40" s="4">
        <f>E40</f>
        <v>0</v>
      </c>
      <c r="X40" s="4">
        <f>G40</f>
        <v>0</v>
      </c>
      <c r="Y40" s="4">
        <f>IF(W40=0,0,VLOOKUP(W40,size2,Y$21,FALSE))</f>
        <v>0</v>
      </c>
      <c r="Z40" s="4">
        <f>IF(W40=0,0,VLOOKUP(W40,size2,Z$21,FALSE)/100*X40)</f>
        <v>0</v>
      </c>
      <c r="AB40" s="4">
        <f>J40</f>
        <v>0</v>
      </c>
      <c r="AC40" s="4">
        <f>L40</f>
        <v>0</v>
      </c>
      <c r="AD40" s="4">
        <f>IF(AB40=0,0,VLOOKUP(AB40,size2,AD$21,FALSE))</f>
        <v>0</v>
      </c>
      <c r="AE40" s="4">
        <f>IF(AB40=0,0,VLOOKUP(AB40,size2,AE$21,FALSE)/100*AC40)</f>
        <v>0</v>
      </c>
      <c r="AG40" s="4">
        <f>O40</f>
        <v>0</v>
      </c>
      <c r="AH40" s="4">
        <f>Q40</f>
        <v>0</v>
      </c>
      <c r="AI40" s="4">
        <f>IF(AG40=0,0,VLOOKUP(AG40,size2,AI$21,FALSE))</f>
        <v>0</v>
      </c>
      <c r="AJ40" s="4">
        <f>IF(AG40=0,0,VLOOKUP(AG40,size2,AJ$21,FALSE)/100*AH40)</f>
        <v>0</v>
      </c>
    </row>
    <row r="41" spans="1:36" ht="13.5" x14ac:dyDescent="0.15">
      <c r="A41" s="32"/>
      <c r="C41" s="310"/>
      <c r="D41" s="279"/>
      <c r="E41" s="273"/>
      <c r="F41" s="274"/>
      <c r="G41" s="271"/>
      <c r="H41" s="272"/>
      <c r="I41" s="104" t="str">
        <f t="shared" ref="I41:I44" si="9">IF(OR(W$15,Y41=0),"",ROUND(E$21/1000/Y41/60,2))</f>
        <v/>
      </c>
      <c r="J41" s="273"/>
      <c r="K41" s="274"/>
      <c r="L41" s="271"/>
      <c r="M41" s="272"/>
      <c r="N41" s="104" t="str">
        <f t="shared" ref="N41:N44" si="10">IF(OR(AB$15,AD41=0),"",ROUND(J$21/1000/AD41/60,2))</f>
        <v/>
      </c>
      <c r="O41" s="273"/>
      <c r="P41" s="274"/>
      <c r="Q41" s="271"/>
      <c r="R41" s="272"/>
      <c r="S41" s="104" t="str">
        <f t="shared" ref="S41:S44" si="11">IF(OR(AG$15,AI41=0),"",ROUND(O$21/1000/AI41/60,2))</f>
        <v/>
      </c>
      <c r="T41" s="33"/>
      <c r="W41" s="4">
        <f t="shared" ref="W41:W44" si="12">E41</f>
        <v>0</v>
      </c>
      <c r="X41" s="4">
        <f t="shared" ref="X41:X44" si="13">G41</f>
        <v>0</v>
      </c>
      <c r="Y41" s="4">
        <f>IF(W41=0,0,VLOOKUP(W41,size2,Y$21,FALSE))</f>
        <v>0</v>
      </c>
      <c r="Z41" s="4">
        <f>IF(W41=0,0,VLOOKUP(W41,size2,Z$21,FALSE)/100*X41)</f>
        <v>0</v>
      </c>
      <c r="AB41" s="4">
        <f t="shared" ref="AB41:AB44" si="14">J41</f>
        <v>0</v>
      </c>
      <c r="AC41" s="4">
        <f t="shared" ref="AC41:AC44" si="15">L41</f>
        <v>0</v>
      </c>
      <c r="AD41" s="4">
        <f>IF(AB41=0,0,VLOOKUP(AB41,size2,AD$21,FALSE))</f>
        <v>0</v>
      </c>
      <c r="AE41" s="4">
        <f>IF(AB41=0,0,VLOOKUP(AB41,size2,AE$21,FALSE)/100*AC41)</f>
        <v>0</v>
      </c>
      <c r="AG41" s="4">
        <f t="shared" ref="AG41:AG44" si="16">O41</f>
        <v>0</v>
      </c>
      <c r="AH41" s="4">
        <f t="shared" ref="AH41:AH44" si="17">Q41</f>
        <v>0</v>
      </c>
      <c r="AI41" s="4">
        <f>IF(AG41=0,0,VLOOKUP(AG41,size2,AI$21,FALSE))</f>
        <v>0</v>
      </c>
      <c r="AJ41" s="4">
        <f>IF(AG41=0,0,VLOOKUP(AG41,size2,AJ$21,FALSE)/100*AH41)</f>
        <v>0</v>
      </c>
    </row>
    <row r="42" spans="1:36" ht="13.5" x14ac:dyDescent="0.15">
      <c r="A42" s="32"/>
      <c r="C42" s="310"/>
      <c r="D42" s="279"/>
      <c r="E42" s="273"/>
      <c r="F42" s="274"/>
      <c r="G42" s="271"/>
      <c r="H42" s="272"/>
      <c r="I42" s="104" t="str">
        <f t="shared" si="9"/>
        <v/>
      </c>
      <c r="J42" s="273"/>
      <c r="K42" s="274"/>
      <c r="L42" s="271"/>
      <c r="M42" s="272"/>
      <c r="N42" s="104" t="str">
        <f t="shared" si="10"/>
        <v/>
      </c>
      <c r="O42" s="273"/>
      <c r="P42" s="274"/>
      <c r="Q42" s="271"/>
      <c r="R42" s="272"/>
      <c r="S42" s="104" t="str">
        <f t="shared" si="11"/>
        <v/>
      </c>
      <c r="T42" s="33"/>
      <c r="W42" s="4">
        <f t="shared" si="12"/>
        <v>0</v>
      </c>
      <c r="X42" s="4">
        <f t="shared" si="13"/>
        <v>0</v>
      </c>
      <c r="Y42" s="4">
        <f>IF(W42=0,0,VLOOKUP(W42,size2,Y$21,FALSE))</f>
        <v>0</v>
      </c>
      <c r="Z42" s="4">
        <f>IF(W42=0,0,VLOOKUP(W42,size2,Z$21,FALSE)/100*X42)</f>
        <v>0</v>
      </c>
      <c r="AB42" s="4">
        <f t="shared" si="14"/>
        <v>0</v>
      </c>
      <c r="AC42" s="4">
        <f t="shared" si="15"/>
        <v>0</v>
      </c>
      <c r="AD42" s="4">
        <f>IF(AB42=0,0,VLOOKUP(AB42,size2,AD$21,FALSE))</f>
        <v>0</v>
      </c>
      <c r="AE42" s="4">
        <f>IF(AB42=0,0,VLOOKUP(AB42,size2,AE$21,FALSE)/100*AC42)</f>
        <v>0</v>
      </c>
      <c r="AG42" s="4">
        <f t="shared" si="16"/>
        <v>0</v>
      </c>
      <c r="AH42" s="4">
        <f t="shared" si="17"/>
        <v>0</v>
      </c>
      <c r="AI42" s="4">
        <f>IF(AG42=0,0,VLOOKUP(AG42,size2,AI$21,FALSE))</f>
        <v>0</v>
      </c>
      <c r="AJ42" s="4">
        <f>IF(AG42=0,0,VLOOKUP(AG42,size2,AJ$21,FALSE)/100*AH42)</f>
        <v>0</v>
      </c>
    </row>
    <row r="43" spans="1:36" ht="13.5" x14ac:dyDescent="0.15">
      <c r="A43" s="32"/>
      <c r="C43" s="310"/>
      <c r="D43" s="279"/>
      <c r="E43" s="273"/>
      <c r="F43" s="274"/>
      <c r="G43" s="271"/>
      <c r="H43" s="272"/>
      <c r="I43" s="104" t="str">
        <f t="shared" si="9"/>
        <v/>
      </c>
      <c r="J43" s="273"/>
      <c r="K43" s="274"/>
      <c r="L43" s="271"/>
      <c r="M43" s="272"/>
      <c r="N43" s="104" t="str">
        <f t="shared" si="10"/>
        <v/>
      </c>
      <c r="O43" s="273"/>
      <c r="P43" s="274"/>
      <c r="Q43" s="271"/>
      <c r="R43" s="272"/>
      <c r="S43" s="104" t="str">
        <f t="shared" si="11"/>
        <v/>
      </c>
      <c r="T43" s="33"/>
      <c r="W43" s="4">
        <f t="shared" si="12"/>
        <v>0</v>
      </c>
      <c r="X43" s="4">
        <f t="shared" si="13"/>
        <v>0</v>
      </c>
      <c r="Y43" s="4">
        <f>IF(W43=0,0,VLOOKUP(W43,size2,Y$21,FALSE))</f>
        <v>0</v>
      </c>
      <c r="Z43" s="4">
        <f>IF(W43=0,0,VLOOKUP(W43,size2,Z$21,FALSE)/100*X43)</f>
        <v>0</v>
      </c>
      <c r="AB43" s="4">
        <f t="shared" si="14"/>
        <v>0</v>
      </c>
      <c r="AC43" s="4">
        <f t="shared" si="15"/>
        <v>0</v>
      </c>
      <c r="AD43" s="4">
        <f>IF(AB43=0,0,VLOOKUP(AB43,size2,AD$21,FALSE))</f>
        <v>0</v>
      </c>
      <c r="AE43" s="4">
        <f>IF(AB43=0,0,VLOOKUP(AB43,size2,AE$21,FALSE)/100*AC43)</f>
        <v>0</v>
      </c>
      <c r="AG43" s="4">
        <f t="shared" si="16"/>
        <v>0</v>
      </c>
      <c r="AH43" s="4">
        <f t="shared" si="17"/>
        <v>0</v>
      </c>
      <c r="AI43" s="4">
        <f>IF(AG43=0,0,VLOOKUP(AG43,size2,AI$21,FALSE))</f>
        <v>0</v>
      </c>
      <c r="AJ43" s="4">
        <f>IF(AG43=0,0,VLOOKUP(AG43,size2,AJ$21,FALSE)/100*AH43)</f>
        <v>0</v>
      </c>
    </row>
    <row r="44" spans="1:36" ht="13.5" x14ac:dyDescent="0.15">
      <c r="A44" s="32"/>
      <c r="C44" s="311"/>
      <c r="D44" s="312"/>
      <c r="E44" s="275"/>
      <c r="F44" s="276"/>
      <c r="G44" s="277"/>
      <c r="H44" s="278"/>
      <c r="I44" s="105" t="str">
        <f t="shared" si="9"/>
        <v/>
      </c>
      <c r="J44" s="275"/>
      <c r="K44" s="276"/>
      <c r="L44" s="277"/>
      <c r="M44" s="278"/>
      <c r="N44" s="105" t="str">
        <f t="shared" si="10"/>
        <v/>
      </c>
      <c r="O44" s="275"/>
      <c r="P44" s="276"/>
      <c r="Q44" s="277"/>
      <c r="R44" s="278"/>
      <c r="S44" s="105" t="str">
        <f t="shared" si="11"/>
        <v/>
      </c>
      <c r="T44" s="33"/>
      <c r="W44" s="4">
        <f t="shared" si="12"/>
        <v>0</v>
      </c>
      <c r="X44" s="4">
        <f t="shared" si="13"/>
        <v>0</v>
      </c>
      <c r="Y44" s="4">
        <f>IF(W44=0,0,VLOOKUP(W44,size2,Y$21,FALSE))</f>
        <v>0</v>
      </c>
      <c r="Z44" s="4">
        <f>IF(W44=0,0,VLOOKUP(W44,size2,Z$21,FALSE)/100*X44)</f>
        <v>0</v>
      </c>
      <c r="AB44" s="4">
        <f t="shared" si="14"/>
        <v>0</v>
      </c>
      <c r="AC44" s="4">
        <f t="shared" si="15"/>
        <v>0</v>
      </c>
      <c r="AD44" s="4">
        <f>IF(AB44=0,0,VLOOKUP(AB44,size2,AD$21,FALSE))</f>
        <v>0</v>
      </c>
      <c r="AE44" s="4">
        <f>IF(AB44=0,0,VLOOKUP(AB44,size2,AE$21,FALSE)/100*AC44)</f>
        <v>0</v>
      </c>
      <c r="AG44" s="4">
        <f t="shared" si="16"/>
        <v>0</v>
      </c>
      <c r="AH44" s="4">
        <f t="shared" si="17"/>
        <v>0</v>
      </c>
      <c r="AI44" s="4">
        <f>IF(AG44=0,0,VLOOKUP(AG44,size2,AI$21,FALSE))</f>
        <v>0</v>
      </c>
      <c r="AJ44" s="4">
        <f>IF(AG44=0,0,VLOOKUP(AG44,size2,AJ$21,FALSE)/100*AH44)</f>
        <v>0</v>
      </c>
    </row>
    <row r="45" spans="1:36" ht="13.5" x14ac:dyDescent="0.15">
      <c r="A45" s="32"/>
      <c r="C45" s="292" t="s">
        <v>142</v>
      </c>
      <c r="D45" s="293"/>
      <c r="E45" s="298" t="str">
        <f>IF(W32,"",Z37)</f>
        <v/>
      </c>
      <c r="F45" s="299"/>
      <c r="G45" s="269" t="str">
        <f>IF(W32,"",ROUND(Z37/E38,2))</f>
        <v/>
      </c>
      <c r="H45" s="269"/>
      <c r="I45" s="270"/>
      <c r="J45" s="298" t="str">
        <f>IF(AB32,"",AE37)</f>
        <v/>
      </c>
      <c r="K45" s="299"/>
      <c r="L45" s="269" t="str">
        <f>IF(AB32,"",ROUND(AE37/J38,2))</f>
        <v/>
      </c>
      <c r="M45" s="269"/>
      <c r="N45" s="270"/>
      <c r="O45" s="298" t="str">
        <f>IF(AG32,"",AJ37)</f>
        <v/>
      </c>
      <c r="P45" s="299"/>
      <c r="Q45" s="269" t="str">
        <f>IF(AG32,"",ROUND(AJ37/O38,2))</f>
        <v/>
      </c>
      <c r="R45" s="269"/>
      <c r="S45" s="270"/>
      <c r="T45" s="33"/>
    </row>
    <row r="46" spans="1:36" ht="15" customHeight="1" x14ac:dyDescent="0.15">
      <c r="A46" s="32"/>
      <c r="C46" s="292" t="s">
        <v>143</v>
      </c>
      <c r="D46" s="293"/>
      <c r="E46" s="294" t="str">
        <f>IF(W32,"",ROUND(Z37/E38*H38,2))</f>
        <v/>
      </c>
      <c r="F46" s="295"/>
      <c r="G46" s="108" t="s">
        <v>148</v>
      </c>
      <c r="H46" s="296"/>
      <c r="I46" s="297"/>
      <c r="J46" s="294" t="str">
        <f>IF(AB32,"",ROUND(AE37/J38*M38,2))</f>
        <v/>
      </c>
      <c r="K46" s="295"/>
      <c r="L46" s="108" t="s">
        <v>148</v>
      </c>
      <c r="M46" s="296"/>
      <c r="N46" s="297"/>
      <c r="O46" s="294" t="str">
        <f>IF(AG32,"",ROUND(AJ37/O38*R38,2))</f>
        <v/>
      </c>
      <c r="P46" s="295"/>
      <c r="Q46" s="108" t="s">
        <v>148</v>
      </c>
      <c r="R46" s="296"/>
      <c r="S46" s="297"/>
      <c r="T46" s="33"/>
      <c r="V46" s="4" t="s">
        <v>164</v>
      </c>
      <c r="Z46" s="4">
        <f>H46*E38</f>
        <v>0</v>
      </c>
      <c r="AE46" s="4">
        <f>M46*J38</f>
        <v>0</v>
      </c>
      <c r="AJ46" s="4">
        <f>R46*O38</f>
        <v>0</v>
      </c>
    </row>
    <row r="47" spans="1:36" ht="15" customHeight="1" x14ac:dyDescent="0.15">
      <c r="A47" s="32"/>
      <c r="C47" s="289" t="s">
        <v>149</v>
      </c>
      <c r="D47" s="290"/>
      <c r="E47" s="291" t="str">
        <f>IF(W32,"",R30+Z47/24/60)</f>
        <v/>
      </c>
      <c r="F47" s="280"/>
      <c r="G47" s="109" t="s">
        <v>76</v>
      </c>
      <c r="H47" s="280" t="str">
        <f>IF(W32,"",E47+H46/24/60)</f>
        <v/>
      </c>
      <c r="I47" s="281"/>
      <c r="J47" s="291" t="str">
        <f>IF(AB32,"",H47+AE47/24/60)</f>
        <v/>
      </c>
      <c r="K47" s="280"/>
      <c r="L47" s="109" t="s">
        <v>76</v>
      </c>
      <c r="M47" s="280" t="str">
        <f>IF(AB32,"",J47+M46/24/60)</f>
        <v/>
      </c>
      <c r="N47" s="281"/>
      <c r="O47" s="291" t="str">
        <f>IF(AG32,"",M47+AJ47/24/60)</f>
        <v/>
      </c>
      <c r="P47" s="280"/>
      <c r="Q47" s="109" t="s">
        <v>76</v>
      </c>
      <c r="R47" s="280" t="str">
        <f>IF(AG32,"",O47+R46/24/60)</f>
        <v/>
      </c>
      <c r="S47" s="281"/>
      <c r="T47" s="33"/>
      <c r="V47" s="4" t="s">
        <v>159</v>
      </c>
      <c r="Z47" s="110">
        <f>$N$13</f>
        <v>5</v>
      </c>
      <c r="AE47" s="110">
        <f>$N$13</f>
        <v>5</v>
      </c>
      <c r="AJ47" s="110">
        <f>$N$13</f>
        <v>5</v>
      </c>
    </row>
    <row r="48" spans="1:36" ht="13.5" x14ac:dyDescent="0.15">
      <c r="A48" s="32"/>
      <c r="C48" s="282" t="s">
        <v>161</v>
      </c>
      <c r="D48" s="283"/>
      <c r="E48" s="284" t="s">
        <v>162</v>
      </c>
      <c r="F48" s="222"/>
      <c r="G48" s="222"/>
      <c r="H48" s="285">
        <f>SUM(H29,M29,R29,H46,M46,R46)/24/60</f>
        <v>0</v>
      </c>
      <c r="I48" s="285"/>
      <c r="J48" s="285"/>
      <c r="K48" s="286"/>
      <c r="L48" s="284" t="s">
        <v>163</v>
      </c>
      <c r="M48" s="222"/>
      <c r="N48" s="222"/>
      <c r="O48" s="287">
        <f>SUM(Z29,AE29,AJ29,Z46,AE46,AJ46)</f>
        <v>0</v>
      </c>
      <c r="P48" s="287"/>
      <c r="Q48" s="287"/>
      <c r="R48" s="287"/>
      <c r="S48" s="288"/>
      <c r="T48" s="33"/>
    </row>
    <row r="49" spans="1:20" ht="15" customHeight="1" x14ac:dyDescent="0.15">
      <c r="A49" s="32"/>
      <c r="E49" s="38"/>
      <c r="F49" s="38"/>
      <c r="G49" s="38"/>
      <c r="H49" s="48"/>
      <c r="I49" s="48"/>
      <c r="J49" s="48"/>
      <c r="K49" s="48"/>
      <c r="L49" s="38"/>
      <c r="M49" s="38"/>
      <c r="N49" s="38"/>
      <c r="O49" s="49"/>
      <c r="P49" s="49"/>
      <c r="Q49" s="49"/>
      <c r="R49" s="49"/>
      <c r="S49" s="49"/>
      <c r="T49" s="33"/>
    </row>
    <row r="50" spans="1:20" ht="15" customHeight="1" x14ac:dyDescent="0.15">
      <c r="A50" s="34" t="s">
        <v>102</v>
      </c>
      <c r="T50" s="33"/>
    </row>
    <row r="51" spans="1:20" ht="15" customHeight="1" x14ac:dyDescent="0.15">
      <c r="A51" s="32"/>
      <c r="C51" s="279" t="s">
        <v>135</v>
      </c>
      <c r="D51" s="279"/>
      <c r="E51" s="279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  <c r="R51" s="180"/>
      <c r="S51" s="180"/>
      <c r="T51" s="196"/>
    </row>
    <row r="52" spans="1:20" ht="15" customHeight="1" x14ac:dyDescent="0.15">
      <c r="A52" s="32"/>
      <c r="C52" s="279" t="s">
        <v>136</v>
      </c>
      <c r="D52" s="279"/>
      <c r="E52" s="279"/>
      <c r="F52" s="279"/>
      <c r="G52" s="279"/>
      <c r="H52" s="279"/>
      <c r="I52" s="279"/>
      <c r="J52" s="279"/>
      <c r="K52" s="180"/>
      <c r="L52" s="180"/>
      <c r="M52" s="180"/>
      <c r="N52" s="180"/>
      <c r="O52" s="180"/>
      <c r="P52" s="180"/>
      <c r="Q52" s="180"/>
      <c r="R52" s="180"/>
      <c r="S52" s="180"/>
      <c r="T52" s="196"/>
    </row>
    <row r="53" spans="1:20" ht="15" customHeight="1" x14ac:dyDescent="0.15">
      <c r="A53" s="32"/>
      <c r="C53" s="279" t="s">
        <v>137</v>
      </c>
      <c r="D53" s="279"/>
      <c r="E53" s="279"/>
      <c r="F53" s="279"/>
      <c r="G53" s="279"/>
      <c r="H53" s="279"/>
      <c r="I53" s="279"/>
      <c r="J53" s="279"/>
      <c r="K53" s="180"/>
      <c r="L53" s="180"/>
      <c r="M53" s="180"/>
      <c r="N53" s="180"/>
      <c r="O53" s="180"/>
      <c r="P53" s="180"/>
      <c r="Q53" s="180"/>
      <c r="R53" s="180"/>
      <c r="S53" s="180"/>
      <c r="T53" s="196"/>
    </row>
    <row r="54" spans="1:20" ht="15" customHeight="1" thickBot="1" x14ac:dyDescent="0.2">
      <c r="A54" s="35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7"/>
    </row>
  </sheetData>
  <mergeCells count="198">
    <mergeCell ref="C9:J9"/>
    <mergeCell ref="K9:T9"/>
    <mergeCell ref="C10:J10"/>
    <mergeCell ref="K10:T10"/>
    <mergeCell ref="C11:G11"/>
    <mergeCell ref="H11:T11"/>
    <mergeCell ref="C4:G4"/>
    <mergeCell ref="H4:T4"/>
    <mergeCell ref="C5:G5"/>
    <mergeCell ref="H5:T5"/>
    <mergeCell ref="C6:H6"/>
    <mergeCell ref="I6:T6"/>
    <mergeCell ref="C16:D16"/>
    <mergeCell ref="E16:I16"/>
    <mergeCell ref="J16:N16"/>
    <mergeCell ref="O16:S16"/>
    <mergeCell ref="C17:D20"/>
    <mergeCell ref="C14:D14"/>
    <mergeCell ref="E14:I14"/>
    <mergeCell ref="J14:N14"/>
    <mergeCell ref="O14:S14"/>
    <mergeCell ref="C15:D15"/>
    <mergeCell ref="E15:I15"/>
    <mergeCell ref="J15:N15"/>
    <mergeCell ref="O15:S15"/>
    <mergeCell ref="P17:S17"/>
    <mergeCell ref="P18:S18"/>
    <mergeCell ref="P19:S19"/>
    <mergeCell ref="P20:S20"/>
    <mergeCell ref="K17:N17"/>
    <mergeCell ref="K18:N18"/>
    <mergeCell ref="K19:N19"/>
    <mergeCell ref="K20:N20"/>
    <mergeCell ref="F17:I17"/>
    <mergeCell ref="F18:I18"/>
    <mergeCell ref="F19:I19"/>
    <mergeCell ref="C21:D21"/>
    <mergeCell ref="E21:F21"/>
    <mergeCell ref="J21:K21"/>
    <mergeCell ref="O21:P21"/>
    <mergeCell ref="C22:D27"/>
    <mergeCell ref="E22:F22"/>
    <mergeCell ref="G22:H22"/>
    <mergeCell ref="J22:K22"/>
    <mergeCell ref="L22:M22"/>
    <mergeCell ref="O22:P22"/>
    <mergeCell ref="E25:F25"/>
    <mergeCell ref="G25:H25"/>
    <mergeCell ref="J25:K25"/>
    <mergeCell ref="L25:M25"/>
    <mergeCell ref="O25:P25"/>
    <mergeCell ref="E24:F24"/>
    <mergeCell ref="Q27:R27"/>
    <mergeCell ref="E26:F26"/>
    <mergeCell ref="G26:H26"/>
    <mergeCell ref="J26:K26"/>
    <mergeCell ref="L26:M26"/>
    <mergeCell ref="O26:P26"/>
    <mergeCell ref="Q26:R26"/>
    <mergeCell ref="Q22:R22"/>
    <mergeCell ref="E23:F23"/>
    <mergeCell ref="G23:H23"/>
    <mergeCell ref="J23:K23"/>
    <mergeCell ref="L23:M23"/>
    <mergeCell ref="O23:P23"/>
    <mergeCell ref="Q23:R23"/>
    <mergeCell ref="Q25:R25"/>
    <mergeCell ref="C29:D29"/>
    <mergeCell ref="E29:F29"/>
    <mergeCell ref="H29:I29"/>
    <mergeCell ref="J29:K29"/>
    <mergeCell ref="M29:N29"/>
    <mergeCell ref="O29:P29"/>
    <mergeCell ref="R29:S29"/>
    <mergeCell ref="C28:D28"/>
    <mergeCell ref="E28:F28"/>
    <mergeCell ref="G28:I28"/>
    <mergeCell ref="J28:K28"/>
    <mergeCell ref="L28:N28"/>
    <mergeCell ref="O28:P28"/>
    <mergeCell ref="C33:D33"/>
    <mergeCell ref="E33:I33"/>
    <mergeCell ref="J33:N33"/>
    <mergeCell ref="O33:S33"/>
    <mergeCell ref="C34:D37"/>
    <mergeCell ref="R30:S30"/>
    <mergeCell ref="C31:D31"/>
    <mergeCell ref="E31:I31"/>
    <mergeCell ref="J31:N31"/>
    <mergeCell ref="O31:S31"/>
    <mergeCell ref="C32:D32"/>
    <mergeCell ref="E32:I32"/>
    <mergeCell ref="J32:N32"/>
    <mergeCell ref="O32:S32"/>
    <mergeCell ref="C30:D30"/>
    <mergeCell ref="E30:F30"/>
    <mergeCell ref="H30:I30"/>
    <mergeCell ref="J30:K30"/>
    <mergeCell ref="M30:N30"/>
    <mergeCell ref="O30:P30"/>
    <mergeCell ref="P34:S34"/>
    <mergeCell ref="Q39:R39"/>
    <mergeCell ref="E40:F40"/>
    <mergeCell ref="G40:H40"/>
    <mergeCell ref="J40:K40"/>
    <mergeCell ref="L40:M40"/>
    <mergeCell ref="O40:P40"/>
    <mergeCell ref="Q40:R40"/>
    <mergeCell ref="C38:D38"/>
    <mergeCell ref="E38:F38"/>
    <mergeCell ref="J38:K38"/>
    <mergeCell ref="O38:P38"/>
    <mergeCell ref="C39:D44"/>
    <mergeCell ref="E39:F39"/>
    <mergeCell ref="G39:H39"/>
    <mergeCell ref="J39:K39"/>
    <mergeCell ref="L39:M39"/>
    <mergeCell ref="O39:P39"/>
    <mergeCell ref="E42:F42"/>
    <mergeCell ref="G42:H42"/>
    <mergeCell ref="J42:K42"/>
    <mergeCell ref="L42:M42"/>
    <mergeCell ref="O42:P42"/>
    <mergeCell ref="Q42:R42"/>
    <mergeCell ref="E41:F41"/>
    <mergeCell ref="G41:H41"/>
    <mergeCell ref="J41:K41"/>
    <mergeCell ref="L41:M41"/>
    <mergeCell ref="O41:P41"/>
    <mergeCell ref="Q41:R41"/>
    <mergeCell ref="E44:F44"/>
    <mergeCell ref="G44:H44"/>
    <mergeCell ref="J44:K44"/>
    <mergeCell ref="L44:M44"/>
    <mergeCell ref="O44:P44"/>
    <mergeCell ref="Q44:R44"/>
    <mergeCell ref="E43:F43"/>
    <mergeCell ref="G43:H43"/>
    <mergeCell ref="J43:K43"/>
    <mergeCell ref="L43:M43"/>
    <mergeCell ref="O43:P43"/>
    <mergeCell ref="Q43:R43"/>
    <mergeCell ref="Q45:S45"/>
    <mergeCell ref="C46:D46"/>
    <mergeCell ref="E46:F46"/>
    <mergeCell ref="H46:I46"/>
    <mergeCell ref="J46:K46"/>
    <mergeCell ref="M46:N46"/>
    <mergeCell ref="O46:P46"/>
    <mergeCell ref="R46:S46"/>
    <mergeCell ref="C45:D45"/>
    <mergeCell ref="E45:F45"/>
    <mergeCell ref="G45:I45"/>
    <mergeCell ref="J45:K45"/>
    <mergeCell ref="L45:N45"/>
    <mergeCell ref="O45:P45"/>
    <mergeCell ref="C51:E51"/>
    <mergeCell ref="F51:T51"/>
    <mergeCell ref="C52:J52"/>
    <mergeCell ref="K52:T52"/>
    <mergeCell ref="C53:J53"/>
    <mergeCell ref="K53:T53"/>
    <mergeCell ref="R47:S47"/>
    <mergeCell ref="C48:D48"/>
    <mergeCell ref="E48:G48"/>
    <mergeCell ref="H48:K48"/>
    <mergeCell ref="L48:N48"/>
    <mergeCell ref="O48:S48"/>
    <mergeCell ref="C47:D47"/>
    <mergeCell ref="E47:F47"/>
    <mergeCell ref="H47:I47"/>
    <mergeCell ref="J47:K47"/>
    <mergeCell ref="M47:N47"/>
    <mergeCell ref="O47:P47"/>
    <mergeCell ref="F20:I20"/>
    <mergeCell ref="N13:S13"/>
    <mergeCell ref="P35:S35"/>
    <mergeCell ref="P36:S36"/>
    <mergeCell ref="P37:S37"/>
    <mergeCell ref="K34:N34"/>
    <mergeCell ref="K35:N35"/>
    <mergeCell ref="K36:N36"/>
    <mergeCell ref="K37:N37"/>
    <mergeCell ref="F34:I34"/>
    <mergeCell ref="F35:I35"/>
    <mergeCell ref="F36:I36"/>
    <mergeCell ref="F37:I37"/>
    <mergeCell ref="Q28:S28"/>
    <mergeCell ref="G24:H24"/>
    <mergeCell ref="J24:K24"/>
    <mergeCell ref="L24:M24"/>
    <mergeCell ref="O24:P24"/>
    <mergeCell ref="Q24:R24"/>
    <mergeCell ref="E27:F27"/>
    <mergeCell ref="G27:H27"/>
    <mergeCell ref="J27:K27"/>
    <mergeCell ref="L27:M27"/>
    <mergeCell ref="O27:P27"/>
  </mergeCells>
  <phoneticPr fontId="1"/>
  <dataValidations count="1">
    <dataValidation type="list" allowBlank="1" showInputMessage="1" sqref="E23:F27 J23:K27 O23:P27 E40:F44 J40:K44 O40:P44">
      <formula1>size</formula1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9" orientation="portrait" blackAndWhite="1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T71"/>
  <sheetViews>
    <sheetView showGridLines="0" view="pageBreakPreview" zoomScale="115" zoomScaleNormal="70" zoomScaleSheetLayoutView="115" workbookViewId="0">
      <selection activeCell="Q2" sqref="Q2:S4"/>
    </sheetView>
  </sheetViews>
  <sheetFormatPr defaultColWidth="2.5703125" defaultRowHeight="8.4499999999999993" customHeight="1" x14ac:dyDescent="0.15"/>
  <cols>
    <col min="1" max="1" width="1.5703125" style="115" customWidth="1"/>
    <col min="2" max="30" width="2.5703125" style="115"/>
    <col min="31" max="33" width="1.5703125" style="115" customWidth="1"/>
    <col min="34" max="34" width="1.5703125" style="116" customWidth="1"/>
    <col min="35" max="63" width="2.5703125" style="116"/>
    <col min="64" max="64" width="1.5703125" style="116" customWidth="1"/>
    <col min="65" max="67" width="2.5703125" style="115"/>
    <col min="68" max="68" width="8.5703125" style="365" bestFit="1" customWidth="1"/>
    <col min="69" max="69" width="7.42578125" style="365" bestFit="1" customWidth="1"/>
    <col min="70" max="70" width="6.28515625" style="365" bestFit="1" customWidth="1"/>
    <col min="71" max="72" width="2.85546875" style="365" bestFit="1" customWidth="1"/>
    <col min="73" max="16384" width="2.5703125" style="115"/>
  </cols>
  <sheetData>
    <row r="1" spans="1:64" ht="8.4499999999999993" customHeight="1" x14ac:dyDescent="0.1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45"/>
      <c r="BL1" s="117"/>
    </row>
    <row r="2" spans="1:64" ht="8.4499999999999993" customHeight="1" x14ac:dyDescent="0.15">
      <c r="A2" s="117"/>
      <c r="AE2" s="117"/>
      <c r="AH2" s="117"/>
      <c r="BL2" s="117"/>
    </row>
    <row r="3" spans="1:64" ht="8.4499999999999993" customHeight="1" x14ac:dyDescent="0.15">
      <c r="A3" s="117"/>
      <c r="AE3" s="117"/>
      <c r="AH3" s="117"/>
      <c r="BL3" s="117"/>
    </row>
    <row r="4" spans="1:64" ht="8.4499999999999993" customHeight="1" x14ac:dyDescent="0.15">
      <c r="A4" s="117"/>
      <c r="AE4" s="117"/>
      <c r="AH4" s="117"/>
      <c r="AJ4" s="345" t="s">
        <v>253</v>
      </c>
      <c r="AK4" s="345"/>
      <c r="AL4" s="345"/>
      <c r="AM4" s="345"/>
      <c r="AN4" s="345"/>
      <c r="AO4" s="345"/>
      <c r="AP4" s="345"/>
      <c r="AQ4" s="345"/>
      <c r="AR4" s="345"/>
      <c r="AS4" s="345"/>
      <c r="AT4" s="345"/>
      <c r="AU4" s="345"/>
      <c r="AV4" s="345"/>
      <c r="AW4" s="345"/>
      <c r="AX4" s="345"/>
      <c r="AY4" s="345"/>
      <c r="AZ4" s="345"/>
      <c r="BA4" s="345"/>
      <c r="BB4" s="345"/>
      <c r="BC4" s="345"/>
      <c r="BD4" s="345"/>
      <c r="BE4" s="345"/>
      <c r="BF4" s="345"/>
      <c r="BG4" s="345"/>
      <c r="BH4" s="345"/>
      <c r="BI4" s="345"/>
      <c r="BJ4" s="345"/>
      <c r="BL4" s="117"/>
    </row>
    <row r="5" spans="1:64" ht="8.4499999999999993" customHeight="1" x14ac:dyDescent="0.15">
      <c r="A5" s="117"/>
      <c r="D5" s="346" t="s">
        <v>252</v>
      </c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7"/>
      <c r="P5" s="144"/>
      <c r="Q5" s="144"/>
      <c r="R5" s="144"/>
      <c r="S5" s="144"/>
      <c r="T5" s="144"/>
      <c r="U5" s="144"/>
      <c r="V5" s="144"/>
      <c r="W5" s="144"/>
      <c r="X5" s="144"/>
      <c r="Y5" s="144"/>
      <c r="AE5" s="117"/>
      <c r="AH5" s="117"/>
      <c r="AJ5" s="345"/>
      <c r="AK5" s="345"/>
      <c r="AL5" s="345"/>
      <c r="AM5" s="345"/>
      <c r="AN5" s="345"/>
      <c r="AO5" s="345"/>
      <c r="AP5" s="345"/>
      <c r="AQ5" s="345"/>
      <c r="AR5" s="345"/>
      <c r="AS5" s="345"/>
      <c r="AT5" s="345"/>
      <c r="AU5" s="345"/>
      <c r="AV5" s="345"/>
      <c r="AW5" s="345"/>
      <c r="AX5" s="345"/>
      <c r="AY5" s="345"/>
      <c r="AZ5" s="345"/>
      <c r="BA5" s="345"/>
      <c r="BB5" s="345"/>
      <c r="BC5" s="345"/>
      <c r="BD5" s="345"/>
      <c r="BE5" s="345"/>
      <c r="BF5" s="345"/>
      <c r="BG5" s="345"/>
      <c r="BH5" s="345"/>
      <c r="BI5" s="345"/>
      <c r="BJ5" s="345"/>
      <c r="BL5" s="117"/>
    </row>
    <row r="6" spans="1:64" ht="8.4499999999999993" customHeight="1" x14ac:dyDescent="0.15">
      <c r="A6" s="117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  <c r="O6" s="347"/>
      <c r="P6" s="144"/>
      <c r="Q6" s="144"/>
      <c r="R6" s="144"/>
      <c r="S6" s="144"/>
      <c r="T6" s="144"/>
      <c r="U6" s="144"/>
      <c r="V6" s="144"/>
      <c r="W6" s="144"/>
      <c r="X6" s="144"/>
      <c r="Y6" s="144"/>
      <c r="AE6" s="117"/>
      <c r="AH6" s="117"/>
      <c r="AJ6" s="345"/>
      <c r="AK6" s="345"/>
      <c r="AL6" s="345"/>
      <c r="AM6" s="345"/>
      <c r="AN6" s="345"/>
      <c r="AO6" s="345"/>
      <c r="AP6" s="345"/>
      <c r="AQ6" s="345"/>
      <c r="AR6" s="345"/>
      <c r="AS6" s="345"/>
      <c r="AT6" s="345"/>
      <c r="AU6" s="345"/>
      <c r="AV6" s="345"/>
      <c r="AW6" s="345"/>
      <c r="AX6" s="345"/>
      <c r="AY6" s="345"/>
      <c r="AZ6" s="345"/>
      <c r="BA6" s="345"/>
      <c r="BB6" s="345"/>
      <c r="BC6" s="345"/>
      <c r="BD6" s="345"/>
      <c r="BE6" s="345"/>
      <c r="BF6" s="345"/>
      <c r="BG6" s="345"/>
      <c r="BH6" s="345"/>
      <c r="BI6" s="345"/>
      <c r="BJ6" s="345"/>
      <c r="BL6" s="117"/>
    </row>
    <row r="7" spans="1:64" ht="8.4499999999999993" customHeight="1" x14ac:dyDescent="0.15">
      <c r="A7" s="117"/>
      <c r="D7" s="346"/>
      <c r="E7" s="346"/>
      <c r="F7" s="346"/>
      <c r="G7" s="346"/>
      <c r="H7" s="346"/>
      <c r="I7" s="346"/>
      <c r="J7" s="346"/>
      <c r="K7" s="346"/>
      <c r="L7" s="346"/>
      <c r="M7" s="346"/>
      <c r="N7" s="346"/>
      <c r="O7" s="347"/>
      <c r="P7" s="144"/>
      <c r="Q7" s="144"/>
      <c r="R7" s="144"/>
      <c r="S7" s="144"/>
      <c r="T7" s="144"/>
      <c r="U7" s="144"/>
      <c r="V7" s="144"/>
      <c r="W7" s="144"/>
      <c r="X7" s="144"/>
      <c r="Y7" s="144"/>
      <c r="AE7" s="117"/>
      <c r="AH7" s="117"/>
      <c r="AJ7" s="345"/>
      <c r="AK7" s="345"/>
      <c r="AL7" s="345"/>
      <c r="AM7" s="345"/>
      <c r="AN7" s="345"/>
      <c r="AO7" s="345"/>
      <c r="AP7" s="345"/>
      <c r="AQ7" s="345"/>
      <c r="AR7" s="345"/>
      <c r="AS7" s="345"/>
      <c r="AT7" s="345"/>
      <c r="AU7" s="345"/>
      <c r="AV7" s="345"/>
      <c r="AW7" s="345"/>
      <c r="AX7" s="345"/>
      <c r="AY7" s="345"/>
      <c r="AZ7" s="345"/>
      <c r="BA7" s="345"/>
      <c r="BB7" s="345"/>
      <c r="BC7" s="345"/>
      <c r="BD7" s="345"/>
      <c r="BE7" s="345"/>
      <c r="BF7" s="345"/>
      <c r="BG7" s="345"/>
      <c r="BH7" s="345"/>
      <c r="BI7" s="345"/>
      <c r="BJ7" s="345"/>
      <c r="BL7" s="117"/>
    </row>
    <row r="8" spans="1:64" ht="8.4499999999999993" customHeight="1" x14ac:dyDescent="0.15">
      <c r="A8" s="117"/>
      <c r="D8" s="346"/>
      <c r="E8" s="346"/>
      <c r="F8" s="346"/>
      <c r="G8" s="346"/>
      <c r="H8" s="346"/>
      <c r="I8" s="346"/>
      <c r="J8" s="346"/>
      <c r="K8" s="346"/>
      <c r="L8" s="346"/>
      <c r="M8" s="346"/>
      <c r="N8" s="346"/>
      <c r="O8" s="347"/>
      <c r="P8" s="144"/>
      <c r="Q8" s="144"/>
      <c r="R8" s="144"/>
      <c r="S8" s="144"/>
      <c r="T8" s="144"/>
      <c r="U8" s="144"/>
      <c r="V8" s="144"/>
      <c r="W8" s="144"/>
      <c r="X8" s="144"/>
      <c r="Y8" s="144"/>
      <c r="AE8" s="117"/>
      <c r="AH8" s="117"/>
      <c r="AJ8" s="345"/>
      <c r="AK8" s="345"/>
      <c r="AL8" s="345"/>
      <c r="AM8" s="345"/>
      <c r="AN8" s="345"/>
      <c r="AO8" s="345"/>
      <c r="AP8" s="345"/>
      <c r="AQ8" s="345"/>
      <c r="AR8" s="345"/>
      <c r="AS8" s="345"/>
      <c r="AT8" s="345"/>
      <c r="AU8" s="345"/>
      <c r="AV8" s="345"/>
      <c r="AW8" s="345"/>
      <c r="AX8" s="345"/>
      <c r="AY8" s="345"/>
      <c r="AZ8" s="345"/>
      <c r="BA8" s="345"/>
      <c r="BB8" s="345"/>
      <c r="BC8" s="345"/>
      <c r="BD8" s="345"/>
      <c r="BE8" s="345"/>
      <c r="BF8" s="345"/>
      <c r="BG8" s="345"/>
      <c r="BH8" s="345"/>
      <c r="BI8" s="345"/>
      <c r="BJ8" s="345"/>
      <c r="BL8" s="117"/>
    </row>
    <row r="9" spans="1:64" ht="8.4499999999999993" customHeight="1" x14ac:dyDescent="0.15">
      <c r="A9" s="117"/>
      <c r="D9" s="346"/>
      <c r="E9" s="346"/>
      <c r="F9" s="346"/>
      <c r="G9" s="346"/>
      <c r="H9" s="346"/>
      <c r="I9" s="346"/>
      <c r="J9" s="346"/>
      <c r="K9" s="346"/>
      <c r="L9" s="346"/>
      <c r="M9" s="346"/>
      <c r="N9" s="346"/>
      <c r="O9" s="347"/>
      <c r="AE9" s="117"/>
      <c r="AH9" s="117"/>
      <c r="BL9" s="117"/>
    </row>
    <row r="10" spans="1:64" ht="8.4499999999999993" customHeight="1" x14ac:dyDescent="0.15">
      <c r="A10" s="117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2"/>
      <c r="AE10" s="117"/>
      <c r="AH10" s="117"/>
      <c r="AJ10" s="327" t="s">
        <v>251</v>
      </c>
      <c r="AK10" s="327"/>
      <c r="AL10" s="327"/>
      <c r="AM10" s="327"/>
      <c r="AN10" s="327"/>
      <c r="AO10" s="327"/>
      <c r="AP10" s="327"/>
      <c r="AQ10" s="327"/>
      <c r="AR10" s="327"/>
      <c r="AS10" s="327"/>
      <c r="AT10" s="327"/>
      <c r="AU10" s="327"/>
      <c r="AV10" s="327"/>
      <c r="AW10" s="327"/>
      <c r="AX10" s="327"/>
      <c r="AY10" s="327"/>
      <c r="AZ10" s="327"/>
      <c r="BA10" s="327"/>
      <c r="BB10" s="327"/>
      <c r="BC10" s="327"/>
      <c r="BD10" s="327"/>
      <c r="BE10" s="327"/>
      <c r="BF10" s="327"/>
      <c r="BG10" s="327"/>
      <c r="BH10" s="327"/>
      <c r="BI10" s="327"/>
      <c r="BJ10" s="327"/>
      <c r="BL10" s="117"/>
    </row>
    <row r="11" spans="1:64" ht="8.4499999999999993" customHeight="1" x14ac:dyDescent="0.15">
      <c r="A11" s="117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2"/>
      <c r="AE11" s="117"/>
      <c r="AH11" s="117"/>
      <c r="AJ11" s="327"/>
      <c r="AK11" s="327"/>
      <c r="AL11" s="327"/>
      <c r="AM11" s="327"/>
      <c r="AN11" s="327"/>
      <c r="AO11" s="327"/>
      <c r="AP11" s="327"/>
      <c r="AQ11" s="327"/>
      <c r="AR11" s="327"/>
      <c r="AS11" s="327"/>
      <c r="AT11" s="327"/>
      <c r="AU11" s="327"/>
      <c r="AV11" s="327"/>
      <c r="AW11" s="327"/>
      <c r="AX11" s="327"/>
      <c r="AY11" s="327"/>
      <c r="AZ11" s="327"/>
      <c r="BA11" s="327"/>
      <c r="BB11" s="327"/>
      <c r="BC11" s="327"/>
      <c r="BD11" s="327"/>
      <c r="BE11" s="327"/>
      <c r="BF11" s="327"/>
      <c r="BG11" s="327"/>
      <c r="BH11" s="327"/>
      <c r="BI11" s="327"/>
      <c r="BJ11" s="327"/>
      <c r="BL11" s="117"/>
    </row>
    <row r="12" spans="1:64" ht="8.4499999999999993" customHeight="1" x14ac:dyDescent="0.15">
      <c r="A12" s="117"/>
      <c r="G12" s="344" t="s">
        <v>250</v>
      </c>
      <c r="H12" s="344"/>
      <c r="I12" s="344"/>
      <c r="J12" s="344"/>
      <c r="K12" s="344"/>
      <c r="L12" s="344"/>
      <c r="M12" s="344"/>
      <c r="N12" s="344"/>
      <c r="O12" s="344"/>
      <c r="P12" s="344"/>
      <c r="Q12" s="344"/>
      <c r="R12" s="344"/>
      <c r="S12" s="344"/>
      <c r="T12" s="344"/>
      <c r="U12" s="344"/>
      <c r="V12" s="344"/>
      <c r="W12" s="344"/>
      <c r="X12" s="344"/>
      <c r="Y12" s="344"/>
      <c r="Z12" s="344"/>
      <c r="AA12" s="344"/>
      <c r="AB12" s="344"/>
      <c r="AC12" s="344"/>
      <c r="AE12" s="117"/>
      <c r="AH12" s="117"/>
      <c r="AJ12" s="328" t="s">
        <v>232</v>
      </c>
      <c r="AK12" s="331" t="s">
        <v>249</v>
      </c>
      <c r="AL12" s="331"/>
      <c r="AM12" s="331"/>
      <c r="AN12" s="331"/>
      <c r="AO12" s="331"/>
      <c r="AP12" s="331"/>
      <c r="AQ12" s="331"/>
      <c r="AR12" s="331"/>
      <c r="AS12" s="331"/>
      <c r="AT12" s="331"/>
      <c r="AU12" s="331"/>
      <c r="AV12" s="331"/>
      <c r="AW12" s="331"/>
      <c r="AX12" s="331"/>
      <c r="AY12" s="331"/>
      <c r="AZ12" s="331"/>
      <c r="BA12" s="331"/>
      <c r="BB12" s="331"/>
      <c r="BC12" s="331"/>
      <c r="BD12" s="331"/>
      <c r="BE12" s="331"/>
      <c r="BF12" s="331"/>
      <c r="BG12" s="331"/>
      <c r="BH12" s="331"/>
      <c r="BI12" s="331"/>
      <c r="BJ12" s="331"/>
      <c r="BL12" s="117"/>
    </row>
    <row r="13" spans="1:64" ht="8.4499999999999993" customHeight="1" x14ac:dyDescent="0.15">
      <c r="A13" s="117"/>
      <c r="G13" s="344"/>
      <c r="H13" s="344"/>
      <c r="I13" s="344"/>
      <c r="J13" s="344"/>
      <c r="K13" s="344"/>
      <c r="L13" s="344"/>
      <c r="M13" s="344"/>
      <c r="N13" s="344"/>
      <c r="O13" s="344"/>
      <c r="P13" s="344"/>
      <c r="Q13" s="344"/>
      <c r="R13" s="344"/>
      <c r="S13" s="344"/>
      <c r="T13" s="344"/>
      <c r="U13" s="344"/>
      <c r="V13" s="344"/>
      <c r="W13" s="344"/>
      <c r="X13" s="344"/>
      <c r="Y13" s="344"/>
      <c r="Z13" s="344"/>
      <c r="AA13" s="344"/>
      <c r="AB13" s="344"/>
      <c r="AC13" s="344"/>
      <c r="AE13" s="117"/>
      <c r="AH13" s="117"/>
      <c r="AJ13" s="328"/>
      <c r="AK13" s="331"/>
      <c r="AL13" s="331"/>
      <c r="AM13" s="331"/>
      <c r="AN13" s="331"/>
      <c r="AO13" s="331"/>
      <c r="AP13" s="331"/>
      <c r="AQ13" s="331"/>
      <c r="AR13" s="331"/>
      <c r="AS13" s="331"/>
      <c r="AT13" s="331"/>
      <c r="AU13" s="331"/>
      <c r="AV13" s="331"/>
      <c r="AW13" s="331"/>
      <c r="AX13" s="331"/>
      <c r="AY13" s="331"/>
      <c r="AZ13" s="331"/>
      <c r="BA13" s="331"/>
      <c r="BB13" s="331"/>
      <c r="BC13" s="331"/>
      <c r="BD13" s="331"/>
      <c r="BE13" s="331"/>
      <c r="BF13" s="331"/>
      <c r="BG13" s="331"/>
      <c r="BH13" s="331"/>
      <c r="BI13" s="331"/>
      <c r="BJ13" s="331"/>
      <c r="BL13" s="117"/>
    </row>
    <row r="14" spans="1:64" ht="8.4499999999999993" customHeight="1" x14ac:dyDescent="0.15">
      <c r="A14" s="117"/>
      <c r="G14" s="344"/>
      <c r="H14" s="344"/>
      <c r="I14" s="344"/>
      <c r="J14" s="344"/>
      <c r="K14" s="344"/>
      <c r="L14" s="344"/>
      <c r="M14" s="344"/>
      <c r="N14" s="344"/>
      <c r="O14" s="344"/>
      <c r="P14" s="344"/>
      <c r="Q14" s="344"/>
      <c r="R14" s="344"/>
      <c r="S14" s="344"/>
      <c r="T14" s="344"/>
      <c r="U14" s="344"/>
      <c r="V14" s="344"/>
      <c r="W14" s="344"/>
      <c r="X14" s="344"/>
      <c r="Y14" s="344"/>
      <c r="Z14" s="344"/>
      <c r="AA14" s="344"/>
      <c r="AB14" s="344"/>
      <c r="AC14" s="344"/>
      <c r="AE14" s="117"/>
      <c r="AH14" s="117"/>
      <c r="AJ14" s="328"/>
      <c r="AK14" s="331"/>
      <c r="AL14" s="331"/>
      <c r="AM14" s="331"/>
      <c r="AN14" s="331"/>
      <c r="AO14" s="331"/>
      <c r="AP14" s="331"/>
      <c r="AQ14" s="331"/>
      <c r="AR14" s="331"/>
      <c r="AS14" s="331"/>
      <c r="AT14" s="331"/>
      <c r="AU14" s="331"/>
      <c r="AV14" s="331"/>
      <c r="AW14" s="331"/>
      <c r="AX14" s="331"/>
      <c r="AY14" s="331"/>
      <c r="AZ14" s="331"/>
      <c r="BA14" s="331"/>
      <c r="BB14" s="331"/>
      <c r="BC14" s="331"/>
      <c r="BD14" s="331"/>
      <c r="BE14" s="331"/>
      <c r="BF14" s="331"/>
      <c r="BG14" s="331"/>
      <c r="BH14" s="331"/>
      <c r="BI14" s="331"/>
      <c r="BJ14" s="331"/>
      <c r="BL14" s="117"/>
    </row>
    <row r="15" spans="1:64" ht="8.4499999999999993" customHeight="1" x14ac:dyDescent="0.15">
      <c r="A15" s="117"/>
      <c r="G15" s="344"/>
      <c r="H15" s="344"/>
      <c r="I15" s="344"/>
      <c r="J15" s="344"/>
      <c r="K15" s="344"/>
      <c r="L15" s="344"/>
      <c r="M15" s="344"/>
      <c r="N15" s="344"/>
      <c r="O15" s="344"/>
      <c r="P15" s="344"/>
      <c r="Q15" s="344"/>
      <c r="R15" s="344"/>
      <c r="S15" s="344"/>
      <c r="T15" s="344"/>
      <c r="U15" s="344"/>
      <c r="V15" s="344"/>
      <c r="W15" s="344"/>
      <c r="X15" s="344"/>
      <c r="Y15" s="344"/>
      <c r="Z15" s="344"/>
      <c r="AA15" s="344"/>
      <c r="AB15" s="344"/>
      <c r="AC15" s="344"/>
      <c r="AE15" s="117"/>
      <c r="AH15" s="117"/>
      <c r="AJ15" s="328"/>
      <c r="AK15" s="331"/>
      <c r="AL15" s="331"/>
      <c r="AM15" s="331"/>
      <c r="AN15" s="331"/>
      <c r="AO15" s="331"/>
      <c r="AP15" s="331"/>
      <c r="AQ15" s="331"/>
      <c r="AR15" s="331"/>
      <c r="AS15" s="331"/>
      <c r="AT15" s="331"/>
      <c r="AU15" s="331"/>
      <c r="AV15" s="331"/>
      <c r="AW15" s="331"/>
      <c r="AX15" s="331"/>
      <c r="AY15" s="331"/>
      <c r="AZ15" s="331"/>
      <c r="BA15" s="331"/>
      <c r="BB15" s="331"/>
      <c r="BC15" s="331"/>
      <c r="BD15" s="331"/>
      <c r="BE15" s="331"/>
      <c r="BF15" s="331"/>
      <c r="BG15" s="331"/>
      <c r="BH15" s="331"/>
      <c r="BI15" s="331"/>
      <c r="BJ15" s="331"/>
      <c r="BL15" s="117"/>
    </row>
    <row r="16" spans="1:64" ht="8.4499999999999993" customHeight="1" x14ac:dyDescent="0.15">
      <c r="A16" s="117"/>
      <c r="G16" s="344"/>
      <c r="H16" s="344"/>
      <c r="I16" s="344"/>
      <c r="J16" s="344"/>
      <c r="K16" s="344"/>
      <c r="L16" s="344"/>
      <c r="M16" s="344"/>
      <c r="N16" s="344"/>
      <c r="O16" s="344"/>
      <c r="P16" s="344"/>
      <c r="Q16" s="344"/>
      <c r="R16" s="344"/>
      <c r="S16" s="344"/>
      <c r="T16" s="344"/>
      <c r="U16" s="344"/>
      <c r="V16" s="344"/>
      <c r="W16" s="344"/>
      <c r="X16" s="344"/>
      <c r="Y16" s="344"/>
      <c r="Z16" s="344"/>
      <c r="AA16" s="344"/>
      <c r="AB16" s="344"/>
      <c r="AC16" s="344"/>
      <c r="AE16" s="117"/>
      <c r="AH16" s="117"/>
      <c r="AJ16" s="141"/>
      <c r="BL16" s="117"/>
    </row>
    <row r="17" spans="1:64" ht="8.4499999999999993" customHeight="1" x14ac:dyDescent="0.15">
      <c r="A17" s="117"/>
      <c r="G17" s="344"/>
      <c r="H17" s="344"/>
      <c r="I17" s="344"/>
      <c r="J17" s="344"/>
      <c r="K17" s="344"/>
      <c r="L17" s="344"/>
      <c r="M17" s="344"/>
      <c r="N17" s="344"/>
      <c r="O17" s="344"/>
      <c r="P17" s="344"/>
      <c r="Q17" s="344"/>
      <c r="R17" s="344"/>
      <c r="S17" s="344"/>
      <c r="T17" s="344"/>
      <c r="U17" s="344"/>
      <c r="V17" s="344"/>
      <c r="W17" s="344"/>
      <c r="X17" s="344"/>
      <c r="Y17" s="344"/>
      <c r="Z17" s="344"/>
      <c r="AA17" s="344"/>
      <c r="AB17" s="344"/>
      <c r="AC17" s="344"/>
      <c r="AE17" s="117"/>
      <c r="AH17" s="117"/>
      <c r="AJ17" s="328" t="s">
        <v>232</v>
      </c>
      <c r="AK17" s="331" t="s">
        <v>248</v>
      </c>
      <c r="AL17" s="331"/>
      <c r="AM17" s="331"/>
      <c r="AN17" s="331"/>
      <c r="AO17" s="331"/>
      <c r="AP17" s="331"/>
      <c r="AQ17" s="331"/>
      <c r="AR17" s="331"/>
      <c r="AS17" s="331"/>
      <c r="AT17" s="331"/>
      <c r="AU17" s="331"/>
      <c r="AV17" s="331"/>
      <c r="AW17" s="331"/>
      <c r="AX17" s="331"/>
      <c r="AY17" s="331"/>
      <c r="AZ17" s="331"/>
      <c r="BA17" s="331"/>
      <c r="BB17" s="331"/>
      <c r="BC17" s="331"/>
      <c r="BD17" s="331"/>
      <c r="BE17" s="331"/>
      <c r="BF17" s="331"/>
      <c r="BG17" s="331"/>
      <c r="BH17" s="331"/>
      <c r="BI17" s="331"/>
      <c r="BJ17" s="331"/>
      <c r="BL17" s="117"/>
    </row>
    <row r="18" spans="1:64" ht="8.4499999999999993" customHeight="1" x14ac:dyDescent="0.15">
      <c r="A18" s="117"/>
      <c r="G18" s="344"/>
      <c r="H18" s="344"/>
      <c r="I18" s="344"/>
      <c r="J18" s="344"/>
      <c r="K18" s="344"/>
      <c r="L18" s="344"/>
      <c r="M18" s="344"/>
      <c r="N18" s="344"/>
      <c r="O18" s="344"/>
      <c r="P18" s="344"/>
      <c r="Q18" s="344"/>
      <c r="R18" s="344"/>
      <c r="S18" s="344"/>
      <c r="T18" s="344"/>
      <c r="U18" s="344"/>
      <c r="V18" s="344"/>
      <c r="W18" s="344"/>
      <c r="X18" s="344"/>
      <c r="Y18" s="344"/>
      <c r="Z18" s="344"/>
      <c r="AA18" s="344"/>
      <c r="AB18" s="344"/>
      <c r="AC18" s="344"/>
      <c r="AE18" s="117"/>
      <c r="AH18" s="117"/>
      <c r="AJ18" s="328"/>
      <c r="AK18" s="331"/>
      <c r="AL18" s="331"/>
      <c r="AM18" s="331"/>
      <c r="AN18" s="331"/>
      <c r="AO18" s="331"/>
      <c r="AP18" s="331"/>
      <c r="AQ18" s="331"/>
      <c r="AR18" s="331"/>
      <c r="AS18" s="331"/>
      <c r="AT18" s="331"/>
      <c r="AU18" s="331"/>
      <c r="AV18" s="331"/>
      <c r="AW18" s="331"/>
      <c r="AX18" s="331"/>
      <c r="AY18" s="331"/>
      <c r="AZ18" s="331"/>
      <c r="BA18" s="331"/>
      <c r="BB18" s="331"/>
      <c r="BC18" s="331"/>
      <c r="BD18" s="331"/>
      <c r="BE18" s="331"/>
      <c r="BF18" s="331"/>
      <c r="BG18" s="331"/>
      <c r="BH18" s="331"/>
      <c r="BI18" s="331"/>
      <c r="BJ18" s="331"/>
      <c r="BL18" s="117"/>
    </row>
    <row r="19" spans="1:64" ht="8.4499999999999993" customHeight="1" x14ac:dyDescent="0.15">
      <c r="A19" s="117"/>
      <c r="G19" s="344"/>
      <c r="H19" s="344"/>
      <c r="I19" s="344"/>
      <c r="J19" s="344"/>
      <c r="K19" s="344"/>
      <c r="L19" s="344"/>
      <c r="M19" s="344"/>
      <c r="N19" s="344"/>
      <c r="O19" s="344"/>
      <c r="P19" s="344"/>
      <c r="Q19" s="344"/>
      <c r="R19" s="344"/>
      <c r="S19" s="344"/>
      <c r="T19" s="344"/>
      <c r="U19" s="344"/>
      <c r="V19" s="344"/>
      <c r="W19" s="344"/>
      <c r="X19" s="344"/>
      <c r="Y19" s="344"/>
      <c r="Z19" s="344"/>
      <c r="AA19" s="344"/>
      <c r="AB19" s="344"/>
      <c r="AC19" s="344"/>
      <c r="AE19" s="117"/>
      <c r="AH19" s="117"/>
      <c r="AJ19" s="328"/>
      <c r="AK19" s="331"/>
      <c r="AL19" s="331"/>
      <c r="AM19" s="331"/>
      <c r="AN19" s="331"/>
      <c r="AO19" s="331"/>
      <c r="AP19" s="331"/>
      <c r="AQ19" s="331"/>
      <c r="AR19" s="331"/>
      <c r="AS19" s="331"/>
      <c r="AT19" s="331"/>
      <c r="AU19" s="331"/>
      <c r="AV19" s="331"/>
      <c r="AW19" s="331"/>
      <c r="AX19" s="331"/>
      <c r="AY19" s="331"/>
      <c r="AZ19" s="331"/>
      <c r="BA19" s="331"/>
      <c r="BB19" s="331"/>
      <c r="BC19" s="331"/>
      <c r="BD19" s="331"/>
      <c r="BE19" s="331"/>
      <c r="BF19" s="331"/>
      <c r="BG19" s="331"/>
      <c r="BH19" s="331"/>
      <c r="BI19" s="331"/>
      <c r="BJ19" s="331"/>
      <c r="BL19" s="117"/>
    </row>
    <row r="20" spans="1:64" ht="8.4499999999999993" customHeight="1" x14ac:dyDescent="0.15">
      <c r="A20" s="117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E20" s="117"/>
      <c r="AH20" s="117"/>
      <c r="AJ20" s="328"/>
      <c r="AK20" s="331"/>
      <c r="AL20" s="331"/>
      <c r="AM20" s="331"/>
      <c r="AN20" s="331"/>
      <c r="AO20" s="331"/>
      <c r="AP20" s="331"/>
      <c r="AQ20" s="331"/>
      <c r="AR20" s="331"/>
      <c r="AS20" s="331"/>
      <c r="AT20" s="331"/>
      <c r="AU20" s="331"/>
      <c r="AV20" s="331"/>
      <c r="AW20" s="331"/>
      <c r="AX20" s="331"/>
      <c r="AY20" s="331"/>
      <c r="AZ20" s="331"/>
      <c r="BA20" s="331"/>
      <c r="BB20" s="331"/>
      <c r="BC20" s="331"/>
      <c r="BD20" s="331"/>
      <c r="BE20" s="331"/>
      <c r="BF20" s="331"/>
      <c r="BG20" s="331"/>
      <c r="BH20" s="331"/>
      <c r="BI20" s="331"/>
      <c r="BJ20" s="331"/>
      <c r="BL20" s="117"/>
    </row>
    <row r="21" spans="1:64" ht="8.4499999999999993" customHeight="1" x14ac:dyDescent="0.15">
      <c r="A21" s="117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E21" s="117"/>
      <c r="AH21" s="117"/>
      <c r="AJ21" s="122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  <c r="BE21" s="119"/>
      <c r="BF21" s="119"/>
      <c r="BG21" s="119"/>
      <c r="BH21" s="119"/>
      <c r="BI21" s="119"/>
      <c r="BJ21" s="119"/>
      <c r="BL21" s="117"/>
    </row>
    <row r="22" spans="1:64" ht="8.4499999999999993" customHeight="1" x14ac:dyDescent="0.15">
      <c r="A22" s="117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E22" s="117"/>
      <c r="AH22" s="117"/>
      <c r="AJ22" s="328" t="s">
        <v>232</v>
      </c>
      <c r="AK22" s="343" t="s">
        <v>247</v>
      </c>
      <c r="AL22" s="343"/>
      <c r="AM22" s="343"/>
      <c r="AN22" s="343"/>
      <c r="AO22" s="343"/>
      <c r="AP22" s="343"/>
      <c r="AQ22" s="343"/>
      <c r="AR22" s="343"/>
      <c r="AS22" s="343"/>
      <c r="AT22" s="343"/>
      <c r="AU22" s="343"/>
      <c r="AV22" s="343"/>
      <c r="AW22" s="343"/>
      <c r="AX22" s="343"/>
      <c r="AY22" s="343"/>
      <c r="AZ22" s="343"/>
      <c r="BA22" s="343"/>
      <c r="BB22" s="343"/>
      <c r="BC22" s="343"/>
      <c r="BD22" s="343"/>
      <c r="BE22" s="343"/>
      <c r="BF22" s="343"/>
      <c r="BG22" s="343"/>
      <c r="BH22" s="343"/>
      <c r="BI22" s="343"/>
      <c r="BJ22" s="343"/>
      <c r="BL22" s="117"/>
    </row>
    <row r="23" spans="1:64" ht="8.4499999999999993" customHeight="1" x14ac:dyDescent="0.15">
      <c r="A23" s="117"/>
      <c r="D23" s="335" t="s">
        <v>246</v>
      </c>
      <c r="E23" s="335"/>
      <c r="F23" s="335"/>
      <c r="G23" s="335"/>
      <c r="H23" s="335"/>
      <c r="I23" s="335"/>
      <c r="J23" s="335"/>
      <c r="K23" s="335"/>
      <c r="L23" s="335"/>
      <c r="M23" s="335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335"/>
      <c r="Y23" s="335"/>
      <c r="Z23" s="335"/>
      <c r="AA23" s="335"/>
      <c r="AB23" s="335"/>
      <c r="AC23" s="335"/>
      <c r="AE23" s="117"/>
      <c r="AH23" s="117"/>
      <c r="AJ23" s="328"/>
      <c r="AK23" s="343"/>
      <c r="AL23" s="343"/>
      <c r="AM23" s="343"/>
      <c r="AN23" s="343"/>
      <c r="AO23" s="343"/>
      <c r="AP23" s="343"/>
      <c r="AQ23" s="343"/>
      <c r="AR23" s="343"/>
      <c r="AS23" s="343"/>
      <c r="AT23" s="343"/>
      <c r="AU23" s="343"/>
      <c r="AV23" s="343"/>
      <c r="AW23" s="343"/>
      <c r="AX23" s="343"/>
      <c r="AY23" s="343"/>
      <c r="AZ23" s="343"/>
      <c r="BA23" s="343"/>
      <c r="BB23" s="343"/>
      <c r="BC23" s="343"/>
      <c r="BD23" s="343"/>
      <c r="BE23" s="343"/>
      <c r="BF23" s="343"/>
      <c r="BG23" s="343"/>
      <c r="BH23" s="343"/>
      <c r="BI23" s="343"/>
      <c r="BJ23" s="343"/>
      <c r="BL23" s="117"/>
    </row>
    <row r="24" spans="1:64" ht="8.4499999999999993" customHeight="1" x14ac:dyDescent="0.15">
      <c r="A24" s="117"/>
      <c r="D24" s="335"/>
      <c r="E24" s="335"/>
      <c r="F24" s="335"/>
      <c r="G24" s="335"/>
      <c r="H24" s="335"/>
      <c r="I24" s="335"/>
      <c r="J24" s="335"/>
      <c r="K24" s="335"/>
      <c r="L24" s="335"/>
      <c r="M24" s="335"/>
      <c r="N24" s="335"/>
      <c r="O24" s="335"/>
      <c r="P24" s="335"/>
      <c r="Q24" s="335"/>
      <c r="R24" s="335"/>
      <c r="S24" s="335"/>
      <c r="T24" s="335"/>
      <c r="U24" s="335"/>
      <c r="V24" s="335"/>
      <c r="W24" s="335"/>
      <c r="X24" s="335"/>
      <c r="Y24" s="335"/>
      <c r="Z24" s="335"/>
      <c r="AA24" s="335"/>
      <c r="AB24" s="335"/>
      <c r="AC24" s="335"/>
      <c r="AE24" s="117"/>
      <c r="AH24" s="117"/>
      <c r="AJ24" s="328"/>
      <c r="AK24" s="343"/>
      <c r="AL24" s="343"/>
      <c r="AM24" s="343"/>
      <c r="AN24" s="343"/>
      <c r="AO24" s="343"/>
      <c r="AP24" s="343"/>
      <c r="AQ24" s="343"/>
      <c r="AR24" s="343"/>
      <c r="AS24" s="343"/>
      <c r="AT24" s="343"/>
      <c r="AU24" s="343"/>
      <c r="AV24" s="343"/>
      <c r="AW24" s="343"/>
      <c r="AX24" s="343"/>
      <c r="AY24" s="343"/>
      <c r="AZ24" s="343"/>
      <c r="BA24" s="343"/>
      <c r="BB24" s="343"/>
      <c r="BC24" s="343"/>
      <c r="BD24" s="343"/>
      <c r="BE24" s="343"/>
      <c r="BF24" s="343"/>
      <c r="BG24" s="343"/>
      <c r="BH24" s="343"/>
      <c r="BI24" s="343"/>
      <c r="BJ24" s="343"/>
      <c r="BL24" s="117"/>
    </row>
    <row r="25" spans="1:64" ht="8.4499999999999993" customHeight="1" x14ac:dyDescent="0.15">
      <c r="A25" s="117"/>
      <c r="D25" s="335"/>
      <c r="E25" s="335"/>
      <c r="F25" s="335"/>
      <c r="G25" s="335"/>
      <c r="H25" s="335"/>
      <c r="I25" s="335"/>
      <c r="J25" s="335"/>
      <c r="K25" s="335"/>
      <c r="L25" s="335"/>
      <c r="M25" s="335"/>
      <c r="N25" s="335"/>
      <c r="O25" s="335"/>
      <c r="P25" s="335"/>
      <c r="Q25" s="335"/>
      <c r="R25" s="335"/>
      <c r="S25" s="335"/>
      <c r="T25" s="335"/>
      <c r="U25" s="335"/>
      <c r="V25" s="335"/>
      <c r="W25" s="335"/>
      <c r="X25" s="335"/>
      <c r="Y25" s="335"/>
      <c r="Z25" s="335"/>
      <c r="AA25" s="335"/>
      <c r="AB25" s="335"/>
      <c r="AC25" s="335"/>
      <c r="AE25" s="117"/>
      <c r="AH25" s="117"/>
      <c r="AJ25" s="328"/>
      <c r="AK25" s="343"/>
      <c r="AL25" s="343"/>
      <c r="AM25" s="343"/>
      <c r="AN25" s="343"/>
      <c r="AO25" s="343"/>
      <c r="AP25" s="343"/>
      <c r="AQ25" s="343"/>
      <c r="AR25" s="343"/>
      <c r="AS25" s="343"/>
      <c r="AT25" s="343"/>
      <c r="AU25" s="343"/>
      <c r="AV25" s="343"/>
      <c r="AW25" s="343"/>
      <c r="AX25" s="343"/>
      <c r="AY25" s="343"/>
      <c r="AZ25" s="343"/>
      <c r="BA25" s="343"/>
      <c r="BB25" s="343"/>
      <c r="BC25" s="343"/>
      <c r="BD25" s="343"/>
      <c r="BE25" s="343"/>
      <c r="BF25" s="343"/>
      <c r="BG25" s="343"/>
      <c r="BH25" s="343"/>
      <c r="BI25" s="343"/>
      <c r="BJ25" s="343"/>
      <c r="BL25" s="117"/>
    </row>
    <row r="26" spans="1:64" ht="8.4499999999999993" customHeight="1" x14ac:dyDescent="0.15">
      <c r="A26" s="117"/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5"/>
      <c r="U26" s="335"/>
      <c r="V26" s="335"/>
      <c r="W26" s="335"/>
      <c r="X26" s="335"/>
      <c r="Y26" s="335"/>
      <c r="Z26" s="335"/>
      <c r="AA26" s="335"/>
      <c r="AB26" s="335"/>
      <c r="AC26" s="335"/>
      <c r="AE26" s="117"/>
      <c r="AH26" s="117"/>
      <c r="AJ26" s="122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  <c r="BL26" s="117"/>
    </row>
    <row r="27" spans="1:64" ht="8.4499999999999993" customHeight="1" x14ac:dyDescent="0.15">
      <c r="A27" s="117"/>
      <c r="D27" s="335"/>
      <c r="E27" s="335"/>
      <c r="F27" s="335"/>
      <c r="G27" s="335"/>
      <c r="H27" s="335"/>
      <c r="I27" s="335"/>
      <c r="J27" s="335"/>
      <c r="K27" s="335"/>
      <c r="L27" s="335"/>
      <c r="M27" s="335"/>
      <c r="N27" s="335"/>
      <c r="O27" s="335"/>
      <c r="P27" s="335"/>
      <c r="Q27" s="335"/>
      <c r="R27" s="335"/>
      <c r="S27" s="335"/>
      <c r="T27" s="335"/>
      <c r="U27" s="335"/>
      <c r="V27" s="335"/>
      <c r="W27" s="335"/>
      <c r="X27" s="335"/>
      <c r="Y27" s="335"/>
      <c r="Z27" s="335"/>
      <c r="AA27" s="335"/>
      <c r="AB27" s="335"/>
      <c r="AC27" s="335"/>
      <c r="AE27" s="117"/>
      <c r="AH27" s="117"/>
      <c r="AJ27" s="328" t="s">
        <v>232</v>
      </c>
      <c r="AK27" s="331" t="s">
        <v>245</v>
      </c>
      <c r="AL27" s="331"/>
      <c r="AM27" s="331"/>
      <c r="AN27" s="331"/>
      <c r="AO27" s="331"/>
      <c r="AP27" s="331"/>
      <c r="AQ27" s="331"/>
      <c r="AR27" s="331"/>
      <c r="AS27" s="331"/>
      <c r="AT27" s="331"/>
      <c r="AU27" s="331"/>
      <c r="AV27" s="331"/>
      <c r="AW27" s="331"/>
      <c r="AX27" s="331"/>
      <c r="AY27" s="331"/>
      <c r="AZ27" s="331"/>
      <c r="BA27" s="331"/>
      <c r="BB27" s="331"/>
      <c r="BC27" s="331"/>
      <c r="BD27" s="331"/>
      <c r="BE27" s="331"/>
      <c r="BF27" s="331"/>
      <c r="BG27" s="331"/>
      <c r="BH27" s="331"/>
      <c r="BI27" s="331"/>
      <c r="BJ27" s="331"/>
      <c r="BL27" s="117"/>
    </row>
    <row r="28" spans="1:64" ht="8.4499999999999993" customHeight="1" x14ac:dyDescent="0.15">
      <c r="A28" s="117"/>
      <c r="D28" s="335"/>
      <c r="E28" s="335"/>
      <c r="F28" s="335"/>
      <c r="G28" s="335"/>
      <c r="H28" s="335"/>
      <c r="I28" s="335"/>
      <c r="J28" s="335"/>
      <c r="K28" s="335"/>
      <c r="L28" s="335"/>
      <c r="M28" s="335"/>
      <c r="N28" s="335"/>
      <c r="O28" s="335"/>
      <c r="P28" s="335"/>
      <c r="Q28" s="335"/>
      <c r="R28" s="335"/>
      <c r="S28" s="335"/>
      <c r="T28" s="335"/>
      <c r="U28" s="335"/>
      <c r="V28" s="335"/>
      <c r="W28" s="335"/>
      <c r="X28" s="335"/>
      <c r="Y28" s="335"/>
      <c r="Z28" s="335"/>
      <c r="AA28" s="335"/>
      <c r="AB28" s="335"/>
      <c r="AC28" s="335"/>
      <c r="AE28" s="117"/>
      <c r="AH28" s="117"/>
      <c r="AJ28" s="328"/>
      <c r="AK28" s="331"/>
      <c r="AL28" s="331"/>
      <c r="AM28" s="331"/>
      <c r="AN28" s="331"/>
      <c r="AO28" s="331"/>
      <c r="AP28" s="331"/>
      <c r="AQ28" s="331"/>
      <c r="AR28" s="331"/>
      <c r="AS28" s="331"/>
      <c r="AT28" s="331"/>
      <c r="AU28" s="331"/>
      <c r="AV28" s="331"/>
      <c r="AW28" s="331"/>
      <c r="AX28" s="331"/>
      <c r="AY28" s="331"/>
      <c r="AZ28" s="331"/>
      <c r="BA28" s="331"/>
      <c r="BB28" s="331"/>
      <c r="BC28" s="331"/>
      <c r="BD28" s="331"/>
      <c r="BE28" s="331"/>
      <c r="BF28" s="331"/>
      <c r="BG28" s="331"/>
      <c r="BH28" s="331"/>
      <c r="BI28" s="331"/>
      <c r="BJ28" s="331"/>
      <c r="BL28" s="117"/>
    </row>
    <row r="29" spans="1:64" ht="8.4499999999999993" customHeight="1" x14ac:dyDescent="0.15">
      <c r="A29" s="117"/>
      <c r="D29" s="335"/>
      <c r="E29" s="335"/>
      <c r="F29" s="335"/>
      <c r="G29" s="335"/>
      <c r="H29" s="335"/>
      <c r="I29" s="335"/>
      <c r="J29" s="335"/>
      <c r="K29" s="335"/>
      <c r="L29" s="335"/>
      <c r="M29" s="335"/>
      <c r="N29" s="335"/>
      <c r="O29" s="335"/>
      <c r="P29" s="335"/>
      <c r="Q29" s="335"/>
      <c r="R29" s="335"/>
      <c r="S29" s="335"/>
      <c r="T29" s="335"/>
      <c r="U29" s="335"/>
      <c r="V29" s="335"/>
      <c r="W29" s="335"/>
      <c r="X29" s="335"/>
      <c r="Y29" s="335"/>
      <c r="Z29" s="335"/>
      <c r="AA29" s="335"/>
      <c r="AB29" s="335"/>
      <c r="AC29" s="335"/>
      <c r="AE29" s="117"/>
      <c r="AH29" s="117"/>
      <c r="AJ29" s="328"/>
      <c r="AK29" s="331"/>
      <c r="AL29" s="331"/>
      <c r="AM29" s="331"/>
      <c r="AN29" s="331"/>
      <c r="AO29" s="331"/>
      <c r="AP29" s="331"/>
      <c r="AQ29" s="331"/>
      <c r="AR29" s="331"/>
      <c r="AS29" s="331"/>
      <c r="AT29" s="331"/>
      <c r="AU29" s="331"/>
      <c r="AV29" s="331"/>
      <c r="AW29" s="331"/>
      <c r="AX29" s="331"/>
      <c r="AY29" s="331"/>
      <c r="AZ29" s="331"/>
      <c r="BA29" s="331"/>
      <c r="BB29" s="331"/>
      <c r="BC29" s="331"/>
      <c r="BD29" s="331"/>
      <c r="BE29" s="331"/>
      <c r="BF29" s="331"/>
      <c r="BG29" s="331"/>
      <c r="BH29" s="331"/>
      <c r="BI29" s="331"/>
      <c r="BJ29" s="331"/>
      <c r="BL29" s="117"/>
    </row>
    <row r="30" spans="1:64" ht="8.4499999999999993" customHeight="1" x14ac:dyDescent="0.15">
      <c r="A30" s="117"/>
      <c r="D30" s="335"/>
      <c r="E30" s="335"/>
      <c r="F30" s="335"/>
      <c r="G30" s="335"/>
      <c r="H30" s="335"/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335"/>
      <c r="T30" s="335"/>
      <c r="U30" s="335"/>
      <c r="V30" s="335"/>
      <c r="W30" s="335"/>
      <c r="X30" s="335"/>
      <c r="Y30" s="335"/>
      <c r="Z30" s="335"/>
      <c r="AA30" s="335"/>
      <c r="AB30" s="335"/>
      <c r="AC30" s="335"/>
      <c r="AE30" s="117"/>
      <c r="AH30" s="117"/>
      <c r="AJ30" s="328"/>
      <c r="AK30" s="331"/>
      <c r="AL30" s="331"/>
      <c r="AM30" s="331"/>
      <c r="AN30" s="331"/>
      <c r="AO30" s="331"/>
      <c r="AP30" s="331"/>
      <c r="AQ30" s="331"/>
      <c r="AR30" s="331"/>
      <c r="AS30" s="331"/>
      <c r="AT30" s="331"/>
      <c r="AU30" s="331"/>
      <c r="AV30" s="331"/>
      <c r="AW30" s="331"/>
      <c r="AX30" s="331"/>
      <c r="AY30" s="331"/>
      <c r="AZ30" s="331"/>
      <c r="BA30" s="331"/>
      <c r="BB30" s="331"/>
      <c r="BC30" s="331"/>
      <c r="BD30" s="331"/>
      <c r="BE30" s="331"/>
      <c r="BF30" s="331"/>
      <c r="BG30" s="331"/>
      <c r="BH30" s="331"/>
      <c r="BI30" s="331"/>
      <c r="BJ30" s="331"/>
      <c r="BL30" s="117"/>
    </row>
    <row r="31" spans="1:64" ht="8.4499999999999993" customHeight="1" x14ac:dyDescent="0.15">
      <c r="A31" s="117"/>
      <c r="D31" s="335"/>
      <c r="E31" s="335"/>
      <c r="F31" s="335"/>
      <c r="G31" s="335"/>
      <c r="H31" s="335"/>
      <c r="I31" s="335"/>
      <c r="J31" s="335"/>
      <c r="K31" s="335"/>
      <c r="L31" s="335"/>
      <c r="M31" s="335"/>
      <c r="N31" s="335"/>
      <c r="O31" s="335"/>
      <c r="P31" s="335"/>
      <c r="Q31" s="335"/>
      <c r="R31" s="335"/>
      <c r="S31" s="335"/>
      <c r="T31" s="335"/>
      <c r="U31" s="335"/>
      <c r="V31" s="335"/>
      <c r="W31" s="335"/>
      <c r="X31" s="335"/>
      <c r="Y31" s="335"/>
      <c r="Z31" s="335"/>
      <c r="AA31" s="335"/>
      <c r="AB31" s="335"/>
      <c r="AC31" s="335"/>
      <c r="AE31" s="117"/>
      <c r="AH31" s="117"/>
      <c r="AJ31" s="328"/>
      <c r="AK31" s="331"/>
      <c r="AL31" s="331"/>
      <c r="AM31" s="331"/>
      <c r="AN31" s="331"/>
      <c r="AO31" s="331"/>
      <c r="AP31" s="331"/>
      <c r="AQ31" s="331"/>
      <c r="AR31" s="331"/>
      <c r="AS31" s="331"/>
      <c r="AT31" s="331"/>
      <c r="AU31" s="331"/>
      <c r="AV31" s="331"/>
      <c r="AW31" s="331"/>
      <c r="AX31" s="331"/>
      <c r="AY31" s="331"/>
      <c r="AZ31" s="331"/>
      <c r="BA31" s="331"/>
      <c r="BB31" s="331"/>
      <c r="BC31" s="331"/>
      <c r="BD31" s="331"/>
      <c r="BE31" s="331"/>
      <c r="BF31" s="331"/>
      <c r="BG31" s="331"/>
      <c r="BH31" s="331"/>
      <c r="BI31" s="331"/>
      <c r="BJ31" s="331"/>
      <c r="BL31" s="117"/>
    </row>
    <row r="32" spans="1:64" ht="8.4499999999999993" customHeight="1" x14ac:dyDescent="0.15">
      <c r="A32" s="117"/>
      <c r="D32" s="335"/>
      <c r="E32" s="335"/>
      <c r="F32" s="335"/>
      <c r="G32" s="335"/>
      <c r="H32" s="335"/>
      <c r="I32" s="335"/>
      <c r="J32" s="335"/>
      <c r="K32" s="335"/>
      <c r="L32" s="335"/>
      <c r="M32" s="335"/>
      <c r="N32" s="335"/>
      <c r="O32" s="335"/>
      <c r="P32" s="335"/>
      <c r="Q32" s="335"/>
      <c r="R32" s="335"/>
      <c r="S32" s="335"/>
      <c r="T32" s="335"/>
      <c r="U32" s="335"/>
      <c r="V32" s="335"/>
      <c r="W32" s="335"/>
      <c r="X32" s="335"/>
      <c r="Y32" s="335"/>
      <c r="Z32" s="335"/>
      <c r="AA32" s="335"/>
      <c r="AB32" s="335"/>
      <c r="AC32" s="335"/>
      <c r="AE32" s="117"/>
      <c r="AH32" s="117"/>
      <c r="AJ32" s="328"/>
      <c r="AK32" s="331"/>
      <c r="AL32" s="331"/>
      <c r="AM32" s="331"/>
      <c r="AN32" s="331"/>
      <c r="AO32" s="331"/>
      <c r="AP32" s="331"/>
      <c r="AQ32" s="331"/>
      <c r="AR32" s="331"/>
      <c r="AS32" s="331"/>
      <c r="AT32" s="331"/>
      <c r="AU32" s="331"/>
      <c r="AV32" s="331"/>
      <c r="AW32" s="331"/>
      <c r="AX32" s="331"/>
      <c r="AY32" s="331"/>
      <c r="AZ32" s="331"/>
      <c r="BA32" s="331"/>
      <c r="BB32" s="331"/>
      <c r="BC32" s="331"/>
      <c r="BD32" s="331"/>
      <c r="BE32" s="331"/>
      <c r="BF32" s="331"/>
      <c r="BG32" s="331"/>
      <c r="BH32" s="331"/>
      <c r="BI32" s="331"/>
      <c r="BJ32" s="331"/>
      <c r="BL32" s="117"/>
    </row>
    <row r="33" spans="1:72" ht="8.4499999999999993" customHeight="1" x14ac:dyDescent="0.15">
      <c r="A33" s="117"/>
      <c r="AE33" s="117"/>
      <c r="AH33" s="11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7"/>
      <c r="BI33" s="127"/>
      <c r="BJ33" s="127"/>
      <c r="BL33" s="117"/>
    </row>
    <row r="34" spans="1:72" ht="8.4499999999999993" customHeight="1" x14ac:dyDescent="0.15">
      <c r="A34" s="117"/>
      <c r="AE34" s="117"/>
      <c r="AH34" s="117"/>
      <c r="AJ34" s="327" t="s">
        <v>244</v>
      </c>
      <c r="AK34" s="327"/>
      <c r="AL34" s="327"/>
      <c r="AM34" s="327"/>
      <c r="AN34" s="327"/>
      <c r="AO34" s="327"/>
      <c r="AP34" s="327"/>
      <c r="AQ34" s="327"/>
      <c r="AR34" s="327"/>
      <c r="AS34" s="327"/>
      <c r="AT34" s="327"/>
      <c r="AU34" s="327"/>
      <c r="AV34" s="327"/>
      <c r="AW34" s="327"/>
      <c r="AX34" s="327"/>
      <c r="AY34" s="327"/>
      <c r="AZ34" s="327"/>
      <c r="BA34" s="327"/>
      <c r="BB34" s="327"/>
      <c r="BC34" s="327"/>
      <c r="BD34" s="327"/>
      <c r="BE34" s="327"/>
      <c r="BF34" s="327"/>
      <c r="BG34" s="327"/>
      <c r="BH34" s="327"/>
      <c r="BI34" s="327"/>
      <c r="BJ34" s="327"/>
      <c r="BL34" s="117"/>
    </row>
    <row r="35" spans="1:72" ht="8.4499999999999993" customHeight="1" x14ac:dyDescent="0.15">
      <c r="A35" s="117"/>
      <c r="D35" s="140"/>
      <c r="E35" s="139"/>
      <c r="F35" s="139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7"/>
      <c r="AE35" s="117"/>
      <c r="AH35" s="117"/>
      <c r="AJ35" s="327"/>
      <c r="AK35" s="327"/>
      <c r="AL35" s="327"/>
      <c r="AM35" s="327"/>
      <c r="AN35" s="327"/>
      <c r="AO35" s="327"/>
      <c r="AP35" s="327"/>
      <c r="AQ35" s="327"/>
      <c r="AR35" s="327"/>
      <c r="AS35" s="327"/>
      <c r="AT35" s="327"/>
      <c r="AU35" s="327"/>
      <c r="AV35" s="327"/>
      <c r="AW35" s="327"/>
      <c r="AX35" s="327"/>
      <c r="AY35" s="327"/>
      <c r="AZ35" s="327"/>
      <c r="BA35" s="327"/>
      <c r="BB35" s="327"/>
      <c r="BC35" s="327"/>
      <c r="BD35" s="327"/>
      <c r="BE35" s="327"/>
      <c r="BF35" s="327"/>
      <c r="BG35" s="327"/>
      <c r="BH35" s="327"/>
      <c r="BI35" s="327"/>
      <c r="BJ35" s="327"/>
      <c r="BL35" s="117"/>
    </row>
    <row r="36" spans="1:72" ht="8.4499999999999993" customHeight="1" x14ac:dyDescent="0.15">
      <c r="A36" s="117"/>
      <c r="D36" s="136"/>
      <c r="E36" s="135"/>
      <c r="F36" s="135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28"/>
      <c r="AE36" s="117"/>
      <c r="AH36" s="117"/>
      <c r="AJ36" s="328" t="s">
        <v>232</v>
      </c>
      <c r="AK36" s="331" t="s">
        <v>243</v>
      </c>
      <c r="AL36" s="331"/>
      <c r="AM36" s="331"/>
      <c r="AN36" s="331"/>
      <c r="AO36" s="331"/>
      <c r="AP36" s="331"/>
      <c r="AQ36" s="331"/>
      <c r="AR36" s="331"/>
      <c r="AS36" s="331"/>
      <c r="AT36" s="331"/>
      <c r="AU36" s="331"/>
      <c r="AV36" s="331"/>
      <c r="AW36" s="331"/>
      <c r="AX36" s="331"/>
      <c r="AY36" s="331"/>
      <c r="AZ36" s="331"/>
      <c r="BA36" s="331"/>
      <c r="BB36" s="331"/>
      <c r="BC36" s="331"/>
      <c r="BD36" s="331"/>
      <c r="BE36" s="331"/>
      <c r="BF36" s="331"/>
      <c r="BG36" s="331"/>
      <c r="BH36" s="331"/>
      <c r="BI36" s="331"/>
      <c r="BJ36" s="331"/>
      <c r="BL36" s="117"/>
      <c r="BP36" s="365" t="s">
        <v>270</v>
      </c>
      <c r="BQ36" s="365" t="s">
        <v>271</v>
      </c>
      <c r="BR36" s="365" t="s">
        <v>272</v>
      </c>
      <c r="BS36" s="365" t="s">
        <v>273</v>
      </c>
      <c r="BT36" s="365" t="s">
        <v>274</v>
      </c>
    </row>
    <row r="37" spans="1:72" ht="8.4499999999999993" customHeight="1" x14ac:dyDescent="0.15">
      <c r="A37" s="117"/>
      <c r="D37" s="132"/>
      <c r="E37" s="332" t="str">
        <f>BP37</f>
        <v>令和　年　月　日( )</v>
      </c>
      <c r="F37" s="332"/>
      <c r="G37" s="332"/>
      <c r="H37" s="332"/>
      <c r="I37" s="332"/>
      <c r="J37" s="332"/>
      <c r="K37" s="332"/>
      <c r="L37" s="332"/>
      <c r="M37" s="332"/>
      <c r="N37" s="333" t="e">
        <f>VLOOKUP(BQ37,time,BS37)</f>
        <v>#N/A</v>
      </c>
      <c r="O37" s="333"/>
      <c r="P37" s="333"/>
      <c r="Q37" s="336" t="e">
        <f>BR37</f>
        <v>#VALUE!</v>
      </c>
      <c r="R37" s="336"/>
      <c r="S37" s="336"/>
      <c r="T37" s="336"/>
      <c r="U37" s="336"/>
      <c r="V37" s="336"/>
      <c r="W37" s="336"/>
      <c r="X37" s="336"/>
      <c r="Y37" s="336"/>
      <c r="Z37" s="337" t="s">
        <v>242</v>
      </c>
      <c r="AA37" s="337"/>
      <c r="AB37" s="337"/>
      <c r="AC37" s="338"/>
      <c r="AE37" s="117"/>
      <c r="AH37" s="117"/>
      <c r="AJ37" s="328"/>
      <c r="AK37" s="331"/>
      <c r="AL37" s="331"/>
      <c r="AM37" s="331"/>
      <c r="AN37" s="331"/>
      <c r="AO37" s="331"/>
      <c r="AP37" s="331"/>
      <c r="AQ37" s="331"/>
      <c r="AR37" s="331"/>
      <c r="AS37" s="331"/>
      <c r="AT37" s="331"/>
      <c r="AU37" s="331"/>
      <c r="AV37" s="331"/>
      <c r="AW37" s="331"/>
      <c r="AX37" s="331"/>
      <c r="AY37" s="331"/>
      <c r="AZ37" s="331"/>
      <c r="BA37" s="331"/>
      <c r="BB37" s="331"/>
      <c r="BC37" s="331"/>
      <c r="BD37" s="331"/>
      <c r="BE37" s="331"/>
      <c r="BF37" s="331"/>
      <c r="BG37" s="331"/>
      <c r="BH37" s="331"/>
      <c r="BI37" s="331"/>
      <c r="BJ37" s="331"/>
      <c r="BL37" s="117"/>
      <c r="BP37" s="368" t="str">
        <f>'断水計画(1)'!I18</f>
        <v>令和　年　月　日( )</v>
      </c>
      <c r="BQ37" s="366" t="str">
        <f>'断水計画(1)'!O18</f>
        <v>:</v>
      </c>
      <c r="BR37" s="367" t="e">
        <f>VALUE(LEFT(TEXT(BQ37,"hh:mm A/P"),5))</f>
        <v>#VALUE!</v>
      </c>
      <c r="BS37" s="365">
        <f>DATA!$C$86</f>
        <v>2</v>
      </c>
      <c r="BT37" s="365">
        <f>DATA!$D$86</f>
        <v>3</v>
      </c>
    </row>
    <row r="38" spans="1:72" ht="8.4499999999999993" customHeight="1" x14ac:dyDescent="0.15">
      <c r="A38" s="117"/>
      <c r="D38" s="132"/>
      <c r="E38" s="332"/>
      <c r="F38" s="332"/>
      <c r="G38" s="332"/>
      <c r="H38" s="332"/>
      <c r="I38" s="332"/>
      <c r="J38" s="332"/>
      <c r="K38" s="332"/>
      <c r="L38" s="332"/>
      <c r="M38" s="332"/>
      <c r="N38" s="333"/>
      <c r="O38" s="333"/>
      <c r="P38" s="333"/>
      <c r="Q38" s="336"/>
      <c r="R38" s="336"/>
      <c r="S38" s="336"/>
      <c r="T38" s="336"/>
      <c r="U38" s="336"/>
      <c r="V38" s="336"/>
      <c r="W38" s="336"/>
      <c r="X38" s="336"/>
      <c r="Y38" s="336"/>
      <c r="Z38" s="337"/>
      <c r="AA38" s="337"/>
      <c r="AB38" s="337"/>
      <c r="AC38" s="338"/>
      <c r="AE38" s="117"/>
      <c r="AH38" s="117"/>
      <c r="AJ38" s="328"/>
      <c r="AK38" s="331"/>
      <c r="AL38" s="331"/>
      <c r="AM38" s="331"/>
      <c r="AN38" s="331"/>
      <c r="AO38" s="331"/>
      <c r="AP38" s="331"/>
      <c r="AQ38" s="331"/>
      <c r="AR38" s="331"/>
      <c r="AS38" s="331"/>
      <c r="AT38" s="331"/>
      <c r="AU38" s="331"/>
      <c r="AV38" s="331"/>
      <c r="AW38" s="331"/>
      <c r="AX38" s="331"/>
      <c r="AY38" s="331"/>
      <c r="AZ38" s="331"/>
      <c r="BA38" s="331"/>
      <c r="BB38" s="331"/>
      <c r="BC38" s="331"/>
      <c r="BD38" s="331"/>
      <c r="BE38" s="331"/>
      <c r="BF38" s="331"/>
      <c r="BG38" s="331"/>
      <c r="BH38" s="331"/>
      <c r="BI38" s="331"/>
      <c r="BJ38" s="331"/>
      <c r="BL38" s="117"/>
      <c r="BP38" s="368" t="str">
        <f>'断水計画(1)'!R18</f>
        <v>令和　年　月　日( )</v>
      </c>
      <c r="BQ38" s="366" t="str">
        <f>'断水計画(1)'!X18</f>
        <v>:</v>
      </c>
      <c r="BR38" s="367" t="e">
        <f>VALUE(LEFT(TEXT(BQ38,"hh:mm A/P"),5))</f>
        <v>#VALUE!</v>
      </c>
      <c r="BS38" s="365">
        <f>DATA!$C$86</f>
        <v>2</v>
      </c>
      <c r="BT38" s="365">
        <f>DATA!$D$86</f>
        <v>3</v>
      </c>
    </row>
    <row r="39" spans="1:72" ht="8.4499999999999993" customHeight="1" x14ac:dyDescent="0.15">
      <c r="A39" s="117"/>
      <c r="D39" s="132"/>
      <c r="E39" s="332"/>
      <c r="F39" s="332"/>
      <c r="G39" s="332"/>
      <c r="H39" s="332"/>
      <c r="I39" s="332"/>
      <c r="J39" s="332"/>
      <c r="K39" s="332"/>
      <c r="L39" s="332"/>
      <c r="M39" s="332"/>
      <c r="N39" s="339" t="e">
        <f>"("&amp;VLOOKUP(BQ37,time,BT37)&amp;")"</f>
        <v>#N/A</v>
      </c>
      <c r="O39" s="339"/>
      <c r="P39" s="339"/>
      <c r="Q39" s="336"/>
      <c r="R39" s="336"/>
      <c r="S39" s="336"/>
      <c r="T39" s="336"/>
      <c r="U39" s="336"/>
      <c r="V39" s="336"/>
      <c r="W39" s="336"/>
      <c r="X39" s="336"/>
      <c r="Y39" s="336"/>
      <c r="Z39" s="337"/>
      <c r="AA39" s="337"/>
      <c r="AB39" s="337"/>
      <c r="AC39" s="338"/>
      <c r="AE39" s="117"/>
      <c r="AH39" s="117"/>
      <c r="AJ39" s="328"/>
      <c r="AK39" s="331"/>
      <c r="AL39" s="331"/>
      <c r="AM39" s="331"/>
      <c r="AN39" s="331"/>
      <c r="AO39" s="331"/>
      <c r="AP39" s="331"/>
      <c r="AQ39" s="331"/>
      <c r="AR39" s="331"/>
      <c r="AS39" s="331"/>
      <c r="AT39" s="331"/>
      <c r="AU39" s="331"/>
      <c r="AV39" s="331"/>
      <c r="AW39" s="331"/>
      <c r="AX39" s="331"/>
      <c r="AY39" s="331"/>
      <c r="AZ39" s="331"/>
      <c r="BA39" s="331"/>
      <c r="BB39" s="331"/>
      <c r="BC39" s="331"/>
      <c r="BD39" s="331"/>
      <c r="BE39" s="331"/>
      <c r="BF39" s="331"/>
      <c r="BG39" s="331"/>
      <c r="BH39" s="331"/>
      <c r="BI39" s="331"/>
      <c r="BJ39" s="331"/>
      <c r="BL39" s="117"/>
    </row>
    <row r="40" spans="1:72" ht="8.4499999999999993" customHeight="1" x14ac:dyDescent="0.15">
      <c r="A40" s="117"/>
      <c r="D40" s="132"/>
      <c r="E40" s="332"/>
      <c r="F40" s="332"/>
      <c r="G40" s="332"/>
      <c r="H40" s="332"/>
      <c r="I40" s="332"/>
      <c r="J40" s="332"/>
      <c r="K40" s="332"/>
      <c r="L40" s="332"/>
      <c r="M40" s="332"/>
      <c r="N40" s="339"/>
      <c r="O40" s="339"/>
      <c r="P40" s="339"/>
      <c r="Q40" s="336"/>
      <c r="R40" s="336"/>
      <c r="S40" s="336"/>
      <c r="T40" s="336"/>
      <c r="U40" s="336"/>
      <c r="V40" s="336"/>
      <c r="W40" s="336"/>
      <c r="X40" s="336"/>
      <c r="Y40" s="336"/>
      <c r="Z40" s="337"/>
      <c r="AA40" s="337"/>
      <c r="AB40" s="337"/>
      <c r="AC40" s="338"/>
      <c r="AE40" s="117"/>
      <c r="AH40" s="117"/>
      <c r="AJ40" s="122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  <c r="BB40" s="119"/>
      <c r="BC40" s="119"/>
      <c r="BD40" s="119"/>
      <c r="BE40" s="119"/>
      <c r="BF40" s="119"/>
      <c r="BG40" s="119"/>
      <c r="BH40" s="119"/>
      <c r="BI40" s="119"/>
      <c r="BJ40" s="119"/>
      <c r="BL40" s="117"/>
    </row>
    <row r="41" spans="1:72" ht="8.4499999999999993" customHeight="1" x14ac:dyDescent="0.15">
      <c r="A41" s="117"/>
      <c r="D41" s="132"/>
      <c r="E41" s="131"/>
      <c r="F41" s="131"/>
      <c r="G41" s="131"/>
      <c r="H41" s="131"/>
      <c r="I41" s="131"/>
      <c r="J41" s="131"/>
      <c r="K41" s="131"/>
      <c r="L41" s="131"/>
      <c r="M41" s="131"/>
      <c r="N41" s="130"/>
      <c r="O41" s="130"/>
      <c r="P41" s="130"/>
      <c r="Q41" s="129"/>
      <c r="R41" s="129"/>
      <c r="S41" s="129"/>
      <c r="T41" s="129"/>
      <c r="U41" s="129"/>
      <c r="V41" s="129"/>
      <c r="W41" s="129"/>
      <c r="X41" s="129"/>
      <c r="Y41" s="129"/>
      <c r="Z41" s="118"/>
      <c r="AA41" s="118"/>
      <c r="AB41" s="118"/>
      <c r="AC41" s="128"/>
      <c r="AE41" s="117"/>
      <c r="AH41" s="117"/>
      <c r="AJ41" s="328" t="s">
        <v>232</v>
      </c>
      <c r="AK41" s="331" t="s">
        <v>241</v>
      </c>
      <c r="AL41" s="331"/>
      <c r="AM41" s="331"/>
      <c r="AN41" s="331"/>
      <c r="AO41" s="331"/>
      <c r="AP41" s="331"/>
      <c r="AQ41" s="331"/>
      <c r="AR41" s="331"/>
      <c r="AS41" s="331"/>
      <c r="AT41" s="331"/>
      <c r="AU41" s="331"/>
      <c r="AV41" s="331"/>
      <c r="AW41" s="331"/>
      <c r="AX41" s="331"/>
      <c r="AY41" s="331"/>
      <c r="AZ41" s="331"/>
      <c r="BA41" s="331"/>
      <c r="BB41" s="331"/>
      <c r="BC41" s="331"/>
      <c r="BD41" s="331"/>
      <c r="BE41" s="331"/>
      <c r="BF41" s="331"/>
      <c r="BG41" s="331"/>
      <c r="BH41" s="331"/>
      <c r="BI41" s="331"/>
      <c r="BJ41" s="331"/>
      <c r="BL41" s="117"/>
    </row>
    <row r="42" spans="1:72" ht="8.4499999999999993" customHeight="1" x14ac:dyDescent="0.15">
      <c r="A42" s="117"/>
      <c r="D42" s="132"/>
      <c r="E42" s="134"/>
      <c r="F42" s="134"/>
      <c r="G42" s="134"/>
      <c r="H42" s="134"/>
      <c r="I42" s="134"/>
      <c r="J42" s="134"/>
      <c r="K42" s="134"/>
      <c r="L42" s="134"/>
      <c r="M42" s="134"/>
      <c r="N42" s="130"/>
      <c r="O42" s="130"/>
      <c r="P42" s="130"/>
      <c r="Q42" s="133"/>
      <c r="R42" s="133"/>
      <c r="S42" s="133"/>
      <c r="T42" s="133"/>
      <c r="U42" s="133"/>
      <c r="V42" s="133"/>
      <c r="W42" s="133"/>
      <c r="X42" s="133"/>
      <c r="Y42" s="133"/>
      <c r="Z42" s="118"/>
      <c r="AA42" s="118"/>
      <c r="AB42" s="118"/>
      <c r="AC42" s="128"/>
      <c r="AE42" s="117"/>
      <c r="AH42" s="117"/>
      <c r="AJ42" s="328"/>
      <c r="AK42" s="331"/>
      <c r="AL42" s="331"/>
      <c r="AM42" s="331"/>
      <c r="AN42" s="331"/>
      <c r="AO42" s="331"/>
      <c r="AP42" s="331"/>
      <c r="AQ42" s="331"/>
      <c r="AR42" s="331"/>
      <c r="AS42" s="331"/>
      <c r="AT42" s="331"/>
      <c r="AU42" s="331"/>
      <c r="AV42" s="331"/>
      <c r="AW42" s="331"/>
      <c r="AX42" s="331"/>
      <c r="AY42" s="331"/>
      <c r="AZ42" s="331"/>
      <c r="BA42" s="331"/>
      <c r="BB42" s="331"/>
      <c r="BC42" s="331"/>
      <c r="BD42" s="331"/>
      <c r="BE42" s="331"/>
      <c r="BF42" s="331"/>
      <c r="BG42" s="331"/>
      <c r="BH42" s="331"/>
      <c r="BI42" s="331"/>
      <c r="BJ42" s="331"/>
      <c r="BL42" s="117"/>
    </row>
    <row r="43" spans="1:72" ht="8.4499999999999993" customHeight="1" x14ac:dyDescent="0.15">
      <c r="A43" s="117"/>
      <c r="D43" s="132"/>
      <c r="E43" s="332" t="str">
        <f>BP38</f>
        <v>令和　年　月　日( )</v>
      </c>
      <c r="F43" s="332"/>
      <c r="G43" s="332"/>
      <c r="H43" s="332"/>
      <c r="I43" s="332"/>
      <c r="J43" s="332"/>
      <c r="K43" s="332"/>
      <c r="L43" s="332"/>
      <c r="M43" s="332"/>
      <c r="N43" s="333" t="e">
        <f>VLOOKUP(BQ38,time,BS38)</f>
        <v>#N/A</v>
      </c>
      <c r="O43" s="333"/>
      <c r="P43" s="333"/>
      <c r="Q43" s="336" t="e">
        <f>BR38</f>
        <v>#VALUE!</v>
      </c>
      <c r="R43" s="336"/>
      <c r="S43" s="336"/>
      <c r="T43" s="336"/>
      <c r="U43" s="336"/>
      <c r="V43" s="336"/>
      <c r="W43" s="336"/>
      <c r="X43" s="336"/>
      <c r="Y43" s="336"/>
      <c r="Z43" s="337" t="s">
        <v>240</v>
      </c>
      <c r="AA43" s="337"/>
      <c r="AB43" s="337"/>
      <c r="AC43" s="338"/>
      <c r="AE43" s="117"/>
      <c r="AH43" s="117"/>
      <c r="AJ43" s="328"/>
      <c r="AK43" s="331"/>
      <c r="AL43" s="331"/>
      <c r="AM43" s="331"/>
      <c r="AN43" s="331"/>
      <c r="AO43" s="331"/>
      <c r="AP43" s="331"/>
      <c r="AQ43" s="331"/>
      <c r="AR43" s="331"/>
      <c r="AS43" s="331"/>
      <c r="AT43" s="331"/>
      <c r="AU43" s="331"/>
      <c r="AV43" s="331"/>
      <c r="AW43" s="331"/>
      <c r="AX43" s="331"/>
      <c r="AY43" s="331"/>
      <c r="AZ43" s="331"/>
      <c r="BA43" s="331"/>
      <c r="BB43" s="331"/>
      <c r="BC43" s="331"/>
      <c r="BD43" s="331"/>
      <c r="BE43" s="331"/>
      <c r="BF43" s="331"/>
      <c r="BG43" s="331"/>
      <c r="BH43" s="331"/>
      <c r="BI43" s="331"/>
      <c r="BJ43" s="331"/>
      <c r="BL43" s="117"/>
    </row>
    <row r="44" spans="1:72" ht="8.4499999999999993" customHeight="1" x14ac:dyDescent="0.15">
      <c r="A44" s="117"/>
      <c r="D44" s="132"/>
      <c r="E44" s="332"/>
      <c r="F44" s="332"/>
      <c r="G44" s="332"/>
      <c r="H44" s="332"/>
      <c r="I44" s="332"/>
      <c r="J44" s="332"/>
      <c r="K44" s="332"/>
      <c r="L44" s="332"/>
      <c r="M44" s="332"/>
      <c r="N44" s="333"/>
      <c r="O44" s="333"/>
      <c r="P44" s="333"/>
      <c r="Q44" s="336"/>
      <c r="R44" s="336"/>
      <c r="S44" s="336"/>
      <c r="T44" s="336"/>
      <c r="U44" s="336"/>
      <c r="V44" s="336"/>
      <c r="W44" s="336"/>
      <c r="X44" s="336"/>
      <c r="Y44" s="336"/>
      <c r="Z44" s="337"/>
      <c r="AA44" s="337"/>
      <c r="AB44" s="337"/>
      <c r="AC44" s="338"/>
      <c r="AE44" s="117"/>
      <c r="AH44" s="117"/>
      <c r="AJ44" s="328"/>
      <c r="AK44" s="331"/>
      <c r="AL44" s="331"/>
      <c r="AM44" s="331"/>
      <c r="AN44" s="331"/>
      <c r="AO44" s="331"/>
      <c r="AP44" s="331"/>
      <c r="AQ44" s="331"/>
      <c r="AR44" s="331"/>
      <c r="AS44" s="331"/>
      <c r="AT44" s="331"/>
      <c r="AU44" s="331"/>
      <c r="AV44" s="331"/>
      <c r="AW44" s="331"/>
      <c r="AX44" s="331"/>
      <c r="AY44" s="331"/>
      <c r="AZ44" s="331"/>
      <c r="BA44" s="331"/>
      <c r="BB44" s="331"/>
      <c r="BC44" s="331"/>
      <c r="BD44" s="331"/>
      <c r="BE44" s="331"/>
      <c r="BF44" s="331"/>
      <c r="BG44" s="331"/>
      <c r="BH44" s="331"/>
      <c r="BI44" s="331"/>
      <c r="BJ44" s="331"/>
      <c r="BL44" s="117"/>
    </row>
    <row r="45" spans="1:72" ht="8.4499999999999993" customHeight="1" x14ac:dyDescent="0.15">
      <c r="A45" s="117"/>
      <c r="D45" s="132"/>
      <c r="E45" s="332"/>
      <c r="F45" s="332"/>
      <c r="G45" s="332"/>
      <c r="H45" s="332"/>
      <c r="I45" s="332"/>
      <c r="J45" s="332"/>
      <c r="K45" s="332"/>
      <c r="L45" s="332"/>
      <c r="M45" s="332"/>
      <c r="N45" s="339" t="e">
        <f>"("&amp;VLOOKUP(BQ38,time,BT38)&amp;")"</f>
        <v>#N/A</v>
      </c>
      <c r="O45" s="339"/>
      <c r="P45" s="339"/>
      <c r="Q45" s="336"/>
      <c r="R45" s="336"/>
      <c r="S45" s="336"/>
      <c r="T45" s="336"/>
      <c r="U45" s="336"/>
      <c r="V45" s="336"/>
      <c r="W45" s="336"/>
      <c r="X45" s="336"/>
      <c r="Y45" s="336"/>
      <c r="Z45" s="337"/>
      <c r="AA45" s="337"/>
      <c r="AB45" s="337"/>
      <c r="AC45" s="338"/>
      <c r="AE45" s="117"/>
      <c r="AH45" s="117"/>
      <c r="AJ45" s="328"/>
      <c r="AK45" s="331"/>
      <c r="AL45" s="331"/>
      <c r="AM45" s="331"/>
      <c r="AN45" s="331"/>
      <c r="AO45" s="331"/>
      <c r="AP45" s="331"/>
      <c r="AQ45" s="331"/>
      <c r="AR45" s="331"/>
      <c r="AS45" s="331"/>
      <c r="AT45" s="331"/>
      <c r="AU45" s="331"/>
      <c r="AV45" s="331"/>
      <c r="AW45" s="331"/>
      <c r="AX45" s="331"/>
      <c r="AY45" s="331"/>
      <c r="AZ45" s="331"/>
      <c r="BA45" s="331"/>
      <c r="BB45" s="331"/>
      <c r="BC45" s="331"/>
      <c r="BD45" s="331"/>
      <c r="BE45" s="331"/>
      <c r="BF45" s="331"/>
      <c r="BG45" s="331"/>
      <c r="BH45" s="331"/>
      <c r="BI45" s="331"/>
      <c r="BJ45" s="331"/>
      <c r="BL45" s="117"/>
    </row>
    <row r="46" spans="1:72" ht="8.4499999999999993" customHeight="1" x14ac:dyDescent="0.15">
      <c r="A46" s="117"/>
      <c r="D46" s="132"/>
      <c r="E46" s="332"/>
      <c r="F46" s="332"/>
      <c r="G46" s="332"/>
      <c r="H46" s="332"/>
      <c r="I46" s="332"/>
      <c r="J46" s="332"/>
      <c r="K46" s="332"/>
      <c r="L46" s="332"/>
      <c r="M46" s="332"/>
      <c r="N46" s="339"/>
      <c r="O46" s="339"/>
      <c r="P46" s="339"/>
      <c r="Q46" s="336"/>
      <c r="R46" s="336"/>
      <c r="S46" s="336"/>
      <c r="T46" s="336"/>
      <c r="U46" s="336"/>
      <c r="V46" s="336"/>
      <c r="W46" s="336"/>
      <c r="X46" s="336"/>
      <c r="Y46" s="336"/>
      <c r="Z46" s="337"/>
      <c r="AA46" s="337"/>
      <c r="AB46" s="337"/>
      <c r="AC46" s="338"/>
      <c r="AE46" s="117"/>
      <c r="AH46" s="117"/>
      <c r="AJ46" s="328"/>
      <c r="AK46" s="331"/>
      <c r="AL46" s="331"/>
      <c r="AM46" s="331"/>
      <c r="AN46" s="331"/>
      <c r="AO46" s="331"/>
      <c r="AP46" s="331"/>
      <c r="AQ46" s="331"/>
      <c r="AR46" s="331"/>
      <c r="AS46" s="331"/>
      <c r="AT46" s="331"/>
      <c r="AU46" s="331"/>
      <c r="AV46" s="331"/>
      <c r="AW46" s="331"/>
      <c r="AX46" s="331"/>
      <c r="AY46" s="331"/>
      <c r="AZ46" s="331"/>
      <c r="BA46" s="331"/>
      <c r="BB46" s="331"/>
      <c r="BC46" s="331"/>
      <c r="BD46" s="331"/>
      <c r="BE46" s="331"/>
      <c r="BF46" s="331"/>
      <c r="BG46" s="331"/>
      <c r="BH46" s="331"/>
      <c r="BI46" s="331"/>
      <c r="BJ46" s="331"/>
      <c r="BL46" s="117"/>
    </row>
    <row r="47" spans="1:72" ht="8.4499999999999993" customHeight="1" x14ac:dyDescent="0.15">
      <c r="A47" s="117"/>
      <c r="D47" s="132"/>
      <c r="E47" s="131"/>
      <c r="F47" s="131"/>
      <c r="G47" s="131"/>
      <c r="H47" s="131"/>
      <c r="I47" s="131"/>
      <c r="J47" s="131"/>
      <c r="K47" s="131"/>
      <c r="L47" s="131"/>
      <c r="M47" s="131"/>
      <c r="N47" s="130"/>
      <c r="O47" s="130"/>
      <c r="P47" s="130"/>
      <c r="Q47" s="129"/>
      <c r="R47" s="129"/>
      <c r="S47" s="129"/>
      <c r="T47" s="129"/>
      <c r="U47" s="129"/>
      <c r="V47" s="129"/>
      <c r="W47" s="129"/>
      <c r="X47" s="129"/>
      <c r="Y47" s="129"/>
      <c r="Z47" s="118"/>
      <c r="AA47" s="118"/>
      <c r="AB47" s="118"/>
      <c r="AC47" s="128"/>
      <c r="AE47" s="117"/>
      <c r="AH47" s="117"/>
      <c r="AK47" s="127"/>
      <c r="AL47" s="127"/>
      <c r="AM47" s="127"/>
      <c r="AN47" s="127"/>
      <c r="AO47" s="127"/>
      <c r="AP47" s="127"/>
      <c r="AQ47" s="127"/>
      <c r="AR47" s="127"/>
      <c r="AS47" s="127"/>
      <c r="AT47" s="127"/>
      <c r="AU47" s="127"/>
      <c r="AV47" s="127"/>
      <c r="AW47" s="127"/>
      <c r="AX47" s="127"/>
      <c r="AY47" s="127"/>
      <c r="AZ47" s="127"/>
      <c r="BA47" s="127"/>
      <c r="BB47" s="127"/>
      <c r="BC47" s="127"/>
      <c r="BD47" s="127"/>
      <c r="BE47" s="127"/>
      <c r="BF47" s="127"/>
      <c r="BG47" s="127"/>
      <c r="BH47" s="127"/>
      <c r="BI47" s="127"/>
      <c r="BJ47" s="127"/>
      <c r="BL47" s="117"/>
    </row>
    <row r="48" spans="1:72" ht="8.4499999999999993" customHeight="1" x14ac:dyDescent="0.15">
      <c r="A48" s="117"/>
      <c r="D48" s="126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4"/>
      <c r="AE48" s="117"/>
      <c r="AH48" s="117"/>
      <c r="AJ48" s="327" t="s">
        <v>239</v>
      </c>
      <c r="AK48" s="327"/>
      <c r="AL48" s="327"/>
      <c r="AM48" s="327"/>
      <c r="AN48" s="327"/>
      <c r="AO48" s="327"/>
      <c r="AP48" s="327"/>
      <c r="AQ48" s="327"/>
      <c r="AR48" s="327"/>
      <c r="AS48" s="327"/>
      <c r="AT48" s="327"/>
      <c r="AU48" s="327"/>
      <c r="AV48" s="327"/>
      <c r="AW48" s="327"/>
      <c r="AX48" s="327"/>
      <c r="AY48" s="327"/>
      <c r="AZ48" s="327"/>
      <c r="BA48" s="327"/>
      <c r="BB48" s="327"/>
      <c r="BC48" s="327"/>
      <c r="BD48" s="327"/>
      <c r="BE48" s="327"/>
      <c r="BF48" s="327"/>
      <c r="BG48" s="327"/>
      <c r="BH48" s="327"/>
      <c r="BI48" s="327"/>
      <c r="BJ48" s="327"/>
      <c r="BL48" s="117"/>
    </row>
    <row r="49" spans="1:64" ht="8.4499999999999993" customHeight="1" x14ac:dyDescent="0.15">
      <c r="A49" s="117"/>
      <c r="AE49" s="117"/>
      <c r="AH49" s="117"/>
      <c r="AJ49" s="327"/>
      <c r="AK49" s="327"/>
      <c r="AL49" s="327"/>
      <c r="AM49" s="327"/>
      <c r="AN49" s="327"/>
      <c r="AO49" s="327"/>
      <c r="AP49" s="327"/>
      <c r="AQ49" s="327"/>
      <c r="AR49" s="327"/>
      <c r="AS49" s="327"/>
      <c r="AT49" s="327"/>
      <c r="AU49" s="327"/>
      <c r="AV49" s="327"/>
      <c r="AW49" s="327"/>
      <c r="AX49" s="327"/>
      <c r="AY49" s="327"/>
      <c r="AZ49" s="327"/>
      <c r="BA49" s="327"/>
      <c r="BB49" s="327"/>
      <c r="BC49" s="327"/>
      <c r="BD49" s="327"/>
      <c r="BE49" s="327"/>
      <c r="BF49" s="327"/>
      <c r="BG49" s="327"/>
      <c r="BH49" s="327"/>
      <c r="BI49" s="327"/>
      <c r="BJ49" s="327"/>
      <c r="BL49" s="117"/>
    </row>
    <row r="50" spans="1:64" ht="8.4499999999999993" customHeight="1" x14ac:dyDescent="0.15">
      <c r="A50" s="117"/>
      <c r="AE50" s="117"/>
      <c r="AH50" s="117"/>
      <c r="AJ50" s="328" t="s">
        <v>232</v>
      </c>
      <c r="AK50" s="331" t="s">
        <v>238</v>
      </c>
      <c r="AL50" s="331"/>
      <c r="AM50" s="331"/>
      <c r="AN50" s="331"/>
      <c r="AO50" s="331"/>
      <c r="AP50" s="331"/>
      <c r="AQ50" s="331"/>
      <c r="AR50" s="331"/>
      <c r="AS50" s="331"/>
      <c r="AT50" s="331"/>
      <c r="AU50" s="331"/>
      <c r="AV50" s="331"/>
      <c r="AW50" s="331"/>
      <c r="AX50" s="331"/>
      <c r="AY50" s="331"/>
      <c r="AZ50" s="331"/>
      <c r="BA50" s="331"/>
      <c r="BB50" s="331"/>
      <c r="BC50" s="331"/>
      <c r="BD50" s="331"/>
      <c r="BE50" s="331"/>
      <c r="BF50" s="331"/>
      <c r="BG50" s="331"/>
      <c r="BH50" s="331"/>
      <c r="BI50" s="331"/>
      <c r="BJ50" s="331"/>
      <c r="BL50" s="117"/>
    </row>
    <row r="51" spans="1:64" ht="8.4499999999999993" customHeight="1" x14ac:dyDescent="0.15">
      <c r="A51" s="117"/>
      <c r="D51" s="329" t="s">
        <v>237</v>
      </c>
      <c r="E51" s="330"/>
      <c r="F51" s="330"/>
      <c r="G51" s="330"/>
      <c r="H51" s="330"/>
      <c r="I51" s="330"/>
      <c r="J51" s="330"/>
      <c r="K51" s="330"/>
      <c r="AE51" s="117"/>
      <c r="AH51" s="117"/>
      <c r="AJ51" s="328"/>
      <c r="AK51" s="331"/>
      <c r="AL51" s="331"/>
      <c r="AM51" s="331"/>
      <c r="AN51" s="331"/>
      <c r="AO51" s="331"/>
      <c r="AP51" s="331"/>
      <c r="AQ51" s="331"/>
      <c r="AR51" s="331"/>
      <c r="AS51" s="331"/>
      <c r="AT51" s="331"/>
      <c r="AU51" s="331"/>
      <c r="AV51" s="331"/>
      <c r="AW51" s="331"/>
      <c r="AX51" s="331"/>
      <c r="AY51" s="331"/>
      <c r="AZ51" s="331"/>
      <c r="BA51" s="331"/>
      <c r="BB51" s="331"/>
      <c r="BC51" s="331"/>
      <c r="BD51" s="331"/>
      <c r="BE51" s="331"/>
      <c r="BF51" s="331"/>
      <c r="BG51" s="331"/>
      <c r="BH51" s="331"/>
      <c r="BI51" s="331"/>
      <c r="BJ51" s="331"/>
      <c r="BL51" s="117"/>
    </row>
    <row r="52" spans="1:64" ht="8.4499999999999993" customHeight="1" x14ac:dyDescent="0.15">
      <c r="A52" s="117"/>
      <c r="D52" s="330"/>
      <c r="E52" s="330"/>
      <c r="F52" s="330"/>
      <c r="G52" s="330"/>
      <c r="H52" s="330"/>
      <c r="I52" s="330"/>
      <c r="J52" s="330"/>
      <c r="K52" s="330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7"/>
      <c r="AH52" s="117"/>
      <c r="AJ52" s="328"/>
      <c r="AK52" s="331"/>
      <c r="AL52" s="331"/>
      <c r="AM52" s="331"/>
      <c r="AN52" s="331"/>
      <c r="AO52" s="331"/>
      <c r="AP52" s="331"/>
      <c r="AQ52" s="331"/>
      <c r="AR52" s="331"/>
      <c r="AS52" s="331"/>
      <c r="AT52" s="331"/>
      <c r="AU52" s="331"/>
      <c r="AV52" s="331"/>
      <c r="AW52" s="331"/>
      <c r="AX52" s="331"/>
      <c r="AY52" s="331"/>
      <c r="AZ52" s="331"/>
      <c r="BA52" s="331"/>
      <c r="BB52" s="331"/>
      <c r="BC52" s="331"/>
      <c r="BD52" s="331"/>
      <c r="BE52" s="331"/>
      <c r="BF52" s="331"/>
      <c r="BG52" s="331"/>
      <c r="BH52" s="331"/>
      <c r="BI52" s="331"/>
      <c r="BJ52" s="331"/>
      <c r="BL52" s="117"/>
    </row>
    <row r="53" spans="1:64" ht="8.4499999999999993" customHeight="1" x14ac:dyDescent="0.15">
      <c r="A53" s="117"/>
      <c r="D53" s="330"/>
      <c r="E53" s="330"/>
      <c r="F53" s="330"/>
      <c r="G53" s="330"/>
      <c r="H53" s="330"/>
      <c r="I53" s="330"/>
      <c r="J53" s="330"/>
      <c r="K53" s="330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7"/>
      <c r="AH53" s="117"/>
      <c r="AJ53" s="328"/>
      <c r="AK53" s="331"/>
      <c r="AL53" s="331"/>
      <c r="AM53" s="331"/>
      <c r="AN53" s="331"/>
      <c r="AO53" s="331"/>
      <c r="AP53" s="331"/>
      <c r="AQ53" s="331"/>
      <c r="AR53" s="331"/>
      <c r="AS53" s="331"/>
      <c r="AT53" s="331"/>
      <c r="AU53" s="331"/>
      <c r="AV53" s="331"/>
      <c r="AW53" s="331"/>
      <c r="AX53" s="331"/>
      <c r="AY53" s="331"/>
      <c r="AZ53" s="331"/>
      <c r="BA53" s="331"/>
      <c r="BB53" s="331"/>
      <c r="BC53" s="331"/>
      <c r="BD53" s="331"/>
      <c r="BE53" s="331"/>
      <c r="BF53" s="331"/>
      <c r="BG53" s="331"/>
      <c r="BH53" s="331"/>
      <c r="BI53" s="331"/>
      <c r="BJ53" s="331"/>
      <c r="BL53" s="117"/>
    </row>
    <row r="54" spans="1:64" ht="8.4499999999999993" customHeight="1" x14ac:dyDescent="0.15">
      <c r="A54" s="117"/>
      <c r="D54" s="337" t="s">
        <v>236</v>
      </c>
      <c r="E54" s="337"/>
      <c r="F54" s="337"/>
      <c r="G54" s="337"/>
      <c r="H54" s="337"/>
      <c r="I54" s="337"/>
      <c r="J54" s="337"/>
      <c r="K54" s="337"/>
      <c r="L54" s="337"/>
      <c r="M54" s="337"/>
      <c r="N54" s="337"/>
      <c r="O54" s="337"/>
      <c r="P54" s="337"/>
      <c r="Q54" s="337"/>
      <c r="R54" s="337"/>
      <c r="S54" s="337"/>
      <c r="T54" s="337"/>
      <c r="U54" s="337"/>
      <c r="V54" s="337"/>
      <c r="W54" s="337"/>
      <c r="X54" s="337"/>
      <c r="Y54" s="337"/>
      <c r="Z54" s="337"/>
      <c r="AA54" s="337"/>
      <c r="AB54" s="337"/>
      <c r="AC54" s="337"/>
      <c r="AD54" s="118"/>
      <c r="AE54" s="117"/>
      <c r="AH54" s="117"/>
      <c r="AJ54" s="122"/>
      <c r="AK54" s="119"/>
      <c r="AL54" s="119"/>
      <c r="AM54" s="119"/>
      <c r="AN54" s="119"/>
      <c r="AO54" s="119"/>
      <c r="AP54" s="119"/>
      <c r="AQ54" s="119"/>
      <c r="AR54" s="119"/>
      <c r="AS54" s="119"/>
      <c r="AT54" s="119"/>
      <c r="AU54" s="119"/>
      <c r="AV54" s="119"/>
      <c r="AW54" s="119"/>
      <c r="AX54" s="119"/>
      <c r="AY54" s="119"/>
      <c r="AZ54" s="119"/>
      <c r="BA54" s="119"/>
      <c r="BB54" s="119"/>
      <c r="BC54" s="119"/>
      <c r="BD54" s="119"/>
      <c r="BE54" s="119"/>
      <c r="BF54" s="119"/>
      <c r="BG54" s="119"/>
      <c r="BH54" s="119"/>
      <c r="BI54" s="119"/>
      <c r="BJ54" s="119"/>
      <c r="BL54" s="117"/>
    </row>
    <row r="55" spans="1:64" ht="8.4499999999999993" customHeight="1" x14ac:dyDescent="0.15">
      <c r="A55" s="117"/>
      <c r="D55" s="337"/>
      <c r="E55" s="337"/>
      <c r="F55" s="337"/>
      <c r="G55" s="337"/>
      <c r="H55" s="337"/>
      <c r="I55" s="337"/>
      <c r="J55" s="337"/>
      <c r="K55" s="337"/>
      <c r="L55" s="337"/>
      <c r="M55" s="337"/>
      <c r="N55" s="337"/>
      <c r="O55" s="337"/>
      <c r="P55" s="337"/>
      <c r="Q55" s="337"/>
      <c r="R55" s="337"/>
      <c r="S55" s="337"/>
      <c r="T55" s="337"/>
      <c r="U55" s="337"/>
      <c r="V55" s="337"/>
      <c r="W55" s="337"/>
      <c r="X55" s="337"/>
      <c r="Y55" s="337"/>
      <c r="Z55" s="337"/>
      <c r="AA55" s="337"/>
      <c r="AB55" s="337"/>
      <c r="AC55" s="337"/>
      <c r="AD55" s="118"/>
      <c r="AE55" s="117"/>
      <c r="AH55" s="117"/>
      <c r="AJ55" s="328" t="s">
        <v>232</v>
      </c>
      <c r="AK55" s="331" t="s">
        <v>235</v>
      </c>
      <c r="AL55" s="331"/>
      <c r="AM55" s="331"/>
      <c r="AN55" s="331"/>
      <c r="AO55" s="331"/>
      <c r="AP55" s="331"/>
      <c r="AQ55" s="331"/>
      <c r="AR55" s="331"/>
      <c r="AS55" s="331"/>
      <c r="AT55" s="331"/>
      <c r="AU55" s="331"/>
      <c r="AV55" s="331"/>
      <c r="AW55" s="331"/>
      <c r="AX55" s="331"/>
      <c r="AY55" s="331"/>
      <c r="AZ55" s="331"/>
      <c r="BA55" s="331"/>
      <c r="BB55" s="331"/>
      <c r="BC55" s="331"/>
      <c r="BD55" s="331"/>
      <c r="BE55" s="331"/>
      <c r="BF55" s="331"/>
      <c r="BG55" s="331"/>
      <c r="BH55" s="331"/>
      <c r="BI55" s="331"/>
      <c r="BJ55" s="331"/>
      <c r="BL55" s="117"/>
    </row>
    <row r="56" spans="1:64" ht="8.4499999999999993" customHeight="1" x14ac:dyDescent="0.15">
      <c r="A56" s="117"/>
      <c r="D56" s="118"/>
      <c r="E56" s="342" t="s">
        <v>234</v>
      </c>
      <c r="F56" s="342"/>
      <c r="G56" s="342"/>
      <c r="H56" s="342"/>
      <c r="I56" s="342"/>
      <c r="J56" s="342"/>
      <c r="K56" s="342"/>
      <c r="L56" s="342"/>
      <c r="M56" s="342"/>
      <c r="N56" s="342"/>
      <c r="O56" s="342"/>
      <c r="P56" s="342"/>
      <c r="Q56" s="342"/>
      <c r="R56" s="342"/>
      <c r="S56" s="342"/>
      <c r="T56" s="342"/>
      <c r="U56" s="342"/>
      <c r="V56" s="342"/>
      <c r="W56" s="342"/>
      <c r="X56" s="342"/>
      <c r="Y56" s="342"/>
      <c r="Z56" s="342"/>
      <c r="AA56" s="342"/>
      <c r="AB56" s="342"/>
      <c r="AC56" s="342"/>
      <c r="AD56" s="342"/>
      <c r="AE56" s="117"/>
      <c r="AH56" s="117"/>
      <c r="AJ56" s="328"/>
      <c r="AK56" s="331"/>
      <c r="AL56" s="331"/>
      <c r="AM56" s="331"/>
      <c r="AN56" s="331"/>
      <c r="AO56" s="331"/>
      <c r="AP56" s="331"/>
      <c r="AQ56" s="331"/>
      <c r="AR56" s="331"/>
      <c r="AS56" s="331"/>
      <c r="AT56" s="331"/>
      <c r="AU56" s="331"/>
      <c r="AV56" s="331"/>
      <c r="AW56" s="331"/>
      <c r="AX56" s="331"/>
      <c r="AY56" s="331"/>
      <c r="AZ56" s="331"/>
      <c r="BA56" s="331"/>
      <c r="BB56" s="331"/>
      <c r="BC56" s="331"/>
      <c r="BD56" s="331"/>
      <c r="BE56" s="331"/>
      <c r="BF56" s="331"/>
      <c r="BG56" s="331"/>
      <c r="BH56" s="331"/>
      <c r="BI56" s="331"/>
      <c r="BJ56" s="331"/>
      <c r="BL56" s="117"/>
    </row>
    <row r="57" spans="1:64" ht="8.4499999999999993" customHeight="1" x14ac:dyDescent="0.15">
      <c r="A57" s="117"/>
      <c r="D57" s="118"/>
      <c r="E57" s="342"/>
      <c r="F57" s="342"/>
      <c r="G57" s="342"/>
      <c r="H57" s="342"/>
      <c r="I57" s="342"/>
      <c r="J57" s="342"/>
      <c r="K57" s="342"/>
      <c r="L57" s="342"/>
      <c r="M57" s="342"/>
      <c r="N57" s="342"/>
      <c r="O57" s="342"/>
      <c r="P57" s="342"/>
      <c r="Q57" s="342"/>
      <c r="R57" s="342"/>
      <c r="S57" s="342"/>
      <c r="T57" s="342"/>
      <c r="U57" s="342"/>
      <c r="V57" s="342"/>
      <c r="W57" s="342"/>
      <c r="X57" s="342"/>
      <c r="Y57" s="342"/>
      <c r="Z57" s="342"/>
      <c r="AA57" s="342"/>
      <c r="AB57" s="342"/>
      <c r="AC57" s="342"/>
      <c r="AD57" s="342"/>
      <c r="AE57" s="117"/>
      <c r="AH57" s="117"/>
      <c r="AJ57" s="328"/>
      <c r="AK57" s="331"/>
      <c r="AL57" s="331"/>
      <c r="AM57" s="331"/>
      <c r="AN57" s="331"/>
      <c r="AO57" s="331"/>
      <c r="AP57" s="331"/>
      <c r="AQ57" s="331"/>
      <c r="AR57" s="331"/>
      <c r="AS57" s="331"/>
      <c r="AT57" s="331"/>
      <c r="AU57" s="331"/>
      <c r="AV57" s="331"/>
      <c r="AW57" s="331"/>
      <c r="AX57" s="331"/>
      <c r="AY57" s="331"/>
      <c r="AZ57" s="331"/>
      <c r="BA57" s="331"/>
      <c r="BB57" s="331"/>
      <c r="BC57" s="331"/>
      <c r="BD57" s="331"/>
      <c r="BE57" s="331"/>
      <c r="BF57" s="331"/>
      <c r="BG57" s="331"/>
      <c r="BH57" s="331"/>
      <c r="BI57" s="331"/>
      <c r="BJ57" s="331"/>
      <c r="BL57" s="117"/>
    </row>
    <row r="58" spans="1:64" ht="8.4499999999999993" customHeight="1" x14ac:dyDescent="0.15">
      <c r="A58" s="117"/>
      <c r="D58" s="118"/>
      <c r="E58" s="118"/>
      <c r="F58" s="337" t="s">
        <v>233</v>
      </c>
      <c r="G58" s="337"/>
      <c r="H58" s="337"/>
      <c r="I58" s="337"/>
      <c r="J58" s="337"/>
      <c r="K58" s="337"/>
      <c r="L58" s="337"/>
      <c r="M58" s="337"/>
      <c r="N58" s="337"/>
      <c r="O58" s="337"/>
      <c r="P58" s="337"/>
      <c r="Q58" s="337" t="s">
        <v>227</v>
      </c>
      <c r="R58" s="337"/>
      <c r="S58" s="328" t="s">
        <v>226</v>
      </c>
      <c r="T58" s="328"/>
      <c r="U58" s="328"/>
      <c r="V58" s="328"/>
      <c r="W58" s="328"/>
      <c r="X58" s="328"/>
      <c r="Y58" s="328"/>
      <c r="Z58" s="328"/>
      <c r="AA58" s="328"/>
      <c r="AB58" s="328"/>
      <c r="AC58" s="118"/>
      <c r="AD58" s="118"/>
      <c r="AE58" s="117"/>
      <c r="AH58" s="117"/>
      <c r="AJ58" s="328"/>
      <c r="AK58" s="331"/>
      <c r="AL58" s="331"/>
      <c r="AM58" s="331"/>
      <c r="AN58" s="331"/>
      <c r="AO58" s="331"/>
      <c r="AP58" s="331"/>
      <c r="AQ58" s="331"/>
      <c r="AR58" s="331"/>
      <c r="AS58" s="331"/>
      <c r="AT58" s="331"/>
      <c r="AU58" s="331"/>
      <c r="AV58" s="331"/>
      <c r="AW58" s="331"/>
      <c r="AX58" s="331"/>
      <c r="AY58" s="331"/>
      <c r="AZ58" s="331"/>
      <c r="BA58" s="331"/>
      <c r="BB58" s="331"/>
      <c r="BC58" s="331"/>
      <c r="BD58" s="331"/>
      <c r="BE58" s="331"/>
      <c r="BF58" s="331"/>
      <c r="BG58" s="331"/>
      <c r="BH58" s="331"/>
      <c r="BI58" s="331"/>
      <c r="BJ58" s="331"/>
      <c r="BL58" s="117"/>
    </row>
    <row r="59" spans="1:64" ht="8.4499999999999993" customHeight="1" x14ac:dyDescent="0.15">
      <c r="A59" s="117"/>
      <c r="D59" s="118"/>
      <c r="E59" s="118"/>
      <c r="F59" s="337"/>
      <c r="G59" s="337"/>
      <c r="H59" s="337"/>
      <c r="I59" s="337"/>
      <c r="J59" s="337"/>
      <c r="K59" s="337"/>
      <c r="L59" s="337"/>
      <c r="M59" s="337"/>
      <c r="N59" s="337"/>
      <c r="O59" s="337"/>
      <c r="P59" s="337"/>
      <c r="Q59" s="337"/>
      <c r="R59" s="337"/>
      <c r="S59" s="328"/>
      <c r="T59" s="328"/>
      <c r="U59" s="328"/>
      <c r="V59" s="328"/>
      <c r="W59" s="328"/>
      <c r="X59" s="328"/>
      <c r="Y59" s="328"/>
      <c r="Z59" s="328"/>
      <c r="AA59" s="328"/>
      <c r="AB59" s="328"/>
      <c r="AC59" s="118"/>
      <c r="AD59" s="118"/>
      <c r="AE59" s="117"/>
      <c r="AH59" s="117"/>
      <c r="AJ59" s="122"/>
      <c r="AK59" s="123"/>
      <c r="AL59" s="119"/>
      <c r="AM59" s="119"/>
      <c r="AN59" s="119"/>
      <c r="AO59" s="119"/>
      <c r="AP59" s="119"/>
      <c r="AQ59" s="119"/>
      <c r="AR59" s="119"/>
      <c r="AS59" s="119"/>
      <c r="AT59" s="119"/>
      <c r="AU59" s="119"/>
      <c r="AV59" s="119"/>
      <c r="AW59" s="119"/>
      <c r="AX59" s="119"/>
      <c r="AY59" s="119"/>
      <c r="AZ59" s="119"/>
      <c r="BA59" s="119"/>
      <c r="BB59" s="119"/>
      <c r="BC59" s="119"/>
      <c r="BD59" s="119"/>
      <c r="BE59" s="119"/>
      <c r="BF59" s="119"/>
      <c r="BG59" s="119"/>
      <c r="BH59" s="119"/>
      <c r="BI59" s="119"/>
      <c r="BJ59" s="119"/>
      <c r="BL59" s="117"/>
    </row>
    <row r="60" spans="1:64" ht="8.4499999999999993" customHeight="1" x14ac:dyDescent="0.15">
      <c r="A60" s="117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7"/>
      <c r="AH60" s="117"/>
      <c r="AJ60" s="328" t="s">
        <v>232</v>
      </c>
      <c r="AK60" s="331" t="s">
        <v>231</v>
      </c>
      <c r="AL60" s="331"/>
      <c r="AM60" s="331"/>
      <c r="AN60" s="331"/>
      <c r="AO60" s="331"/>
      <c r="AP60" s="331"/>
      <c r="AQ60" s="331"/>
      <c r="AR60" s="331"/>
      <c r="AS60" s="331"/>
      <c r="AT60" s="331"/>
      <c r="AU60" s="331"/>
      <c r="AV60" s="331"/>
      <c r="AW60" s="331"/>
      <c r="AX60" s="331"/>
      <c r="AY60" s="331"/>
      <c r="AZ60" s="331"/>
      <c r="BA60" s="331"/>
      <c r="BB60" s="331"/>
      <c r="BC60" s="331"/>
      <c r="BD60" s="331"/>
      <c r="BE60" s="331"/>
      <c r="BF60" s="331"/>
      <c r="BG60" s="331"/>
      <c r="BH60" s="331"/>
      <c r="BI60" s="331"/>
      <c r="BJ60" s="331"/>
      <c r="BL60" s="117"/>
    </row>
    <row r="61" spans="1:64" ht="8.4499999999999993" customHeight="1" x14ac:dyDescent="0.15">
      <c r="A61" s="117"/>
      <c r="D61" s="337" t="s">
        <v>230</v>
      </c>
      <c r="E61" s="337"/>
      <c r="F61" s="337"/>
      <c r="G61" s="337"/>
      <c r="H61" s="337"/>
      <c r="I61" s="337"/>
      <c r="J61" s="337"/>
      <c r="K61" s="337"/>
      <c r="L61" s="337"/>
      <c r="M61" s="337"/>
      <c r="N61" s="337"/>
      <c r="O61" s="337"/>
      <c r="P61" s="337"/>
      <c r="Q61" s="337"/>
      <c r="R61" s="337"/>
      <c r="S61" s="337"/>
      <c r="T61" s="337"/>
      <c r="U61" s="337"/>
      <c r="V61" s="337"/>
      <c r="W61" s="337"/>
      <c r="X61" s="337"/>
      <c r="Y61" s="337"/>
      <c r="Z61" s="337"/>
      <c r="AA61" s="337"/>
      <c r="AB61" s="337"/>
      <c r="AC61" s="337"/>
      <c r="AD61" s="118"/>
      <c r="AE61" s="117"/>
      <c r="AH61" s="117"/>
      <c r="AJ61" s="328"/>
      <c r="AK61" s="331"/>
      <c r="AL61" s="331"/>
      <c r="AM61" s="331"/>
      <c r="AN61" s="331"/>
      <c r="AO61" s="331"/>
      <c r="AP61" s="331"/>
      <c r="AQ61" s="331"/>
      <c r="AR61" s="331"/>
      <c r="AS61" s="331"/>
      <c r="AT61" s="331"/>
      <c r="AU61" s="331"/>
      <c r="AV61" s="331"/>
      <c r="AW61" s="331"/>
      <c r="AX61" s="331"/>
      <c r="AY61" s="331"/>
      <c r="AZ61" s="331"/>
      <c r="BA61" s="331"/>
      <c r="BB61" s="331"/>
      <c r="BC61" s="331"/>
      <c r="BD61" s="331"/>
      <c r="BE61" s="331"/>
      <c r="BF61" s="331"/>
      <c r="BG61" s="331"/>
      <c r="BH61" s="331"/>
      <c r="BI61" s="331"/>
      <c r="BJ61" s="331"/>
      <c r="BL61" s="117"/>
    </row>
    <row r="62" spans="1:64" ht="8.4499999999999993" customHeight="1" x14ac:dyDescent="0.15">
      <c r="A62" s="117"/>
      <c r="D62" s="337"/>
      <c r="E62" s="337"/>
      <c r="F62" s="337"/>
      <c r="G62" s="337"/>
      <c r="H62" s="337"/>
      <c r="I62" s="337"/>
      <c r="J62" s="337"/>
      <c r="K62" s="337"/>
      <c r="L62" s="337"/>
      <c r="M62" s="337"/>
      <c r="N62" s="337"/>
      <c r="O62" s="337"/>
      <c r="P62" s="337"/>
      <c r="Q62" s="337"/>
      <c r="R62" s="337"/>
      <c r="S62" s="337"/>
      <c r="T62" s="337"/>
      <c r="U62" s="337"/>
      <c r="V62" s="337"/>
      <c r="W62" s="337"/>
      <c r="X62" s="337"/>
      <c r="Y62" s="337"/>
      <c r="Z62" s="337"/>
      <c r="AA62" s="337"/>
      <c r="AB62" s="337"/>
      <c r="AC62" s="337"/>
      <c r="AD62" s="118"/>
      <c r="AE62" s="117"/>
      <c r="AH62" s="117"/>
      <c r="AJ62" s="328"/>
      <c r="AK62" s="331"/>
      <c r="AL62" s="331"/>
      <c r="AM62" s="331"/>
      <c r="AN62" s="331"/>
      <c r="AO62" s="331"/>
      <c r="AP62" s="331"/>
      <c r="AQ62" s="331"/>
      <c r="AR62" s="331"/>
      <c r="AS62" s="331"/>
      <c r="AT62" s="331"/>
      <c r="AU62" s="331"/>
      <c r="AV62" s="331"/>
      <c r="AW62" s="331"/>
      <c r="AX62" s="331"/>
      <c r="AY62" s="331"/>
      <c r="AZ62" s="331"/>
      <c r="BA62" s="331"/>
      <c r="BB62" s="331"/>
      <c r="BC62" s="331"/>
      <c r="BD62" s="331"/>
      <c r="BE62" s="331"/>
      <c r="BF62" s="331"/>
      <c r="BG62" s="331"/>
      <c r="BH62" s="331"/>
      <c r="BI62" s="331"/>
      <c r="BJ62" s="331"/>
      <c r="BL62" s="117"/>
    </row>
    <row r="63" spans="1:64" ht="8.4499999999999993" customHeight="1" x14ac:dyDescent="0.15">
      <c r="A63" s="117"/>
      <c r="D63" s="118"/>
      <c r="E63" s="341" t="s">
        <v>229</v>
      </c>
      <c r="F63" s="341"/>
      <c r="G63" s="341"/>
      <c r="H63" s="341"/>
      <c r="I63" s="341"/>
      <c r="J63" s="341"/>
      <c r="K63" s="341"/>
      <c r="L63" s="341"/>
      <c r="M63" s="341"/>
      <c r="N63" s="341"/>
      <c r="O63" s="341"/>
      <c r="P63" s="341"/>
      <c r="Q63" s="341"/>
      <c r="R63" s="341"/>
      <c r="S63" s="341"/>
      <c r="T63" s="341"/>
      <c r="U63" s="341"/>
      <c r="V63" s="341"/>
      <c r="W63" s="341"/>
      <c r="X63" s="341"/>
      <c r="Y63" s="341"/>
      <c r="Z63" s="341"/>
      <c r="AA63" s="341"/>
      <c r="AB63" s="341"/>
      <c r="AC63" s="341"/>
      <c r="AD63" s="341"/>
      <c r="AE63" s="117"/>
      <c r="AH63" s="117"/>
      <c r="AJ63" s="328"/>
      <c r="AK63" s="331"/>
      <c r="AL63" s="331"/>
      <c r="AM63" s="331"/>
      <c r="AN63" s="331"/>
      <c r="AO63" s="331"/>
      <c r="AP63" s="331"/>
      <c r="AQ63" s="331"/>
      <c r="AR63" s="331"/>
      <c r="AS63" s="331"/>
      <c r="AT63" s="331"/>
      <c r="AU63" s="331"/>
      <c r="AV63" s="331"/>
      <c r="AW63" s="331"/>
      <c r="AX63" s="331"/>
      <c r="AY63" s="331"/>
      <c r="AZ63" s="331"/>
      <c r="BA63" s="331"/>
      <c r="BB63" s="331"/>
      <c r="BC63" s="331"/>
      <c r="BD63" s="331"/>
      <c r="BE63" s="331"/>
      <c r="BF63" s="331"/>
      <c r="BG63" s="331"/>
      <c r="BH63" s="331"/>
      <c r="BI63" s="331"/>
      <c r="BJ63" s="331"/>
      <c r="BL63" s="117"/>
    </row>
    <row r="64" spans="1:64" ht="8.4499999999999993" customHeight="1" x14ac:dyDescent="0.15">
      <c r="A64" s="117"/>
      <c r="D64" s="118"/>
      <c r="E64" s="341"/>
      <c r="F64" s="341"/>
      <c r="G64" s="341"/>
      <c r="H64" s="341"/>
      <c r="I64" s="341"/>
      <c r="J64" s="341"/>
      <c r="K64" s="341"/>
      <c r="L64" s="341"/>
      <c r="M64" s="341"/>
      <c r="N64" s="341"/>
      <c r="O64" s="341"/>
      <c r="P64" s="341"/>
      <c r="Q64" s="341"/>
      <c r="R64" s="341"/>
      <c r="S64" s="341"/>
      <c r="T64" s="341"/>
      <c r="U64" s="341"/>
      <c r="V64" s="341"/>
      <c r="W64" s="341"/>
      <c r="X64" s="341"/>
      <c r="Y64" s="341"/>
      <c r="Z64" s="341"/>
      <c r="AA64" s="341"/>
      <c r="AB64" s="341"/>
      <c r="AC64" s="341"/>
      <c r="AD64" s="341"/>
      <c r="AE64" s="117"/>
      <c r="AH64" s="117"/>
      <c r="AJ64" s="122"/>
      <c r="AK64" s="119"/>
      <c r="AL64" s="119"/>
      <c r="AM64" s="119"/>
      <c r="AN64" s="119"/>
      <c r="AO64" s="119"/>
      <c r="AP64" s="119"/>
      <c r="AQ64" s="119"/>
      <c r="AR64" s="119"/>
      <c r="AS64" s="119"/>
      <c r="AT64" s="119"/>
      <c r="AU64" s="119"/>
      <c r="AV64" s="119"/>
      <c r="AW64" s="119"/>
      <c r="AX64" s="119"/>
      <c r="AY64" s="119"/>
      <c r="AZ64" s="119"/>
      <c r="BA64" s="119"/>
      <c r="BB64" s="119"/>
      <c r="BC64" s="119"/>
      <c r="BD64" s="119"/>
      <c r="BE64" s="119"/>
      <c r="BF64" s="119"/>
      <c r="BG64" s="119"/>
      <c r="BH64" s="119"/>
      <c r="BI64" s="119"/>
      <c r="BJ64" s="119"/>
      <c r="BL64" s="117"/>
    </row>
    <row r="65" spans="1:64" ht="8.4499999999999993" customHeight="1" x14ac:dyDescent="0.15">
      <c r="A65" s="117"/>
      <c r="D65" s="118"/>
      <c r="E65" s="118"/>
      <c r="F65" s="337" t="s">
        <v>228</v>
      </c>
      <c r="G65" s="337"/>
      <c r="H65" s="337"/>
      <c r="I65" s="337"/>
      <c r="J65" s="337"/>
      <c r="K65" s="337"/>
      <c r="L65" s="337"/>
      <c r="M65" s="337"/>
      <c r="N65" s="337"/>
      <c r="O65" s="337"/>
      <c r="P65" s="337"/>
      <c r="Q65" s="337" t="s">
        <v>227</v>
      </c>
      <c r="R65" s="337"/>
      <c r="S65" s="328" t="s">
        <v>226</v>
      </c>
      <c r="T65" s="328"/>
      <c r="U65" s="328"/>
      <c r="V65" s="328"/>
      <c r="W65" s="328"/>
      <c r="X65" s="328"/>
      <c r="Y65" s="328"/>
      <c r="Z65" s="328"/>
      <c r="AA65" s="328"/>
      <c r="AB65" s="328"/>
      <c r="AC65" s="118"/>
      <c r="AD65" s="118"/>
      <c r="AE65" s="117"/>
      <c r="AH65" s="117"/>
      <c r="AJ65" s="122"/>
      <c r="AK65" s="119"/>
      <c r="AL65" s="121"/>
      <c r="AM65" s="120"/>
      <c r="AN65" s="119"/>
      <c r="AO65" s="119"/>
      <c r="AP65" s="119"/>
      <c r="AQ65" s="119"/>
      <c r="AR65" s="119"/>
      <c r="AS65" s="119"/>
      <c r="AT65" s="119"/>
      <c r="AU65" s="119"/>
      <c r="AV65" s="119"/>
      <c r="AW65" s="119"/>
      <c r="AX65" s="119"/>
      <c r="AY65" s="119"/>
      <c r="AZ65" s="119"/>
      <c r="BA65" s="119"/>
      <c r="BB65" s="119"/>
      <c r="BC65" s="119"/>
      <c r="BD65" s="119"/>
      <c r="BE65" s="119"/>
      <c r="BF65" s="119"/>
      <c r="BG65" s="119"/>
      <c r="BH65" s="119"/>
      <c r="BI65" s="119"/>
      <c r="BJ65" s="119"/>
      <c r="BL65" s="117"/>
    </row>
    <row r="66" spans="1:64" ht="8.4499999999999993" customHeight="1" x14ac:dyDescent="0.15">
      <c r="A66" s="117"/>
      <c r="D66" s="118"/>
      <c r="E66" s="118"/>
      <c r="F66" s="337"/>
      <c r="G66" s="337"/>
      <c r="H66" s="337"/>
      <c r="I66" s="337"/>
      <c r="J66" s="337"/>
      <c r="K66" s="337"/>
      <c r="L66" s="337"/>
      <c r="M66" s="337"/>
      <c r="N66" s="337"/>
      <c r="O66" s="337"/>
      <c r="P66" s="337"/>
      <c r="Q66" s="337"/>
      <c r="R66" s="337"/>
      <c r="S66" s="328"/>
      <c r="T66" s="328"/>
      <c r="U66" s="328"/>
      <c r="V66" s="328"/>
      <c r="W66" s="328"/>
      <c r="X66" s="328"/>
      <c r="Y66" s="328"/>
      <c r="Z66" s="328"/>
      <c r="AA66" s="328"/>
      <c r="AB66" s="328"/>
      <c r="AC66" s="118"/>
      <c r="AD66" s="118"/>
      <c r="AE66" s="117"/>
      <c r="AH66" s="117"/>
      <c r="AJ66" s="334" t="s">
        <v>225</v>
      </c>
      <c r="AK66" s="340" t="s">
        <v>224</v>
      </c>
      <c r="AL66" s="340"/>
      <c r="AM66" s="340"/>
      <c r="AN66" s="340"/>
      <c r="AO66" s="340"/>
      <c r="AP66" s="340"/>
      <c r="AQ66" s="340"/>
      <c r="AR66" s="340"/>
      <c r="AS66" s="340"/>
      <c r="AT66" s="340"/>
      <c r="AU66" s="340"/>
      <c r="AV66" s="340"/>
      <c r="AW66" s="340"/>
      <c r="AX66" s="340"/>
      <c r="AY66" s="340"/>
      <c r="AZ66" s="340"/>
      <c r="BA66" s="340"/>
      <c r="BB66" s="340"/>
      <c r="BC66" s="340"/>
      <c r="BD66" s="340"/>
      <c r="BE66" s="340"/>
      <c r="BF66" s="340"/>
      <c r="BG66" s="340"/>
      <c r="BH66" s="340"/>
      <c r="BI66" s="340"/>
      <c r="BJ66" s="340"/>
      <c r="BL66" s="117"/>
    </row>
    <row r="67" spans="1:64" ht="8.4499999999999993" customHeight="1" x14ac:dyDescent="0.15">
      <c r="A67" s="117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328" t="s">
        <v>223</v>
      </c>
      <c r="T67" s="328"/>
      <c r="U67" s="328"/>
      <c r="V67" s="328"/>
      <c r="W67" s="328"/>
      <c r="X67" s="328"/>
      <c r="Y67" s="328"/>
      <c r="Z67" s="328"/>
      <c r="AA67" s="328"/>
      <c r="AB67" s="328"/>
      <c r="AC67" s="337" t="s">
        <v>222</v>
      </c>
      <c r="AD67" s="118"/>
      <c r="AE67" s="117"/>
      <c r="AH67" s="117"/>
      <c r="AJ67" s="334"/>
      <c r="AK67" s="340"/>
      <c r="AL67" s="340"/>
      <c r="AM67" s="340"/>
      <c r="AN67" s="340"/>
      <c r="AO67" s="340"/>
      <c r="AP67" s="340"/>
      <c r="AQ67" s="340"/>
      <c r="AR67" s="340"/>
      <c r="AS67" s="340"/>
      <c r="AT67" s="340"/>
      <c r="AU67" s="340"/>
      <c r="AV67" s="340"/>
      <c r="AW67" s="340"/>
      <c r="AX67" s="340"/>
      <c r="AY67" s="340"/>
      <c r="AZ67" s="340"/>
      <c r="BA67" s="340"/>
      <c r="BB67" s="340"/>
      <c r="BC67" s="340"/>
      <c r="BD67" s="340"/>
      <c r="BE67" s="340"/>
      <c r="BF67" s="340"/>
      <c r="BG67" s="340"/>
      <c r="BH67" s="340"/>
      <c r="BI67" s="340"/>
      <c r="BJ67" s="340"/>
      <c r="BL67" s="117"/>
    </row>
    <row r="68" spans="1:64" ht="8.4499999999999993" customHeight="1" x14ac:dyDescent="0.15">
      <c r="A68" s="117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328"/>
      <c r="T68" s="328"/>
      <c r="U68" s="328"/>
      <c r="V68" s="328"/>
      <c r="W68" s="328"/>
      <c r="X68" s="328"/>
      <c r="Y68" s="328"/>
      <c r="Z68" s="328"/>
      <c r="AA68" s="328"/>
      <c r="AB68" s="328"/>
      <c r="AC68" s="337"/>
      <c r="AD68" s="118"/>
      <c r="AE68" s="117"/>
      <c r="AH68" s="117"/>
      <c r="AJ68" s="334"/>
      <c r="AK68" s="340"/>
      <c r="AL68" s="340"/>
      <c r="AM68" s="340"/>
      <c r="AN68" s="340"/>
      <c r="AO68" s="340"/>
      <c r="AP68" s="340"/>
      <c r="AQ68" s="340"/>
      <c r="AR68" s="340"/>
      <c r="AS68" s="340"/>
      <c r="AT68" s="340"/>
      <c r="AU68" s="340"/>
      <c r="AV68" s="340"/>
      <c r="AW68" s="340"/>
      <c r="AX68" s="340"/>
      <c r="AY68" s="340"/>
      <c r="AZ68" s="340"/>
      <c r="BA68" s="340"/>
      <c r="BB68" s="340"/>
      <c r="BC68" s="340"/>
      <c r="BD68" s="340"/>
      <c r="BE68" s="340"/>
      <c r="BF68" s="340"/>
      <c r="BG68" s="340"/>
      <c r="BH68" s="340"/>
      <c r="BI68" s="340"/>
      <c r="BJ68" s="340"/>
      <c r="BL68" s="117"/>
    </row>
    <row r="69" spans="1:64" ht="8.4499999999999993" customHeight="1" x14ac:dyDescent="0.15">
      <c r="A69" s="117"/>
      <c r="AE69" s="117"/>
      <c r="AH69" s="117"/>
      <c r="AJ69" s="334"/>
      <c r="AK69" s="340"/>
      <c r="AL69" s="340"/>
      <c r="AM69" s="340"/>
      <c r="AN69" s="340"/>
      <c r="AO69" s="340"/>
      <c r="AP69" s="340"/>
      <c r="AQ69" s="340"/>
      <c r="AR69" s="340"/>
      <c r="AS69" s="340"/>
      <c r="AT69" s="340"/>
      <c r="AU69" s="340"/>
      <c r="AV69" s="340"/>
      <c r="AW69" s="340"/>
      <c r="AX69" s="340"/>
      <c r="AY69" s="340"/>
      <c r="AZ69" s="340"/>
      <c r="BA69" s="340"/>
      <c r="BB69" s="340"/>
      <c r="BC69" s="340"/>
      <c r="BD69" s="340"/>
      <c r="BE69" s="340"/>
      <c r="BF69" s="340"/>
      <c r="BG69" s="340"/>
      <c r="BH69" s="340"/>
      <c r="BI69" s="340"/>
      <c r="BJ69" s="340"/>
      <c r="BL69" s="117"/>
    </row>
    <row r="70" spans="1:64" ht="8.4499999999999993" customHeight="1" x14ac:dyDescent="0.15">
      <c r="A70" s="117"/>
      <c r="AE70" s="117"/>
      <c r="AH70" s="117"/>
      <c r="BL70" s="117"/>
    </row>
    <row r="71" spans="1:64" ht="8.4499999999999993" customHeight="1" x14ac:dyDescent="0.15">
      <c r="A71" s="117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7"/>
      <c r="AH71" s="117"/>
      <c r="AI71" s="117"/>
      <c r="AJ71" s="117"/>
      <c r="AK71" s="117"/>
      <c r="AL71" s="117"/>
      <c r="AM71" s="117"/>
      <c r="AN71" s="117"/>
      <c r="AO71" s="117"/>
      <c r="AP71" s="117"/>
      <c r="AQ71" s="117"/>
      <c r="AR71" s="117"/>
      <c r="AS71" s="117"/>
      <c r="AT71" s="117"/>
      <c r="AU71" s="117"/>
      <c r="AV71" s="117"/>
      <c r="AW71" s="117"/>
      <c r="AX71" s="117"/>
      <c r="AY71" s="117"/>
      <c r="AZ71" s="117"/>
      <c r="BA71" s="117"/>
      <c r="BB71" s="117"/>
      <c r="BC71" s="117"/>
      <c r="BD71" s="117"/>
      <c r="BE71" s="117"/>
      <c r="BF71" s="117"/>
      <c r="BG71" s="117"/>
      <c r="BH71" s="117"/>
      <c r="BI71" s="117"/>
      <c r="BJ71" s="117"/>
      <c r="BK71" s="117"/>
      <c r="BL71" s="117"/>
    </row>
  </sheetData>
  <mergeCells count="61">
    <mergeCell ref="G12:AC19"/>
    <mergeCell ref="AJ17:AJ18"/>
    <mergeCell ref="AK17:BJ20"/>
    <mergeCell ref="AJ19:AJ20"/>
    <mergeCell ref="AJ4:BJ8"/>
    <mergeCell ref="AJ10:BJ11"/>
    <mergeCell ref="AJ12:AJ13"/>
    <mergeCell ref="AK12:BJ15"/>
    <mergeCell ref="AJ14:AJ15"/>
    <mergeCell ref="D5:O9"/>
    <mergeCell ref="AJ22:AJ23"/>
    <mergeCell ref="AK22:BJ25"/>
    <mergeCell ref="AJ24:AJ25"/>
    <mergeCell ref="AJ27:AJ28"/>
    <mergeCell ref="AK27:BJ32"/>
    <mergeCell ref="AJ29:AJ30"/>
    <mergeCell ref="AJ31:AJ32"/>
    <mergeCell ref="AJ62:AJ63"/>
    <mergeCell ref="E63:AD64"/>
    <mergeCell ref="F65:P66"/>
    <mergeCell ref="Q65:R66"/>
    <mergeCell ref="AK55:BJ58"/>
    <mergeCell ref="E56:AD57"/>
    <mergeCell ref="AJ57:AJ58"/>
    <mergeCell ref="F58:P59"/>
    <mergeCell ref="Q58:R59"/>
    <mergeCell ref="D54:AC55"/>
    <mergeCell ref="AJ55:AJ56"/>
    <mergeCell ref="S58:AB59"/>
    <mergeCell ref="S65:AB66"/>
    <mergeCell ref="AJ66:AJ69"/>
    <mergeCell ref="D23:AC32"/>
    <mergeCell ref="AJ48:BJ49"/>
    <mergeCell ref="AJ50:AJ51"/>
    <mergeCell ref="AK50:BJ53"/>
    <mergeCell ref="Q43:Y46"/>
    <mergeCell ref="Z43:AC46"/>
    <mergeCell ref="AJ43:AJ44"/>
    <mergeCell ref="N45:P46"/>
    <mergeCell ref="AK66:BJ69"/>
    <mergeCell ref="S67:AB68"/>
    <mergeCell ref="AC67:AC68"/>
    <mergeCell ref="AJ60:AJ61"/>
    <mergeCell ref="AK60:BJ63"/>
    <mergeCell ref="D61:AC62"/>
    <mergeCell ref="AJ34:BJ35"/>
    <mergeCell ref="AJ45:AJ46"/>
    <mergeCell ref="D51:K53"/>
    <mergeCell ref="AJ52:AJ53"/>
    <mergeCell ref="AJ41:AJ42"/>
    <mergeCell ref="AK41:BJ46"/>
    <mergeCell ref="E43:M46"/>
    <mergeCell ref="N43:P44"/>
    <mergeCell ref="AJ36:AJ37"/>
    <mergeCell ref="AK36:BJ39"/>
    <mergeCell ref="E37:M40"/>
    <mergeCell ref="N37:P38"/>
    <mergeCell ref="Q37:Y40"/>
    <mergeCell ref="Z37:AC40"/>
    <mergeCell ref="AJ38:AJ39"/>
    <mergeCell ref="N39:P40"/>
  </mergeCells>
  <phoneticPr fontId="1"/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L142"/>
  <sheetViews>
    <sheetView showGridLines="0" view="pageBreakPreview" zoomScale="115" zoomScaleNormal="70" zoomScaleSheetLayoutView="115" workbookViewId="0">
      <selection activeCell="E37" sqref="E37:M40"/>
    </sheetView>
  </sheetViews>
  <sheetFormatPr defaultColWidth="2.5703125" defaultRowHeight="8.4499999999999993" customHeight="1" x14ac:dyDescent="0.15"/>
  <cols>
    <col min="1" max="1" width="1.5703125" style="115" customWidth="1"/>
    <col min="2" max="30" width="2.5703125" style="115"/>
    <col min="31" max="33" width="1.5703125" style="115" customWidth="1"/>
    <col min="34" max="34" width="1.5703125" style="116" customWidth="1"/>
    <col min="35" max="63" width="2.5703125" style="116"/>
    <col min="64" max="64" width="1.5703125" style="116" customWidth="1"/>
    <col min="65" max="16384" width="2.5703125" style="115"/>
  </cols>
  <sheetData>
    <row r="1" spans="1:64" ht="8.4499999999999993" customHeight="1" x14ac:dyDescent="0.1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</row>
    <row r="2" spans="1:64" ht="8.4499999999999993" customHeight="1" x14ac:dyDescent="0.15">
      <c r="A2" s="117"/>
      <c r="AE2" s="117"/>
      <c r="AH2" s="117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7"/>
    </row>
    <row r="3" spans="1:64" ht="8.4499999999999993" customHeight="1" x14ac:dyDescent="0.15">
      <c r="A3" s="117"/>
      <c r="AE3" s="117"/>
      <c r="AH3" s="117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7"/>
    </row>
    <row r="4" spans="1:64" ht="8.4499999999999993" customHeight="1" x14ac:dyDescent="0.15">
      <c r="A4" s="117"/>
      <c r="AE4" s="117"/>
      <c r="AH4" s="117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7"/>
    </row>
    <row r="5" spans="1:64" ht="8.4499999999999993" customHeight="1" x14ac:dyDescent="0.15">
      <c r="A5" s="117"/>
      <c r="D5" s="346" t="s">
        <v>252</v>
      </c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7"/>
      <c r="P5" s="144"/>
      <c r="Q5" s="144"/>
      <c r="R5" s="144"/>
      <c r="S5" s="144"/>
      <c r="T5" s="144"/>
      <c r="U5" s="144"/>
      <c r="V5" s="144"/>
      <c r="W5" s="144"/>
      <c r="X5" s="144"/>
      <c r="Y5" s="144"/>
      <c r="AE5" s="117"/>
      <c r="AH5" s="117"/>
      <c r="AI5" s="115"/>
      <c r="AJ5" s="115"/>
      <c r="AK5" s="346" t="s">
        <v>252</v>
      </c>
      <c r="AL5" s="346"/>
      <c r="AM5" s="346"/>
      <c r="AN5" s="346"/>
      <c r="AO5" s="346"/>
      <c r="AP5" s="346"/>
      <c r="AQ5" s="346"/>
      <c r="AR5" s="346"/>
      <c r="AS5" s="346"/>
      <c r="AT5" s="346"/>
      <c r="AU5" s="346"/>
      <c r="AV5" s="347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15"/>
      <c r="BH5" s="115"/>
      <c r="BI5" s="115"/>
      <c r="BJ5" s="115"/>
      <c r="BK5" s="115"/>
      <c r="BL5" s="117"/>
    </row>
    <row r="6" spans="1:64" ht="8.4499999999999993" customHeight="1" x14ac:dyDescent="0.15">
      <c r="A6" s="117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  <c r="O6" s="347"/>
      <c r="P6" s="144"/>
      <c r="Q6" s="144"/>
      <c r="R6" s="144"/>
      <c r="S6" s="144"/>
      <c r="T6" s="144"/>
      <c r="U6" s="144"/>
      <c r="V6" s="144"/>
      <c r="W6" s="144"/>
      <c r="X6" s="144"/>
      <c r="Y6" s="144"/>
      <c r="AE6" s="117"/>
      <c r="AH6" s="117"/>
      <c r="AI6" s="115"/>
      <c r="AJ6" s="115"/>
      <c r="AK6" s="346"/>
      <c r="AL6" s="346"/>
      <c r="AM6" s="346"/>
      <c r="AN6" s="346"/>
      <c r="AO6" s="346"/>
      <c r="AP6" s="346"/>
      <c r="AQ6" s="346"/>
      <c r="AR6" s="346"/>
      <c r="AS6" s="346"/>
      <c r="AT6" s="346"/>
      <c r="AU6" s="346"/>
      <c r="AV6" s="347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15"/>
      <c r="BH6" s="115"/>
      <c r="BI6" s="115"/>
      <c r="BJ6" s="115"/>
      <c r="BK6" s="115"/>
      <c r="BL6" s="117"/>
    </row>
    <row r="7" spans="1:64" ht="8.4499999999999993" customHeight="1" x14ac:dyDescent="0.15">
      <c r="A7" s="117"/>
      <c r="D7" s="346"/>
      <c r="E7" s="346"/>
      <c r="F7" s="346"/>
      <c r="G7" s="346"/>
      <c r="H7" s="346"/>
      <c r="I7" s="346"/>
      <c r="J7" s="346"/>
      <c r="K7" s="346"/>
      <c r="L7" s="346"/>
      <c r="M7" s="346"/>
      <c r="N7" s="346"/>
      <c r="O7" s="347"/>
      <c r="P7" s="144"/>
      <c r="Q7" s="144"/>
      <c r="R7" s="144"/>
      <c r="S7" s="144"/>
      <c r="T7" s="144"/>
      <c r="U7" s="144"/>
      <c r="V7" s="144"/>
      <c r="W7" s="144"/>
      <c r="X7" s="144"/>
      <c r="Y7" s="144"/>
      <c r="AE7" s="117"/>
      <c r="AH7" s="117"/>
      <c r="AI7" s="115"/>
      <c r="AJ7" s="115"/>
      <c r="AK7" s="346"/>
      <c r="AL7" s="346"/>
      <c r="AM7" s="346"/>
      <c r="AN7" s="346"/>
      <c r="AO7" s="346"/>
      <c r="AP7" s="346"/>
      <c r="AQ7" s="346"/>
      <c r="AR7" s="346"/>
      <c r="AS7" s="346"/>
      <c r="AT7" s="346"/>
      <c r="AU7" s="346"/>
      <c r="AV7" s="347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15"/>
      <c r="BH7" s="115"/>
      <c r="BI7" s="115"/>
      <c r="BJ7" s="115"/>
      <c r="BK7" s="115"/>
      <c r="BL7" s="117"/>
    </row>
    <row r="8" spans="1:64" ht="8.4499999999999993" customHeight="1" x14ac:dyDescent="0.15">
      <c r="A8" s="117"/>
      <c r="D8" s="346"/>
      <c r="E8" s="346"/>
      <c r="F8" s="346"/>
      <c r="G8" s="346"/>
      <c r="H8" s="346"/>
      <c r="I8" s="346"/>
      <c r="J8" s="346"/>
      <c r="K8" s="346"/>
      <c r="L8" s="346"/>
      <c r="M8" s="346"/>
      <c r="N8" s="346"/>
      <c r="O8" s="347"/>
      <c r="P8" s="144"/>
      <c r="Q8" s="144"/>
      <c r="R8" s="144"/>
      <c r="S8" s="144"/>
      <c r="T8" s="144"/>
      <c r="U8" s="144"/>
      <c r="V8" s="144"/>
      <c r="W8" s="144"/>
      <c r="X8" s="144"/>
      <c r="Y8" s="144"/>
      <c r="AE8" s="117"/>
      <c r="AH8" s="117"/>
      <c r="AI8" s="115"/>
      <c r="AJ8" s="115"/>
      <c r="AK8" s="346"/>
      <c r="AL8" s="346"/>
      <c r="AM8" s="346"/>
      <c r="AN8" s="346"/>
      <c r="AO8" s="346"/>
      <c r="AP8" s="346"/>
      <c r="AQ8" s="346"/>
      <c r="AR8" s="346"/>
      <c r="AS8" s="346"/>
      <c r="AT8" s="346"/>
      <c r="AU8" s="346"/>
      <c r="AV8" s="347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15"/>
      <c r="BH8" s="115"/>
      <c r="BI8" s="115"/>
      <c r="BJ8" s="115"/>
      <c r="BK8" s="115"/>
      <c r="BL8" s="117"/>
    </row>
    <row r="9" spans="1:64" ht="8.4499999999999993" customHeight="1" x14ac:dyDescent="0.15">
      <c r="A9" s="117"/>
      <c r="D9" s="346"/>
      <c r="E9" s="346"/>
      <c r="F9" s="346"/>
      <c r="G9" s="346"/>
      <c r="H9" s="346"/>
      <c r="I9" s="346"/>
      <c r="J9" s="346"/>
      <c r="K9" s="346"/>
      <c r="L9" s="346"/>
      <c r="M9" s="346"/>
      <c r="N9" s="346"/>
      <c r="O9" s="347"/>
      <c r="AE9" s="117"/>
      <c r="AH9" s="117"/>
      <c r="AI9" s="115"/>
      <c r="AJ9" s="115"/>
      <c r="AK9" s="346"/>
      <c r="AL9" s="346"/>
      <c r="AM9" s="346"/>
      <c r="AN9" s="346"/>
      <c r="AO9" s="346"/>
      <c r="AP9" s="346"/>
      <c r="AQ9" s="346"/>
      <c r="AR9" s="346"/>
      <c r="AS9" s="346"/>
      <c r="AT9" s="346"/>
      <c r="AU9" s="346"/>
      <c r="AV9" s="347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115"/>
      <c r="BI9" s="115"/>
      <c r="BJ9" s="115"/>
      <c r="BK9" s="115"/>
      <c r="BL9" s="117"/>
    </row>
    <row r="10" spans="1:64" ht="8.4499999999999993" customHeight="1" x14ac:dyDescent="0.15">
      <c r="A10" s="117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2"/>
      <c r="AE10" s="117"/>
      <c r="AH10" s="117"/>
      <c r="AI10" s="115"/>
      <c r="AJ10" s="115"/>
      <c r="AK10" s="115"/>
      <c r="AL10" s="115"/>
      <c r="AM10" s="115"/>
      <c r="AN10" s="115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2"/>
      <c r="BK10" s="115"/>
      <c r="BL10" s="117"/>
    </row>
    <row r="11" spans="1:64" ht="8.4499999999999993" customHeight="1" x14ac:dyDescent="0.15">
      <c r="A11" s="117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2"/>
      <c r="AE11" s="117"/>
      <c r="AH11" s="117"/>
      <c r="AI11" s="115"/>
      <c r="AJ11" s="115"/>
      <c r="AK11" s="115"/>
      <c r="AL11" s="115"/>
      <c r="AM11" s="115"/>
      <c r="AN11" s="115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2"/>
      <c r="BK11" s="115"/>
      <c r="BL11" s="117"/>
    </row>
    <row r="12" spans="1:64" ht="8.4499999999999993" customHeight="1" x14ac:dyDescent="0.15">
      <c r="A12" s="117"/>
      <c r="G12" s="344" t="s">
        <v>250</v>
      </c>
      <c r="H12" s="344"/>
      <c r="I12" s="344"/>
      <c r="J12" s="344"/>
      <c r="K12" s="344"/>
      <c r="L12" s="344"/>
      <c r="M12" s="344"/>
      <c r="N12" s="344"/>
      <c r="O12" s="344"/>
      <c r="P12" s="344"/>
      <c r="Q12" s="344"/>
      <c r="R12" s="344"/>
      <c r="S12" s="344"/>
      <c r="T12" s="344"/>
      <c r="U12" s="344"/>
      <c r="V12" s="344"/>
      <c r="W12" s="344"/>
      <c r="X12" s="344"/>
      <c r="Y12" s="344"/>
      <c r="Z12" s="344"/>
      <c r="AA12" s="344"/>
      <c r="AB12" s="344"/>
      <c r="AC12" s="344"/>
      <c r="AE12" s="117"/>
      <c r="AH12" s="117"/>
      <c r="AI12" s="115"/>
      <c r="AJ12" s="115"/>
      <c r="AK12" s="115"/>
      <c r="AL12" s="115"/>
      <c r="AM12" s="115"/>
      <c r="AN12" s="344" t="s">
        <v>250</v>
      </c>
      <c r="AO12" s="344"/>
      <c r="AP12" s="344"/>
      <c r="AQ12" s="344"/>
      <c r="AR12" s="344"/>
      <c r="AS12" s="344"/>
      <c r="AT12" s="344"/>
      <c r="AU12" s="344"/>
      <c r="AV12" s="344"/>
      <c r="AW12" s="344"/>
      <c r="AX12" s="344"/>
      <c r="AY12" s="344"/>
      <c r="AZ12" s="344"/>
      <c r="BA12" s="344"/>
      <c r="BB12" s="344"/>
      <c r="BC12" s="344"/>
      <c r="BD12" s="344"/>
      <c r="BE12" s="344"/>
      <c r="BF12" s="344"/>
      <c r="BG12" s="344"/>
      <c r="BH12" s="344"/>
      <c r="BI12" s="344"/>
      <c r="BJ12" s="344"/>
      <c r="BK12" s="115"/>
      <c r="BL12" s="117"/>
    </row>
    <row r="13" spans="1:64" ht="8.4499999999999993" customHeight="1" x14ac:dyDescent="0.15">
      <c r="A13" s="117"/>
      <c r="G13" s="344"/>
      <c r="H13" s="344"/>
      <c r="I13" s="344"/>
      <c r="J13" s="344"/>
      <c r="K13" s="344"/>
      <c r="L13" s="344"/>
      <c r="M13" s="344"/>
      <c r="N13" s="344"/>
      <c r="O13" s="344"/>
      <c r="P13" s="344"/>
      <c r="Q13" s="344"/>
      <c r="R13" s="344"/>
      <c r="S13" s="344"/>
      <c r="T13" s="344"/>
      <c r="U13" s="344"/>
      <c r="V13" s="344"/>
      <c r="W13" s="344"/>
      <c r="X13" s="344"/>
      <c r="Y13" s="344"/>
      <c r="Z13" s="344"/>
      <c r="AA13" s="344"/>
      <c r="AB13" s="344"/>
      <c r="AC13" s="344"/>
      <c r="AE13" s="117"/>
      <c r="AH13" s="117"/>
      <c r="AI13" s="115"/>
      <c r="AJ13" s="115"/>
      <c r="AK13" s="115"/>
      <c r="AL13" s="115"/>
      <c r="AM13" s="115"/>
      <c r="AN13" s="344"/>
      <c r="AO13" s="344"/>
      <c r="AP13" s="344"/>
      <c r="AQ13" s="344"/>
      <c r="AR13" s="344"/>
      <c r="AS13" s="344"/>
      <c r="AT13" s="344"/>
      <c r="AU13" s="344"/>
      <c r="AV13" s="344"/>
      <c r="AW13" s="344"/>
      <c r="AX13" s="344"/>
      <c r="AY13" s="344"/>
      <c r="AZ13" s="344"/>
      <c r="BA13" s="344"/>
      <c r="BB13" s="344"/>
      <c r="BC13" s="344"/>
      <c r="BD13" s="344"/>
      <c r="BE13" s="344"/>
      <c r="BF13" s="344"/>
      <c r="BG13" s="344"/>
      <c r="BH13" s="344"/>
      <c r="BI13" s="344"/>
      <c r="BJ13" s="344"/>
      <c r="BK13" s="115"/>
      <c r="BL13" s="117"/>
    </row>
    <row r="14" spans="1:64" ht="8.4499999999999993" customHeight="1" x14ac:dyDescent="0.15">
      <c r="A14" s="117"/>
      <c r="G14" s="344"/>
      <c r="H14" s="344"/>
      <c r="I14" s="344"/>
      <c r="J14" s="344"/>
      <c r="K14" s="344"/>
      <c r="L14" s="344"/>
      <c r="M14" s="344"/>
      <c r="N14" s="344"/>
      <c r="O14" s="344"/>
      <c r="P14" s="344"/>
      <c r="Q14" s="344"/>
      <c r="R14" s="344"/>
      <c r="S14" s="344"/>
      <c r="T14" s="344"/>
      <c r="U14" s="344"/>
      <c r="V14" s="344"/>
      <c r="W14" s="344"/>
      <c r="X14" s="344"/>
      <c r="Y14" s="344"/>
      <c r="Z14" s="344"/>
      <c r="AA14" s="344"/>
      <c r="AB14" s="344"/>
      <c r="AC14" s="344"/>
      <c r="AE14" s="117"/>
      <c r="AH14" s="117"/>
      <c r="AI14" s="115"/>
      <c r="AJ14" s="115"/>
      <c r="AK14" s="115"/>
      <c r="AL14" s="115"/>
      <c r="AM14" s="115"/>
      <c r="AN14" s="344"/>
      <c r="AO14" s="344"/>
      <c r="AP14" s="344"/>
      <c r="AQ14" s="344"/>
      <c r="AR14" s="344"/>
      <c r="AS14" s="344"/>
      <c r="AT14" s="344"/>
      <c r="AU14" s="344"/>
      <c r="AV14" s="344"/>
      <c r="AW14" s="344"/>
      <c r="AX14" s="344"/>
      <c r="AY14" s="344"/>
      <c r="AZ14" s="344"/>
      <c r="BA14" s="344"/>
      <c r="BB14" s="344"/>
      <c r="BC14" s="344"/>
      <c r="BD14" s="344"/>
      <c r="BE14" s="344"/>
      <c r="BF14" s="344"/>
      <c r="BG14" s="344"/>
      <c r="BH14" s="344"/>
      <c r="BI14" s="344"/>
      <c r="BJ14" s="344"/>
      <c r="BK14" s="115"/>
      <c r="BL14" s="117"/>
    </row>
    <row r="15" spans="1:64" ht="8.4499999999999993" customHeight="1" x14ac:dyDescent="0.15">
      <c r="A15" s="117"/>
      <c r="G15" s="344"/>
      <c r="H15" s="344"/>
      <c r="I15" s="344"/>
      <c r="J15" s="344"/>
      <c r="K15" s="344"/>
      <c r="L15" s="344"/>
      <c r="M15" s="344"/>
      <c r="N15" s="344"/>
      <c r="O15" s="344"/>
      <c r="P15" s="344"/>
      <c r="Q15" s="344"/>
      <c r="R15" s="344"/>
      <c r="S15" s="344"/>
      <c r="T15" s="344"/>
      <c r="U15" s="344"/>
      <c r="V15" s="344"/>
      <c r="W15" s="344"/>
      <c r="X15" s="344"/>
      <c r="Y15" s="344"/>
      <c r="Z15" s="344"/>
      <c r="AA15" s="344"/>
      <c r="AB15" s="344"/>
      <c r="AC15" s="344"/>
      <c r="AE15" s="117"/>
      <c r="AH15" s="117"/>
      <c r="AI15" s="115"/>
      <c r="AJ15" s="115"/>
      <c r="AK15" s="115"/>
      <c r="AL15" s="115"/>
      <c r="AM15" s="115"/>
      <c r="AN15" s="344"/>
      <c r="AO15" s="344"/>
      <c r="AP15" s="344"/>
      <c r="AQ15" s="344"/>
      <c r="AR15" s="344"/>
      <c r="AS15" s="344"/>
      <c r="AT15" s="344"/>
      <c r="AU15" s="344"/>
      <c r="AV15" s="344"/>
      <c r="AW15" s="344"/>
      <c r="AX15" s="344"/>
      <c r="AY15" s="344"/>
      <c r="AZ15" s="344"/>
      <c r="BA15" s="344"/>
      <c r="BB15" s="344"/>
      <c r="BC15" s="344"/>
      <c r="BD15" s="344"/>
      <c r="BE15" s="344"/>
      <c r="BF15" s="344"/>
      <c r="BG15" s="344"/>
      <c r="BH15" s="344"/>
      <c r="BI15" s="344"/>
      <c r="BJ15" s="344"/>
      <c r="BK15" s="115"/>
      <c r="BL15" s="117"/>
    </row>
    <row r="16" spans="1:64" ht="8.4499999999999993" customHeight="1" x14ac:dyDescent="0.15">
      <c r="A16" s="117"/>
      <c r="G16" s="344"/>
      <c r="H16" s="344"/>
      <c r="I16" s="344"/>
      <c r="J16" s="344"/>
      <c r="K16" s="344"/>
      <c r="L16" s="344"/>
      <c r="M16" s="344"/>
      <c r="N16" s="344"/>
      <c r="O16" s="344"/>
      <c r="P16" s="344"/>
      <c r="Q16" s="344"/>
      <c r="R16" s="344"/>
      <c r="S16" s="344"/>
      <c r="T16" s="344"/>
      <c r="U16" s="344"/>
      <c r="V16" s="344"/>
      <c r="W16" s="344"/>
      <c r="X16" s="344"/>
      <c r="Y16" s="344"/>
      <c r="Z16" s="344"/>
      <c r="AA16" s="344"/>
      <c r="AB16" s="344"/>
      <c r="AC16" s="344"/>
      <c r="AE16" s="117"/>
      <c r="AH16" s="117"/>
      <c r="AI16" s="115"/>
      <c r="AJ16" s="115"/>
      <c r="AK16" s="115"/>
      <c r="AL16" s="115"/>
      <c r="AM16" s="115"/>
      <c r="AN16" s="344"/>
      <c r="AO16" s="344"/>
      <c r="AP16" s="344"/>
      <c r="AQ16" s="344"/>
      <c r="AR16" s="344"/>
      <c r="AS16" s="344"/>
      <c r="AT16" s="344"/>
      <c r="AU16" s="344"/>
      <c r="AV16" s="344"/>
      <c r="AW16" s="344"/>
      <c r="AX16" s="344"/>
      <c r="AY16" s="344"/>
      <c r="AZ16" s="344"/>
      <c r="BA16" s="344"/>
      <c r="BB16" s="344"/>
      <c r="BC16" s="344"/>
      <c r="BD16" s="344"/>
      <c r="BE16" s="344"/>
      <c r="BF16" s="344"/>
      <c r="BG16" s="344"/>
      <c r="BH16" s="344"/>
      <c r="BI16" s="344"/>
      <c r="BJ16" s="344"/>
      <c r="BK16" s="115"/>
      <c r="BL16" s="117"/>
    </row>
    <row r="17" spans="1:64" ht="8.4499999999999993" customHeight="1" x14ac:dyDescent="0.15">
      <c r="A17" s="117"/>
      <c r="G17" s="344"/>
      <c r="H17" s="344"/>
      <c r="I17" s="344"/>
      <c r="J17" s="344"/>
      <c r="K17" s="344"/>
      <c r="L17" s="344"/>
      <c r="M17" s="344"/>
      <c r="N17" s="344"/>
      <c r="O17" s="344"/>
      <c r="P17" s="344"/>
      <c r="Q17" s="344"/>
      <c r="R17" s="344"/>
      <c r="S17" s="344"/>
      <c r="T17" s="344"/>
      <c r="U17" s="344"/>
      <c r="V17" s="344"/>
      <c r="W17" s="344"/>
      <c r="X17" s="344"/>
      <c r="Y17" s="344"/>
      <c r="Z17" s="344"/>
      <c r="AA17" s="344"/>
      <c r="AB17" s="344"/>
      <c r="AC17" s="344"/>
      <c r="AE17" s="117"/>
      <c r="AH17" s="117"/>
      <c r="AI17" s="115"/>
      <c r="AJ17" s="115"/>
      <c r="AK17" s="115"/>
      <c r="AL17" s="115"/>
      <c r="AM17" s="115"/>
      <c r="AN17" s="344"/>
      <c r="AO17" s="344"/>
      <c r="AP17" s="344"/>
      <c r="AQ17" s="344"/>
      <c r="AR17" s="344"/>
      <c r="AS17" s="344"/>
      <c r="AT17" s="344"/>
      <c r="AU17" s="344"/>
      <c r="AV17" s="344"/>
      <c r="AW17" s="344"/>
      <c r="AX17" s="344"/>
      <c r="AY17" s="344"/>
      <c r="AZ17" s="344"/>
      <c r="BA17" s="344"/>
      <c r="BB17" s="344"/>
      <c r="BC17" s="344"/>
      <c r="BD17" s="344"/>
      <c r="BE17" s="344"/>
      <c r="BF17" s="344"/>
      <c r="BG17" s="344"/>
      <c r="BH17" s="344"/>
      <c r="BI17" s="344"/>
      <c r="BJ17" s="344"/>
      <c r="BK17" s="115"/>
      <c r="BL17" s="117"/>
    </row>
    <row r="18" spans="1:64" ht="8.4499999999999993" customHeight="1" x14ac:dyDescent="0.15">
      <c r="A18" s="117"/>
      <c r="G18" s="344"/>
      <c r="H18" s="344"/>
      <c r="I18" s="344"/>
      <c r="J18" s="344"/>
      <c r="K18" s="344"/>
      <c r="L18" s="344"/>
      <c r="M18" s="344"/>
      <c r="N18" s="344"/>
      <c r="O18" s="344"/>
      <c r="P18" s="344"/>
      <c r="Q18" s="344"/>
      <c r="R18" s="344"/>
      <c r="S18" s="344"/>
      <c r="T18" s="344"/>
      <c r="U18" s="344"/>
      <c r="V18" s="344"/>
      <c r="W18" s="344"/>
      <c r="X18" s="344"/>
      <c r="Y18" s="344"/>
      <c r="Z18" s="344"/>
      <c r="AA18" s="344"/>
      <c r="AB18" s="344"/>
      <c r="AC18" s="344"/>
      <c r="AE18" s="117"/>
      <c r="AH18" s="117"/>
      <c r="AI18" s="115"/>
      <c r="AJ18" s="115"/>
      <c r="AK18" s="115"/>
      <c r="AL18" s="115"/>
      <c r="AM18" s="115"/>
      <c r="AN18" s="344"/>
      <c r="AO18" s="344"/>
      <c r="AP18" s="344"/>
      <c r="AQ18" s="344"/>
      <c r="AR18" s="344"/>
      <c r="AS18" s="344"/>
      <c r="AT18" s="344"/>
      <c r="AU18" s="344"/>
      <c r="AV18" s="344"/>
      <c r="AW18" s="344"/>
      <c r="AX18" s="344"/>
      <c r="AY18" s="344"/>
      <c r="AZ18" s="344"/>
      <c r="BA18" s="344"/>
      <c r="BB18" s="344"/>
      <c r="BC18" s="344"/>
      <c r="BD18" s="344"/>
      <c r="BE18" s="344"/>
      <c r="BF18" s="344"/>
      <c r="BG18" s="344"/>
      <c r="BH18" s="344"/>
      <c r="BI18" s="344"/>
      <c r="BJ18" s="344"/>
      <c r="BK18" s="115"/>
      <c r="BL18" s="117"/>
    </row>
    <row r="19" spans="1:64" ht="8.4499999999999993" customHeight="1" x14ac:dyDescent="0.15">
      <c r="A19" s="117"/>
      <c r="G19" s="344"/>
      <c r="H19" s="344"/>
      <c r="I19" s="344"/>
      <c r="J19" s="344"/>
      <c r="K19" s="344"/>
      <c r="L19" s="344"/>
      <c r="M19" s="344"/>
      <c r="N19" s="344"/>
      <c r="O19" s="344"/>
      <c r="P19" s="344"/>
      <c r="Q19" s="344"/>
      <c r="R19" s="344"/>
      <c r="S19" s="344"/>
      <c r="T19" s="344"/>
      <c r="U19" s="344"/>
      <c r="V19" s="344"/>
      <c r="W19" s="344"/>
      <c r="X19" s="344"/>
      <c r="Y19" s="344"/>
      <c r="Z19" s="344"/>
      <c r="AA19" s="344"/>
      <c r="AB19" s="344"/>
      <c r="AC19" s="344"/>
      <c r="AE19" s="117"/>
      <c r="AH19" s="117"/>
      <c r="AI19" s="115"/>
      <c r="AJ19" s="115"/>
      <c r="AK19" s="115"/>
      <c r="AL19" s="115"/>
      <c r="AM19" s="115"/>
      <c r="AN19" s="344"/>
      <c r="AO19" s="344"/>
      <c r="AP19" s="344"/>
      <c r="AQ19" s="344"/>
      <c r="AR19" s="344"/>
      <c r="AS19" s="344"/>
      <c r="AT19" s="344"/>
      <c r="AU19" s="344"/>
      <c r="AV19" s="344"/>
      <c r="AW19" s="344"/>
      <c r="AX19" s="344"/>
      <c r="AY19" s="344"/>
      <c r="AZ19" s="344"/>
      <c r="BA19" s="344"/>
      <c r="BB19" s="344"/>
      <c r="BC19" s="344"/>
      <c r="BD19" s="344"/>
      <c r="BE19" s="344"/>
      <c r="BF19" s="344"/>
      <c r="BG19" s="344"/>
      <c r="BH19" s="344"/>
      <c r="BI19" s="344"/>
      <c r="BJ19" s="344"/>
      <c r="BK19" s="115"/>
      <c r="BL19" s="117"/>
    </row>
    <row r="20" spans="1:64" ht="8.4499999999999993" customHeight="1" x14ac:dyDescent="0.15">
      <c r="A20" s="117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E20" s="117"/>
      <c r="AH20" s="117"/>
      <c r="AI20" s="115"/>
      <c r="AJ20" s="115"/>
      <c r="AK20" s="115"/>
      <c r="AL20" s="115"/>
      <c r="AM20" s="115"/>
      <c r="BK20" s="115"/>
      <c r="BL20" s="117"/>
    </row>
    <row r="21" spans="1:64" ht="8.4499999999999993" customHeight="1" x14ac:dyDescent="0.15">
      <c r="A21" s="117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E21" s="117"/>
      <c r="AH21" s="117"/>
      <c r="AI21" s="115"/>
      <c r="AJ21" s="115"/>
      <c r="AK21" s="115"/>
      <c r="AL21" s="115"/>
      <c r="AM21" s="115"/>
      <c r="BK21" s="115"/>
      <c r="BL21" s="117"/>
    </row>
    <row r="22" spans="1:64" ht="8.4499999999999993" customHeight="1" x14ac:dyDescent="0.15">
      <c r="A22" s="117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E22" s="117"/>
      <c r="AH22" s="117"/>
      <c r="AI22" s="115"/>
      <c r="AJ22" s="115"/>
      <c r="AK22" s="115"/>
      <c r="AL22" s="115"/>
      <c r="AM22" s="115"/>
      <c r="BK22" s="115"/>
      <c r="BL22" s="117"/>
    </row>
    <row r="23" spans="1:64" ht="8.4499999999999993" customHeight="1" x14ac:dyDescent="0.15">
      <c r="A23" s="117"/>
      <c r="D23" s="335" t="s">
        <v>246</v>
      </c>
      <c r="E23" s="335"/>
      <c r="F23" s="335"/>
      <c r="G23" s="335"/>
      <c r="H23" s="335"/>
      <c r="I23" s="335"/>
      <c r="J23" s="335"/>
      <c r="K23" s="335"/>
      <c r="L23" s="335"/>
      <c r="M23" s="335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335"/>
      <c r="Y23" s="335"/>
      <c r="Z23" s="335"/>
      <c r="AA23" s="335"/>
      <c r="AB23" s="335"/>
      <c r="AC23" s="335"/>
      <c r="AE23" s="117"/>
      <c r="AH23" s="117"/>
      <c r="AI23" s="115"/>
      <c r="AJ23" s="115"/>
      <c r="AK23" s="335" t="s">
        <v>246</v>
      </c>
      <c r="AL23" s="335"/>
      <c r="AM23" s="335"/>
      <c r="AN23" s="335"/>
      <c r="AO23" s="335"/>
      <c r="AP23" s="335"/>
      <c r="AQ23" s="335"/>
      <c r="AR23" s="335"/>
      <c r="AS23" s="335"/>
      <c r="AT23" s="335"/>
      <c r="AU23" s="335"/>
      <c r="AV23" s="335"/>
      <c r="AW23" s="335"/>
      <c r="AX23" s="335"/>
      <c r="AY23" s="335"/>
      <c r="AZ23" s="335"/>
      <c r="BA23" s="335"/>
      <c r="BB23" s="335"/>
      <c r="BC23" s="335"/>
      <c r="BD23" s="335"/>
      <c r="BE23" s="335"/>
      <c r="BF23" s="335"/>
      <c r="BG23" s="335"/>
      <c r="BH23" s="335"/>
      <c r="BI23" s="335"/>
      <c r="BJ23" s="335"/>
      <c r="BK23" s="115"/>
      <c r="BL23" s="117"/>
    </row>
    <row r="24" spans="1:64" ht="8.4499999999999993" customHeight="1" x14ac:dyDescent="0.15">
      <c r="A24" s="117"/>
      <c r="D24" s="335"/>
      <c r="E24" s="335"/>
      <c r="F24" s="335"/>
      <c r="G24" s="335"/>
      <c r="H24" s="335"/>
      <c r="I24" s="335"/>
      <c r="J24" s="335"/>
      <c r="K24" s="335"/>
      <c r="L24" s="335"/>
      <c r="M24" s="335"/>
      <c r="N24" s="335"/>
      <c r="O24" s="335"/>
      <c r="P24" s="335"/>
      <c r="Q24" s="335"/>
      <c r="R24" s="335"/>
      <c r="S24" s="335"/>
      <c r="T24" s="335"/>
      <c r="U24" s="335"/>
      <c r="V24" s="335"/>
      <c r="W24" s="335"/>
      <c r="X24" s="335"/>
      <c r="Y24" s="335"/>
      <c r="Z24" s="335"/>
      <c r="AA24" s="335"/>
      <c r="AB24" s="335"/>
      <c r="AC24" s="335"/>
      <c r="AE24" s="117"/>
      <c r="AH24" s="117"/>
      <c r="AI24" s="115"/>
      <c r="AJ24" s="115"/>
      <c r="AK24" s="335"/>
      <c r="AL24" s="335"/>
      <c r="AM24" s="335"/>
      <c r="AN24" s="335"/>
      <c r="AO24" s="335"/>
      <c r="AP24" s="335"/>
      <c r="AQ24" s="335"/>
      <c r="AR24" s="335"/>
      <c r="AS24" s="335"/>
      <c r="AT24" s="335"/>
      <c r="AU24" s="335"/>
      <c r="AV24" s="335"/>
      <c r="AW24" s="335"/>
      <c r="AX24" s="335"/>
      <c r="AY24" s="335"/>
      <c r="AZ24" s="335"/>
      <c r="BA24" s="335"/>
      <c r="BB24" s="335"/>
      <c r="BC24" s="335"/>
      <c r="BD24" s="335"/>
      <c r="BE24" s="335"/>
      <c r="BF24" s="335"/>
      <c r="BG24" s="335"/>
      <c r="BH24" s="335"/>
      <c r="BI24" s="335"/>
      <c r="BJ24" s="335"/>
      <c r="BK24" s="115"/>
      <c r="BL24" s="117"/>
    </row>
    <row r="25" spans="1:64" ht="8.4499999999999993" customHeight="1" x14ac:dyDescent="0.15">
      <c r="A25" s="117"/>
      <c r="D25" s="335"/>
      <c r="E25" s="335"/>
      <c r="F25" s="335"/>
      <c r="G25" s="335"/>
      <c r="H25" s="335"/>
      <c r="I25" s="335"/>
      <c r="J25" s="335"/>
      <c r="K25" s="335"/>
      <c r="L25" s="335"/>
      <c r="M25" s="335"/>
      <c r="N25" s="335"/>
      <c r="O25" s="335"/>
      <c r="P25" s="335"/>
      <c r="Q25" s="335"/>
      <c r="R25" s="335"/>
      <c r="S25" s="335"/>
      <c r="T25" s="335"/>
      <c r="U25" s="335"/>
      <c r="V25" s="335"/>
      <c r="W25" s="335"/>
      <c r="X25" s="335"/>
      <c r="Y25" s="335"/>
      <c r="Z25" s="335"/>
      <c r="AA25" s="335"/>
      <c r="AB25" s="335"/>
      <c r="AC25" s="335"/>
      <c r="AE25" s="117"/>
      <c r="AH25" s="117"/>
      <c r="AI25" s="115"/>
      <c r="AJ25" s="115"/>
      <c r="AK25" s="335"/>
      <c r="AL25" s="335"/>
      <c r="AM25" s="335"/>
      <c r="AN25" s="335"/>
      <c r="AO25" s="335"/>
      <c r="AP25" s="335"/>
      <c r="AQ25" s="335"/>
      <c r="AR25" s="335"/>
      <c r="AS25" s="335"/>
      <c r="AT25" s="335"/>
      <c r="AU25" s="335"/>
      <c r="AV25" s="335"/>
      <c r="AW25" s="335"/>
      <c r="AX25" s="335"/>
      <c r="AY25" s="335"/>
      <c r="AZ25" s="335"/>
      <c r="BA25" s="335"/>
      <c r="BB25" s="335"/>
      <c r="BC25" s="335"/>
      <c r="BD25" s="335"/>
      <c r="BE25" s="335"/>
      <c r="BF25" s="335"/>
      <c r="BG25" s="335"/>
      <c r="BH25" s="335"/>
      <c r="BI25" s="335"/>
      <c r="BJ25" s="335"/>
      <c r="BK25" s="115"/>
      <c r="BL25" s="117"/>
    </row>
    <row r="26" spans="1:64" ht="8.4499999999999993" customHeight="1" x14ac:dyDescent="0.15">
      <c r="A26" s="117"/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5"/>
      <c r="U26" s="335"/>
      <c r="V26" s="335"/>
      <c r="W26" s="335"/>
      <c r="X26" s="335"/>
      <c r="Y26" s="335"/>
      <c r="Z26" s="335"/>
      <c r="AA26" s="335"/>
      <c r="AB26" s="335"/>
      <c r="AC26" s="335"/>
      <c r="AE26" s="117"/>
      <c r="AH26" s="117"/>
      <c r="AI26" s="115"/>
      <c r="AJ26" s="115"/>
      <c r="AK26" s="335"/>
      <c r="AL26" s="335"/>
      <c r="AM26" s="335"/>
      <c r="AN26" s="335"/>
      <c r="AO26" s="335"/>
      <c r="AP26" s="335"/>
      <c r="AQ26" s="335"/>
      <c r="AR26" s="335"/>
      <c r="AS26" s="335"/>
      <c r="AT26" s="335"/>
      <c r="AU26" s="335"/>
      <c r="AV26" s="335"/>
      <c r="AW26" s="335"/>
      <c r="AX26" s="335"/>
      <c r="AY26" s="335"/>
      <c r="AZ26" s="335"/>
      <c r="BA26" s="335"/>
      <c r="BB26" s="335"/>
      <c r="BC26" s="335"/>
      <c r="BD26" s="335"/>
      <c r="BE26" s="335"/>
      <c r="BF26" s="335"/>
      <c r="BG26" s="335"/>
      <c r="BH26" s="335"/>
      <c r="BI26" s="335"/>
      <c r="BJ26" s="335"/>
      <c r="BK26" s="115"/>
      <c r="BL26" s="117"/>
    </row>
    <row r="27" spans="1:64" ht="8.4499999999999993" customHeight="1" x14ac:dyDescent="0.15">
      <c r="A27" s="117"/>
      <c r="D27" s="335"/>
      <c r="E27" s="335"/>
      <c r="F27" s="335"/>
      <c r="G27" s="335"/>
      <c r="H27" s="335"/>
      <c r="I27" s="335"/>
      <c r="J27" s="335"/>
      <c r="K27" s="335"/>
      <c r="L27" s="335"/>
      <c r="M27" s="335"/>
      <c r="N27" s="335"/>
      <c r="O27" s="335"/>
      <c r="P27" s="335"/>
      <c r="Q27" s="335"/>
      <c r="R27" s="335"/>
      <c r="S27" s="335"/>
      <c r="T27" s="335"/>
      <c r="U27" s="335"/>
      <c r="V27" s="335"/>
      <c r="W27" s="335"/>
      <c r="X27" s="335"/>
      <c r="Y27" s="335"/>
      <c r="Z27" s="335"/>
      <c r="AA27" s="335"/>
      <c r="AB27" s="335"/>
      <c r="AC27" s="335"/>
      <c r="AE27" s="117"/>
      <c r="AH27" s="117"/>
      <c r="AI27" s="115"/>
      <c r="AJ27" s="115"/>
      <c r="AK27" s="335"/>
      <c r="AL27" s="335"/>
      <c r="AM27" s="335"/>
      <c r="AN27" s="335"/>
      <c r="AO27" s="335"/>
      <c r="AP27" s="335"/>
      <c r="AQ27" s="335"/>
      <c r="AR27" s="335"/>
      <c r="AS27" s="335"/>
      <c r="AT27" s="335"/>
      <c r="AU27" s="335"/>
      <c r="AV27" s="335"/>
      <c r="AW27" s="335"/>
      <c r="AX27" s="335"/>
      <c r="AY27" s="335"/>
      <c r="AZ27" s="335"/>
      <c r="BA27" s="335"/>
      <c r="BB27" s="335"/>
      <c r="BC27" s="335"/>
      <c r="BD27" s="335"/>
      <c r="BE27" s="335"/>
      <c r="BF27" s="335"/>
      <c r="BG27" s="335"/>
      <c r="BH27" s="335"/>
      <c r="BI27" s="335"/>
      <c r="BJ27" s="335"/>
      <c r="BK27" s="115"/>
      <c r="BL27" s="117"/>
    </row>
    <row r="28" spans="1:64" ht="8.4499999999999993" customHeight="1" x14ac:dyDescent="0.15">
      <c r="A28" s="117"/>
      <c r="D28" s="335"/>
      <c r="E28" s="335"/>
      <c r="F28" s="335"/>
      <c r="G28" s="335"/>
      <c r="H28" s="335"/>
      <c r="I28" s="335"/>
      <c r="J28" s="335"/>
      <c r="K28" s="335"/>
      <c r="L28" s="335"/>
      <c r="M28" s="335"/>
      <c r="N28" s="335"/>
      <c r="O28" s="335"/>
      <c r="P28" s="335"/>
      <c r="Q28" s="335"/>
      <c r="R28" s="335"/>
      <c r="S28" s="335"/>
      <c r="T28" s="335"/>
      <c r="U28" s="335"/>
      <c r="V28" s="335"/>
      <c r="W28" s="335"/>
      <c r="X28" s="335"/>
      <c r="Y28" s="335"/>
      <c r="Z28" s="335"/>
      <c r="AA28" s="335"/>
      <c r="AB28" s="335"/>
      <c r="AC28" s="335"/>
      <c r="AE28" s="117"/>
      <c r="AH28" s="117"/>
      <c r="AI28" s="115"/>
      <c r="AJ28" s="115"/>
      <c r="AK28" s="335"/>
      <c r="AL28" s="335"/>
      <c r="AM28" s="335"/>
      <c r="AN28" s="335"/>
      <c r="AO28" s="335"/>
      <c r="AP28" s="335"/>
      <c r="AQ28" s="335"/>
      <c r="AR28" s="335"/>
      <c r="AS28" s="335"/>
      <c r="AT28" s="335"/>
      <c r="AU28" s="335"/>
      <c r="AV28" s="335"/>
      <c r="AW28" s="335"/>
      <c r="AX28" s="335"/>
      <c r="AY28" s="335"/>
      <c r="AZ28" s="335"/>
      <c r="BA28" s="335"/>
      <c r="BB28" s="335"/>
      <c r="BC28" s="335"/>
      <c r="BD28" s="335"/>
      <c r="BE28" s="335"/>
      <c r="BF28" s="335"/>
      <c r="BG28" s="335"/>
      <c r="BH28" s="335"/>
      <c r="BI28" s="335"/>
      <c r="BJ28" s="335"/>
      <c r="BK28" s="115"/>
      <c r="BL28" s="117"/>
    </row>
    <row r="29" spans="1:64" ht="8.4499999999999993" customHeight="1" x14ac:dyDescent="0.15">
      <c r="A29" s="117"/>
      <c r="D29" s="335"/>
      <c r="E29" s="335"/>
      <c r="F29" s="335"/>
      <c r="G29" s="335"/>
      <c r="H29" s="335"/>
      <c r="I29" s="335"/>
      <c r="J29" s="335"/>
      <c r="K29" s="335"/>
      <c r="L29" s="335"/>
      <c r="M29" s="335"/>
      <c r="N29" s="335"/>
      <c r="O29" s="335"/>
      <c r="P29" s="335"/>
      <c r="Q29" s="335"/>
      <c r="R29" s="335"/>
      <c r="S29" s="335"/>
      <c r="T29" s="335"/>
      <c r="U29" s="335"/>
      <c r="V29" s="335"/>
      <c r="W29" s="335"/>
      <c r="X29" s="335"/>
      <c r="Y29" s="335"/>
      <c r="Z29" s="335"/>
      <c r="AA29" s="335"/>
      <c r="AB29" s="335"/>
      <c r="AC29" s="335"/>
      <c r="AE29" s="117"/>
      <c r="AH29" s="117"/>
      <c r="AI29" s="115"/>
      <c r="AJ29" s="115"/>
      <c r="AK29" s="335"/>
      <c r="AL29" s="335"/>
      <c r="AM29" s="335"/>
      <c r="AN29" s="335"/>
      <c r="AO29" s="335"/>
      <c r="AP29" s="335"/>
      <c r="AQ29" s="335"/>
      <c r="AR29" s="335"/>
      <c r="AS29" s="335"/>
      <c r="AT29" s="335"/>
      <c r="AU29" s="335"/>
      <c r="AV29" s="335"/>
      <c r="AW29" s="335"/>
      <c r="AX29" s="335"/>
      <c r="AY29" s="335"/>
      <c r="AZ29" s="335"/>
      <c r="BA29" s="335"/>
      <c r="BB29" s="335"/>
      <c r="BC29" s="335"/>
      <c r="BD29" s="335"/>
      <c r="BE29" s="335"/>
      <c r="BF29" s="335"/>
      <c r="BG29" s="335"/>
      <c r="BH29" s="335"/>
      <c r="BI29" s="335"/>
      <c r="BJ29" s="335"/>
      <c r="BK29" s="115"/>
      <c r="BL29" s="117"/>
    </row>
    <row r="30" spans="1:64" ht="8.4499999999999993" customHeight="1" x14ac:dyDescent="0.15">
      <c r="A30" s="117"/>
      <c r="D30" s="335"/>
      <c r="E30" s="335"/>
      <c r="F30" s="335"/>
      <c r="G30" s="335"/>
      <c r="H30" s="335"/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335"/>
      <c r="T30" s="335"/>
      <c r="U30" s="335"/>
      <c r="V30" s="335"/>
      <c r="W30" s="335"/>
      <c r="X30" s="335"/>
      <c r="Y30" s="335"/>
      <c r="Z30" s="335"/>
      <c r="AA30" s="335"/>
      <c r="AB30" s="335"/>
      <c r="AC30" s="335"/>
      <c r="AE30" s="117"/>
      <c r="AH30" s="117"/>
      <c r="AI30" s="115"/>
      <c r="AJ30" s="115"/>
      <c r="AK30" s="335"/>
      <c r="AL30" s="335"/>
      <c r="AM30" s="335"/>
      <c r="AN30" s="335"/>
      <c r="AO30" s="335"/>
      <c r="AP30" s="335"/>
      <c r="AQ30" s="335"/>
      <c r="AR30" s="335"/>
      <c r="AS30" s="335"/>
      <c r="AT30" s="335"/>
      <c r="AU30" s="335"/>
      <c r="AV30" s="335"/>
      <c r="AW30" s="335"/>
      <c r="AX30" s="335"/>
      <c r="AY30" s="335"/>
      <c r="AZ30" s="335"/>
      <c r="BA30" s="335"/>
      <c r="BB30" s="335"/>
      <c r="BC30" s="335"/>
      <c r="BD30" s="335"/>
      <c r="BE30" s="335"/>
      <c r="BF30" s="335"/>
      <c r="BG30" s="335"/>
      <c r="BH30" s="335"/>
      <c r="BI30" s="335"/>
      <c r="BJ30" s="335"/>
      <c r="BK30" s="115"/>
      <c r="BL30" s="117"/>
    </row>
    <row r="31" spans="1:64" ht="8.4499999999999993" customHeight="1" x14ac:dyDescent="0.15">
      <c r="A31" s="117"/>
      <c r="D31" s="335"/>
      <c r="E31" s="335"/>
      <c r="F31" s="335"/>
      <c r="G31" s="335"/>
      <c r="H31" s="335"/>
      <c r="I31" s="335"/>
      <c r="J31" s="335"/>
      <c r="K31" s="335"/>
      <c r="L31" s="335"/>
      <c r="M31" s="335"/>
      <c r="N31" s="335"/>
      <c r="O31" s="335"/>
      <c r="P31" s="335"/>
      <c r="Q31" s="335"/>
      <c r="R31" s="335"/>
      <c r="S31" s="335"/>
      <c r="T31" s="335"/>
      <c r="U31" s="335"/>
      <c r="V31" s="335"/>
      <c r="W31" s="335"/>
      <c r="X31" s="335"/>
      <c r="Y31" s="335"/>
      <c r="Z31" s="335"/>
      <c r="AA31" s="335"/>
      <c r="AB31" s="335"/>
      <c r="AC31" s="335"/>
      <c r="AE31" s="117"/>
      <c r="AH31" s="117"/>
      <c r="AI31" s="115"/>
      <c r="AJ31" s="115"/>
      <c r="AK31" s="335"/>
      <c r="AL31" s="335"/>
      <c r="AM31" s="335"/>
      <c r="AN31" s="335"/>
      <c r="AO31" s="335"/>
      <c r="AP31" s="335"/>
      <c r="AQ31" s="335"/>
      <c r="AR31" s="335"/>
      <c r="AS31" s="335"/>
      <c r="AT31" s="335"/>
      <c r="AU31" s="335"/>
      <c r="AV31" s="335"/>
      <c r="AW31" s="335"/>
      <c r="AX31" s="335"/>
      <c r="AY31" s="335"/>
      <c r="AZ31" s="335"/>
      <c r="BA31" s="335"/>
      <c r="BB31" s="335"/>
      <c r="BC31" s="335"/>
      <c r="BD31" s="335"/>
      <c r="BE31" s="335"/>
      <c r="BF31" s="335"/>
      <c r="BG31" s="335"/>
      <c r="BH31" s="335"/>
      <c r="BI31" s="335"/>
      <c r="BJ31" s="335"/>
      <c r="BK31" s="115"/>
      <c r="BL31" s="117"/>
    </row>
    <row r="32" spans="1:64" ht="8.4499999999999993" customHeight="1" x14ac:dyDescent="0.15">
      <c r="A32" s="117"/>
      <c r="D32" s="335"/>
      <c r="E32" s="335"/>
      <c r="F32" s="335"/>
      <c r="G32" s="335"/>
      <c r="H32" s="335"/>
      <c r="I32" s="335"/>
      <c r="J32" s="335"/>
      <c r="K32" s="335"/>
      <c r="L32" s="335"/>
      <c r="M32" s="335"/>
      <c r="N32" s="335"/>
      <c r="O32" s="335"/>
      <c r="P32" s="335"/>
      <c r="Q32" s="335"/>
      <c r="R32" s="335"/>
      <c r="S32" s="335"/>
      <c r="T32" s="335"/>
      <c r="U32" s="335"/>
      <c r="V32" s="335"/>
      <c r="W32" s="335"/>
      <c r="X32" s="335"/>
      <c r="Y32" s="335"/>
      <c r="Z32" s="335"/>
      <c r="AA32" s="335"/>
      <c r="AB32" s="335"/>
      <c r="AC32" s="335"/>
      <c r="AE32" s="117"/>
      <c r="AH32" s="117"/>
      <c r="AI32" s="115"/>
      <c r="AJ32" s="115"/>
      <c r="AK32" s="335"/>
      <c r="AL32" s="335"/>
      <c r="AM32" s="335"/>
      <c r="AN32" s="335"/>
      <c r="AO32" s="335"/>
      <c r="AP32" s="335"/>
      <c r="AQ32" s="335"/>
      <c r="AR32" s="335"/>
      <c r="AS32" s="335"/>
      <c r="AT32" s="335"/>
      <c r="AU32" s="335"/>
      <c r="AV32" s="335"/>
      <c r="AW32" s="335"/>
      <c r="AX32" s="335"/>
      <c r="AY32" s="335"/>
      <c r="AZ32" s="335"/>
      <c r="BA32" s="335"/>
      <c r="BB32" s="335"/>
      <c r="BC32" s="335"/>
      <c r="BD32" s="335"/>
      <c r="BE32" s="335"/>
      <c r="BF32" s="335"/>
      <c r="BG32" s="335"/>
      <c r="BH32" s="335"/>
      <c r="BI32" s="335"/>
      <c r="BJ32" s="335"/>
      <c r="BK32" s="115"/>
      <c r="BL32" s="117"/>
    </row>
    <row r="33" spans="1:64" ht="8.4499999999999993" customHeight="1" x14ac:dyDescent="0.15">
      <c r="A33" s="117"/>
      <c r="AE33" s="117"/>
      <c r="AH33" s="117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  <c r="AY33" s="115"/>
      <c r="AZ33" s="115"/>
      <c r="BA33" s="115"/>
      <c r="BB33" s="115"/>
      <c r="BC33" s="115"/>
      <c r="BD33" s="115"/>
      <c r="BE33" s="115"/>
      <c r="BF33" s="115"/>
      <c r="BG33" s="115"/>
      <c r="BH33" s="115"/>
      <c r="BI33" s="115"/>
      <c r="BJ33" s="115"/>
      <c r="BK33" s="115"/>
      <c r="BL33" s="117"/>
    </row>
    <row r="34" spans="1:64" ht="8.4499999999999993" customHeight="1" x14ac:dyDescent="0.15">
      <c r="A34" s="117"/>
      <c r="AE34" s="117"/>
      <c r="AH34" s="117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K34" s="115"/>
      <c r="BL34" s="117"/>
    </row>
    <row r="35" spans="1:64" ht="8.4499999999999993" customHeight="1" x14ac:dyDescent="0.15">
      <c r="A35" s="117"/>
      <c r="D35" s="140"/>
      <c r="E35" s="139"/>
      <c r="F35" s="139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7"/>
      <c r="AE35" s="117"/>
      <c r="AH35" s="117"/>
      <c r="AI35" s="115"/>
      <c r="AJ35" s="115"/>
      <c r="AK35" s="140"/>
      <c r="AL35" s="139"/>
      <c r="AM35" s="139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  <c r="BI35" s="138"/>
      <c r="BJ35" s="137"/>
      <c r="BK35" s="115"/>
      <c r="BL35" s="117"/>
    </row>
    <row r="36" spans="1:64" ht="8.4499999999999993" customHeight="1" x14ac:dyDescent="0.15">
      <c r="A36" s="117"/>
      <c r="D36" s="136"/>
      <c r="E36" s="135"/>
      <c r="F36" s="135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28"/>
      <c r="AE36" s="117"/>
      <c r="AH36" s="117"/>
      <c r="AI36" s="115"/>
      <c r="AJ36" s="115"/>
      <c r="AK36" s="136"/>
      <c r="AL36" s="135"/>
      <c r="AM36" s="135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  <c r="BB36" s="118"/>
      <c r="BC36" s="118"/>
      <c r="BD36" s="118"/>
      <c r="BE36" s="118"/>
      <c r="BF36" s="118"/>
      <c r="BG36" s="118"/>
      <c r="BH36" s="118"/>
      <c r="BI36" s="118"/>
      <c r="BJ36" s="128"/>
      <c r="BK36" s="115"/>
      <c r="BL36" s="117"/>
    </row>
    <row r="37" spans="1:64" ht="8.4499999999999993" customHeight="1" x14ac:dyDescent="0.15">
      <c r="A37" s="117"/>
      <c r="D37" s="132"/>
      <c r="E37" s="332" t="str">
        <f>'断水チラシ(片面用)'!E37:M40</f>
        <v>令和　年　月　日( )</v>
      </c>
      <c r="F37" s="332"/>
      <c r="G37" s="332"/>
      <c r="H37" s="332"/>
      <c r="I37" s="332"/>
      <c r="J37" s="332"/>
      <c r="K37" s="332"/>
      <c r="L37" s="332"/>
      <c r="M37" s="332"/>
      <c r="N37" s="333" t="e">
        <f>'断水チラシ(片面用)'!N37:P38</f>
        <v>#N/A</v>
      </c>
      <c r="O37" s="333"/>
      <c r="P37" s="333"/>
      <c r="Q37" s="336" t="e">
        <f>'断水チラシ(片面用)'!Q37:Y40</f>
        <v>#VALUE!</v>
      </c>
      <c r="R37" s="336"/>
      <c r="S37" s="336"/>
      <c r="T37" s="336"/>
      <c r="U37" s="336"/>
      <c r="V37" s="336"/>
      <c r="W37" s="336"/>
      <c r="X37" s="336"/>
      <c r="Y37" s="336"/>
      <c r="Z37" s="337" t="s">
        <v>242</v>
      </c>
      <c r="AA37" s="337"/>
      <c r="AB37" s="337"/>
      <c r="AC37" s="338"/>
      <c r="AE37" s="117"/>
      <c r="AH37" s="117"/>
      <c r="AI37" s="115"/>
      <c r="AJ37" s="115"/>
      <c r="AK37" s="132"/>
      <c r="AL37" s="332" t="str">
        <f>E37</f>
        <v>令和　年　月　日( )</v>
      </c>
      <c r="AM37" s="332"/>
      <c r="AN37" s="332"/>
      <c r="AO37" s="332"/>
      <c r="AP37" s="332"/>
      <c r="AQ37" s="332"/>
      <c r="AR37" s="332"/>
      <c r="AS37" s="332"/>
      <c r="AT37" s="332"/>
      <c r="AU37" s="333" t="e">
        <f>N37</f>
        <v>#N/A</v>
      </c>
      <c r="AV37" s="333"/>
      <c r="AW37" s="333"/>
      <c r="AX37" s="336" t="e">
        <f>Q37</f>
        <v>#VALUE!</v>
      </c>
      <c r="AY37" s="336"/>
      <c r="AZ37" s="336"/>
      <c r="BA37" s="336"/>
      <c r="BB37" s="336"/>
      <c r="BC37" s="336"/>
      <c r="BD37" s="336"/>
      <c r="BE37" s="336"/>
      <c r="BF37" s="336"/>
      <c r="BG37" s="337" t="s">
        <v>242</v>
      </c>
      <c r="BH37" s="337"/>
      <c r="BI37" s="337"/>
      <c r="BJ37" s="338"/>
      <c r="BK37" s="115"/>
      <c r="BL37" s="117"/>
    </row>
    <row r="38" spans="1:64" ht="8.4499999999999993" customHeight="1" x14ac:dyDescent="0.15">
      <c r="A38" s="117"/>
      <c r="D38" s="132"/>
      <c r="E38" s="332"/>
      <c r="F38" s="332"/>
      <c r="G38" s="332"/>
      <c r="H38" s="332"/>
      <c r="I38" s="332"/>
      <c r="J38" s="332"/>
      <c r="K38" s="332"/>
      <c r="L38" s="332"/>
      <c r="M38" s="332"/>
      <c r="N38" s="333"/>
      <c r="O38" s="333"/>
      <c r="P38" s="333"/>
      <c r="Q38" s="336"/>
      <c r="R38" s="336"/>
      <c r="S38" s="336"/>
      <c r="T38" s="336"/>
      <c r="U38" s="336"/>
      <c r="V38" s="336"/>
      <c r="W38" s="336"/>
      <c r="X38" s="336"/>
      <c r="Y38" s="336"/>
      <c r="Z38" s="337"/>
      <c r="AA38" s="337"/>
      <c r="AB38" s="337"/>
      <c r="AC38" s="338"/>
      <c r="AE38" s="117"/>
      <c r="AH38" s="117"/>
      <c r="AI38" s="115"/>
      <c r="AJ38" s="115"/>
      <c r="AK38" s="132"/>
      <c r="AL38" s="332"/>
      <c r="AM38" s="332"/>
      <c r="AN38" s="332"/>
      <c r="AO38" s="332"/>
      <c r="AP38" s="332"/>
      <c r="AQ38" s="332"/>
      <c r="AR38" s="332"/>
      <c r="AS38" s="332"/>
      <c r="AT38" s="332"/>
      <c r="AU38" s="333"/>
      <c r="AV38" s="333"/>
      <c r="AW38" s="333"/>
      <c r="AX38" s="336"/>
      <c r="AY38" s="336"/>
      <c r="AZ38" s="336"/>
      <c r="BA38" s="336"/>
      <c r="BB38" s="336"/>
      <c r="BC38" s="336"/>
      <c r="BD38" s="336"/>
      <c r="BE38" s="336"/>
      <c r="BF38" s="336"/>
      <c r="BG38" s="337"/>
      <c r="BH38" s="337"/>
      <c r="BI38" s="337"/>
      <c r="BJ38" s="338"/>
      <c r="BK38" s="115"/>
      <c r="BL38" s="117"/>
    </row>
    <row r="39" spans="1:64" ht="8.4499999999999993" customHeight="1" x14ac:dyDescent="0.15">
      <c r="A39" s="117"/>
      <c r="D39" s="132"/>
      <c r="E39" s="332"/>
      <c r="F39" s="332"/>
      <c r="G39" s="332"/>
      <c r="H39" s="332"/>
      <c r="I39" s="332"/>
      <c r="J39" s="332"/>
      <c r="K39" s="332"/>
      <c r="L39" s="332"/>
      <c r="M39" s="332"/>
      <c r="N39" s="339" t="e">
        <f>'断水チラシ(片面用)'!N39:P40</f>
        <v>#N/A</v>
      </c>
      <c r="O39" s="339"/>
      <c r="P39" s="339"/>
      <c r="Q39" s="336"/>
      <c r="R39" s="336"/>
      <c r="S39" s="336"/>
      <c r="T39" s="336"/>
      <c r="U39" s="336"/>
      <c r="V39" s="336"/>
      <c r="W39" s="336"/>
      <c r="X39" s="336"/>
      <c r="Y39" s="336"/>
      <c r="Z39" s="337"/>
      <c r="AA39" s="337"/>
      <c r="AB39" s="337"/>
      <c r="AC39" s="338"/>
      <c r="AE39" s="117"/>
      <c r="AH39" s="117"/>
      <c r="AI39" s="115"/>
      <c r="AJ39" s="115"/>
      <c r="AK39" s="132"/>
      <c r="AL39" s="332"/>
      <c r="AM39" s="332"/>
      <c r="AN39" s="332"/>
      <c r="AO39" s="332"/>
      <c r="AP39" s="332"/>
      <c r="AQ39" s="332"/>
      <c r="AR39" s="332"/>
      <c r="AS39" s="332"/>
      <c r="AT39" s="332"/>
      <c r="AU39" s="369" t="e">
        <f>N39</f>
        <v>#N/A</v>
      </c>
      <c r="AV39" s="369"/>
      <c r="AW39" s="369"/>
      <c r="AX39" s="336"/>
      <c r="AY39" s="336"/>
      <c r="AZ39" s="336"/>
      <c r="BA39" s="336"/>
      <c r="BB39" s="336"/>
      <c r="BC39" s="336"/>
      <c r="BD39" s="336"/>
      <c r="BE39" s="336"/>
      <c r="BF39" s="336"/>
      <c r="BG39" s="337"/>
      <c r="BH39" s="337"/>
      <c r="BI39" s="337"/>
      <c r="BJ39" s="338"/>
      <c r="BK39" s="115"/>
      <c r="BL39" s="117"/>
    </row>
    <row r="40" spans="1:64" ht="8.4499999999999993" customHeight="1" x14ac:dyDescent="0.15">
      <c r="A40" s="117"/>
      <c r="D40" s="132"/>
      <c r="E40" s="332"/>
      <c r="F40" s="332"/>
      <c r="G40" s="332"/>
      <c r="H40" s="332"/>
      <c r="I40" s="332"/>
      <c r="J40" s="332"/>
      <c r="K40" s="332"/>
      <c r="L40" s="332"/>
      <c r="M40" s="332"/>
      <c r="N40" s="339"/>
      <c r="O40" s="339"/>
      <c r="P40" s="339"/>
      <c r="Q40" s="336"/>
      <c r="R40" s="336"/>
      <c r="S40" s="336"/>
      <c r="T40" s="336"/>
      <c r="U40" s="336"/>
      <c r="V40" s="336"/>
      <c r="W40" s="336"/>
      <c r="X40" s="336"/>
      <c r="Y40" s="336"/>
      <c r="Z40" s="337"/>
      <c r="AA40" s="337"/>
      <c r="AB40" s="337"/>
      <c r="AC40" s="338"/>
      <c r="AE40" s="117"/>
      <c r="AH40" s="117"/>
      <c r="AI40" s="115"/>
      <c r="AJ40" s="115"/>
      <c r="AK40" s="132"/>
      <c r="AL40" s="332"/>
      <c r="AM40" s="332"/>
      <c r="AN40" s="332"/>
      <c r="AO40" s="332"/>
      <c r="AP40" s="332"/>
      <c r="AQ40" s="332"/>
      <c r="AR40" s="332"/>
      <c r="AS40" s="332"/>
      <c r="AT40" s="332"/>
      <c r="AU40" s="369"/>
      <c r="AV40" s="369"/>
      <c r="AW40" s="369"/>
      <c r="AX40" s="336"/>
      <c r="AY40" s="336"/>
      <c r="AZ40" s="336"/>
      <c r="BA40" s="336"/>
      <c r="BB40" s="336"/>
      <c r="BC40" s="336"/>
      <c r="BD40" s="336"/>
      <c r="BE40" s="336"/>
      <c r="BF40" s="336"/>
      <c r="BG40" s="337"/>
      <c r="BH40" s="337"/>
      <c r="BI40" s="337"/>
      <c r="BJ40" s="338"/>
      <c r="BK40" s="115"/>
      <c r="BL40" s="117"/>
    </row>
    <row r="41" spans="1:64" ht="8.4499999999999993" customHeight="1" x14ac:dyDescent="0.15">
      <c r="A41" s="117"/>
      <c r="D41" s="132"/>
      <c r="E41" s="131"/>
      <c r="F41" s="131"/>
      <c r="G41" s="131"/>
      <c r="H41" s="131"/>
      <c r="I41" s="131"/>
      <c r="J41" s="131"/>
      <c r="K41" s="131"/>
      <c r="L41" s="131"/>
      <c r="M41" s="131"/>
      <c r="N41" s="130"/>
      <c r="O41" s="130"/>
      <c r="P41" s="130"/>
      <c r="Q41" s="129"/>
      <c r="R41" s="129"/>
      <c r="S41" s="129"/>
      <c r="T41" s="129"/>
      <c r="U41" s="129"/>
      <c r="V41" s="129"/>
      <c r="W41" s="129"/>
      <c r="X41" s="129"/>
      <c r="Y41" s="129"/>
      <c r="Z41" s="118"/>
      <c r="AA41" s="118"/>
      <c r="AB41" s="118"/>
      <c r="AC41" s="128"/>
      <c r="AE41" s="117"/>
      <c r="AH41" s="117"/>
      <c r="AI41" s="115"/>
      <c r="AJ41" s="115"/>
      <c r="AK41" s="132"/>
      <c r="AL41" s="131"/>
      <c r="AM41" s="131"/>
      <c r="AN41" s="131"/>
      <c r="AO41" s="131"/>
      <c r="AP41" s="131"/>
      <c r="AQ41" s="131"/>
      <c r="AR41" s="131"/>
      <c r="AS41" s="131"/>
      <c r="AT41" s="131"/>
      <c r="AU41" s="130"/>
      <c r="AV41" s="130"/>
      <c r="AW41" s="130"/>
      <c r="AX41" s="129"/>
      <c r="AY41" s="129"/>
      <c r="AZ41" s="129"/>
      <c r="BA41" s="129"/>
      <c r="BB41" s="129"/>
      <c r="BC41" s="129"/>
      <c r="BD41" s="129"/>
      <c r="BE41" s="129"/>
      <c r="BF41" s="129"/>
      <c r="BG41" s="118"/>
      <c r="BH41" s="118"/>
      <c r="BI41" s="118"/>
      <c r="BJ41" s="128"/>
      <c r="BK41" s="115"/>
      <c r="BL41" s="117"/>
    </row>
    <row r="42" spans="1:64" ht="8.4499999999999993" customHeight="1" x14ac:dyDescent="0.15">
      <c r="A42" s="117"/>
      <c r="D42" s="132"/>
      <c r="E42" s="134"/>
      <c r="F42" s="134"/>
      <c r="G42" s="134"/>
      <c r="H42" s="134"/>
      <c r="I42" s="134"/>
      <c r="J42" s="134"/>
      <c r="K42" s="134"/>
      <c r="L42" s="134"/>
      <c r="M42" s="134"/>
      <c r="N42" s="130"/>
      <c r="O42" s="130"/>
      <c r="P42" s="130"/>
      <c r="Q42" s="133"/>
      <c r="R42" s="133"/>
      <c r="S42" s="133"/>
      <c r="T42" s="133"/>
      <c r="U42" s="133"/>
      <c r="V42" s="133"/>
      <c r="W42" s="133"/>
      <c r="X42" s="133"/>
      <c r="Y42" s="133"/>
      <c r="Z42" s="118"/>
      <c r="AA42" s="118"/>
      <c r="AB42" s="118"/>
      <c r="AC42" s="128"/>
      <c r="AE42" s="117"/>
      <c r="AH42" s="117"/>
      <c r="AI42" s="115"/>
      <c r="AJ42" s="115"/>
      <c r="AK42" s="132"/>
      <c r="AL42" s="134"/>
      <c r="AM42" s="134"/>
      <c r="AN42" s="134"/>
      <c r="AO42" s="134"/>
      <c r="AP42" s="134"/>
      <c r="AQ42" s="134"/>
      <c r="AR42" s="134"/>
      <c r="AS42" s="134"/>
      <c r="AT42" s="134"/>
      <c r="AU42" s="130"/>
      <c r="AV42" s="130"/>
      <c r="AW42" s="130"/>
      <c r="AX42" s="133"/>
      <c r="AY42" s="133"/>
      <c r="AZ42" s="133"/>
      <c r="BA42" s="133"/>
      <c r="BB42" s="133"/>
      <c r="BC42" s="133"/>
      <c r="BD42" s="133"/>
      <c r="BE42" s="133"/>
      <c r="BF42" s="133"/>
      <c r="BG42" s="118"/>
      <c r="BH42" s="118"/>
      <c r="BI42" s="118"/>
      <c r="BJ42" s="128"/>
      <c r="BK42" s="115"/>
      <c r="BL42" s="117"/>
    </row>
    <row r="43" spans="1:64" ht="8.4499999999999993" customHeight="1" x14ac:dyDescent="0.2">
      <c r="A43" s="117"/>
      <c r="D43" s="132"/>
      <c r="E43" s="332" t="str">
        <f>'断水チラシ(片面用)'!E43:M46</f>
        <v>令和　年　月　日( )</v>
      </c>
      <c r="F43" s="332"/>
      <c r="G43" s="332"/>
      <c r="H43" s="332"/>
      <c r="I43" s="332"/>
      <c r="J43" s="332"/>
      <c r="K43" s="332"/>
      <c r="L43" s="332"/>
      <c r="M43" s="332"/>
      <c r="N43" s="333" t="e">
        <f>'断水チラシ(片面用)'!N43:P44</f>
        <v>#N/A</v>
      </c>
      <c r="O43" s="333"/>
      <c r="P43" s="333"/>
      <c r="Q43" s="336" t="e">
        <f>'断水チラシ(片面用)'!Q43:Y46</f>
        <v>#VALUE!</v>
      </c>
      <c r="R43" s="336"/>
      <c r="S43" s="336"/>
      <c r="T43" s="336"/>
      <c r="U43" s="336"/>
      <c r="V43" s="336"/>
      <c r="W43" s="336"/>
      <c r="X43" s="336"/>
      <c r="Y43" s="336"/>
      <c r="Z43" s="337" t="s">
        <v>240</v>
      </c>
      <c r="AA43" s="337"/>
      <c r="AB43" s="337"/>
      <c r="AC43" s="338"/>
      <c r="AE43" s="117"/>
      <c r="AH43" s="117"/>
      <c r="AI43" s="115"/>
      <c r="AJ43" s="115"/>
      <c r="AK43" s="132"/>
      <c r="AL43" s="332" t="str">
        <f>E43</f>
        <v>令和　年　月　日( )</v>
      </c>
      <c r="AM43" s="332"/>
      <c r="AN43" s="332"/>
      <c r="AO43" s="332"/>
      <c r="AP43" s="332"/>
      <c r="AQ43" s="332"/>
      <c r="AR43" s="332"/>
      <c r="AS43" s="332"/>
      <c r="AT43" s="332"/>
      <c r="AU43" s="333" t="e">
        <f>N43</f>
        <v>#N/A</v>
      </c>
      <c r="AV43" s="333"/>
      <c r="AW43" s="333"/>
      <c r="AX43" s="336" t="e">
        <f>Q43</f>
        <v>#VALUE!</v>
      </c>
      <c r="AY43" s="336"/>
      <c r="AZ43" s="336"/>
      <c r="BA43" s="336"/>
      <c r="BB43" s="336"/>
      <c r="BC43" s="336"/>
      <c r="BD43" s="336"/>
      <c r="BE43" s="336"/>
      <c r="BF43" s="336"/>
      <c r="BG43" s="337" t="s">
        <v>240</v>
      </c>
      <c r="BH43" s="337"/>
      <c r="BI43" s="337"/>
      <c r="BJ43" s="338"/>
      <c r="BK43" s="115"/>
      <c r="BL43" s="117"/>
    </row>
    <row r="44" spans="1:64" ht="8.4499999999999993" customHeight="1" x14ac:dyDescent="0.2">
      <c r="A44" s="117"/>
      <c r="D44" s="132"/>
      <c r="E44" s="332"/>
      <c r="F44" s="332"/>
      <c r="G44" s="332"/>
      <c r="H44" s="332"/>
      <c r="I44" s="332"/>
      <c r="J44" s="332"/>
      <c r="K44" s="332"/>
      <c r="L44" s="332"/>
      <c r="M44" s="332"/>
      <c r="N44" s="333"/>
      <c r="O44" s="333"/>
      <c r="P44" s="333"/>
      <c r="Q44" s="336"/>
      <c r="R44" s="336"/>
      <c r="S44" s="336"/>
      <c r="T44" s="336"/>
      <c r="U44" s="336"/>
      <c r="V44" s="336"/>
      <c r="W44" s="336"/>
      <c r="X44" s="336"/>
      <c r="Y44" s="336"/>
      <c r="Z44" s="337"/>
      <c r="AA44" s="337"/>
      <c r="AB44" s="337"/>
      <c r="AC44" s="338"/>
      <c r="AE44" s="117"/>
      <c r="AH44" s="117"/>
      <c r="AI44" s="115"/>
      <c r="AJ44" s="115"/>
      <c r="AK44" s="132"/>
      <c r="AL44" s="332"/>
      <c r="AM44" s="332"/>
      <c r="AN44" s="332"/>
      <c r="AO44" s="332"/>
      <c r="AP44" s="332"/>
      <c r="AQ44" s="332"/>
      <c r="AR44" s="332"/>
      <c r="AS44" s="332"/>
      <c r="AT44" s="332"/>
      <c r="AU44" s="333"/>
      <c r="AV44" s="333"/>
      <c r="AW44" s="333"/>
      <c r="AX44" s="336"/>
      <c r="AY44" s="336"/>
      <c r="AZ44" s="336"/>
      <c r="BA44" s="336"/>
      <c r="BB44" s="336"/>
      <c r="BC44" s="336"/>
      <c r="BD44" s="336"/>
      <c r="BE44" s="336"/>
      <c r="BF44" s="336"/>
      <c r="BG44" s="337"/>
      <c r="BH44" s="337"/>
      <c r="BI44" s="337"/>
      <c r="BJ44" s="338"/>
      <c r="BK44" s="115"/>
      <c r="BL44" s="117"/>
    </row>
    <row r="45" spans="1:64" ht="8.4499999999999993" customHeight="1" x14ac:dyDescent="0.15">
      <c r="A45" s="117"/>
      <c r="D45" s="132"/>
      <c r="E45" s="332"/>
      <c r="F45" s="332"/>
      <c r="G45" s="332"/>
      <c r="H45" s="332"/>
      <c r="I45" s="332"/>
      <c r="J45" s="332"/>
      <c r="K45" s="332"/>
      <c r="L45" s="332"/>
      <c r="M45" s="332"/>
      <c r="N45" s="339" t="e">
        <f>'断水チラシ(片面用)'!N45:P46</f>
        <v>#N/A</v>
      </c>
      <c r="O45" s="339"/>
      <c r="P45" s="339"/>
      <c r="Q45" s="336"/>
      <c r="R45" s="336"/>
      <c r="S45" s="336"/>
      <c r="T45" s="336"/>
      <c r="U45" s="336"/>
      <c r="V45" s="336"/>
      <c r="W45" s="336"/>
      <c r="X45" s="336"/>
      <c r="Y45" s="336"/>
      <c r="Z45" s="337"/>
      <c r="AA45" s="337"/>
      <c r="AB45" s="337"/>
      <c r="AC45" s="338"/>
      <c r="AE45" s="117"/>
      <c r="AH45" s="117"/>
      <c r="AI45" s="115"/>
      <c r="AJ45" s="115"/>
      <c r="AK45" s="132"/>
      <c r="AL45" s="332"/>
      <c r="AM45" s="332"/>
      <c r="AN45" s="332"/>
      <c r="AO45" s="332"/>
      <c r="AP45" s="332"/>
      <c r="AQ45" s="332"/>
      <c r="AR45" s="332"/>
      <c r="AS45" s="332"/>
      <c r="AT45" s="332"/>
      <c r="AU45" s="369" t="e">
        <f>N45</f>
        <v>#N/A</v>
      </c>
      <c r="AV45" s="369"/>
      <c r="AW45" s="369"/>
      <c r="AX45" s="336"/>
      <c r="AY45" s="336"/>
      <c r="AZ45" s="336"/>
      <c r="BA45" s="336"/>
      <c r="BB45" s="336"/>
      <c r="BC45" s="336"/>
      <c r="BD45" s="336"/>
      <c r="BE45" s="336"/>
      <c r="BF45" s="336"/>
      <c r="BG45" s="337"/>
      <c r="BH45" s="337"/>
      <c r="BI45" s="337"/>
      <c r="BJ45" s="338"/>
      <c r="BK45" s="115"/>
      <c r="BL45" s="117"/>
    </row>
    <row r="46" spans="1:64" ht="8.4499999999999993" customHeight="1" x14ac:dyDescent="0.15">
      <c r="A46" s="117"/>
      <c r="D46" s="132"/>
      <c r="E46" s="332"/>
      <c r="F46" s="332"/>
      <c r="G46" s="332"/>
      <c r="H46" s="332"/>
      <c r="I46" s="332"/>
      <c r="J46" s="332"/>
      <c r="K46" s="332"/>
      <c r="L46" s="332"/>
      <c r="M46" s="332"/>
      <c r="N46" s="339"/>
      <c r="O46" s="339"/>
      <c r="P46" s="339"/>
      <c r="Q46" s="336"/>
      <c r="R46" s="336"/>
      <c r="S46" s="336"/>
      <c r="T46" s="336"/>
      <c r="U46" s="336"/>
      <c r="V46" s="336"/>
      <c r="W46" s="336"/>
      <c r="X46" s="336"/>
      <c r="Y46" s="336"/>
      <c r="Z46" s="337"/>
      <c r="AA46" s="337"/>
      <c r="AB46" s="337"/>
      <c r="AC46" s="338"/>
      <c r="AE46" s="117"/>
      <c r="AH46" s="117"/>
      <c r="AI46" s="115"/>
      <c r="AJ46" s="115"/>
      <c r="AK46" s="132"/>
      <c r="AL46" s="332"/>
      <c r="AM46" s="332"/>
      <c r="AN46" s="332"/>
      <c r="AO46" s="332"/>
      <c r="AP46" s="332"/>
      <c r="AQ46" s="332"/>
      <c r="AR46" s="332"/>
      <c r="AS46" s="332"/>
      <c r="AT46" s="332"/>
      <c r="AU46" s="369"/>
      <c r="AV46" s="369"/>
      <c r="AW46" s="369"/>
      <c r="AX46" s="336"/>
      <c r="AY46" s="336"/>
      <c r="AZ46" s="336"/>
      <c r="BA46" s="336"/>
      <c r="BB46" s="336"/>
      <c r="BC46" s="336"/>
      <c r="BD46" s="336"/>
      <c r="BE46" s="336"/>
      <c r="BF46" s="336"/>
      <c r="BG46" s="337"/>
      <c r="BH46" s="337"/>
      <c r="BI46" s="337"/>
      <c r="BJ46" s="338"/>
      <c r="BK46" s="115"/>
      <c r="BL46" s="117"/>
    </row>
    <row r="47" spans="1:64" ht="8.4499999999999993" customHeight="1" x14ac:dyDescent="0.15">
      <c r="A47" s="117"/>
      <c r="D47" s="132"/>
      <c r="E47" s="131"/>
      <c r="F47" s="131"/>
      <c r="G47" s="131"/>
      <c r="H47" s="131"/>
      <c r="I47" s="131"/>
      <c r="J47" s="131"/>
      <c r="K47" s="131"/>
      <c r="L47" s="131"/>
      <c r="M47" s="131"/>
      <c r="N47" s="130"/>
      <c r="O47" s="130"/>
      <c r="P47" s="130"/>
      <c r="Q47" s="129"/>
      <c r="R47" s="129"/>
      <c r="S47" s="129"/>
      <c r="T47" s="129"/>
      <c r="U47" s="129"/>
      <c r="V47" s="129"/>
      <c r="W47" s="129"/>
      <c r="X47" s="129"/>
      <c r="Y47" s="129"/>
      <c r="Z47" s="118"/>
      <c r="AA47" s="118"/>
      <c r="AB47" s="118"/>
      <c r="AC47" s="128"/>
      <c r="AE47" s="117"/>
      <c r="AH47" s="117"/>
      <c r="AI47" s="115"/>
      <c r="AJ47" s="115"/>
      <c r="AK47" s="132"/>
      <c r="AL47" s="131"/>
      <c r="AM47" s="131"/>
      <c r="AN47" s="131"/>
      <c r="AO47" s="131"/>
      <c r="AP47" s="131"/>
      <c r="AQ47" s="131"/>
      <c r="AR47" s="131"/>
      <c r="AS47" s="131"/>
      <c r="AT47" s="131"/>
      <c r="AU47" s="130"/>
      <c r="AV47" s="130"/>
      <c r="AW47" s="130"/>
      <c r="AX47" s="129"/>
      <c r="AY47" s="129"/>
      <c r="AZ47" s="129"/>
      <c r="BA47" s="129"/>
      <c r="BB47" s="129"/>
      <c r="BC47" s="129"/>
      <c r="BD47" s="129"/>
      <c r="BE47" s="129"/>
      <c r="BF47" s="129"/>
      <c r="BG47" s="118"/>
      <c r="BH47" s="118"/>
      <c r="BI47" s="118"/>
      <c r="BJ47" s="128"/>
      <c r="BK47" s="115"/>
      <c r="BL47" s="117"/>
    </row>
    <row r="48" spans="1:64" ht="8.4499999999999993" customHeight="1" x14ac:dyDescent="0.15">
      <c r="A48" s="117"/>
      <c r="D48" s="126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4"/>
      <c r="AE48" s="117"/>
      <c r="AH48" s="117"/>
      <c r="AI48" s="115"/>
      <c r="AJ48" s="115"/>
      <c r="AK48" s="126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25"/>
      <c r="BG48" s="125"/>
      <c r="BH48" s="125"/>
      <c r="BI48" s="125"/>
      <c r="BJ48" s="124"/>
      <c r="BK48" s="115"/>
      <c r="BL48" s="117"/>
    </row>
    <row r="49" spans="1:64" ht="8.4499999999999993" customHeight="1" x14ac:dyDescent="0.15">
      <c r="A49" s="117"/>
      <c r="AE49" s="117"/>
      <c r="AH49" s="117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  <c r="AY49" s="115"/>
      <c r="AZ49" s="115"/>
      <c r="BA49" s="115"/>
      <c r="BB49" s="115"/>
      <c r="BC49" s="115"/>
      <c r="BD49" s="115"/>
      <c r="BE49" s="115"/>
      <c r="BF49" s="115"/>
      <c r="BG49" s="115"/>
      <c r="BH49" s="115"/>
      <c r="BI49" s="115"/>
      <c r="BJ49" s="115"/>
      <c r="BK49" s="115"/>
      <c r="BL49" s="117"/>
    </row>
    <row r="50" spans="1:64" ht="8.4499999999999993" customHeight="1" x14ac:dyDescent="0.15">
      <c r="A50" s="117"/>
      <c r="AE50" s="117"/>
      <c r="AH50" s="117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  <c r="AY50" s="115"/>
      <c r="AZ50" s="115"/>
      <c r="BA50" s="115"/>
      <c r="BB50" s="115"/>
      <c r="BC50" s="115"/>
      <c r="BD50" s="115"/>
      <c r="BE50" s="115"/>
      <c r="BF50" s="115"/>
      <c r="BG50" s="115"/>
      <c r="BH50" s="115"/>
      <c r="BI50" s="115"/>
      <c r="BJ50" s="115"/>
      <c r="BK50" s="115"/>
      <c r="BL50" s="117"/>
    </row>
    <row r="51" spans="1:64" ht="8.4499999999999993" customHeight="1" x14ac:dyDescent="0.15">
      <c r="A51" s="117"/>
      <c r="D51" s="329" t="s">
        <v>237</v>
      </c>
      <c r="E51" s="330"/>
      <c r="F51" s="330"/>
      <c r="G51" s="330"/>
      <c r="H51" s="330"/>
      <c r="I51" s="330"/>
      <c r="J51" s="330"/>
      <c r="K51" s="330"/>
      <c r="AE51" s="117"/>
      <c r="AH51" s="117"/>
      <c r="AI51" s="115"/>
      <c r="AJ51" s="115"/>
      <c r="AK51" s="329" t="s">
        <v>237</v>
      </c>
      <c r="AL51" s="330"/>
      <c r="AM51" s="330"/>
      <c r="AN51" s="330"/>
      <c r="AO51" s="330"/>
      <c r="AP51" s="330"/>
      <c r="AQ51" s="330"/>
      <c r="AR51" s="330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/>
      <c r="BH51" s="115"/>
      <c r="BI51" s="115"/>
      <c r="BJ51" s="115"/>
      <c r="BK51" s="115"/>
      <c r="BL51" s="117"/>
    </row>
    <row r="52" spans="1:64" ht="8.4499999999999993" customHeight="1" x14ac:dyDescent="0.15">
      <c r="A52" s="117"/>
      <c r="D52" s="330"/>
      <c r="E52" s="330"/>
      <c r="F52" s="330"/>
      <c r="G52" s="330"/>
      <c r="H52" s="330"/>
      <c r="I52" s="330"/>
      <c r="J52" s="330"/>
      <c r="K52" s="330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7"/>
      <c r="AH52" s="117"/>
      <c r="AI52" s="115"/>
      <c r="AJ52" s="115"/>
      <c r="AK52" s="330"/>
      <c r="AL52" s="330"/>
      <c r="AM52" s="330"/>
      <c r="AN52" s="330"/>
      <c r="AO52" s="330"/>
      <c r="AP52" s="330"/>
      <c r="AQ52" s="330"/>
      <c r="AR52" s="330"/>
      <c r="AS52" s="118"/>
      <c r="AT52" s="118"/>
      <c r="AU52" s="118"/>
      <c r="AV52" s="118"/>
      <c r="AW52" s="118"/>
      <c r="AX52" s="118"/>
      <c r="AY52" s="118"/>
      <c r="AZ52" s="118"/>
      <c r="BA52" s="118"/>
      <c r="BB52" s="118"/>
      <c r="BC52" s="118"/>
      <c r="BD52" s="118"/>
      <c r="BE52" s="118"/>
      <c r="BF52" s="118"/>
      <c r="BG52" s="118"/>
      <c r="BH52" s="118"/>
      <c r="BI52" s="118"/>
      <c r="BJ52" s="118"/>
      <c r="BK52" s="118"/>
      <c r="BL52" s="117"/>
    </row>
    <row r="53" spans="1:64" ht="8.4499999999999993" customHeight="1" x14ac:dyDescent="0.15">
      <c r="A53" s="117"/>
      <c r="D53" s="330"/>
      <c r="E53" s="330"/>
      <c r="F53" s="330"/>
      <c r="G53" s="330"/>
      <c r="H53" s="330"/>
      <c r="I53" s="330"/>
      <c r="J53" s="330"/>
      <c r="K53" s="330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7"/>
      <c r="AH53" s="117"/>
      <c r="AI53" s="115"/>
      <c r="AJ53" s="115"/>
      <c r="AK53" s="330"/>
      <c r="AL53" s="330"/>
      <c r="AM53" s="330"/>
      <c r="AN53" s="330"/>
      <c r="AO53" s="330"/>
      <c r="AP53" s="330"/>
      <c r="AQ53" s="330"/>
      <c r="AR53" s="330"/>
      <c r="AS53" s="118"/>
      <c r="AT53" s="118"/>
      <c r="AU53" s="118"/>
      <c r="AV53" s="118"/>
      <c r="AW53" s="118"/>
      <c r="AX53" s="118"/>
      <c r="AY53" s="118"/>
      <c r="AZ53" s="118"/>
      <c r="BA53" s="118"/>
      <c r="BB53" s="118"/>
      <c r="BC53" s="118"/>
      <c r="BD53" s="118"/>
      <c r="BE53" s="118"/>
      <c r="BF53" s="118"/>
      <c r="BG53" s="118"/>
      <c r="BH53" s="118"/>
      <c r="BI53" s="118"/>
      <c r="BJ53" s="118"/>
      <c r="BK53" s="118"/>
      <c r="BL53" s="117"/>
    </row>
    <row r="54" spans="1:64" ht="8.4499999999999993" customHeight="1" x14ac:dyDescent="0.15">
      <c r="A54" s="117"/>
      <c r="D54" s="337" t="s">
        <v>236</v>
      </c>
      <c r="E54" s="337"/>
      <c r="F54" s="337"/>
      <c r="G54" s="337"/>
      <c r="H54" s="337"/>
      <c r="I54" s="337"/>
      <c r="J54" s="337"/>
      <c r="K54" s="337"/>
      <c r="L54" s="337"/>
      <c r="M54" s="337"/>
      <c r="N54" s="337"/>
      <c r="O54" s="337"/>
      <c r="P54" s="337"/>
      <c r="Q54" s="337"/>
      <c r="R54" s="337"/>
      <c r="S54" s="337"/>
      <c r="T54" s="337"/>
      <c r="U54" s="337"/>
      <c r="V54" s="337"/>
      <c r="W54" s="337"/>
      <c r="X54" s="337"/>
      <c r="Y54" s="337"/>
      <c r="Z54" s="337"/>
      <c r="AA54" s="337"/>
      <c r="AB54" s="337"/>
      <c r="AC54" s="337"/>
      <c r="AD54" s="118"/>
      <c r="AE54" s="117"/>
      <c r="AH54" s="117"/>
      <c r="AI54" s="115"/>
      <c r="AJ54" s="115"/>
      <c r="AK54" s="337" t="s">
        <v>236</v>
      </c>
      <c r="AL54" s="337"/>
      <c r="AM54" s="337"/>
      <c r="AN54" s="337"/>
      <c r="AO54" s="337"/>
      <c r="AP54" s="337"/>
      <c r="AQ54" s="337"/>
      <c r="AR54" s="337"/>
      <c r="AS54" s="337"/>
      <c r="AT54" s="337"/>
      <c r="AU54" s="337"/>
      <c r="AV54" s="337"/>
      <c r="AW54" s="337"/>
      <c r="AX54" s="337"/>
      <c r="AY54" s="337"/>
      <c r="AZ54" s="337"/>
      <c r="BA54" s="337"/>
      <c r="BB54" s="337"/>
      <c r="BC54" s="337"/>
      <c r="BD54" s="337"/>
      <c r="BE54" s="337"/>
      <c r="BF54" s="337"/>
      <c r="BG54" s="337"/>
      <c r="BH54" s="337"/>
      <c r="BI54" s="337"/>
      <c r="BJ54" s="337"/>
      <c r="BK54" s="118"/>
      <c r="BL54" s="117"/>
    </row>
    <row r="55" spans="1:64" ht="8.4499999999999993" customHeight="1" x14ac:dyDescent="0.15">
      <c r="A55" s="117"/>
      <c r="D55" s="337"/>
      <c r="E55" s="337"/>
      <c r="F55" s="337"/>
      <c r="G55" s="337"/>
      <c r="H55" s="337"/>
      <c r="I55" s="337"/>
      <c r="J55" s="337"/>
      <c r="K55" s="337"/>
      <c r="L55" s="337"/>
      <c r="M55" s="337"/>
      <c r="N55" s="337"/>
      <c r="O55" s="337"/>
      <c r="P55" s="337"/>
      <c r="Q55" s="337"/>
      <c r="R55" s="337"/>
      <c r="S55" s="337"/>
      <c r="T55" s="337"/>
      <c r="U55" s="337"/>
      <c r="V55" s="337"/>
      <c r="W55" s="337"/>
      <c r="X55" s="337"/>
      <c r="Y55" s="337"/>
      <c r="Z55" s="337"/>
      <c r="AA55" s="337"/>
      <c r="AB55" s="337"/>
      <c r="AC55" s="337"/>
      <c r="AD55" s="118"/>
      <c r="AE55" s="117"/>
      <c r="AH55" s="117"/>
      <c r="AI55" s="115"/>
      <c r="AJ55" s="115"/>
      <c r="AK55" s="337"/>
      <c r="AL55" s="337"/>
      <c r="AM55" s="337"/>
      <c r="AN55" s="337"/>
      <c r="AO55" s="337"/>
      <c r="AP55" s="337"/>
      <c r="AQ55" s="337"/>
      <c r="AR55" s="337"/>
      <c r="AS55" s="337"/>
      <c r="AT55" s="337"/>
      <c r="AU55" s="337"/>
      <c r="AV55" s="337"/>
      <c r="AW55" s="337"/>
      <c r="AX55" s="337"/>
      <c r="AY55" s="337"/>
      <c r="AZ55" s="337"/>
      <c r="BA55" s="337"/>
      <c r="BB55" s="337"/>
      <c r="BC55" s="337"/>
      <c r="BD55" s="337"/>
      <c r="BE55" s="337"/>
      <c r="BF55" s="337"/>
      <c r="BG55" s="337"/>
      <c r="BH55" s="337"/>
      <c r="BI55" s="337"/>
      <c r="BJ55" s="337"/>
      <c r="BK55" s="118"/>
      <c r="BL55" s="117"/>
    </row>
    <row r="56" spans="1:64" ht="8.4499999999999993" customHeight="1" x14ac:dyDescent="0.15">
      <c r="A56" s="117"/>
      <c r="D56" s="118"/>
      <c r="E56" s="342" t="str">
        <f>'断水チラシ(片面用)'!$E$56:$AD$57</f>
        <v>○○建設工業所</v>
      </c>
      <c r="F56" s="342"/>
      <c r="G56" s="342"/>
      <c r="H56" s="342"/>
      <c r="I56" s="342"/>
      <c r="J56" s="342"/>
      <c r="K56" s="342"/>
      <c r="L56" s="342"/>
      <c r="M56" s="342"/>
      <c r="N56" s="342"/>
      <c r="O56" s="342"/>
      <c r="P56" s="342"/>
      <c r="Q56" s="342"/>
      <c r="R56" s="342"/>
      <c r="S56" s="342"/>
      <c r="T56" s="342"/>
      <c r="U56" s="342"/>
      <c r="V56" s="342"/>
      <c r="W56" s="342"/>
      <c r="X56" s="342"/>
      <c r="Y56" s="342"/>
      <c r="Z56" s="342"/>
      <c r="AA56" s="342"/>
      <c r="AB56" s="342"/>
      <c r="AC56" s="342"/>
      <c r="AD56" s="342"/>
      <c r="AE56" s="117"/>
      <c r="AH56" s="117"/>
      <c r="AI56" s="115"/>
      <c r="AJ56" s="115"/>
      <c r="AK56" s="118"/>
      <c r="AL56" s="342" t="str">
        <f>E56</f>
        <v>○○建設工業所</v>
      </c>
      <c r="AM56" s="342"/>
      <c r="AN56" s="342"/>
      <c r="AO56" s="342"/>
      <c r="AP56" s="342"/>
      <c r="AQ56" s="342"/>
      <c r="AR56" s="342"/>
      <c r="AS56" s="342"/>
      <c r="AT56" s="342"/>
      <c r="AU56" s="342"/>
      <c r="AV56" s="342"/>
      <c r="AW56" s="342"/>
      <c r="AX56" s="342"/>
      <c r="AY56" s="342"/>
      <c r="AZ56" s="342"/>
      <c r="BA56" s="342"/>
      <c r="BB56" s="342"/>
      <c r="BC56" s="342"/>
      <c r="BD56" s="342"/>
      <c r="BE56" s="342"/>
      <c r="BF56" s="342"/>
      <c r="BG56" s="342"/>
      <c r="BH56" s="342"/>
      <c r="BI56" s="342"/>
      <c r="BJ56" s="342"/>
      <c r="BK56" s="342"/>
      <c r="BL56" s="117"/>
    </row>
    <row r="57" spans="1:64" ht="8.4499999999999993" customHeight="1" x14ac:dyDescent="0.15">
      <c r="A57" s="117"/>
      <c r="D57" s="118"/>
      <c r="E57" s="342"/>
      <c r="F57" s="342"/>
      <c r="G57" s="342"/>
      <c r="H57" s="342"/>
      <c r="I57" s="342"/>
      <c r="J57" s="342"/>
      <c r="K57" s="342"/>
      <c r="L57" s="342"/>
      <c r="M57" s="342"/>
      <c r="N57" s="342"/>
      <c r="O57" s="342"/>
      <c r="P57" s="342"/>
      <c r="Q57" s="342"/>
      <c r="R57" s="342"/>
      <c r="S57" s="342"/>
      <c r="T57" s="342"/>
      <c r="U57" s="342"/>
      <c r="V57" s="342"/>
      <c r="W57" s="342"/>
      <c r="X57" s="342"/>
      <c r="Y57" s="342"/>
      <c r="Z57" s="342"/>
      <c r="AA57" s="342"/>
      <c r="AB57" s="342"/>
      <c r="AC57" s="342"/>
      <c r="AD57" s="342"/>
      <c r="AE57" s="117"/>
      <c r="AH57" s="117"/>
      <c r="AI57" s="115"/>
      <c r="AJ57" s="115"/>
      <c r="AK57" s="118"/>
      <c r="AL57" s="342"/>
      <c r="AM57" s="342"/>
      <c r="AN57" s="342"/>
      <c r="AO57" s="342"/>
      <c r="AP57" s="342"/>
      <c r="AQ57" s="342"/>
      <c r="AR57" s="342"/>
      <c r="AS57" s="342"/>
      <c r="AT57" s="342"/>
      <c r="AU57" s="342"/>
      <c r="AV57" s="342"/>
      <c r="AW57" s="342"/>
      <c r="AX57" s="342"/>
      <c r="AY57" s="342"/>
      <c r="AZ57" s="342"/>
      <c r="BA57" s="342"/>
      <c r="BB57" s="342"/>
      <c r="BC57" s="342"/>
      <c r="BD57" s="342"/>
      <c r="BE57" s="342"/>
      <c r="BF57" s="342"/>
      <c r="BG57" s="342"/>
      <c r="BH57" s="342"/>
      <c r="BI57" s="342"/>
      <c r="BJ57" s="342"/>
      <c r="BK57" s="342"/>
      <c r="BL57" s="117"/>
    </row>
    <row r="58" spans="1:64" ht="8.4499999999999993" customHeight="1" x14ac:dyDescent="0.15">
      <c r="A58" s="117"/>
      <c r="D58" s="118"/>
      <c r="E58" s="118"/>
      <c r="F58" s="337" t="str">
        <f>'断水チラシ(片面用)'!$F$58:$P$59</f>
        <v>旭川市○○条○○丁目</v>
      </c>
      <c r="G58" s="337"/>
      <c r="H58" s="337"/>
      <c r="I58" s="337"/>
      <c r="J58" s="337"/>
      <c r="K58" s="337"/>
      <c r="L58" s="337"/>
      <c r="M58" s="337"/>
      <c r="N58" s="337"/>
      <c r="O58" s="337"/>
      <c r="P58" s="337"/>
      <c r="Q58" s="337" t="s">
        <v>227</v>
      </c>
      <c r="R58" s="337"/>
      <c r="S58" s="328" t="str">
        <f>'断水チラシ(片面用)'!$S$58:$AB$59</f>
        <v>○○－○○○○</v>
      </c>
      <c r="T58" s="328"/>
      <c r="U58" s="328"/>
      <c r="V58" s="328"/>
      <c r="W58" s="328"/>
      <c r="X58" s="328"/>
      <c r="Y58" s="328"/>
      <c r="Z58" s="328"/>
      <c r="AA58" s="328"/>
      <c r="AB58" s="328"/>
      <c r="AC58" s="118"/>
      <c r="AD58" s="118"/>
      <c r="AE58" s="117"/>
      <c r="AH58" s="117"/>
      <c r="AI58" s="115"/>
      <c r="AJ58" s="115"/>
      <c r="AK58" s="118"/>
      <c r="AL58" s="118"/>
      <c r="AM58" s="337" t="str">
        <f>F58</f>
        <v>旭川市○○条○○丁目</v>
      </c>
      <c r="AN58" s="337"/>
      <c r="AO58" s="337"/>
      <c r="AP58" s="337"/>
      <c r="AQ58" s="337"/>
      <c r="AR58" s="337"/>
      <c r="AS58" s="337"/>
      <c r="AT58" s="337"/>
      <c r="AU58" s="337"/>
      <c r="AV58" s="337"/>
      <c r="AW58" s="337"/>
      <c r="AX58" s="337" t="s">
        <v>227</v>
      </c>
      <c r="AY58" s="337"/>
      <c r="AZ58" s="328" t="str">
        <f>S58</f>
        <v>○○－○○○○</v>
      </c>
      <c r="BA58" s="328"/>
      <c r="BB58" s="328"/>
      <c r="BC58" s="328"/>
      <c r="BD58" s="328"/>
      <c r="BE58" s="328"/>
      <c r="BF58" s="328"/>
      <c r="BG58" s="328"/>
      <c r="BH58" s="328"/>
      <c r="BI58" s="328"/>
      <c r="BJ58" s="118"/>
      <c r="BK58" s="118"/>
      <c r="BL58" s="117"/>
    </row>
    <row r="59" spans="1:64" ht="8.4499999999999993" customHeight="1" x14ac:dyDescent="0.15">
      <c r="A59" s="117"/>
      <c r="D59" s="118"/>
      <c r="E59" s="118"/>
      <c r="F59" s="337"/>
      <c r="G59" s="337"/>
      <c r="H59" s="337"/>
      <c r="I59" s="337"/>
      <c r="J59" s="337"/>
      <c r="K59" s="337"/>
      <c r="L59" s="337"/>
      <c r="M59" s="337"/>
      <c r="N59" s="337"/>
      <c r="O59" s="337"/>
      <c r="P59" s="337"/>
      <c r="Q59" s="337"/>
      <c r="R59" s="337"/>
      <c r="S59" s="328"/>
      <c r="T59" s="328"/>
      <c r="U59" s="328"/>
      <c r="V59" s="328"/>
      <c r="W59" s="328"/>
      <c r="X59" s="328"/>
      <c r="Y59" s="328"/>
      <c r="Z59" s="328"/>
      <c r="AA59" s="328"/>
      <c r="AB59" s="328"/>
      <c r="AC59" s="118"/>
      <c r="AD59" s="118"/>
      <c r="AE59" s="117"/>
      <c r="AH59" s="117"/>
      <c r="AI59" s="115"/>
      <c r="AJ59" s="115"/>
      <c r="AK59" s="118"/>
      <c r="AL59" s="118"/>
      <c r="AM59" s="337"/>
      <c r="AN59" s="337"/>
      <c r="AO59" s="337"/>
      <c r="AP59" s="337"/>
      <c r="AQ59" s="337"/>
      <c r="AR59" s="337"/>
      <c r="AS59" s="337"/>
      <c r="AT59" s="337"/>
      <c r="AU59" s="337"/>
      <c r="AV59" s="337"/>
      <c r="AW59" s="337"/>
      <c r="AX59" s="337"/>
      <c r="AY59" s="337"/>
      <c r="AZ59" s="328"/>
      <c r="BA59" s="328"/>
      <c r="BB59" s="328"/>
      <c r="BC59" s="328"/>
      <c r="BD59" s="328"/>
      <c r="BE59" s="328"/>
      <c r="BF59" s="328"/>
      <c r="BG59" s="328"/>
      <c r="BH59" s="328"/>
      <c r="BI59" s="328"/>
      <c r="BJ59" s="118"/>
      <c r="BK59" s="118"/>
      <c r="BL59" s="117"/>
    </row>
    <row r="60" spans="1:64" ht="8.4499999999999993" customHeight="1" x14ac:dyDescent="0.15">
      <c r="A60" s="117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7"/>
      <c r="AH60" s="117"/>
      <c r="AI60" s="115"/>
      <c r="AJ60" s="115"/>
      <c r="AK60" s="118"/>
      <c r="AL60" s="118"/>
      <c r="AM60" s="118"/>
      <c r="AN60" s="118"/>
      <c r="AO60" s="118"/>
      <c r="AP60" s="118"/>
      <c r="AQ60" s="118"/>
      <c r="AR60" s="118"/>
      <c r="AS60" s="118"/>
      <c r="AT60" s="118"/>
      <c r="AU60" s="118"/>
      <c r="AV60" s="118"/>
      <c r="AW60" s="118"/>
      <c r="AX60" s="118"/>
      <c r="AY60" s="118"/>
      <c r="AZ60" s="118"/>
      <c r="BA60" s="118"/>
      <c r="BB60" s="118"/>
      <c r="BC60" s="118"/>
      <c r="BD60" s="118"/>
      <c r="BE60" s="118"/>
      <c r="BF60" s="118"/>
      <c r="BG60" s="118"/>
      <c r="BH60" s="118"/>
      <c r="BI60" s="118"/>
      <c r="BJ60" s="118"/>
      <c r="BK60" s="118"/>
      <c r="BL60" s="117"/>
    </row>
    <row r="61" spans="1:64" ht="8.4499999999999993" customHeight="1" x14ac:dyDescent="0.15">
      <c r="A61" s="117"/>
      <c r="D61" s="337" t="s">
        <v>230</v>
      </c>
      <c r="E61" s="337"/>
      <c r="F61" s="337"/>
      <c r="G61" s="337"/>
      <c r="H61" s="337"/>
      <c r="I61" s="337"/>
      <c r="J61" s="337"/>
      <c r="K61" s="337"/>
      <c r="L61" s="337"/>
      <c r="M61" s="337"/>
      <c r="N61" s="337"/>
      <c r="O61" s="337"/>
      <c r="P61" s="337"/>
      <c r="Q61" s="337"/>
      <c r="R61" s="337"/>
      <c r="S61" s="337"/>
      <c r="T61" s="337"/>
      <c r="U61" s="337"/>
      <c r="V61" s="337"/>
      <c r="W61" s="337"/>
      <c r="X61" s="337"/>
      <c r="Y61" s="337"/>
      <c r="Z61" s="337"/>
      <c r="AA61" s="337"/>
      <c r="AB61" s="337"/>
      <c r="AC61" s="337"/>
      <c r="AD61" s="118"/>
      <c r="AE61" s="117"/>
      <c r="AH61" s="117"/>
      <c r="AI61" s="115"/>
      <c r="AJ61" s="115"/>
      <c r="AK61" s="337" t="s">
        <v>230</v>
      </c>
      <c r="AL61" s="337"/>
      <c r="AM61" s="337"/>
      <c r="AN61" s="337"/>
      <c r="AO61" s="337"/>
      <c r="AP61" s="337"/>
      <c r="AQ61" s="337"/>
      <c r="AR61" s="337"/>
      <c r="AS61" s="337"/>
      <c r="AT61" s="337"/>
      <c r="AU61" s="337"/>
      <c r="AV61" s="337"/>
      <c r="AW61" s="337"/>
      <c r="AX61" s="337"/>
      <c r="AY61" s="337"/>
      <c r="AZ61" s="337"/>
      <c r="BA61" s="337"/>
      <c r="BB61" s="337"/>
      <c r="BC61" s="337"/>
      <c r="BD61" s="337"/>
      <c r="BE61" s="337"/>
      <c r="BF61" s="337"/>
      <c r="BG61" s="337"/>
      <c r="BH61" s="337"/>
      <c r="BI61" s="337"/>
      <c r="BJ61" s="337"/>
      <c r="BK61" s="118"/>
      <c r="BL61" s="117"/>
    </row>
    <row r="62" spans="1:64" ht="8.4499999999999993" customHeight="1" x14ac:dyDescent="0.15">
      <c r="A62" s="117"/>
      <c r="D62" s="337"/>
      <c r="E62" s="337"/>
      <c r="F62" s="337"/>
      <c r="G62" s="337"/>
      <c r="H62" s="337"/>
      <c r="I62" s="337"/>
      <c r="J62" s="337"/>
      <c r="K62" s="337"/>
      <c r="L62" s="337"/>
      <c r="M62" s="337"/>
      <c r="N62" s="337"/>
      <c r="O62" s="337"/>
      <c r="P62" s="337"/>
      <c r="Q62" s="337"/>
      <c r="R62" s="337"/>
      <c r="S62" s="337"/>
      <c r="T62" s="337"/>
      <c r="U62" s="337"/>
      <c r="V62" s="337"/>
      <c r="W62" s="337"/>
      <c r="X62" s="337"/>
      <c r="Y62" s="337"/>
      <c r="Z62" s="337"/>
      <c r="AA62" s="337"/>
      <c r="AB62" s="337"/>
      <c r="AC62" s="337"/>
      <c r="AD62" s="118"/>
      <c r="AE62" s="117"/>
      <c r="AH62" s="117"/>
      <c r="AI62" s="115"/>
      <c r="AJ62" s="115"/>
      <c r="AK62" s="337"/>
      <c r="AL62" s="337"/>
      <c r="AM62" s="337"/>
      <c r="AN62" s="337"/>
      <c r="AO62" s="337"/>
      <c r="AP62" s="337"/>
      <c r="AQ62" s="337"/>
      <c r="AR62" s="337"/>
      <c r="AS62" s="337"/>
      <c r="AT62" s="337"/>
      <c r="AU62" s="337"/>
      <c r="AV62" s="337"/>
      <c r="AW62" s="337"/>
      <c r="AX62" s="337"/>
      <c r="AY62" s="337"/>
      <c r="AZ62" s="337"/>
      <c r="BA62" s="337"/>
      <c r="BB62" s="337"/>
      <c r="BC62" s="337"/>
      <c r="BD62" s="337"/>
      <c r="BE62" s="337"/>
      <c r="BF62" s="337"/>
      <c r="BG62" s="337"/>
      <c r="BH62" s="337"/>
      <c r="BI62" s="337"/>
      <c r="BJ62" s="337"/>
      <c r="BK62" s="118"/>
      <c r="BL62" s="117"/>
    </row>
    <row r="63" spans="1:64" ht="8.4499999999999993" customHeight="1" x14ac:dyDescent="0.15">
      <c r="A63" s="117"/>
      <c r="D63" s="118"/>
      <c r="E63" s="341" t="str">
        <f>'断水チラシ(片面用)'!$E$63:$AD$64</f>
        <v>旭川市水道局 上下水道部 ○○○○課 ○○○○係</v>
      </c>
      <c r="F63" s="341"/>
      <c r="G63" s="341"/>
      <c r="H63" s="341"/>
      <c r="I63" s="341"/>
      <c r="J63" s="341"/>
      <c r="K63" s="341"/>
      <c r="L63" s="341"/>
      <c r="M63" s="341"/>
      <c r="N63" s="341"/>
      <c r="O63" s="341"/>
      <c r="P63" s="341"/>
      <c r="Q63" s="341"/>
      <c r="R63" s="341"/>
      <c r="S63" s="341"/>
      <c r="T63" s="341"/>
      <c r="U63" s="341"/>
      <c r="V63" s="341"/>
      <c r="W63" s="341"/>
      <c r="X63" s="341"/>
      <c r="Y63" s="341"/>
      <c r="Z63" s="341"/>
      <c r="AA63" s="341"/>
      <c r="AB63" s="341"/>
      <c r="AC63" s="341"/>
      <c r="AD63" s="341"/>
      <c r="AE63" s="117"/>
      <c r="AH63" s="117"/>
      <c r="AI63" s="115"/>
      <c r="AJ63" s="115"/>
      <c r="AK63" s="118"/>
      <c r="AL63" s="341" t="str">
        <f>E63</f>
        <v>旭川市水道局 上下水道部 ○○○○課 ○○○○係</v>
      </c>
      <c r="AM63" s="341"/>
      <c r="AN63" s="341"/>
      <c r="AO63" s="341"/>
      <c r="AP63" s="341"/>
      <c r="AQ63" s="341"/>
      <c r="AR63" s="341"/>
      <c r="AS63" s="341"/>
      <c r="AT63" s="341"/>
      <c r="AU63" s="341"/>
      <c r="AV63" s="341"/>
      <c r="AW63" s="341"/>
      <c r="AX63" s="341"/>
      <c r="AY63" s="341"/>
      <c r="AZ63" s="341"/>
      <c r="BA63" s="341"/>
      <c r="BB63" s="341"/>
      <c r="BC63" s="341"/>
      <c r="BD63" s="341"/>
      <c r="BE63" s="341"/>
      <c r="BF63" s="341"/>
      <c r="BG63" s="341"/>
      <c r="BH63" s="341"/>
      <c r="BI63" s="341"/>
      <c r="BJ63" s="341"/>
      <c r="BK63" s="341"/>
      <c r="BL63" s="117"/>
    </row>
    <row r="64" spans="1:64" ht="8.4499999999999993" customHeight="1" x14ac:dyDescent="0.15">
      <c r="A64" s="117"/>
      <c r="D64" s="118"/>
      <c r="E64" s="341"/>
      <c r="F64" s="341"/>
      <c r="G64" s="341"/>
      <c r="H64" s="341"/>
      <c r="I64" s="341"/>
      <c r="J64" s="341"/>
      <c r="K64" s="341"/>
      <c r="L64" s="341"/>
      <c r="M64" s="341"/>
      <c r="N64" s="341"/>
      <c r="O64" s="341"/>
      <c r="P64" s="341"/>
      <c r="Q64" s="341"/>
      <c r="R64" s="341"/>
      <c r="S64" s="341"/>
      <c r="T64" s="341"/>
      <c r="U64" s="341"/>
      <c r="V64" s="341"/>
      <c r="W64" s="341"/>
      <c r="X64" s="341"/>
      <c r="Y64" s="341"/>
      <c r="Z64" s="341"/>
      <c r="AA64" s="341"/>
      <c r="AB64" s="341"/>
      <c r="AC64" s="341"/>
      <c r="AD64" s="341"/>
      <c r="AE64" s="117"/>
      <c r="AH64" s="117"/>
      <c r="AI64" s="115"/>
      <c r="AJ64" s="115"/>
      <c r="AK64" s="118"/>
      <c r="AL64" s="341"/>
      <c r="AM64" s="341"/>
      <c r="AN64" s="341"/>
      <c r="AO64" s="341"/>
      <c r="AP64" s="341"/>
      <c r="AQ64" s="341"/>
      <c r="AR64" s="341"/>
      <c r="AS64" s="341"/>
      <c r="AT64" s="341"/>
      <c r="AU64" s="341"/>
      <c r="AV64" s="341"/>
      <c r="AW64" s="341"/>
      <c r="AX64" s="341"/>
      <c r="AY64" s="341"/>
      <c r="AZ64" s="341"/>
      <c r="BA64" s="341"/>
      <c r="BB64" s="341"/>
      <c r="BC64" s="341"/>
      <c r="BD64" s="341"/>
      <c r="BE64" s="341"/>
      <c r="BF64" s="341"/>
      <c r="BG64" s="341"/>
      <c r="BH64" s="341"/>
      <c r="BI64" s="341"/>
      <c r="BJ64" s="341"/>
      <c r="BK64" s="341"/>
      <c r="BL64" s="117"/>
    </row>
    <row r="65" spans="1:64" ht="8.4499999999999993" customHeight="1" x14ac:dyDescent="0.15">
      <c r="A65" s="117"/>
      <c r="D65" s="118"/>
      <c r="E65" s="118"/>
      <c r="F65" s="337" t="s">
        <v>228</v>
      </c>
      <c r="G65" s="337"/>
      <c r="H65" s="337"/>
      <c r="I65" s="337"/>
      <c r="J65" s="337"/>
      <c r="K65" s="337"/>
      <c r="L65" s="337"/>
      <c r="M65" s="337"/>
      <c r="N65" s="337"/>
      <c r="O65" s="337"/>
      <c r="P65" s="337"/>
      <c r="Q65" s="337" t="s">
        <v>227</v>
      </c>
      <c r="R65" s="337"/>
      <c r="S65" s="328" t="str">
        <f>'断水チラシ(片面用)'!$S$65:$AB$66</f>
        <v>○○－○○○○</v>
      </c>
      <c r="T65" s="328"/>
      <c r="U65" s="328"/>
      <c r="V65" s="328"/>
      <c r="W65" s="328"/>
      <c r="X65" s="328"/>
      <c r="Y65" s="328"/>
      <c r="Z65" s="328"/>
      <c r="AA65" s="328"/>
      <c r="AB65" s="328"/>
      <c r="AC65" s="118"/>
      <c r="AD65" s="118"/>
      <c r="AE65" s="117"/>
      <c r="AH65" s="117"/>
      <c r="AI65" s="115"/>
      <c r="AJ65" s="115"/>
      <c r="AK65" s="118"/>
      <c r="AL65" s="118"/>
      <c r="AM65" s="337" t="s">
        <v>228</v>
      </c>
      <c r="AN65" s="337"/>
      <c r="AO65" s="337"/>
      <c r="AP65" s="337"/>
      <c r="AQ65" s="337"/>
      <c r="AR65" s="337"/>
      <c r="AS65" s="337"/>
      <c r="AT65" s="337"/>
      <c r="AU65" s="337"/>
      <c r="AV65" s="337"/>
      <c r="AW65" s="337"/>
      <c r="AX65" s="337" t="s">
        <v>227</v>
      </c>
      <c r="AY65" s="337"/>
      <c r="AZ65" s="328" t="str">
        <f>S65</f>
        <v>○○－○○○○</v>
      </c>
      <c r="BA65" s="328"/>
      <c r="BB65" s="328"/>
      <c r="BC65" s="328"/>
      <c r="BD65" s="328"/>
      <c r="BE65" s="328"/>
      <c r="BF65" s="328"/>
      <c r="BG65" s="328"/>
      <c r="BH65" s="328"/>
      <c r="BI65" s="328"/>
      <c r="BJ65" s="118"/>
      <c r="BK65" s="118"/>
      <c r="BL65" s="117"/>
    </row>
    <row r="66" spans="1:64" ht="8.4499999999999993" customHeight="1" x14ac:dyDescent="0.15">
      <c r="A66" s="117"/>
      <c r="D66" s="118"/>
      <c r="E66" s="118"/>
      <c r="F66" s="337"/>
      <c r="G66" s="337"/>
      <c r="H66" s="337"/>
      <c r="I66" s="337"/>
      <c r="J66" s="337"/>
      <c r="K66" s="337"/>
      <c r="L66" s="337"/>
      <c r="M66" s="337"/>
      <c r="N66" s="337"/>
      <c r="O66" s="337"/>
      <c r="P66" s="337"/>
      <c r="Q66" s="337"/>
      <c r="R66" s="337"/>
      <c r="S66" s="328"/>
      <c r="T66" s="328"/>
      <c r="U66" s="328"/>
      <c r="V66" s="328"/>
      <c r="W66" s="328"/>
      <c r="X66" s="328"/>
      <c r="Y66" s="328"/>
      <c r="Z66" s="328"/>
      <c r="AA66" s="328"/>
      <c r="AB66" s="328"/>
      <c r="AC66" s="118"/>
      <c r="AD66" s="118"/>
      <c r="AE66" s="117"/>
      <c r="AH66" s="117"/>
      <c r="AI66" s="115"/>
      <c r="AJ66" s="115"/>
      <c r="AK66" s="118"/>
      <c r="AL66" s="118"/>
      <c r="AM66" s="337"/>
      <c r="AN66" s="337"/>
      <c r="AO66" s="337"/>
      <c r="AP66" s="337"/>
      <c r="AQ66" s="337"/>
      <c r="AR66" s="337"/>
      <c r="AS66" s="337"/>
      <c r="AT66" s="337"/>
      <c r="AU66" s="337"/>
      <c r="AV66" s="337"/>
      <c r="AW66" s="337"/>
      <c r="AX66" s="337"/>
      <c r="AY66" s="337"/>
      <c r="AZ66" s="328"/>
      <c r="BA66" s="328"/>
      <c r="BB66" s="328"/>
      <c r="BC66" s="328"/>
      <c r="BD66" s="328"/>
      <c r="BE66" s="328"/>
      <c r="BF66" s="328"/>
      <c r="BG66" s="328"/>
      <c r="BH66" s="328"/>
      <c r="BI66" s="328"/>
      <c r="BJ66" s="118"/>
      <c r="BK66" s="118"/>
      <c r="BL66" s="117"/>
    </row>
    <row r="67" spans="1:64" ht="8.4499999999999993" customHeight="1" x14ac:dyDescent="0.15">
      <c r="A67" s="117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328" t="s">
        <v>223</v>
      </c>
      <c r="T67" s="328"/>
      <c r="U67" s="328"/>
      <c r="V67" s="328"/>
      <c r="W67" s="328"/>
      <c r="X67" s="328"/>
      <c r="Y67" s="328"/>
      <c r="Z67" s="328"/>
      <c r="AA67" s="328"/>
      <c r="AB67" s="328"/>
      <c r="AC67" s="337" t="s">
        <v>222</v>
      </c>
      <c r="AD67" s="118"/>
      <c r="AE67" s="117"/>
      <c r="AH67" s="117"/>
      <c r="AI67" s="115"/>
      <c r="AJ67" s="115"/>
      <c r="AK67" s="118"/>
      <c r="AL67" s="118"/>
      <c r="AM67" s="118"/>
      <c r="AN67" s="118"/>
      <c r="AO67" s="118"/>
      <c r="AP67" s="118"/>
      <c r="AQ67" s="118"/>
      <c r="AR67" s="118"/>
      <c r="AS67" s="118"/>
      <c r="AT67" s="118"/>
      <c r="AU67" s="118"/>
      <c r="AV67" s="118"/>
      <c r="AW67" s="118"/>
      <c r="AX67" s="118"/>
      <c r="AY67" s="118"/>
      <c r="AZ67" s="328" t="s">
        <v>223</v>
      </c>
      <c r="BA67" s="328"/>
      <c r="BB67" s="328"/>
      <c r="BC67" s="328"/>
      <c r="BD67" s="328"/>
      <c r="BE67" s="328"/>
      <c r="BF67" s="328"/>
      <c r="BG67" s="328"/>
      <c r="BH67" s="328"/>
      <c r="BI67" s="328"/>
      <c r="BJ67" s="337" t="s">
        <v>222</v>
      </c>
      <c r="BK67" s="118"/>
      <c r="BL67" s="117"/>
    </row>
    <row r="68" spans="1:64" ht="8.4499999999999993" customHeight="1" x14ac:dyDescent="0.15">
      <c r="A68" s="117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328"/>
      <c r="T68" s="328"/>
      <c r="U68" s="328"/>
      <c r="V68" s="328"/>
      <c r="W68" s="328"/>
      <c r="X68" s="328"/>
      <c r="Y68" s="328"/>
      <c r="Z68" s="328"/>
      <c r="AA68" s="328"/>
      <c r="AB68" s="328"/>
      <c r="AC68" s="337"/>
      <c r="AD68" s="118"/>
      <c r="AE68" s="117"/>
      <c r="AH68" s="117"/>
      <c r="AI68" s="115"/>
      <c r="AJ68" s="115"/>
      <c r="AK68" s="118"/>
      <c r="AL68" s="118"/>
      <c r="AM68" s="118"/>
      <c r="AN68" s="118"/>
      <c r="AO68" s="118"/>
      <c r="AP68" s="118"/>
      <c r="AQ68" s="118"/>
      <c r="AR68" s="118"/>
      <c r="AS68" s="118"/>
      <c r="AT68" s="118"/>
      <c r="AU68" s="118"/>
      <c r="AV68" s="118"/>
      <c r="AW68" s="118"/>
      <c r="AX68" s="118"/>
      <c r="AY68" s="118"/>
      <c r="AZ68" s="328"/>
      <c r="BA68" s="328"/>
      <c r="BB68" s="328"/>
      <c r="BC68" s="328"/>
      <c r="BD68" s="328"/>
      <c r="BE68" s="328"/>
      <c r="BF68" s="328"/>
      <c r="BG68" s="328"/>
      <c r="BH68" s="328"/>
      <c r="BI68" s="328"/>
      <c r="BJ68" s="337"/>
      <c r="BK68" s="118"/>
      <c r="BL68" s="117"/>
    </row>
    <row r="69" spans="1:64" ht="8.4499999999999993" customHeight="1" x14ac:dyDescent="0.15">
      <c r="A69" s="117"/>
      <c r="AE69" s="117"/>
      <c r="AH69" s="117"/>
      <c r="AI69" s="115"/>
      <c r="AJ69" s="115"/>
      <c r="AK69" s="115"/>
      <c r="AL69" s="115"/>
      <c r="AM69" s="115"/>
      <c r="AN69" s="115"/>
      <c r="AO69" s="115"/>
      <c r="AP69" s="115"/>
      <c r="AQ69" s="115"/>
      <c r="AR69" s="115"/>
      <c r="AS69" s="115"/>
      <c r="AT69" s="115"/>
      <c r="AU69" s="115"/>
      <c r="AV69" s="115"/>
      <c r="AW69" s="115"/>
      <c r="AX69" s="115"/>
      <c r="AY69" s="115"/>
      <c r="AZ69" s="115"/>
      <c r="BA69" s="115"/>
      <c r="BB69" s="115"/>
      <c r="BC69" s="115"/>
      <c r="BD69" s="115"/>
      <c r="BE69" s="115"/>
      <c r="BF69" s="115"/>
      <c r="BG69" s="115"/>
      <c r="BH69" s="115"/>
      <c r="BI69" s="115"/>
      <c r="BJ69" s="115"/>
      <c r="BK69" s="115"/>
      <c r="BL69" s="117"/>
    </row>
    <row r="70" spans="1:64" ht="8.4499999999999993" customHeight="1" x14ac:dyDescent="0.15">
      <c r="A70" s="117"/>
      <c r="AE70" s="117"/>
      <c r="AH70" s="117"/>
      <c r="AI70" s="115"/>
      <c r="AJ70" s="115"/>
      <c r="AK70" s="115"/>
      <c r="AL70" s="115"/>
      <c r="AM70" s="115"/>
      <c r="AN70" s="115"/>
      <c r="AO70" s="115"/>
      <c r="AP70" s="115"/>
      <c r="AQ70" s="115"/>
      <c r="AR70" s="115"/>
      <c r="AS70" s="115"/>
      <c r="AT70" s="115"/>
      <c r="AU70" s="115"/>
      <c r="AV70" s="115"/>
      <c r="AW70" s="115"/>
      <c r="AX70" s="115"/>
      <c r="AY70" s="115"/>
      <c r="AZ70" s="115"/>
      <c r="BA70" s="115"/>
      <c r="BB70" s="115"/>
      <c r="BC70" s="115"/>
      <c r="BD70" s="115"/>
      <c r="BE70" s="115"/>
      <c r="BF70" s="115"/>
      <c r="BG70" s="115"/>
      <c r="BH70" s="115"/>
      <c r="BI70" s="115"/>
      <c r="BJ70" s="115"/>
      <c r="BK70" s="115"/>
      <c r="BL70" s="117"/>
    </row>
    <row r="71" spans="1:64" ht="8.4499999999999993" customHeight="1" x14ac:dyDescent="0.15">
      <c r="A71" s="117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7"/>
      <c r="AH71" s="117"/>
      <c r="AI71" s="117"/>
      <c r="AJ71" s="117"/>
      <c r="AK71" s="117"/>
      <c r="AL71" s="117"/>
      <c r="AM71" s="117"/>
      <c r="AN71" s="117"/>
      <c r="AO71" s="117"/>
      <c r="AP71" s="117"/>
      <c r="AQ71" s="117"/>
      <c r="AR71" s="117"/>
      <c r="AS71" s="117"/>
      <c r="AT71" s="117"/>
      <c r="AU71" s="117"/>
      <c r="AV71" s="117"/>
      <c r="AW71" s="117"/>
      <c r="AX71" s="117"/>
      <c r="AY71" s="117"/>
      <c r="AZ71" s="117"/>
      <c r="BA71" s="117"/>
      <c r="BB71" s="117"/>
      <c r="BC71" s="117"/>
      <c r="BD71" s="117"/>
      <c r="BE71" s="117"/>
      <c r="BF71" s="117"/>
      <c r="BG71" s="117"/>
      <c r="BH71" s="117"/>
      <c r="BI71" s="117"/>
      <c r="BJ71" s="117"/>
      <c r="BK71" s="117"/>
      <c r="BL71" s="117"/>
    </row>
    <row r="72" spans="1:64" ht="8.4499999999999993" customHeight="1" x14ac:dyDescent="0.15">
      <c r="A72" s="117"/>
      <c r="B72" s="117"/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  <c r="AA72" s="117"/>
      <c r="AB72" s="117"/>
      <c r="AC72" s="117"/>
      <c r="AD72" s="145"/>
      <c r="AE72" s="117"/>
      <c r="AH72" s="117"/>
      <c r="AI72" s="117"/>
      <c r="AJ72" s="117"/>
      <c r="AK72" s="117"/>
      <c r="AL72" s="117"/>
      <c r="AM72" s="117"/>
      <c r="AN72" s="117"/>
      <c r="AO72" s="117"/>
      <c r="AP72" s="117"/>
      <c r="AQ72" s="117"/>
      <c r="AR72" s="117"/>
      <c r="AS72" s="117"/>
      <c r="AT72" s="117"/>
      <c r="AU72" s="117"/>
      <c r="AV72" s="117"/>
      <c r="AW72" s="117"/>
      <c r="AX72" s="117"/>
      <c r="AY72" s="117"/>
      <c r="AZ72" s="117"/>
      <c r="BA72" s="117"/>
      <c r="BB72" s="117"/>
      <c r="BC72" s="117"/>
      <c r="BD72" s="117"/>
      <c r="BE72" s="117"/>
      <c r="BF72" s="117"/>
      <c r="BG72" s="117"/>
      <c r="BH72" s="117"/>
      <c r="BI72" s="117"/>
      <c r="BJ72" s="117"/>
      <c r="BK72" s="145"/>
      <c r="BL72" s="117"/>
    </row>
    <row r="73" spans="1:64" ht="8.4499999999999993" customHeight="1" x14ac:dyDescent="0.15">
      <c r="A73" s="117"/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7"/>
      <c r="AH73" s="117"/>
      <c r="BL73" s="117"/>
    </row>
    <row r="74" spans="1:64" ht="8.4499999999999993" customHeight="1" x14ac:dyDescent="0.15">
      <c r="A74" s="117"/>
      <c r="B74" s="116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7"/>
      <c r="AH74" s="117"/>
      <c r="BL74" s="117"/>
    </row>
    <row r="75" spans="1:64" ht="8.4499999999999993" customHeight="1" x14ac:dyDescent="0.15">
      <c r="A75" s="117"/>
      <c r="B75" s="116"/>
      <c r="C75" s="345" t="s">
        <v>253</v>
      </c>
      <c r="D75" s="345"/>
      <c r="E75" s="345"/>
      <c r="F75" s="345"/>
      <c r="G75" s="345"/>
      <c r="H75" s="345"/>
      <c r="I75" s="345"/>
      <c r="J75" s="345"/>
      <c r="K75" s="345"/>
      <c r="L75" s="345"/>
      <c r="M75" s="345"/>
      <c r="N75" s="345"/>
      <c r="O75" s="345"/>
      <c r="P75" s="345"/>
      <c r="Q75" s="345"/>
      <c r="R75" s="345"/>
      <c r="S75" s="345"/>
      <c r="T75" s="345"/>
      <c r="U75" s="345"/>
      <c r="V75" s="345"/>
      <c r="W75" s="345"/>
      <c r="X75" s="345"/>
      <c r="Y75" s="345"/>
      <c r="Z75" s="345"/>
      <c r="AA75" s="345"/>
      <c r="AB75" s="345"/>
      <c r="AC75" s="345"/>
      <c r="AD75" s="116"/>
      <c r="AE75" s="117"/>
      <c r="AH75" s="117"/>
      <c r="AJ75" s="345" t="s">
        <v>253</v>
      </c>
      <c r="AK75" s="345"/>
      <c r="AL75" s="345"/>
      <c r="AM75" s="345"/>
      <c r="AN75" s="345"/>
      <c r="AO75" s="345"/>
      <c r="AP75" s="345"/>
      <c r="AQ75" s="345"/>
      <c r="AR75" s="345"/>
      <c r="AS75" s="345"/>
      <c r="AT75" s="345"/>
      <c r="AU75" s="345"/>
      <c r="AV75" s="345"/>
      <c r="AW75" s="345"/>
      <c r="AX75" s="345"/>
      <c r="AY75" s="345"/>
      <c r="AZ75" s="345"/>
      <c r="BA75" s="345"/>
      <c r="BB75" s="345"/>
      <c r="BC75" s="345"/>
      <c r="BD75" s="345"/>
      <c r="BE75" s="345"/>
      <c r="BF75" s="345"/>
      <c r="BG75" s="345"/>
      <c r="BH75" s="345"/>
      <c r="BI75" s="345"/>
      <c r="BJ75" s="345"/>
      <c r="BL75" s="117"/>
    </row>
    <row r="76" spans="1:64" ht="8.4499999999999993" customHeight="1" x14ac:dyDescent="0.15">
      <c r="A76" s="117"/>
      <c r="B76" s="116"/>
      <c r="C76" s="345"/>
      <c r="D76" s="345"/>
      <c r="E76" s="345"/>
      <c r="F76" s="345"/>
      <c r="G76" s="345"/>
      <c r="H76" s="345"/>
      <c r="I76" s="345"/>
      <c r="J76" s="345"/>
      <c r="K76" s="345"/>
      <c r="L76" s="345"/>
      <c r="M76" s="345"/>
      <c r="N76" s="345"/>
      <c r="O76" s="345"/>
      <c r="P76" s="345"/>
      <c r="Q76" s="345"/>
      <c r="R76" s="345"/>
      <c r="S76" s="345"/>
      <c r="T76" s="345"/>
      <c r="U76" s="345"/>
      <c r="V76" s="345"/>
      <c r="W76" s="345"/>
      <c r="X76" s="345"/>
      <c r="Y76" s="345"/>
      <c r="Z76" s="345"/>
      <c r="AA76" s="345"/>
      <c r="AB76" s="345"/>
      <c r="AC76" s="345"/>
      <c r="AD76" s="116"/>
      <c r="AE76" s="117"/>
      <c r="AH76" s="117"/>
      <c r="AJ76" s="345"/>
      <c r="AK76" s="345"/>
      <c r="AL76" s="345"/>
      <c r="AM76" s="345"/>
      <c r="AN76" s="345"/>
      <c r="AO76" s="345"/>
      <c r="AP76" s="345"/>
      <c r="AQ76" s="345"/>
      <c r="AR76" s="345"/>
      <c r="AS76" s="345"/>
      <c r="AT76" s="345"/>
      <c r="AU76" s="345"/>
      <c r="AV76" s="345"/>
      <c r="AW76" s="345"/>
      <c r="AX76" s="345"/>
      <c r="AY76" s="345"/>
      <c r="AZ76" s="345"/>
      <c r="BA76" s="345"/>
      <c r="BB76" s="345"/>
      <c r="BC76" s="345"/>
      <c r="BD76" s="345"/>
      <c r="BE76" s="345"/>
      <c r="BF76" s="345"/>
      <c r="BG76" s="345"/>
      <c r="BH76" s="345"/>
      <c r="BI76" s="345"/>
      <c r="BJ76" s="345"/>
      <c r="BL76" s="117"/>
    </row>
    <row r="77" spans="1:64" ht="8.4499999999999993" customHeight="1" x14ac:dyDescent="0.15">
      <c r="A77" s="117"/>
      <c r="B77" s="116"/>
      <c r="C77" s="345"/>
      <c r="D77" s="345"/>
      <c r="E77" s="345"/>
      <c r="F77" s="345"/>
      <c r="G77" s="345"/>
      <c r="H77" s="345"/>
      <c r="I77" s="345"/>
      <c r="J77" s="345"/>
      <c r="K77" s="345"/>
      <c r="L77" s="345"/>
      <c r="M77" s="345"/>
      <c r="N77" s="345"/>
      <c r="O77" s="345"/>
      <c r="P77" s="345"/>
      <c r="Q77" s="345"/>
      <c r="R77" s="345"/>
      <c r="S77" s="345"/>
      <c r="T77" s="345"/>
      <c r="U77" s="345"/>
      <c r="V77" s="345"/>
      <c r="W77" s="345"/>
      <c r="X77" s="345"/>
      <c r="Y77" s="345"/>
      <c r="Z77" s="345"/>
      <c r="AA77" s="345"/>
      <c r="AB77" s="345"/>
      <c r="AC77" s="345"/>
      <c r="AD77" s="116"/>
      <c r="AE77" s="117"/>
      <c r="AH77" s="117"/>
      <c r="AJ77" s="345"/>
      <c r="AK77" s="345"/>
      <c r="AL77" s="345"/>
      <c r="AM77" s="345"/>
      <c r="AN77" s="345"/>
      <c r="AO77" s="345"/>
      <c r="AP77" s="345"/>
      <c r="AQ77" s="345"/>
      <c r="AR77" s="345"/>
      <c r="AS77" s="345"/>
      <c r="AT77" s="345"/>
      <c r="AU77" s="345"/>
      <c r="AV77" s="345"/>
      <c r="AW77" s="345"/>
      <c r="AX77" s="345"/>
      <c r="AY77" s="345"/>
      <c r="AZ77" s="345"/>
      <c r="BA77" s="345"/>
      <c r="BB77" s="345"/>
      <c r="BC77" s="345"/>
      <c r="BD77" s="345"/>
      <c r="BE77" s="345"/>
      <c r="BF77" s="345"/>
      <c r="BG77" s="345"/>
      <c r="BH77" s="345"/>
      <c r="BI77" s="345"/>
      <c r="BJ77" s="345"/>
      <c r="BL77" s="117"/>
    </row>
    <row r="78" spans="1:64" ht="8.4499999999999993" customHeight="1" x14ac:dyDescent="0.15">
      <c r="A78" s="117"/>
      <c r="B78" s="116"/>
      <c r="C78" s="345"/>
      <c r="D78" s="345"/>
      <c r="E78" s="345"/>
      <c r="F78" s="345"/>
      <c r="G78" s="345"/>
      <c r="H78" s="345"/>
      <c r="I78" s="345"/>
      <c r="J78" s="345"/>
      <c r="K78" s="345"/>
      <c r="L78" s="345"/>
      <c r="M78" s="345"/>
      <c r="N78" s="345"/>
      <c r="O78" s="345"/>
      <c r="P78" s="345"/>
      <c r="Q78" s="345"/>
      <c r="R78" s="345"/>
      <c r="S78" s="345"/>
      <c r="T78" s="345"/>
      <c r="U78" s="345"/>
      <c r="V78" s="345"/>
      <c r="W78" s="345"/>
      <c r="X78" s="345"/>
      <c r="Y78" s="345"/>
      <c r="Z78" s="345"/>
      <c r="AA78" s="345"/>
      <c r="AB78" s="345"/>
      <c r="AC78" s="345"/>
      <c r="AD78" s="116"/>
      <c r="AE78" s="117"/>
      <c r="AH78" s="117"/>
      <c r="AJ78" s="345"/>
      <c r="AK78" s="345"/>
      <c r="AL78" s="345"/>
      <c r="AM78" s="345"/>
      <c r="AN78" s="345"/>
      <c r="AO78" s="345"/>
      <c r="AP78" s="345"/>
      <c r="AQ78" s="345"/>
      <c r="AR78" s="345"/>
      <c r="AS78" s="345"/>
      <c r="AT78" s="345"/>
      <c r="AU78" s="345"/>
      <c r="AV78" s="345"/>
      <c r="AW78" s="345"/>
      <c r="AX78" s="345"/>
      <c r="AY78" s="345"/>
      <c r="AZ78" s="345"/>
      <c r="BA78" s="345"/>
      <c r="BB78" s="345"/>
      <c r="BC78" s="345"/>
      <c r="BD78" s="345"/>
      <c r="BE78" s="345"/>
      <c r="BF78" s="345"/>
      <c r="BG78" s="345"/>
      <c r="BH78" s="345"/>
      <c r="BI78" s="345"/>
      <c r="BJ78" s="345"/>
      <c r="BL78" s="117"/>
    </row>
    <row r="79" spans="1:64" ht="8.4499999999999993" customHeight="1" x14ac:dyDescent="0.15">
      <c r="A79" s="117"/>
      <c r="B79" s="116"/>
      <c r="C79" s="345"/>
      <c r="D79" s="345"/>
      <c r="E79" s="345"/>
      <c r="F79" s="345"/>
      <c r="G79" s="345"/>
      <c r="H79" s="345"/>
      <c r="I79" s="345"/>
      <c r="J79" s="345"/>
      <c r="K79" s="345"/>
      <c r="L79" s="345"/>
      <c r="M79" s="345"/>
      <c r="N79" s="345"/>
      <c r="O79" s="345"/>
      <c r="P79" s="345"/>
      <c r="Q79" s="345"/>
      <c r="R79" s="345"/>
      <c r="S79" s="345"/>
      <c r="T79" s="345"/>
      <c r="U79" s="345"/>
      <c r="V79" s="345"/>
      <c r="W79" s="345"/>
      <c r="X79" s="345"/>
      <c r="Y79" s="345"/>
      <c r="Z79" s="345"/>
      <c r="AA79" s="345"/>
      <c r="AB79" s="345"/>
      <c r="AC79" s="345"/>
      <c r="AD79" s="116"/>
      <c r="AE79" s="117"/>
      <c r="AH79" s="117"/>
      <c r="AJ79" s="345"/>
      <c r="AK79" s="345"/>
      <c r="AL79" s="345"/>
      <c r="AM79" s="345"/>
      <c r="AN79" s="345"/>
      <c r="AO79" s="345"/>
      <c r="AP79" s="345"/>
      <c r="AQ79" s="345"/>
      <c r="AR79" s="345"/>
      <c r="AS79" s="345"/>
      <c r="AT79" s="345"/>
      <c r="AU79" s="345"/>
      <c r="AV79" s="345"/>
      <c r="AW79" s="345"/>
      <c r="AX79" s="345"/>
      <c r="AY79" s="345"/>
      <c r="AZ79" s="345"/>
      <c r="BA79" s="345"/>
      <c r="BB79" s="345"/>
      <c r="BC79" s="345"/>
      <c r="BD79" s="345"/>
      <c r="BE79" s="345"/>
      <c r="BF79" s="345"/>
      <c r="BG79" s="345"/>
      <c r="BH79" s="345"/>
      <c r="BI79" s="345"/>
      <c r="BJ79" s="345"/>
      <c r="BL79" s="117"/>
    </row>
    <row r="80" spans="1:64" ht="8.4499999999999993" customHeight="1" x14ac:dyDescent="0.15">
      <c r="A80" s="117"/>
      <c r="B80" s="116"/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7"/>
      <c r="AH80" s="117"/>
      <c r="BL80" s="117"/>
    </row>
    <row r="81" spans="1:64" ht="8.4499999999999993" customHeight="1" x14ac:dyDescent="0.15">
      <c r="A81" s="117"/>
      <c r="B81" s="116"/>
      <c r="C81" s="327" t="s">
        <v>251</v>
      </c>
      <c r="D81" s="327"/>
      <c r="E81" s="327"/>
      <c r="F81" s="327"/>
      <c r="G81" s="327"/>
      <c r="H81" s="327"/>
      <c r="I81" s="327"/>
      <c r="J81" s="327"/>
      <c r="K81" s="327"/>
      <c r="L81" s="327"/>
      <c r="M81" s="327"/>
      <c r="N81" s="327"/>
      <c r="O81" s="327"/>
      <c r="P81" s="327"/>
      <c r="Q81" s="327"/>
      <c r="R81" s="327"/>
      <c r="S81" s="327"/>
      <c r="T81" s="327"/>
      <c r="U81" s="327"/>
      <c r="V81" s="327"/>
      <c r="W81" s="327"/>
      <c r="X81" s="327"/>
      <c r="Y81" s="327"/>
      <c r="Z81" s="327"/>
      <c r="AA81" s="327"/>
      <c r="AB81" s="327"/>
      <c r="AC81" s="327"/>
      <c r="AD81" s="116"/>
      <c r="AE81" s="117"/>
      <c r="AH81" s="117"/>
      <c r="AJ81" s="327" t="s">
        <v>251</v>
      </c>
      <c r="AK81" s="327"/>
      <c r="AL81" s="327"/>
      <c r="AM81" s="327"/>
      <c r="AN81" s="327"/>
      <c r="AO81" s="327"/>
      <c r="AP81" s="327"/>
      <c r="AQ81" s="327"/>
      <c r="AR81" s="327"/>
      <c r="AS81" s="327"/>
      <c r="AT81" s="327"/>
      <c r="AU81" s="327"/>
      <c r="AV81" s="327"/>
      <c r="AW81" s="327"/>
      <c r="AX81" s="327"/>
      <c r="AY81" s="327"/>
      <c r="AZ81" s="327"/>
      <c r="BA81" s="327"/>
      <c r="BB81" s="327"/>
      <c r="BC81" s="327"/>
      <c r="BD81" s="327"/>
      <c r="BE81" s="327"/>
      <c r="BF81" s="327"/>
      <c r="BG81" s="327"/>
      <c r="BH81" s="327"/>
      <c r="BI81" s="327"/>
      <c r="BJ81" s="327"/>
      <c r="BL81" s="117"/>
    </row>
    <row r="82" spans="1:64" ht="8.4499999999999993" customHeight="1" x14ac:dyDescent="0.15">
      <c r="A82" s="117"/>
      <c r="B82" s="116"/>
      <c r="C82" s="327"/>
      <c r="D82" s="327"/>
      <c r="E82" s="327"/>
      <c r="F82" s="327"/>
      <c r="G82" s="327"/>
      <c r="H82" s="327"/>
      <c r="I82" s="327"/>
      <c r="J82" s="327"/>
      <c r="K82" s="327"/>
      <c r="L82" s="327"/>
      <c r="M82" s="327"/>
      <c r="N82" s="327"/>
      <c r="O82" s="327"/>
      <c r="P82" s="327"/>
      <c r="Q82" s="327"/>
      <c r="R82" s="327"/>
      <c r="S82" s="327"/>
      <c r="T82" s="327"/>
      <c r="U82" s="327"/>
      <c r="V82" s="327"/>
      <c r="W82" s="327"/>
      <c r="X82" s="327"/>
      <c r="Y82" s="327"/>
      <c r="Z82" s="327"/>
      <c r="AA82" s="327"/>
      <c r="AB82" s="327"/>
      <c r="AC82" s="327"/>
      <c r="AD82" s="116"/>
      <c r="AE82" s="117"/>
      <c r="AH82" s="117"/>
      <c r="AJ82" s="327"/>
      <c r="AK82" s="327"/>
      <c r="AL82" s="327"/>
      <c r="AM82" s="327"/>
      <c r="AN82" s="327"/>
      <c r="AO82" s="327"/>
      <c r="AP82" s="327"/>
      <c r="AQ82" s="327"/>
      <c r="AR82" s="327"/>
      <c r="AS82" s="327"/>
      <c r="AT82" s="327"/>
      <c r="AU82" s="327"/>
      <c r="AV82" s="327"/>
      <c r="AW82" s="327"/>
      <c r="AX82" s="327"/>
      <c r="AY82" s="327"/>
      <c r="AZ82" s="327"/>
      <c r="BA82" s="327"/>
      <c r="BB82" s="327"/>
      <c r="BC82" s="327"/>
      <c r="BD82" s="327"/>
      <c r="BE82" s="327"/>
      <c r="BF82" s="327"/>
      <c r="BG82" s="327"/>
      <c r="BH82" s="327"/>
      <c r="BI82" s="327"/>
      <c r="BJ82" s="327"/>
      <c r="BL82" s="117"/>
    </row>
    <row r="83" spans="1:64" ht="8.4499999999999993" customHeight="1" x14ac:dyDescent="0.15">
      <c r="A83" s="117"/>
      <c r="B83" s="116"/>
      <c r="C83" s="328" t="s">
        <v>232</v>
      </c>
      <c r="D83" s="331" t="s">
        <v>249</v>
      </c>
      <c r="E83" s="331"/>
      <c r="F83" s="331"/>
      <c r="G83" s="331"/>
      <c r="H83" s="331"/>
      <c r="I83" s="331"/>
      <c r="J83" s="331"/>
      <c r="K83" s="331"/>
      <c r="L83" s="331"/>
      <c r="M83" s="331"/>
      <c r="N83" s="331"/>
      <c r="O83" s="331"/>
      <c r="P83" s="331"/>
      <c r="Q83" s="331"/>
      <c r="R83" s="331"/>
      <c r="S83" s="331"/>
      <c r="T83" s="331"/>
      <c r="U83" s="331"/>
      <c r="V83" s="331"/>
      <c r="W83" s="331"/>
      <c r="X83" s="331"/>
      <c r="Y83" s="331"/>
      <c r="Z83" s="331"/>
      <c r="AA83" s="331"/>
      <c r="AB83" s="331"/>
      <c r="AC83" s="331"/>
      <c r="AD83" s="116"/>
      <c r="AE83" s="117"/>
      <c r="AH83" s="117"/>
      <c r="AJ83" s="328" t="s">
        <v>232</v>
      </c>
      <c r="AK83" s="331" t="s">
        <v>249</v>
      </c>
      <c r="AL83" s="331"/>
      <c r="AM83" s="331"/>
      <c r="AN83" s="331"/>
      <c r="AO83" s="331"/>
      <c r="AP83" s="331"/>
      <c r="AQ83" s="331"/>
      <c r="AR83" s="331"/>
      <c r="AS83" s="331"/>
      <c r="AT83" s="331"/>
      <c r="AU83" s="331"/>
      <c r="AV83" s="331"/>
      <c r="AW83" s="331"/>
      <c r="AX83" s="331"/>
      <c r="AY83" s="331"/>
      <c r="AZ83" s="331"/>
      <c r="BA83" s="331"/>
      <c r="BB83" s="331"/>
      <c r="BC83" s="331"/>
      <c r="BD83" s="331"/>
      <c r="BE83" s="331"/>
      <c r="BF83" s="331"/>
      <c r="BG83" s="331"/>
      <c r="BH83" s="331"/>
      <c r="BI83" s="331"/>
      <c r="BJ83" s="331"/>
      <c r="BL83" s="117"/>
    </row>
    <row r="84" spans="1:64" ht="8.4499999999999993" customHeight="1" x14ac:dyDescent="0.15">
      <c r="A84" s="117"/>
      <c r="B84" s="116"/>
      <c r="C84" s="328"/>
      <c r="D84" s="331"/>
      <c r="E84" s="331"/>
      <c r="F84" s="331"/>
      <c r="G84" s="331"/>
      <c r="H84" s="331"/>
      <c r="I84" s="331"/>
      <c r="J84" s="331"/>
      <c r="K84" s="331"/>
      <c r="L84" s="331"/>
      <c r="M84" s="331"/>
      <c r="N84" s="331"/>
      <c r="O84" s="331"/>
      <c r="P84" s="331"/>
      <c r="Q84" s="331"/>
      <c r="R84" s="331"/>
      <c r="S84" s="331"/>
      <c r="T84" s="331"/>
      <c r="U84" s="331"/>
      <c r="V84" s="331"/>
      <c r="W84" s="331"/>
      <c r="X84" s="331"/>
      <c r="Y84" s="331"/>
      <c r="Z84" s="331"/>
      <c r="AA84" s="331"/>
      <c r="AB84" s="331"/>
      <c r="AC84" s="331"/>
      <c r="AD84" s="116"/>
      <c r="AE84" s="117"/>
      <c r="AH84" s="117"/>
      <c r="AJ84" s="328"/>
      <c r="AK84" s="331"/>
      <c r="AL84" s="331"/>
      <c r="AM84" s="331"/>
      <c r="AN84" s="331"/>
      <c r="AO84" s="331"/>
      <c r="AP84" s="331"/>
      <c r="AQ84" s="331"/>
      <c r="AR84" s="331"/>
      <c r="AS84" s="331"/>
      <c r="AT84" s="331"/>
      <c r="AU84" s="331"/>
      <c r="AV84" s="331"/>
      <c r="AW84" s="331"/>
      <c r="AX84" s="331"/>
      <c r="AY84" s="331"/>
      <c r="AZ84" s="331"/>
      <c r="BA84" s="331"/>
      <c r="BB84" s="331"/>
      <c r="BC84" s="331"/>
      <c r="BD84" s="331"/>
      <c r="BE84" s="331"/>
      <c r="BF84" s="331"/>
      <c r="BG84" s="331"/>
      <c r="BH84" s="331"/>
      <c r="BI84" s="331"/>
      <c r="BJ84" s="331"/>
      <c r="BL84" s="117"/>
    </row>
    <row r="85" spans="1:64" ht="8.4499999999999993" customHeight="1" x14ac:dyDescent="0.15">
      <c r="A85" s="117"/>
      <c r="B85" s="116"/>
      <c r="C85" s="328"/>
      <c r="D85" s="331"/>
      <c r="E85" s="331"/>
      <c r="F85" s="331"/>
      <c r="G85" s="331"/>
      <c r="H85" s="331"/>
      <c r="I85" s="331"/>
      <c r="J85" s="331"/>
      <c r="K85" s="331"/>
      <c r="L85" s="331"/>
      <c r="M85" s="331"/>
      <c r="N85" s="331"/>
      <c r="O85" s="331"/>
      <c r="P85" s="331"/>
      <c r="Q85" s="331"/>
      <c r="R85" s="331"/>
      <c r="S85" s="331"/>
      <c r="T85" s="331"/>
      <c r="U85" s="331"/>
      <c r="V85" s="331"/>
      <c r="W85" s="331"/>
      <c r="X85" s="331"/>
      <c r="Y85" s="331"/>
      <c r="Z85" s="331"/>
      <c r="AA85" s="331"/>
      <c r="AB85" s="331"/>
      <c r="AC85" s="331"/>
      <c r="AD85" s="116"/>
      <c r="AE85" s="117"/>
      <c r="AH85" s="117"/>
      <c r="AJ85" s="328"/>
      <c r="AK85" s="331"/>
      <c r="AL85" s="331"/>
      <c r="AM85" s="331"/>
      <c r="AN85" s="331"/>
      <c r="AO85" s="331"/>
      <c r="AP85" s="331"/>
      <c r="AQ85" s="331"/>
      <c r="AR85" s="331"/>
      <c r="AS85" s="331"/>
      <c r="AT85" s="331"/>
      <c r="AU85" s="331"/>
      <c r="AV85" s="331"/>
      <c r="AW85" s="331"/>
      <c r="AX85" s="331"/>
      <c r="AY85" s="331"/>
      <c r="AZ85" s="331"/>
      <c r="BA85" s="331"/>
      <c r="BB85" s="331"/>
      <c r="BC85" s="331"/>
      <c r="BD85" s="331"/>
      <c r="BE85" s="331"/>
      <c r="BF85" s="331"/>
      <c r="BG85" s="331"/>
      <c r="BH85" s="331"/>
      <c r="BI85" s="331"/>
      <c r="BJ85" s="331"/>
      <c r="BL85" s="117"/>
    </row>
    <row r="86" spans="1:64" ht="8.4499999999999993" customHeight="1" x14ac:dyDescent="0.15">
      <c r="A86" s="117"/>
      <c r="B86" s="116"/>
      <c r="C86" s="328"/>
      <c r="D86" s="331"/>
      <c r="E86" s="331"/>
      <c r="F86" s="331"/>
      <c r="G86" s="331"/>
      <c r="H86" s="331"/>
      <c r="I86" s="331"/>
      <c r="J86" s="331"/>
      <c r="K86" s="331"/>
      <c r="L86" s="331"/>
      <c r="M86" s="331"/>
      <c r="N86" s="331"/>
      <c r="O86" s="331"/>
      <c r="P86" s="331"/>
      <c r="Q86" s="331"/>
      <c r="R86" s="331"/>
      <c r="S86" s="331"/>
      <c r="T86" s="331"/>
      <c r="U86" s="331"/>
      <c r="V86" s="331"/>
      <c r="W86" s="331"/>
      <c r="X86" s="331"/>
      <c r="Y86" s="331"/>
      <c r="Z86" s="331"/>
      <c r="AA86" s="331"/>
      <c r="AB86" s="331"/>
      <c r="AC86" s="331"/>
      <c r="AD86" s="116"/>
      <c r="AE86" s="117"/>
      <c r="AH86" s="117"/>
      <c r="AJ86" s="328"/>
      <c r="AK86" s="331"/>
      <c r="AL86" s="331"/>
      <c r="AM86" s="331"/>
      <c r="AN86" s="331"/>
      <c r="AO86" s="331"/>
      <c r="AP86" s="331"/>
      <c r="AQ86" s="331"/>
      <c r="AR86" s="331"/>
      <c r="AS86" s="331"/>
      <c r="AT86" s="331"/>
      <c r="AU86" s="331"/>
      <c r="AV86" s="331"/>
      <c r="AW86" s="331"/>
      <c r="AX86" s="331"/>
      <c r="AY86" s="331"/>
      <c r="AZ86" s="331"/>
      <c r="BA86" s="331"/>
      <c r="BB86" s="331"/>
      <c r="BC86" s="331"/>
      <c r="BD86" s="331"/>
      <c r="BE86" s="331"/>
      <c r="BF86" s="331"/>
      <c r="BG86" s="331"/>
      <c r="BH86" s="331"/>
      <c r="BI86" s="331"/>
      <c r="BJ86" s="331"/>
      <c r="BL86" s="117"/>
    </row>
    <row r="87" spans="1:64" ht="8.4499999999999993" customHeight="1" x14ac:dyDescent="0.15">
      <c r="A87" s="117"/>
      <c r="B87" s="116"/>
      <c r="C87" s="141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7"/>
      <c r="AH87" s="117"/>
      <c r="AJ87" s="141"/>
      <c r="BL87" s="117"/>
    </row>
    <row r="88" spans="1:64" ht="8.4499999999999993" customHeight="1" x14ac:dyDescent="0.15">
      <c r="A88" s="117"/>
      <c r="B88" s="116"/>
      <c r="C88" s="328" t="s">
        <v>232</v>
      </c>
      <c r="D88" s="331" t="s">
        <v>248</v>
      </c>
      <c r="E88" s="331"/>
      <c r="F88" s="331"/>
      <c r="G88" s="331"/>
      <c r="H88" s="331"/>
      <c r="I88" s="331"/>
      <c r="J88" s="331"/>
      <c r="K88" s="331"/>
      <c r="L88" s="331"/>
      <c r="M88" s="331"/>
      <c r="N88" s="331"/>
      <c r="O88" s="331"/>
      <c r="P88" s="331"/>
      <c r="Q88" s="331"/>
      <c r="R88" s="331"/>
      <c r="S88" s="331"/>
      <c r="T88" s="331"/>
      <c r="U88" s="331"/>
      <c r="V88" s="331"/>
      <c r="W88" s="331"/>
      <c r="X88" s="331"/>
      <c r="Y88" s="331"/>
      <c r="Z88" s="331"/>
      <c r="AA88" s="331"/>
      <c r="AB88" s="331"/>
      <c r="AC88" s="331"/>
      <c r="AD88" s="116"/>
      <c r="AE88" s="117"/>
      <c r="AH88" s="117"/>
      <c r="AJ88" s="328" t="s">
        <v>232</v>
      </c>
      <c r="AK88" s="331" t="s">
        <v>248</v>
      </c>
      <c r="AL88" s="331"/>
      <c r="AM88" s="331"/>
      <c r="AN88" s="331"/>
      <c r="AO88" s="331"/>
      <c r="AP88" s="331"/>
      <c r="AQ88" s="331"/>
      <c r="AR88" s="331"/>
      <c r="AS88" s="331"/>
      <c r="AT88" s="331"/>
      <c r="AU88" s="331"/>
      <c r="AV88" s="331"/>
      <c r="AW88" s="331"/>
      <c r="AX88" s="331"/>
      <c r="AY88" s="331"/>
      <c r="AZ88" s="331"/>
      <c r="BA88" s="331"/>
      <c r="BB88" s="331"/>
      <c r="BC88" s="331"/>
      <c r="BD88" s="331"/>
      <c r="BE88" s="331"/>
      <c r="BF88" s="331"/>
      <c r="BG88" s="331"/>
      <c r="BH88" s="331"/>
      <c r="BI88" s="331"/>
      <c r="BJ88" s="331"/>
      <c r="BL88" s="117"/>
    </row>
    <row r="89" spans="1:64" ht="8.4499999999999993" customHeight="1" x14ac:dyDescent="0.15">
      <c r="A89" s="117"/>
      <c r="B89" s="116"/>
      <c r="C89" s="328"/>
      <c r="D89" s="331"/>
      <c r="E89" s="331"/>
      <c r="F89" s="331"/>
      <c r="G89" s="331"/>
      <c r="H89" s="331"/>
      <c r="I89" s="331"/>
      <c r="J89" s="331"/>
      <c r="K89" s="331"/>
      <c r="L89" s="331"/>
      <c r="M89" s="331"/>
      <c r="N89" s="331"/>
      <c r="O89" s="331"/>
      <c r="P89" s="331"/>
      <c r="Q89" s="331"/>
      <c r="R89" s="331"/>
      <c r="S89" s="331"/>
      <c r="T89" s="331"/>
      <c r="U89" s="331"/>
      <c r="V89" s="331"/>
      <c r="W89" s="331"/>
      <c r="X89" s="331"/>
      <c r="Y89" s="331"/>
      <c r="Z89" s="331"/>
      <c r="AA89" s="331"/>
      <c r="AB89" s="331"/>
      <c r="AC89" s="331"/>
      <c r="AD89" s="116"/>
      <c r="AE89" s="117"/>
      <c r="AH89" s="117"/>
      <c r="AJ89" s="328"/>
      <c r="AK89" s="331"/>
      <c r="AL89" s="331"/>
      <c r="AM89" s="331"/>
      <c r="AN89" s="331"/>
      <c r="AO89" s="331"/>
      <c r="AP89" s="331"/>
      <c r="AQ89" s="331"/>
      <c r="AR89" s="331"/>
      <c r="AS89" s="331"/>
      <c r="AT89" s="331"/>
      <c r="AU89" s="331"/>
      <c r="AV89" s="331"/>
      <c r="AW89" s="331"/>
      <c r="AX89" s="331"/>
      <c r="AY89" s="331"/>
      <c r="AZ89" s="331"/>
      <c r="BA89" s="331"/>
      <c r="BB89" s="331"/>
      <c r="BC89" s="331"/>
      <c r="BD89" s="331"/>
      <c r="BE89" s="331"/>
      <c r="BF89" s="331"/>
      <c r="BG89" s="331"/>
      <c r="BH89" s="331"/>
      <c r="BI89" s="331"/>
      <c r="BJ89" s="331"/>
      <c r="BL89" s="117"/>
    </row>
    <row r="90" spans="1:64" ht="8.4499999999999993" customHeight="1" x14ac:dyDescent="0.15">
      <c r="A90" s="117"/>
      <c r="B90" s="116"/>
      <c r="C90" s="328"/>
      <c r="D90" s="331"/>
      <c r="E90" s="331"/>
      <c r="F90" s="331"/>
      <c r="G90" s="331"/>
      <c r="H90" s="331"/>
      <c r="I90" s="331"/>
      <c r="J90" s="331"/>
      <c r="K90" s="331"/>
      <c r="L90" s="331"/>
      <c r="M90" s="331"/>
      <c r="N90" s="331"/>
      <c r="O90" s="331"/>
      <c r="P90" s="331"/>
      <c r="Q90" s="331"/>
      <c r="R90" s="331"/>
      <c r="S90" s="331"/>
      <c r="T90" s="331"/>
      <c r="U90" s="331"/>
      <c r="V90" s="331"/>
      <c r="W90" s="331"/>
      <c r="X90" s="331"/>
      <c r="Y90" s="331"/>
      <c r="Z90" s="331"/>
      <c r="AA90" s="331"/>
      <c r="AB90" s="331"/>
      <c r="AC90" s="331"/>
      <c r="AD90" s="116"/>
      <c r="AE90" s="117"/>
      <c r="AH90" s="117"/>
      <c r="AJ90" s="328"/>
      <c r="AK90" s="331"/>
      <c r="AL90" s="331"/>
      <c r="AM90" s="331"/>
      <c r="AN90" s="331"/>
      <c r="AO90" s="331"/>
      <c r="AP90" s="331"/>
      <c r="AQ90" s="331"/>
      <c r="AR90" s="331"/>
      <c r="AS90" s="331"/>
      <c r="AT90" s="331"/>
      <c r="AU90" s="331"/>
      <c r="AV90" s="331"/>
      <c r="AW90" s="331"/>
      <c r="AX90" s="331"/>
      <c r="AY90" s="331"/>
      <c r="AZ90" s="331"/>
      <c r="BA90" s="331"/>
      <c r="BB90" s="331"/>
      <c r="BC90" s="331"/>
      <c r="BD90" s="331"/>
      <c r="BE90" s="331"/>
      <c r="BF90" s="331"/>
      <c r="BG90" s="331"/>
      <c r="BH90" s="331"/>
      <c r="BI90" s="331"/>
      <c r="BJ90" s="331"/>
      <c r="BL90" s="117"/>
    </row>
    <row r="91" spans="1:64" ht="8.4499999999999993" customHeight="1" x14ac:dyDescent="0.15">
      <c r="A91" s="117"/>
      <c r="B91" s="116"/>
      <c r="C91" s="328"/>
      <c r="D91" s="331"/>
      <c r="E91" s="331"/>
      <c r="F91" s="331"/>
      <c r="G91" s="331"/>
      <c r="H91" s="331"/>
      <c r="I91" s="331"/>
      <c r="J91" s="331"/>
      <c r="K91" s="331"/>
      <c r="L91" s="331"/>
      <c r="M91" s="331"/>
      <c r="N91" s="331"/>
      <c r="O91" s="331"/>
      <c r="P91" s="331"/>
      <c r="Q91" s="331"/>
      <c r="R91" s="331"/>
      <c r="S91" s="331"/>
      <c r="T91" s="331"/>
      <c r="U91" s="331"/>
      <c r="V91" s="331"/>
      <c r="W91" s="331"/>
      <c r="X91" s="331"/>
      <c r="Y91" s="331"/>
      <c r="Z91" s="331"/>
      <c r="AA91" s="331"/>
      <c r="AB91" s="331"/>
      <c r="AC91" s="331"/>
      <c r="AD91" s="116"/>
      <c r="AE91" s="117"/>
      <c r="AH91" s="117"/>
      <c r="AJ91" s="328"/>
      <c r="AK91" s="331"/>
      <c r="AL91" s="331"/>
      <c r="AM91" s="331"/>
      <c r="AN91" s="331"/>
      <c r="AO91" s="331"/>
      <c r="AP91" s="331"/>
      <c r="AQ91" s="331"/>
      <c r="AR91" s="331"/>
      <c r="AS91" s="331"/>
      <c r="AT91" s="331"/>
      <c r="AU91" s="331"/>
      <c r="AV91" s="331"/>
      <c r="AW91" s="331"/>
      <c r="AX91" s="331"/>
      <c r="AY91" s="331"/>
      <c r="AZ91" s="331"/>
      <c r="BA91" s="331"/>
      <c r="BB91" s="331"/>
      <c r="BC91" s="331"/>
      <c r="BD91" s="331"/>
      <c r="BE91" s="331"/>
      <c r="BF91" s="331"/>
      <c r="BG91" s="331"/>
      <c r="BH91" s="331"/>
      <c r="BI91" s="331"/>
      <c r="BJ91" s="331"/>
      <c r="BL91" s="117"/>
    </row>
    <row r="92" spans="1:64" ht="8.4499999999999993" customHeight="1" x14ac:dyDescent="0.15">
      <c r="A92" s="117"/>
      <c r="B92" s="116"/>
      <c r="C92" s="122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A92" s="119"/>
      <c r="AB92" s="119"/>
      <c r="AC92" s="119"/>
      <c r="AD92" s="116"/>
      <c r="AE92" s="117"/>
      <c r="AH92" s="117"/>
      <c r="AJ92" s="122"/>
      <c r="AK92" s="119"/>
      <c r="AL92" s="119"/>
      <c r="AM92" s="119"/>
      <c r="AN92" s="119"/>
      <c r="AO92" s="119"/>
      <c r="AP92" s="119"/>
      <c r="AQ92" s="119"/>
      <c r="AR92" s="119"/>
      <c r="AS92" s="119"/>
      <c r="AT92" s="119"/>
      <c r="AU92" s="119"/>
      <c r="AV92" s="119"/>
      <c r="AW92" s="119"/>
      <c r="AX92" s="119"/>
      <c r="AY92" s="119"/>
      <c r="AZ92" s="119"/>
      <c r="BA92" s="119"/>
      <c r="BB92" s="119"/>
      <c r="BC92" s="119"/>
      <c r="BD92" s="119"/>
      <c r="BE92" s="119"/>
      <c r="BF92" s="119"/>
      <c r="BG92" s="119"/>
      <c r="BH92" s="119"/>
      <c r="BI92" s="119"/>
      <c r="BJ92" s="119"/>
      <c r="BL92" s="117"/>
    </row>
    <row r="93" spans="1:64" ht="8.4499999999999993" customHeight="1" x14ac:dyDescent="0.15">
      <c r="A93" s="117"/>
      <c r="B93" s="116"/>
      <c r="C93" s="328" t="s">
        <v>232</v>
      </c>
      <c r="D93" s="343" t="s">
        <v>247</v>
      </c>
      <c r="E93" s="343"/>
      <c r="F93" s="343"/>
      <c r="G93" s="343"/>
      <c r="H93" s="343"/>
      <c r="I93" s="343"/>
      <c r="J93" s="343"/>
      <c r="K93" s="343"/>
      <c r="L93" s="343"/>
      <c r="M93" s="343"/>
      <c r="N93" s="343"/>
      <c r="O93" s="343"/>
      <c r="P93" s="343"/>
      <c r="Q93" s="343"/>
      <c r="R93" s="343"/>
      <c r="S93" s="343"/>
      <c r="T93" s="343"/>
      <c r="U93" s="343"/>
      <c r="V93" s="343"/>
      <c r="W93" s="343"/>
      <c r="X93" s="343"/>
      <c r="Y93" s="343"/>
      <c r="Z93" s="343"/>
      <c r="AA93" s="343"/>
      <c r="AB93" s="343"/>
      <c r="AC93" s="343"/>
      <c r="AD93" s="116"/>
      <c r="AE93" s="117"/>
      <c r="AH93" s="117"/>
      <c r="AJ93" s="328" t="s">
        <v>232</v>
      </c>
      <c r="AK93" s="343" t="s">
        <v>247</v>
      </c>
      <c r="AL93" s="343"/>
      <c r="AM93" s="343"/>
      <c r="AN93" s="343"/>
      <c r="AO93" s="343"/>
      <c r="AP93" s="343"/>
      <c r="AQ93" s="343"/>
      <c r="AR93" s="343"/>
      <c r="AS93" s="343"/>
      <c r="AT93" s="343"/>
      <c r="AU93" s="343"/>
      <c r="AV93" s="343"/>
      <c r="AW93" s="343"/>
      <c r="AX93" s="343"/>
      <c r="AY93" s="343"/>
      <c r="AZ93" s="343"/>
      <c r="BA93" s="343"/>
      <c r="BB93" s="343"/>
      <c r="BC93" s="343"/>
      <c r="BD93" s="343"/>
      <c r="BE93" s="343"/>
      <c r="BF93" s="343"/>
      <c r="BG93" s="343"/>
      <c r="BH93" s="343"/>
      <c r="BI93" s="343"/>
      <c r="BJ93" s="343"/>
      <c r="BL93" s="117"/>
    </row>
    <row r="94" spans="1:64" ht="8.4499999999999993" customHeight="1" x14ac:dyDescent="0.15">
      <c r="A94" s="117"/>
      <c r="B94" s="116"/>
      <c r="C94" s="328"/>
      <c r="D94" s="343"/>
      <c r="E94" s="343"/>
      <c r="F94" s="343"/>
      <c r="G94" s="343"/>
      <c r="H94" s="343"/>
      <c r="I94" s="343"/>
      <c r="J94" s="343"/>
      <c r="K94" s="343"/>
      <c r="L94" s="343"/>
      <c r="M94" s="343"/>
      <c r="N94" s="343"/>
      <c r="O94" s="343"/>
      <c r="P94" s="343"/>
      <c r="Q94" s="343"/>
      <c r="R94" s="343"/>
      <c r="S94" s="343"/>
      <c r="T94" s="343"/>
      <c r="U94" s="343"/>
      <c r="V94" s="343"/>
      <c r="W94" s="343"/>
      <c r="X94" s="343"/>
      <c r="Y94" s="343"/>
      <c r="Z94" s="343"/>
      <c r="AA94" s="343"/>
      <c r="AB94" s="343"/>
      <c r="AC94" s="343"/>
      <c r="AD94" s="116"/>
      <c r="AE94" s="117"/>
      <c r="AH94" s="117"/>
      <c r="AJ94" s="328"/>
      <c r="AK94" s="343"/>
      <c r="AL94" s="343"/>
      <c r="AM94" s="343"/>
      <c r="AN94" s="343"/>
      <c r="AO94" s="343"/>
      <c r="AP94" s="343"/>
      <c r="AQ94" s="343"/>
      <c r="AR94" s="343"/>
      <c r="AS94" s="343"/>
      <c r="AT94" s="343"/>
      <c r="AU94" s="343"/>
      <c r="AV94" s="343"/>
      <c r="AW94" s="343"/>
      <c r="AX94" s="343"/>
      <c r="AY94" s="343"/>
      <c r="AZ94" s="343"/>
      <c r="BA94" s="343"/>
      <c r="BB94" s="343"/>
      <c r="BC94" s="343"/>
      <c r="BD94" s="343"/>
      <c r="BE94" s="343"/>
      <c r="BF94" s="343"/>
      <c r="BG94" s="343"/>
      <c r="BH94" s="343"/>
      <c r="BI94" s="343"/>
      <c r="BJ94" s="343"/>
      <c r="BL94" s="117"/>
    </row>
    <row r="95" spans="1:64" ht="8.4499999999999993" customHeight="1" x14ac:dyDescent="0.15">
      <c r="A95" s="117"/>
      <c r="B95" s="116"/>
      <c r="C95" s="328"/>
      <c r="D95" s="343"/>
      <c r="E95" s="343"/>
      <c r="F95" s="343"/>
      <c r="G95" s="343"/>
      <c r="H95" s="343"/>
      <c r="I95" s="343"/>
      <c r="J95" s="343"/>
      <c r="K95" s="343"/>
      <c r="L95" s="343"/>
      <c r="M95" s="343"/>
      <c r="N95" s="343"/>
      <c r="O95" s="343"/>
      <c r="P95" s="343"/>
      <c r="Q95" s="343"/>
      <c r="R95" s="343"/>
      <c r="S95" s="343"/>
      <c r="T95" s="343"/>
      <c r="U95" s="343"/>
      <c r="V95" s="343"/>
      <c r="W95" s="343"/>
      <c r="X95" s="343"/>
      <c r="Y95" s="343"/>
      <c r="Z95" s="343"/>
      <c r="AA95" s="343"/>
      <c r="AB95" s="343"/>
      <c r="AC95" s="343"/>
      <c r="AD95" s="116"/>
      <c r="AE95" s="117"/>
      <c r="AH95" s="117"/>
      <c r="AJ95" s="328"/>
      <c r="AK95" s="343"/>
      <c r="AL95" s="343"/>
      <c r="AM95" s="343"/>
      <c r="AN95" s="343"/>
      <c r="AO95" s="343"/>
      <c r="AP95" s="343"/>
      <c r="AQ95" s="343"/>
      <c r="AR95" s="343"/>
      <c r="AS95" s="343"/>
      <c r="AT95" s="343"/>
      <c r="AU95" s="343"/>
      <c r="AV95" s="343"/>
      <c r="AW95" s="343"/>
      <c r="AX95" s="343"/>
      <c r="AY95" s="343"/>
      <c r="AZ95" s="343"/>
      <c r="BA95" s="343"/>
      <c r="BB95" s="343"/>
      <c r="BC95" s="343"/>
      <c r="BD95" s="343"/>
      <c r="BE95" s="343"/>
      <c r="BF95" s="343"/>
      <c r="BG95" s="343"/>
      <c r="BH95" s="343"/>
      <c r="BI95" s="343"/>
      <c r="BJ95" s="343"/>
      <c r="BL95" s="117"/>
    </row>
    <row r="96" spans="1:64" ht="8.4499999999999993" customHeight="1" x14ac:dyDescent="0.15">
      <c r="A96" s="117"/>
      <c r="B96" s="116"/>
      <c r="C96" s="328"/>
      <c r="D96" s="343"/>
      <c r="E96" s="343"/>
      <c r="F96" s="343"/>
      <c r="G96" s="343"/>
      <c r="H96" s="343"/>
      <c r="I96" s="343"/>
      <c r="J96" s="343"/>
      <c r="K96" s="343"/>
      <c r="L96" s="343"/>
      <c r="M96" s="343"/>
      <c r="N96" s="343"/>
      <c r="O96" s="343"/>
      <c r="P96" s="343"/>
      <c r="Q96" s="343"/>
      <c r="R96" s="343"/>
      <c r="S96" s="343"/>
      <c r="T96" s="343"/>
      <c r="U96" s="343"/>
      <c r="V96" s="343"/>
      <c r="W96" s="343"/>
      <c r="X96" s="343"/>
      <c r="Y96" s="343"/>
      <c r="Z96" s="343"/>
      <c r="AA96" s="343"/>
      <c r="AB96" s="343"/>
      <c r="AC96" s="343"/>
      <c r="AD96" s="116"/>
      <c r="AE96" s="117"/>
      <c r="AH96" s="117"/>
      <c r="AJ96" s="328"/>
      <c r="AK96" s="343"/>
      <c r="AL96" s="343"/>
      <c r="AM96" s="343"/>
      <c r="AN96" s="343"/>
      <c r="AO96" s="343"/>
      <c r="AP96" s="343"/>
      <c r="AQ96" s="343"/>
      <c r="AR96" s="343"/>
      <c r="AS96" s="343"/>
      <c r="AT96" s="343"/>
      <c r="AU96" s="343"/>
      <c r="AV96" s="343"/>
      <c r="AW96" s="343"/>
      <c r="AX96" s="343"/>
      <c r="AY96" s="343"/>
      <c r="AZ96" s="343"/>
      <c r="BA96" s="343"/>
      <c r="BB96" s="343"/>
      <c r="BC96" s="343"/>
      <c r="BD96" s="343"/>
      <c r="BE96" s="343"/>
      <c r="BF96" s="343"/>
      <c r="BG96" s="343"/>
      <c r="BH96" s="343"/>
      <c r="BI96" s="343"/>
      <c r="BJ96" s="343"/>
      <c r="BL96" s="117"/>
    </row>
    <row r="97" spans="1:64" ht="8.4499999999999993" customHeight="1" x14ac:dyDescent="0.15">
      <c r="A97" s="117"/>
      <c r="B97" s="116"/>
      <c r="C97" s="122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6"/>
      <c r="AE97" s="117"/>
      <c r="AH97" s="117"/>
      <c r="AJ97" s="122"/>
      <c r="AK97" s="119"/>
      <c r="AL97" s="119"/>
      <c r="AM97" s="119"/>
      <c r="AN97" s="119"/>
      <c r="AO97" s="119"/>
      <c r="AP97" s="119"/>
      <c r="AQ97" s="119"/>
      <c r="AR97" s="119"/>
      <c r="AS97" s="119"/>
      <c r="AT97" s="119"/>
      <c r="AU97" s="119"/>
      <c r="AV97" s="119"/>
      <c r="AW97" s="119"/>
      <c r="AX97" s="119"/>
      <c r="AY97" s="119"/>
      <c r="AZ97" s="119"/>
      <c r="BA97" s="119"/>
      <c r="BB97" s="119"/>
      <c r="BC97" s="119"/>
      <c r="BD97" s="119"/>
      <c r="BE97" s="119"/>
      <c r="BF97" s="119"/>
      <c r="BG97" s="119"/>
      <c r="BH97" s="119"/>
      <c r="BI97" s="119"/>
      <c r="BJ97" s="119"/>
      <c r="BL97" s="117"/>
    </row>
    <row r="98" spans="1:64" ht="8.4499999999999993" customHeight="1" x14ac:dyDescent="0.15">
      <c r="A98" s="117"/>
      <c r="B98" s="116"/>
      <c r="C98" s="328" t="s">
        <v>232</v>
      </c>
      <c r="D98" s="331" t="s">
        <v>245</v>
      </c>
      <c r="E98" s="331"/>
      <c r="F98" s="331"/>
      <c r="G98" s="331"/>
      <c r="H98" s="331"/>
      <c r="I98" s="331"/>
      <c r="J98" s="331"/>
      <c r="K98" s="331"/>
      <c r="L98" s="331"/>
      <c r="M98" s="331"/>
      <c r="N98" s="331"/>
      <c r="O98" s="331"/>
      <c r="P98" s="331"/>
      <c r="Q98" s="331"/>
      <c r="R98" s="331"/>
      <c r="S98" s="331"/>
      <c r="T98" s="331"/>
      <c r="U98" s="331"/>
      <c r="V98" s="331"/>
      <c r="W98" s="331"/>
      <c r="X98" s="331"/>
      <c r="Y98" s="331"/>
      <c r="Z98" s="331"/>
      <c r="AA98" s="331"/>
      <c r="AB98" s="331"/>
      <c r="AC98" s="331"/>
      <c r="AD98" s="116"/>
      <c r="AE98" s="117"/>
      <c r="AH98" s="117"/>
      <c r="AJ98" s="328" t="s">
        <v>232</v>
      </c>
      <c r="AK98" s="331" t="s">
        <v>245</v>
      </c>
      <c r="AL98" s="331"/>
      <c r="AM98" s="331"/>
      <c r="AN98" s="331"/>
      <c r="AO98" s="331"/>
      <c r="AP98" s="331"/>
      <c r="AQ98" s="331"/>
      <c r="AR98" s="331"/>
      <c r="AS98" s="331"/>
      <c r="AT98" s="331"/>
      <c r="AU98" s="331"/>
      <c r="AV98" s="331"/>
      <c r="AW98" s="331"/>
      <c r="AX98" s="331"/>
      <c r="AY98" s="331"/>
      <c r="AZ98" s="331"/>
      <c r="BA98" s="331"/>
      <c r="BB98" s="331"/>
      <c r="BC98" s="331"/>
      <c r="BD98" s="331"/>
      <c r="BE98" s="331"/>
      <c r="BF98" s="331"/>
      <c r="BG98" s="331"/>
      <c r="BH98" s="331"/>
      <c r="BI98" s="331"/>
      <c r="BJ98" s="331"/>
      <c r="BL98" s="117"/>
    </row>
    <row r="99" spans="1:64" ht="8.4499999999999993" customHeight="1" x14ac:dyDescent="0.15">
      <c r="A99" s="117"/>
      <c r="B99" s="116"/>
      <c r="C99" s="328"/>
      <c r="D99" s="331"/>
      <c r="E99" s="331"/>
      <c r="F99" s="331"/>
      <c r="G99" s="331"/>
      <c r="H99" s="331"/>
      <c r="I99" s="331"/>
      <c r="J99" s="331"/>
      <c r="K99" s="331"/>
      <c r="L99" s="331"/>
      <c r="M99" s="331"/>
      <c r="N99" s="331"/>
      <c r="O99" s="331"/>
      <c r="P99" s="331"/>
      <c r="Q99" s="331"/>
      <c r="R99" s="331"/>
      <c r="S99" s="331"/>
      <c r="T99" s="331"/>
      <c r="U99" s="331"/>
      <c r="V99" s="331"/>
      <c r="W99" s="331"/>
      <c r="X99" s="331"/>
      <c r="Y99" s="331"/>
      <c r="Z99" s="331"/>
      <c r="AA99" s="331"/>
      <c r="AB99" s="331"/>
      <c r="AC99" s="331"/>
      <c r="AD99" s="116"/>
      <c r="AE99" s="117"/>
      <c r="AH99" s="117"/>
      <c r="AJ99" s="328"/>
      <c r="AK99" s="331"/>
      <c r="AL99" s="331"/>
      <c r="AM99" s="331"/>
      <c r="AN99" s="331"/>
      <c r="AO99" s="331"/>
      <c r="AP99" s="331"/>
      <c r="AQ99" s="331"/>
      <c r="AR99" s="331"/>
      <c r="AS99" s="331"/>
      <c r="AT99" s="331"/>
      <c r="AU99" s="331"/>
      <c r="AV99" s="331"/>
      <c r="AW99" s="331"/>
      <c r="AX99" s="331"/>
      <c r="AY99" s="331"/>
      <c r="AZ99" s="331"/>
      <c r="BA99" s="331"/>
      <c r="BB99" s="331"/>
      <c r="BC99" s="331"/>
      <c r="BD99" s="331"/>
      <c r="BE99" s="331"/>
      <c r="BF99" s="331"/>
      <c r="BG99" s="331"/>
      <c r="BH99" s="331"/>
      <c r="BI99" s="331"/>
      <c r="BJ99" s="331"/>
      <c r="BL99" s="117"/>
    </row>
    <row r="100" spans="1:64" ht="8.4499999999999993" customHeight="1" x14ac:dyDescent="0.15">
      <c r="A100" s="117"/>
      <c r="B100" s="116"/>
      <c r="C100" s="328"/>
      <c r="D100" s="331"/>
      <c r="E100" s="331"/>
      <c r="F100" s="331"/>
      <c r="G100" s="331"/>
      <c r="H100" s="331"/>
      <c r="I100" s="331"/>
      <c r="J100" s="331"/>
      <c r="K100" s="331"/>
      <c r="L100" s="331"/>
      <c r="M100" s="331"/>
      <c r="N100" s="331"/>
      <c r="O100" s="331"/>
      <c r="P100" s="331"/>
      <c r="Q100" s="331"/>
      <c r="R100" s="331"/>
      <c r="S100" s="331"/>
      <c r="T100" s="331"/>
      <c r="U100" s="331"/>
      <c r="V100" s="331"/>
      <c r="W100" s="331"/>
      <c r="X100" s="331"/>
      <c r="Y100" s="331"/>
      <c r="Z100" s="331"/>
      <c r="AA100" s="331"/>
      <c r="AB100" s="331"/>
      <c r="AC100" s="331"/>
      <c r="AD100" s="116"/>
      <c r="AE100" s="117"/>
      <c r="AH100" s="117"/>
      <c r="AJ100" s="328"/>
      <c r="AK100" s="331"/>
      <c r="AL100" s="331"/>
      <c r="AM100" s="331"/>
      <c r="AN100" s="331"/>
      <c r="AO100" s="331"/>
      <c r="AP100" s="331"/>
      <c r="AQ100" s="331"/>
      <c r="AR100" s="331"/>
      <c r="AS100" s="331"/>
      <c r="AT100" s="331"/>
      <c r="AU100" s="331"/>
      <c r="AV100" s="331"/>
      <c r="AW100" s="331"/>
      <c r="AX100" s="331"/>
      <c r="AY100" s="331"/>
      <c r="AZ100" s="331"/>
      <c r="BA100" s="331"/>
      <c r="BB100" s="331"/>
      <c r="BC100" s="331"/>
      <c r="BD100" s="331"/>
      <c r="BE100" s="331"/>
      <c r="BF100" s="331"/>
      <c r="BG100" s="331"/>
      <c r="BH100" s="331"/>
      <c r="BI100" s="331"/>
      <c r="BJ100" s="331"/>
      <c r="BL100" s="117"/>
    </row>
    <row r="101" spans="1:64" ht="8.4499999999999993" customHeight="1" x14ac:dyDescent="0.15">
      <c r="A101" s="117"/>
      <c r="B101" s="116"/>
      <c r="C101" s="328"/>
      <c r="D101" s="331"/>
      <c r="E101" s="331"/>
      <c r="F101" s="331"/>
      <c r="G101" s="331"/>
      <c r="H101" s="331"/>
      <c r="I101" s="331"/>
      <c r="J101" s="331"/>
      <c r="K101" s="331"/>
      <c r="L101" s="331"/>
      <c r="M101" s="331"/>
      <c r="N101" s="331"/>
      <c r="O101" s="331"/>
      <c r="P101" s="331"/>
      <c r="Q101" s="331"/>
      <c r="R101" s="331"/>
      <c r="S101" s="331"/>
      <c r="T101" s="331"/>
      <c r="U101" s="331"/>
      <c r="V101" s="331"/>
      <c r="W101" s="331"/>
      <c r="X101" s="331"/>
      <c r="Y101" s="331"/>
      <c r="Z101" s="331"/>
      <c r="AA101" s="331"/>
      <c r="AB101" s="331"/>
      <c r="AC101" s="331"/>
      <c r="AD101" s="116"/>
      <c r="AE101" s="117"/>
      <c r="AH101" s="117"/>
      <c r="AJ101" s="328"/>
      <c r="AK101" s="331"/>
      <c r="AL101" s="331"/>
      <c r="AM101" s="331"/>
      <c r="AN101" s="331"/>
      <c r="AO101" s="331"/>
      <c r="AP101" s="331"/>
      <c r="AQ101" s="331"/>
      <c r="AR101" s="331"/>
      <c r="AS101" s="331"/>
      <c r="AT101" s="331"/>
      <c r="AU101" s="331"/>
      <c r="AV101" s="331"/>
      <c r="AW101" s="331"/>
      <c r="AX101" s="331"/>
      <c r="AY101" s="331"/>
      <c r="AZ101" s="331"/>
      <c r="BA101" s="331"/>
      <c r="BB101" s="331"/>
      <c r="BC101" s="331"/>
      <c r="BD101" s="331"/>
      <c r="BE101" s="331"/>
      <c r="BF101" s="331"/>
      <c r="BG101" s="331"/>
      <c r="BH101" s="331"/>
      <c r="BI101" s="331"/>
      <c r="BJ101" s="331"/>
      <c r="BL101" s="117"/>
    </row>
    <row r="102" spans="1:64" ht="8.4499999999999993" customHeight="1" x14ac:dyDescent="0.15">
      <c r="A102" s="117"/>
      <c r="B102" s="116"/>
      <c r="C102" s="328"/>
      <c r="D102" s="331"/>
      <c r="E102" s="331"/>
      <c r="F102" s="331"/>
      <c r="G102" s="331"/>
      <c r="H102" s="331"/>
      <c r="I102" s="331"/>
      <c r="J102" s="331"/>
      <c r="K102" s="331"/>
      <c r="L102" s="331"/>
      <c r="M102" s="331"/>
      <c r="N102" s="331"/>
      <c r="O102" s="331"/>
      <c r="P102" s="331"/>
      <c r="Q102" s="331"/>
      <c r="R102" s="331"/>
      <c r="S102" s="331"/>
      <c r="T102" s="331"/>
      <c r="U102" s="331"/>
      <c r="V102" s="331"/>
      <c r="W102" s="331"/>
      <c r="X102" s="331"/>
      <c r="Y102" s="331"/>
      <c r="Z102" s="331"/>
      <c r="AA102" s="331"/>
      <c r="AB102" s="331"/>
      <c r="AC102" s="331"/>
      <c r="AD102" s="116"/>
      <c r="AE102" s="117"/>
      <c r="AH102" s="117"/>
      <c r="AJ102" s="328"/>
      <c r="AK102" s="331"/>
      <c r="AL102" s="331"/>
      <c r="AM102" s="331"/>
      <c r="AN102" s="331"/>
      <c r="AO102" s="331"/>
      <c r="AP102" s="331"/>
      <c r="AQ102" s="331"/>
      <c r="AR102" s="331"/>
      <c r="AS102" s="331"/>
      <c r="AT102" s="331"/>
      <c r="AU102" s="331"/>
      <c r="AV102" s="331"/>
      <c r="AW102" s="331"/>
      <c r="AX102" s="331"/>
      <c r="AY102" s="331"/>
      <c r="AZ102" s="331"/>
      <c r="BA102" s="331"/>
      <c r="BB102" s="331"/>
      <c r="BC102" s="331"/>
      <c r="BD102" s="331"/>
      <c r="BE102" s="331"/>
      <c r="BF102" s="331"/>
      <c r="BG102" s="331"/>
      <c r="BH102" s="331"/>
      <c r="BI102" s="331"/>
      <c r="BJ102" s="331"/>
      <c r="BL102" s="117"/>
    </row>
    <row r="103" spans="1:64" ht="8.4499999999999993" customHeight="1" x14ac:dyDescent="0.15">
      <c r="A103" s="117"/>
      <c r="B103" s="116"/>
      <c r="C103" s="328"/>
      <c r="D103" s="331"/>
      <c r="E103" s="331"/>
      <c r="F103" s="331"/>
      <c r="G103" s="331"/>
      <c r="H103" s="331"/>
      <c r="I103" s="331"/>
      <c r="J103" s="331"/>
      <c r="K103" s="331"/>
      <c r="L103" s="331"/>
      <c r="M103" s="331"/>
      <c r="N103" s="331"/>
      <c r="O103" s="331"/>
      <c r="P103" s="331"/>
      <c r="Q103" s="331"/>
      <c r="R103" s="331"/>
      <c r="S103" s="331"/>
      <c r="T103" s="331"/>
      <c r="U103" s="331"/>
      <c r="V103" s="331"/>
      <c r="W103" s="331"/>
      <c r="X103" s="331"/>
      <c r="Y103" s="331"/>
      <c r="Z103" s="331"/>
      <c r="AA103" s="331"/>
      <c r="AB103" s="331"/>
      <c r="AC103" s="331"/>
      <c r="AD103" s="116"/>
      <c r="AE103" s="117"/>
      <c r="AH103" s="117"/>
      <c r="AJ103" s="328"/>
      <c r="AK103" s="331"/>
      <c r="AL103" s="331"/>
      <c r="AM103" s="331"/>
      <c r="AN103" s="331"/>
      <c r="AO103" s="331"/>
      <c r="AP103" s="331"/>
      <c r="AQ103" s="331"/>
      <c r="AR103" s="331"/>
      <c r="AS103" s="331"/>
      <c r="AT103" s="331"/>
      <c r="AU103" s="331"/>
      <c r="AV103" s="331"/>
      <c r="AW103" s="331"/>
      <c r="AX103" s="331"/>
      <c r="AY103" s="331"/>
      <c r="AZ103" s="331"/>
      <c r="BA103" s="331"/>
      <c r="BB103" s="331"/>
      <c r="BC103" s="331"/>
      <c r="BD103" s="331"/>
      <c r="BE103" s="331"/>
      <c r="BF103" s="331"/>
      <c r="BG103" s="331"/>
      <c r="BH103" s="331"/>
      <c r="BI103" s="331"/>
      <c r="BJ103" s="331"/>
      <c r="BL103" s="117"/>
    </row>
    <row r="104" spans="1:64" ht="8.4499999999999993" customHeight="1" x14ac:dyDescent="0.15">
      <c r="A104" s="117"/>
      <c r="B104" s="116"/>
      <c r="C104" s="116"/>
      <c r="D104" s="127"/>
      <c r="E104" s="127"/>
      <c r="F104" s="127"/>
      <c r="G104" s="127"/>
      <c r="H104" s="127"/>
      <c r="I104" s="127"/>
      <c r="J104" s="127"/>
      <c r="K104" s="127"/>
      <c r="L104" s="127"/>
      <c r="M104" s="127"/>
      <c r="N104" s="127"/>
      <c r="O104" s="127"/>
      <c r="P104" s="127"/>
      <c r="Q104" s="127"/>
      <c r="R104" s="127"/>
      <c r="S104" s="127"/>
      <c r="T104" s="127"/>
      <c r="U104" s="127"/>
      <c r="V104" s="127"/>
      <c r="W104" s="127"/>
      <c r="X104" s="127"/>
      <c r="Y104" s="127"/>
      <c r="Z104" s="127"/>
      <c r="AA104" s="127"/>
      <c r="AB104" s="127"/>
      <c r="AC104" s="127"/>
      <c r="AD104" s="116"/>
      <c r="AE104" s="117"/>
      <c r="AH104" s="117"/>
      <c r="AK104" s="127"/>
      <c r="AL104" s="127"/>
      <c r="AM104" s="127"/>
      <c r="AN104" s="127"/>
      <c r="AO104" s="127"/>
      <c r="AP104" s="127"/>
      <c r="AQ104" s="127"/>
      <c r="AR104" s="127"/>
      <c r="AS104" s="127"/>
      <c r="AT104" s="127"/>
      <c r="AU104" s="127"/>
      <c r="AV104" s="127"/>
      <c r="AW104" s="127"/>
      <c r="AX104" s="127"/>
      <c r="AY104" s="127"/>
      <c r="AZ104" s="127"/>
      <c r="BA104" s="127"/>
      <c r="BB104" s="127"/>
      <c r="BC104" s="127"/>
      <c r="BD104" s="127"/>
      <c r="BE104" s="127"/>
      <c r="BF104" s="127"/>
      <c r="BG104" s="127"/>
      <c r="BH104" s="127"/>
      <c r="BI104" s="127"/>
      <c r="BJ104" s="127"/>
      <c r="BL104" s="117"/>
    </row>
    <row r="105" spans="1:64" ht="8.4499999999999993" customHeight="1" x14ac:dyDescent="0.15">
      <c r="A105" s="117"/>
      <c r="B105" s="116"/>
      <c r="C105" s="327" t="s">
        <v>244</v>
      </c>
      <c r="D105" s="327"/>
      <c r="E105" s="327"/>
      <c r="F105" s="327"/>
      <c r="G105" s="327"/>
      <c r="H105" s="327"/>
      <c r="I105" s="327"/>
      <c r="J105" s="327"/>
      <c r="K105" s="327"/>
      <c r="L105" s="327"/>
      <c r="M105" s="327"/>
      <c r="N105" s="327"/>
      <c r="O105" s="327"/>
      <c r="P105" s="327"/>
      <c r="Q105" s="327"/>
      <c r="R105" s="327"/>
      <c r="S105" s="327"/>
      <c r="T105" s="327"/>
      <c r="U105" s="327"/>
      <c r="V105" s="327"/>
      <c r="W105" s="327"/>
      <c r="X105" s="327"/>
      <c r="Y105" s="327"/>
      <c r="Z105" s="327"/>
      <c r="AA105" s="327"/>
      <c r="AB105" s="327"/>
      <c r="AC105" s="327"/>
      <c r="AD105" s="116"/>
      <c r="AE105" s="117"/>
      <c r="AH105" s="117"/>
      <c r="AJ105" s="327" t="s">
        <v>244</v>
      </c>
      <c r="AK105" s="327"/>
      <c r="AL105" s="327"/>
      <c r="AM105" s="327"/>
      <c r="AN105" s="327"/>
      <c r="AO105" s="327"/>
      <c r="AP105" s="327"/>
      <c r="AQ105" s="327"/>
      <c r="AR105" s="327"/>
      <c r="AS105" s="327"/>
      <c r="AT105" s="327"/>
      <c r="AU105" s="327"/>
      <c r="AV105" s="327"/>
      <c r="AW105" s="327"/>
      <c r="AX105" s="327"/>
      <c r="AY105" s="327"/>
      <c r="AZ105" s="327"/>
      <c r="BA105" s="327"/>
      <c r="BB105" s="327"/>
      <c r="BC105" s="327"/>
      <c r="BD105" s="327"/>
      <c r="BE105" s="327"/>
      <c r="BF105" s="327"/>
      <c r="BG105" s="327"/>
      <c r="BH105" s="327"/>
      <c r="BI105" s="327"/>
      <c r="BJ105" s="327"/>
      <c r="BL105" s="117"/>
    </row>
    <row r="106" spans="1:64" ht="8.4499999999999993" customHeight="1" x14ac:dyDescent="0.15">
      <c r="A106" s="117"/>
      <c r="B106" s="116"/>
      <c r="C106" s="327"/>
      <c r="D106" s="327"/>
      <c r="E106" s="327"/>
      <c r="F106" s="327"/>
      <c r="G106" s="327"/>
      <c r="H106" s="327"/>
      <c r="I106" s="327"/>
      <c r="J106" s="327"/>
      <c r="K106" s="327"/>
      <c r="L106" s="327"/>
      <c r="M106" s="327"/>
      <c r="N106" s="327"/>
      <c r="O106" s="327"/>
      <c r="P106" s="327"/>
      <c r="Q106" s="327"/>
      <c r="R106" s="327"/>
      <c r="S106" s="327"/>
      <c r="T106" s="327"/>
      <c r="U106" s="327"/>
      <c r="V106" s="327"/>
      <c r="W106" s="327"/>
      <c r="X106" s="327"/>
      <c r="Y106" s="327"/>
      <c r="Z106" s="327"/>
      <c r="AA106" s="327"/>
      <c r="AB106" s="327"/>
      <c r="AC106" s="327"/>
      <c r="AD106" s="116"/>
      <c r="AE106" s="117"/>
      <c r="AH106" s="117"/>
      <c r="AJ106" s="327"/>
      <c r="AK106" s="327"/>
      <c r="AL106" s="327"/>
      <c r="AM106" s="327"/>
      <c r="AN106" s="327"/>
      <c r="AO106" s="327"/>
      <c r="AP106" s="327"/>
      <c r="AQ106" s="327"/>
      <c r="AR106" s="327"/>
      <c r="AS106" s="327"/>
      <c r="AT106" s="327"/>
      <c r="AU106" s="327"/>
      <c r="AV106" s="327"/>
      <c r="AW106" s="327"/>
      <c r="AX106" s="327"/>
      <c r="AY106" s="327"/>
      <c r="AZ106" s="327"/>
      <c r="BA106" s="327"/>
      <c r="BB106" s="327"/>
      <c r="BC106" s="327"/>
      <c r="BD106" s="327"/>
      <c r="BE106" s="327"/>
      <c r="BF106" s="327"/>
      <c r="BG106" s="327"/>
      <c r="BH106" s="327"/>
      <c r="BI106" s="327"/>
      <c r="BJ106" s="327"/>
      <c r="BL106" s="117"/>
    </row>
    <row r="107" spans="1:64" ht="8.4499999999999993" customHeight="1" x14ac:dyDescent="0.15">
      <c r="A107" s="117"/>
      <c r="B107" s="116"/>
      <c r="C107" s="328" t="s">
        <v>232</v>
      </c>
      <c r="D107" s="331" t="s">
        <v>243</v>
      </c>
      <c r="E107" s="331"/>
      <c r="F107" s="331"/>
      <c r="G107" s="331"/>
      <c r="H107" s="331"/>
      <c r="I107" s="331"/>
      <c r="J107" s="331"/>
      <c r="K107" s="331"/>
      <c r="L107" s="331"/>
      <c r="M107" s="331"/>
      <c r="N107" s="331"/>
      <c r="O107" s="331"/>
      <c r="P107" s="331"/>
      <c r="Q107" s="331"/>
      <c r="R107" s="331"/>
      <c r="S107" s="331"/>
      <c r="T107" s="331"/>
      <c r="U107" s="331"/>
      <c r="V107" s="331"/>
      <c r="W107" s="331"/>
      <c r="X107" s="331"/>
      <c r="Y107" s="331"/>
      <c r="Z107" s="331"/>
      <c r="AA107" s="331"/>
      <c r="AB107" s="331"/>
      <c r="AC107" s="331"/>
      <c r="AD107" s="116"/>
      <c r="AE107" s="117"/>
      <c r="AH107" s="117"/>
      <c r="AJ107" s="328" t="s">
        <v>232</v>
      </c>
      <c r="AK107" s="331" t="s">
        <v>243</v>
      </c>
      <c r="AL107" s="331"/>
      <c r="AM107" s="331"/>
      <c r="AN107" s="331"/>
      <c r="AO107" s="331"/>
      <c r="AP107" s="331"/>
      <c r="AQ107" s="331"/>
      <c r="AR107" s="331"/>
      <c r="AS107" s="331"/>
      <c r="AT107" s="331"/>
      <c r="AU107" s="331"/>
      <c r="AV107" s="331"/>
      <c r="AW107" s="331"/>
      <c r="AX107" s="331"/>
      <c r="AY107" s="331"/>
      <c r="AZ107" s="331"/>
      <c r="BA107" s="331"/>
      <c r="BB107" s="331"/>
      <c r="BC107" s="331"/>
      <c r="BD107" s="331"/>
      <c r="BE107" s="331"/>
      <c r="BF107" s="331"/>
      <c r="BG107" s="331"/>
      <c r="BH107" s="331"/>
      <c r="BI107" s="331"/>
      <c r="BJ107" s="331"/>
      <c r="BL107" s="117"/>
    </row>
    <row r="108" spans="1:64" ht="8.4499999999999993" customHeight="1" x14ac:dyDescent="0.15">
      <c r="A108" s="117"/>
      <c r="B108" s="116"/>
      <c r="C108" s="328"/>
      <c r="D108" s="331"/>
      <c r="E108" s="331"/>
      <c r="F108" s="331"/>
      <c r="G108" s="331"/>
      <c r="H108" s="331"/>
      <c r="I108" s="331"/>
      <c r="J108" s="331"/>
      <c r="K108" s="331"/>
      <c r="L108" s="331"/>
      <c r="M108" s="331"/>
      <c r="N108" s="331"/>
      <c r="O108" s="331"/>
      <c r="P108" s="331"/>
      <c r="Q108" s="331"/>
      <c r="R108" s="331"/>
      <c r="S108" s="331"/>
      <c r="T108" s="331"/>
      <c r="U108" s="331"/>
      <c r="V108" s="331"/>
      <c r="W108" s="331"/>
      <c r="X108" s="331"/>
      <c r="Y108" s="331"/>
      <c r="Z108" s="331"/>
      <c r="AA108" s="331"/>
      <c r="AB108" s="331"/>
      <c r="AC108" s="331"/>
      <c r="AD108" s="116"/>
      <c r="AE108" s="117"/>
      <c r="AH108" s="117"/>
      <c r="AJ108" s="328"/>
      <c r="AK108" s="331"/>
      <c r="AL108" s="331"/>
      <c r="AM108" s="331"/>
      <c r="AN108" s="331"/>
      <c r="AO108" s="331"/>
      <c r="AP108" s="331"/>
      <c r="AQ108" s="331"/>
      <c r="AR108" s="331"/>
      <c r="AS108" s="331"/>
      <c r="AT108" s="331"/>
      <c r="AU108" s="331"/>
      <c r="AV108" s="331"/>
      <c r="AW108" s="331"/>
      <c r="AX108" s="331"/>
      <c r="AY108" s="331"/>
      <c r="AZ108" s="331"/>
      <c r="BA108" s="331"/>
      <c r="BB108" s="331"/>
      <c r="BC108" s="331"/>
      <c r="BD108" s="331"/>
      <c r="BE108" s="331"/>
      <c r="BF108" s="331"/>
      <c r="BG108" s="331"/>
      <c r="BH108" s="331"/>
      <c r="BI108" s="331"/>
      <c r="BJ108" s="331"/>
      <c r="BL108" s="117"/>
    </row>
    <row r="109" spans="1:64" ht="8.4499999999999993" customHeight="1" x14ac:dyDescent="0.15">
      <c r="A109" s="117"/>
      <c r="B109" s="116"/>
      <c r="C109" s="328"/>
      <c r="D109" s="331"/>
      <c r="E109" s="331"/>
      <c r="F109" s="331"/>
      <c r="G109" s="331"/>
      <c r="H109" s="331"/>
      <c r="I109" s="331"/>
      <c r="J109" s="331"/>
      <c r="K109" s="331"/>
      <c r="L109" s="331"/>
      <c r="M109" s="331"/>
      <c r="N109" s="331"/>
      <c r="O109" s="331"/>
      <c r="P109" s="331"/>
      <c r="Q109" s="331"/>
      <c r="R109" s="331"/>
      <c r="S109" s="331"/>
      <c r="T109" s="331"/>
      <c r="U109" s="331"/>
      <c r="V109" s="331"/>
      <c r="W109" s="331"/>
      <c r="X109" s="331"/>
      <c r="Y109" s="331"/>
      <c r="Z109" s="331"/>
      <c r="AA109" s="331"/>
      <c r="AB109" s="331"/>
      <c r="AC109" s="331"/>
      <c r="AD109" s="116"/>
      <c r="AE109" s="117"/>
      <c r="AH109" s="117"/>
      <c r="AJ109" s="328"/>
      <c r="AK109" s="331"/>
      <c r="AL109" s="331"/>
      <c r="AM109" s="331"/>
      <c r="AN109" s="331"/>
      <c r="AO109" s="331"/>
      <c r="AP109" s="331"/>
      <c r="AQ109" s="331"/>
      <c r="AR109" s="331"/>
      <c r="AS109" s="331"/>
      <c r="AT109" s="331"/>
      <c r="AU109" s="331"/>
      <c r="AV109" s="331"/>
      <c r="AW109" s="331"/>
      <c r="AX109" s="331"/>
      <c r="AY109" s="331"/>
      <c r="AZ109" s="331"/>
      <c r="BA109" s="331"/>
      <c r="BB109" s="331"/>
      <c r="BC109" s="331"/>
      <c r="BD109" s="331"/>
      <c r="BE109" s="331"/>
      <c r="BF109" s="331"/>
      <c r="BG109" s="331"/>
      <c r="BH109" s="331"/>
      <c r="BI109" s="331"/>
      <c r="BJ109" s="331"/>
      <c r="BL109" s="117"/>
    </row>
    <row r="110" spans="1:64" ht="8.4499999999999993" customHeight="1" x14ac:dyDescent="0.15">
      <c r="A110" s="117"/>
      <c r="B110" s="116"/>
      <c r="C110" s="328"/>
      <c r="D110" s="331"/>
      <c r="E110" s="331"/>
      <c r="F110" s="331"/>
      <c r="G110" s="331"/>
      <c r="H110" s="331"/>
      <c r="I110" s="331"/>
      <c r="J110" s="331"/>
      <c r="K110" s="331"/>
      <c r="L110" s="331"/>
      <c r="M110" s="331"/>
      <c r="N110" s="331"/>
      <c r="O110" s="331"/>
      <c r="P110" s="331"/>
      <c r="Q110" s="331"/>
      <c r="R110" s="331"/>
      <c r="S110" s="331"/>
      <c r="T110" s="331"/>
      <c r="U110" s="331"/>
      <c r="V110" s="331"/>
      <c r="W110" s="331"/>
      <c r="X110" s="331"/>
      <c r="Y110" s="331"/>
      <c r="Z110" s="331"/>
      <c r="AA110" s="331"/>
      <c r="AB110" s="331"/>
      <c r="AC110" s="331"/>
      <c r="AD110" s="116"/>
      <c r="AE110" s="117"/>
      <c r="AH110" s="117"/>
      <c r="AJ110" s="328"/>
      <c r="AK110" s="331"/>
      <c r="AL110" s="331"/>
      <c r="AM110" s="331"/>
      <c r="AN110" s="331"/>
      <c r="AO110" s="331"/>
      <c r="AP110" s="331"/>
      <c r="AQ110" s="331"/>
      <c r="AR110" s="331"/>
      <c r="AS110" s="331"/>
      <c r="AT110" s="331"/>
      <c r="AU110" s="331"/>
      <c r="AV110" s="331"/>
      <c r="AW110" s="331"/>
      <c r="AX110" s="331"/>
      <c r="AY110" s="331"/>
      <c r="AZ110" s="331"/>
      <c r="BA110" s="331"/>
      <c r="BB110" s="331"/>
      <c r="BC110" s="331"/>
      <c r="BD110" s="331"/>
      <c r="BE110" s="331"/>
      <c r="BF110" s="331"/>
      <c r="BG110" s="331"/>
      <c r="BH110" s="331"/>
      <c r="BI110" s="331"/>
      <c r="BJ110" s="331"/>
      <c r="BL110" s="117"/>
    </row>
    <row r="111" spans="1:64" ht="8.4499999999999993" customHeight="1" x14ac:dyDescent="0.15">
      <c r="A111" s="117"/>
      <c r="B111" s="116"/>
      <c r="C111" s="122"/>
      <c r="D111" s="119"/>
      <c r="E111" s="119"/>
      <c r="F111" s="119"/>
      <c r="G111" s="119"/>
      <c r="H111" s="119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19"/>
      <c r="Z111" s="119"/>
      <c r="AA111" s="119"/>
      <c r="AB111" s="119"/>
      <c r="AC111" s="119"/>
      <c r="AD111" s="116"/>
      <c r="AE111" s="117"/>
      <c r="AH111" s="117"/>
      <c r="AJ111" s="122"/>
      <c r="AK111" s="119"/>
      <c r="AL111" s="119"/>
      <c r="AM111" s="119"/>
      <c r="AN111" s="119"/>
      <c r="AO111" s="119"/>
      <c r="AP111" s="119"/>
      <c r="AQ111" s="119"/>
      <c r="AR111" s="119"/>
      <c r="AS111" s="119"/>
      <c r="AT111" s="119"/>
      <c r="AU111" s="119"/>
      <c r="AV111" s="119"/>
      <c r="AW111" s="119"/>
      <c r="AX111" s="119"/>
      <c r="AY111" s="119"/>
      <c r="AZ111" s="119"/>
      <c r="BA111" s="119"/>
      <c r="BB111" s="119"/>
      <c r="BC111" s="119"/>
      <c r="BD111" s="119"/>
      <c r="BE111" s="119"/>
      <c r="BF111" s="119"/>
      <c r="BG111" s="119"/>
      <c r="BH111" s="119"/>
      <c r="BI111" s="119"/>
      <c r="BJ111" s="119"/>
      <c r="BL111" s="117"/>
    </row>
    <row r="112" spans="1:64" ht="8.4499999999999993" customHeight="1" x14ac:dyDescent="0.15">
      <c r="A112" s="117"/>
      <c r="B112" s="116"/>
      <c r="C112" s="328" t="s">
        <v>232</v>
      </c>
      <c r="D112" s="331" t="s">
        <v>241</v>
      </c>
      <c r="E112" s="331"/>
      <c r="F112" s="331"/>
      <c r="G112" s="331"/>
      <c r="H112" s="331"/>
      <c r="I112" s="331"/>
      <c r="J112" s="331"/>
      <c r="K112" s="331"/>
      <c r="L112" s="331"/>
      <c r="M112" s="331"/>
      <c r="N112" s="331"/>
      <c r="O112" s="331"/>
      <c r="P112" s="331"/>
      <c r="Q112" s="331"/>
      <c r="R112" s="331"/>
      <c r="S112" s="331"/>
      <c r="T112" s="331"/>
      <c r="U112" s="331"/>
      <c r="V112" s="331"/>
      <c r="W112" s="331"/>
      <c r="X112" s="331"/>
      <c r="Y112" s="331"/>
      <c r="Z112" s="331"/>
      <c r="AA112" s="331"/>
      <c r="AB112" s="331"/>
      <c r="AC112" s="331"/>
      <c r="AD112" s="116"/>
      <c r="AE112" s="117"/>
      <c r="AH112" s="117"/>
      <c r="AJ112" s="328" t="s">
        <v>232</v>
      </c>
      <c r="AK112" s="331" t="s">
        <v>241</v>
      </c>
      <c r="AL112" s="331"/>
      <c r="AM112" s="331"/>
      <c r="AN112" s="331"/>
      <c r="AO112" s="331"/>
      <c r="AP112" s="331"/>
      <c r="AQ112" s="331"/>
      <c r="AR112" s="331"/>
      <c r="AS112" s="331"/>
      <c r="AT112" s="331"/>
      <c r="AU112" s="331"/>
      <c r="AV112" s="331"/>
      <c r="AW112" s="331"/>
      <c r="AX112" s="331"/>
      <c r="AY112" s="331"/>
      <c r="AZ112" s="331"/>
      <c r="BA112" s="331"/>
      <c r="BB112" s="331"/>
      <c r="BC112" s="331"/>
      <c r="BD112" s="331"/>
      <c r="BE112" s="331"/>
      <c r="BF112" s="331"/>
      <c r="BG112" s="331"/>
      <c r="BH112" s="331"/>
      <c r="BI112" s="331"/>
      <c r="BJ112" s="331"/>
      <c r="BL112" s="117"/>
    </row>
    <row r="113" spans="1:64" ht="8.4499999999999993" customHeight="1" x14ac:dyDescent="0.15">
      <c r="A113" s="117"/>
      <c r="B113" s="116"/>
      <c r="C113" s="328"/>
      <c r="D113" s="331"/>
      <c r="E113" s="331"/>
      <c r="F113" s="331"/>
      <c r="G113" s="331"/>
      <c r="H113" s="331"/>
      <c r="I113" s="331"/>
      <c r="J113" s="331"/>
      <c r="K113" s="331"/>
      <c r="L113" s="331"/>
      <c r="M113" s="331"/>
      <c r="N113" s="331"/>
      <c r="O113" s="331"/>
      <c r="P113" s="331"/>
      <c r="Q113" s="331"/>
      <c r="R113" s="331"/>
      <c r="S113" s="331"/>
      <c r="T113" s="331"/>
      <c r="U113" s="331"/>
      <c r="V113" s="331"/>
      <c r="W113" s="331"/>
      <c r="X113" s="331"/>
      <c r="Y113" s="331"/>
      <c r="Z113" s="331"/>
      <c r="AA113" s="331"/>
      <c r="AB113" s="331"/>
      <c r="AC113" s="331"/>
      <c r="AD113" s="116"/>
      <c r="AE113" s="117"/>
      <c r="AH113" s="117"/>
      <c r="AJ113" s="328"/>
      <c r="AK113" s="331"/>
      <c r="AL113" s="331"/>
      <c r="AM113" s="331"/>
      <c r="AN113" s="331"/>
      <c r="AO113" s="331"/>
      <c r="AP113" s="331"/>
      <c r="AQ113" s="331"/>
      <c r="AR113" s="331"/>
      <c r="AS113" s="331"/>
      <c r="AT113" s="331"/>
      <c r="AU113" s="331"/>
      <c r="AV113" s="331"/>
      <c r="AW113" s="331"/>
      <c r="AX113" s="331"/>
      <c r="AY113" s="331"/>
      <c r="AZ113" s="331"/>
      <c r="BA113" s="331"/>
      <c r="BB113" s="331"/>
      <c r="BC113" s="331"/>
      <c r="BD113" s="331"/>
      <c r="BE113" s="331"/>
      <c r="BF113" s="331"/>
      <c r="BG113" s="331"/>
      <c r="BH113" s="331"/>
      <c r="BI113" s="331"/>
      <c r="BJ113" s="331"/>
      <c r="BL113" s="117"/>
    </row>
    <row r="114" spans="1:64" ht="8.4499999999999993" customHeight="1" x14ac:dyDescent="0.15">
      <c r="A114" s="117"/>
      <c r="B114" s="116"/>
      <c r="C114" s="328"/>
      <c r="D114" s="331"/>
      <c r="E114" s="331"/>
      <c r="F114" s="331"/>
      <c r="G114" s="331"/>
      <c r="H114" s="331"/>
      <c r="I114" s="331"/>
      <c r="J114" s="331"/>
      <c r="K114" s="331"/>
      <c r="L114" s="331"/>
      <c r="M114" s="331"/>
      <c r="N114" s="331"/>
      <c r="O114" s="331"/>
      <c r="P114" s="331"/>
      <c r="Q114" s="331"/>
      <c r="R114" s="331"/>
      <c r="S114" s="331"/>
      <c r="T114" s="331"/>
      <c r="U114" s="331"/>
      <c r="V114" s="331"/>
      <c r="W114" s="331"/>
      <c r="X114" s="331"/>
      <c r="Y114" s="331"/>
      <c r="Z114" s="331"/>
      <c r="AA114" s="331"/>
      <c r="AB114" s="331"/>
      <c r="AC114" s="331"/>
      <c r="AD114" s="116"/>
      <c r="AE114" s="117"/>
      <c r="AH114" s="117"/>
      <c r="AJ114" s="328"/>
      <c r="AK114" s="331"/>
      <c r="AL114" s="331"/>
      <c r="AM114" s="331"/>
      <c r="AN114" s="331"/>
      <c r="AO114" s="331"/>
      <c r="AP114" s="331"/>
      <c r="AQ114" s="331"/>
      <c r="AR114" s="331"/>
      <c r="AS114" s="331"/>
      <c r="AT114" s="331"/>
      <c r="AU114" s="331"/>
      <c r="AV114" s="331"/>
      <c r="AW114" s="331"/>
      <c r="AX114" s="331"/>
      <c r="AY114" s="331"/>
      <c r="AZ114" s="331"/>
      <c r="BA114" s="331"/>
      <c r="BB114" s="331"/>
      <c r="BC114" s="331"/>
      <c r="BD114" s="331"/>
      <c r="BE114" s="331"/>
      <c r="BF114" s="331"/>
      <c r="BG114" s="331"/>
      <c r="BH114" s="331"/>
      <c r="BI114" s="331"/>
      <c r="BJ114" s="331"/>
      <c r="BL114" s="117"/>
    </row>
    <row r="115" spans="1:64" ht="8.4499999999999993" customHeight="1" x14ac:dyDescent="0.15">
      <c r="A115" s="117"/>
      <c r="B115" s="116"/>
      <c r="C115" s="328"/>
      <c r="D115" s="331"/>
      <c r="E115" s="331"/>
      <c r="F115" s="331"/>
      <c r="G115" s="331"/>
      <c r="H115" s="331"/>
      <c r="I115" s="331"/>
      <c r="J115" s="331"/>
      <c r="K115" s="331"/>
      <c r="L115" s="331"/>
      <c r="M115" s="331"/>
      <c r="N115" s="331"/>
      <c r="O115" s="331"/>
      <c r="P115" s="331"/>
      <c r="Q115" s="331"/>
      <c r="R115" s="331"/>
      <c r="S115" s="331"/>
      <c r="T115" s="331"/>
      <c r="U115" s="331"/>
      <c r="V115" s="331"/>
      <c r="W115" s="331"/>
      <c r="X115" s="331"/>
      <c r="Y115" s="331"/>
      <c r="Z115" s="331"/>
      <c r="AA115" s="331"/>
      <c r="AB115" s="331"/>
      <c r="AC115" s="331"/>
      <c r="AD115" s="116"/>
      <c r="AE115" s="117"/>
      <c r="AH115" s="117"/>
      <c r="AJ115" s="328"/>
      <c r="AK115" s="331"/>
      <c r="AL115" s="331"/>
      <c r="AM115" s="331"/>
      <c r="AN115" s="331"/>
      <c r="AO115" s="331"/>
      <c r="AP115" s="331"/>
      <c r="AQ115" s="331"/>
      <c r="AR115" s="331"/>
      <c r="AS115" s="331"/>
      <c r="AT115" s="331"/>
      <c r="AU115" s="331"/>
      <c r="AV115" s="331"/>
      <c r="AW115" s="331"/>
      <c r="AX115" s="331"/>
      <c r="AY115" s="331"/>
      <c r="AZ115" s="331"/>
      <c r="BA115" s="331"/>
      <c r="BB115" s="331"/>
      <c r="BC115" s="331"/>
      <c r="BD115" s="331"/>
      <c r="BE115" s="331"/>
      <c r="BF115" s="331"/>
      <c r="BG115" s="331"/>
      <c r="BH115" s="331"/>
      <c r="BI115" s="331"/>
      <c r="BJ115" s="331"/>
      <c r="BL115" s="117"/>
    </row>
    <row r="116" spans="1:64" ht="8.4499999999999993" customHeight="1" x14ac:dyDescent="0.15">
      <c r="A116" s="117"/>
      <c r="B116" s="116"/>
      <c r="C116" s="328"/>
      <c r="D116" s="331"/>
      <c r="E116" s="331"/>
      <c r="F116" s="331"/>
      <c r="G116" s="331"/>
      <c r="H116" s="331"/>
      <c r="I116" s="331"/>
      <c r="J116" s="331"/>
      <c r="K116" s="331"/>
      <c r="L116" s="331"/>
      <c r="M116" s="331"/>
      <c r="N116" s="331"/>
      <c r="O116" s="331"/>
      <c r="P116" s="331"/>
      <c r="Q116" s="331"/>
      <c r="R116" s="331"/>
      <c r="S116" s="331"/>
      <c r="T116" s="331"/>
      <c r="U116" s="331"/>
      <c r="V116" s="331"/>
      <c r="W116" s="331"/>
      <c r="X116" s="331"/>
      <c r="Y116" s="331"/>
      <c r="Z116" s="331"/>
      <c r="AA116" s="331"/>
      <c r="AB116" s="331"/>
      <c r="AC116" s="331"/>
      <c r="AD116" s="116"/>
      <c r="AE116" s="117"/>
      <c r="AH116" s="117"/>
      <c r="AJ116" s="328"/>
      <c r="AK116" s="331"/>
      <c r="AL116" s="331"/>
      <c r="AM116" s="331"/>
      <c r="AN116" s="331"/>
      <c r="AO116" s="331"/>
      <c r="AP116" s="331"/>
      <c r="AQ116" s="331"/>
      <c r="AR116" s="331"/>
      <c r="AS116" s="331"/>
      <c r="AT116" s="331"/>
      <c r="AU116" s="331"/>
      <c r="AV116" s="331"/>
      <c r="AW116" s="331"/>
      <c r="AX116" s="331"/>
      <c r="AY116" s="331"/>
      <c r="AZ116" s="331"/>
      <c r="BA116" s="331"/>
      <c r="BB116" s="331"/>
      <c r="BC116" s="331"/>
      <c r="BD116" s="331"/>
      <c r="BE116" s="331"/>
      <c r="BF116" s="331"/>
      <c r="BG116" s="331"/>
      <c r="BH116" s="331"/>
      <c r="BI116" s="331"/>
      <c r="BJ116" s="331"/>
      <c r="BL116" s="117"/>
    </row>
    <row r="117" spans="1:64" ht="8.4499999999999993" customHeight="1" x14ac:dyDescent="0.15">
      <c r="A117" s="117"/>
      <c r="B117" s="116"/>
      <c r="C117" s="328"/>
      <c r="D117" s="331"/>
      <c r="E117" s="331"/>
      <c r="F117" s="331"/>
      <c r="G117" s="331"/>
      <c r="H117" s="331"/>
      <c r="I117" s="331"/>
      <c r="J117" s="331"/>
      <c r="K117" s="331"/>
      <c r="L117" s="331"/>
      <c r="M117" s="331"/>
      <c r="N117" s="331"/>
      <c r="O117" s="331"/>
      <c r="P117" s="331"/>
      <c r="Q117" s="331"/>
      <c r="R117" s="331"/>
      <c r="S117" s="331"/>
      <c r="T117" s="331"/>
      <c r="U117" s="331"/>
      <c r="V117" s="331"/>
      <c r="W117" s="331"/>
      <c r="X117" s="331"/>
      <c r="Y117" s="331"/>
      <c r="Z117" s="331"/>
      <c r="AA117" s="331"/>
      <c r="AB117" s="331"/>
      <c r="AC117" s="331"/>
      <c r="AD117" s="116"/>
      <c r="AE117" s="117"/>
      <c r="AH117" s="117"/>
      <c r="AJ117" s="328"/>
      <c r="AK117" s="331"/>
      <c r="AL117" s="331"/>
      <c r="AM117" s="331"/>
      <c r="AN117" s="331"/>
      <c r="AO117" s="331"/>
      <c r="AP117" s="331"/>
      <c r="AQ117" s="331"/>
      <c r="AR117" s="331"/>
      <c r="AS117" s="331"/>
      <c r="AT117" s="331"/>
      <c r="AU117" s="331"/>
      <c r="AV117" s="331"/>
      <c r="AW117" s="331"/>
      <c r="AX117" s="331"/>
      <c r="AY117" s="331"/>
      <c r="AZ117" s="331"/>
      <c r="BA117" s="331"/>
      <c r="BB117" s="331"/>
      <c r="BC117" s="331"/>
      <c r="BD117" s="331"/>
      <c r="BE117" s="331"/>
      <c r="BF117" s="331"/>
      <c r="BG117" s="331"/>
      <c r="BH117" s="331"/>
      <c r="BI117" s="331"/>
      <c r="BJ117" s="331"/>
      <c r="BL117" s="117"/>
    </row>
    <row r="118" spans="1:64" ht="8.4499999999999993" customHeight="1" x14ac:dyDescent="0.15">
      <c r="A118" s="117"/>
      <c r="B118" s="116"/>
      <c r="C118" s="116"/>
      <c r="D118" s="127"/>
      <c r="E118" s="127"/>
      <c r="F118" s="127"/>
      <c r="G118" s="127"/>
      <c r="H118" s="127"/>
      <c r="I118" s="127"/>
      <c r="J118" s="127"/>
      <c r="K118" s="127"/>
      <c r="L118" s="127"/>
      <c r="M118" s="127"/>
      <c r="N118" s="127"/>
      <c r="O118" s="127"/>
      <c r="P118" s="127"/>
      <c r="Q118" s="127"/>
      <c r="R118" s="127"/>
      <c r="S118" s="127"/>
      <c r="T118" s="127"/>
      <c r="U118" s="127"/>
      <c r="V118" s="127"/>
      <c r="W118" s="127"/>
      <c r="X118" s="127"/>
      <c r="Y118" s="127"/>
      <c r="Z118" s="127"/>
      <c r="AA118" s="127"/>
      <c r="AB118" s="127"/>
      <c r="AC118" s="127"/>
      <c r="AD118" s="116"/>
      <c r="AE118" s="117"/>
      <c r="AH118" s="117"/>
      <c r="AK118" s="127"/>
      <c r="AL118" s="127"/>
      <c r="AM118" s="127"/>
      <c r="AN118" s="127"/>
      <c r="AO118" s="127"/>
      <c r="AP118" s="127"/>
      <c r="AQ118" s="127"/>
      <c r="AR118" s="127"/>
      <c r="AS118" s="127"/>
      <c r="AT118" s="127"/>
      <c r="AU118" s="127"/>
      <c r="AV118" s="127"/>
      <c r="AW118" s="127"/>
      <c r="AX118" s="127"/>
      <c r="AY118" s="127"/>
      <c r="AZ118" s="127"/>
      <c r="BA118" s="127"/>
      <c r="BB118" s="127"/>
      <c r="BC118" s="127"/>
      <c r="BD118" s="127"/>
      <c r="BE118" s="127"/>
      <c r="BF118" s="127"/>
      <c r="BG118" s="127"/>
      <c r="BH118" s="127"/>
      <c r="BI118" s="127"/>
      <c r="BJ118" s="127"/>
      <c r="BL118" s="117"/>
    </row>
    <row r="119" spans="1:64" ht="8.4499999999999993" customHeight="1" x14ac:dyDescent="0.15">
      <c r="A119" s="117"/>
      <c r="B119" s="116"/>
      <c r="C119" s="327" t="s">
        <v>239</v>
      </c>
      <c r="D119" s="327"/>
      <c r="E119" s="327"/>
      <c r="F119" s="327"/>
      <c r="G119" s="327"/>
      <c r="H119" s="327"/>
      <c r="I119" s="327"/>
      <c r="J119" s="327"/>
      <c r="K119" s="327"/>
      <c r="L119" s="327"/>
      <c r="M119" s="327"/>
      <c r="N119" s="327"/>
      <c r="O119" s="327"/>
      <c r="P119" s="327"/>
      <c r="Q119" s="327"/>
      <c r="R119" s="327"/>
      <c r="S119" s="327"/>
      <c r="T119" s="327"/>
      <c r="U119" s="327"/>
      <c r="V119" s="327"/>
      <c r="W119" s="327"/>
      <c r="X119" s="327"/>
      <c r="Y119" s="327"/>
      <c r="Z119" s="327"/>
      <c r="AA119" s="327"/>
      <c r="AB119" s="327"/>
      <c r="AC119" s="327"/>
      <c r="AD119" s="116"/>
      <c r="AE119" s="117"/>
      <c r="AH119" s="117"/>
      <c r="AJ119" s="327" t="s">
        <v>239</v>
      </c>
      <c r="AK119" s="327"/>
      <c r="AL119" s="327"/>
      <c r="AM119" s="327"/>
      <c r="AN119" s="327"/>
      <c r="AO119" s="327"/>
      <c r="AP119" s="327"/>
      <c r="AQ119" s="327"/>
      <c r="AR119" s="327"/>
      <c r="AS119" s="327"/>
      <c r="AT119" s="327"/>
      <c r="AU119" s="327"/>
      <c r="AV119" s="327"/>
      <c r="AW119" s="327"/>
      <c r="AX119" s="327"/>
      <c r="AY119" s="327"/>
      <c r="AZ119" s="327"/>
      <c r="BA119" s="327"/>
      <c r="BB119" s="327"/>
      <c r="BC119" s="327"/>
      <c r="BD119" s="327"/>
      <c r="BE119" s="327"/>
      <c r="BF119" s="327"/>
      <c r="BG119" s="327"/>
      <c r="BH119" s="327"/>
      <c r="BI119" s="327"/>
      <c r="BJ119" s="327"/>
      <c r="BL119" s="117"/>
    </row>
    <row r="120" spans="1:64" ht="8.4499999999999993" customHeight="1" x14ac:dyDescent="0.15">
      <c r="A120" s="117"/>
      <c r="B120" s="116"/>
      <c r="C120" s="327"/>
      <c r="D120" s="327"/>
      <c r="E120" s="327"/>
      <c r="F120" s="327"/>
      <c r="G120" s="327"/>
      <c r="H120" s="327"/>
      <c r="I120" s="327"/>
      <c r="J120" s="327"/>
      <c r="K120" s="327"/>
      <c r="L120" s="327"/>
      <c r="M120" s="327"/>
      <c r="N120" s="327"/>
      <c r="O120" s="327"/>
      <c r="P120" s="327"/>
      <c r="Q120" s="327"/>
      <c r="R120" s="327"/>
      <c r="S120" s="327"/>
      <c r="T120" s="327"/>
      <c r="U120" s="327"/>
      <c r="V120" s="327"/>
      <c r="W120" s="327"/>
      <c r="X120" s="327"/>
      <c r="Y120" s="327"/>
      <c r="Z120" s="327"/>
      <c r="AA120" s="327"/>
      <c r="AB120" s="327"/>
      <c r="AC120" s="327"/>
      <c r="AD120" s="116"/>
      <c r="AE120" s="117"/>
      <c r="AH120" s="117"/>
      <c r="AJ120" s="327"/>
      <c r="AK120" s="327"/>
      <c r="AL120" s="327"/>
      <c r="AM120" s="327"/>
      <c r="AN120" s="327"/>
      <c r="AO120" s="327"/>
      <c r="AP120" s="327"/>
      <c r="AQ120" s="327"/>
      <c r="AR120" s="327"/>
      <c r="AS120" s="327"/>
      <c r="AT120" s="327"/>
      <c r="AU120" s="327"/>
      <c r="AV120" s="327"/>
      <c r="AW120" s="327"/>
      <c r="AX120" s="327"/>
      <c r="AY120" s="327"/>
      <c r="AZ120" s="327"/>
      <c r="BA120" s="327"/>
      <c r="BB120" s="327"/>
      <c r="BC120" s="327"/>
      <c r="BD120" s="327"/>
      <c r="BE120" s="327"/>
      <c r="BF120" s="327"/>
      <c r="BG120" s="327"/>
      <c r="BH120" s="327"/>
      <c r="BI120" s="327"/>
      <c r="BJ120" s="327"/>
      <c r="BL120" s="117"/>
    </row>
    <row r="121" spans="1:64" ht="8.4499999999999993" customHeight="1" x14ac:dyDescent="0.15">
      <c r="A121" s="117"/>
      <c r="B121" s="116"/>
      <c r="C121" s="328" t="s">
        <v>232</v>
      </c>
      <c r="D121" s="331" t="s">
        <v>238</v>
      </c>
      <c r="E121" s="331"/>
      <c r="F121" s="331"/>
      <c r="G121" s="331"/>
      <c r="H121" s="331"/>
      <c r="I121" s="331"/>
      <c r="J121" s="331"/>
      <c r="K121" s="331"/>
      <c r="L121" s="331"/>
      <c r="M121" s="331"/>
      <c r="N121" s="331"/>
      <c r="O121" s="331"/>
      <c r="P121" s="331"/>
      <c r="Q121" s="331"/>
      <c r="R121" s="331"/>
      <c r="S121" s="331"/>
      <c r="T121" s="331"/>
      <c r="U121" s="331"/>
      <c r="V121" s="331"/>
      <c r="W121" s="331"/>
      <c r="X121" s="331"/>
      <c r="Y121" s="331"/>
      <c r="Z121" s="331"/>
      <c r="AA121" s="331"/>
      <c r="AB121" s="331"/>
      <c r="AC121" s="331"/>
      <c r="AD121" s="116"/>
      <c r="AE121" s="117"/>
      <c r="AH121" s="117"/>
      <c r="AJ121" s="328" t="s">
        <v>232</v>
      </c>
      <c r="AK121" s="331" t="s">
        <v>238</v>
      </c>
      <c r="AL121" s="331"/>
      <c r="AM121" s="331"/>
      <c r="AN121" s="331"/>
      <c r="AO121" s="331"/>
      <c r="AP121" s="331"/>
      <c r="AQ121" s="331"/>
      <c r="AR121" s="331"/>
      <c r="AS121" s="331"/>
      <c r="AT121" s="331"/>
      <c r="AU121" s="331"/>
      <c r="AV121" s="331"/>
      <c r="AW121" s="331"/>
      <c r="AX121" s="331"/>
      <c r="AY121" s="331"/>
      <c r="AZ121" s="331"/>
      <c r="BA121" s="331"/>
      <c r="BB121" s="331"/>
      <c r="BC121" s="331"/>
      <c r="BD121" s="331"/>
      <c r="BE121" s="331"/>
      <c r="BF121" s="331"/>
      <c r="BG121" s="331"/>
      <c r="BH121" s="331"/>
      <c r="BI121" s="331"/>
      <c r="BJ121" s="331"/>
      <c r="BL121" s="117"/>
    </row>
    <row r="122" spans="1:64" ht="8.4499999999999993" customHeight="1" x14ac:dyDescent="0.15">
      <c r="A122" s="117"/>
      <c r="B122" s="116"/>
      <c r="C122" s="328"/>
      <c r="D122" s="331"/>
      <c r="E122" s="331"/>
      <c r="F122" s="331"/>
      <c r="G122" s="331"/>
      <c r="H122" s="331"/>
      <c r="I122" s="331"/>
      <c r="J122" s="331"/>
      <c r="K122" s="331"/>
      <c r="L122" s="331"/>
      <c r="M122" s="331"/>
      <c r="N122" s="331"/>
      <c r="O122" s="331"/>
      <c r="P122" s="331"/>
      <c r="Q122" s="331"/>
      <c r="R122" s="331"/>
      <c r="S122" s="331"/>
      <c r="T122" s="331"/>
      <c r="U122" s="331"/>
      <c r="V122" s="331"/>
      <c r="W122" s="331"/>
      <c r="X122" s="331"/>
      <c r="Y122" s="331"/>
      <c r="Z122" s="331"/>
      <c r="AA122" s="331"/>
      <c r="AB122" s="331"/>
      <c r="AC122" s="331"/>
      <c r="AD122" s="116"/>
      <c r="AE122" s="117"/>
      <c r="AH122" s="117"/>
      <c r="AJ122" s="328"/>
      <c r="AK122" s="331"/>
      <c r="AL122" s="331"/>
      <c r="AM122" s="331"/>
      <c r="AN122" s="331"/>
      <c r="AO122" s="331"/>
      <c r="AP122" s="331"/>
      <c r="AQ122" s="331"/>
      <c r="AR122" s="331"/>
      <c r="AS122" s="331"/>
      <c r="AT122" s="331"/>
      <c r="AU122" s="331"/>
      <c r="AV122" s="331"/>
      <c r="AW122" s="331"/>
      <c r="AX122" s="331"/>
      <c r="AY122" s="331"/>
      <c r="AZ122" s="331"/>
      <c r="BA122" s="331"/>
      <c r="BB122" s="331"/>
      <c r="BC122" s="331"/>
      <c r="BD122" s="331"/>
      <c r="BE122" s="331"/>
      <c r="BF122" s="331"/>
      <c r="BG122" s="331"/>
      <c r="BH122" s="331"/>
      <c r="BI122" s="331"/>
      <c r="BJ122" s="331"/>
      <c r="BL122" s="117"/>
    </row>
    <row r="123" spans="1:64" ht="8.4499999999999993" customHeight="1" x14ac:dyDescent="0.15">
      <c r="A123" s="117"/>
      <c r="B123" s="116"/>
      <c r="C123" s="328"/>
      <c r="D123" s="331"/>
      <c r="E123" s="331"/>
      <c r="F123" s="331"/>
      <c r="G123" s="331"/>
      <c r="H123" s="331"/>
      <c r="I123" s="331"/>
      <c r="J123" s="331"/>
      <c r="K123" s="331"/>
      <c r="L123" s="331"/>
      <c r="M123" s="331"/>
      <c r="N123" s="331"/>
      <c r="O123" s="331"/>
      <c r="P123" s="331"/>
      <c r="Q123" s="331"/>
      <c r="R123" s="331"/>
      <c r="S123" s="331"/>
      <c r="T123" s="331"/>
      <c r="U123" s="331"/>
      <c r="V123" s="331"/>
      <c r="W123" s="331"/>
      <c r="X123" s="331"/>
      <c r="Y123" s="331"/>
      <c r="Z123" s="331"/>
      <c r="AA123" s="331"/>
      <c r="AB123" s="331"/>
      <c r="AC123" s="331"/>
      <c r="AD123" s="116"/>
      <c r="AE123" s="117"/>
      <c r="AH123" s="117"/>
      <c r="AJ123" s="328"/>
      <c r="AK123" s="331"/>
      <c r="AL123" s="331"/>
      <c r="AM123" s="331"/>
      <c r="AN123" s="331"/>
      <c r="AO123" s="331"/>
      <c r="AP123" s="331"/>
      <c r="AQ123" s="331"/>
      <c r="AR123" s="331"/>
      <c r="AS123" s="331"/>
      <c r="AT123" s="331"/>
      <c r="AU123" s="331"/>
      <c r="AV123" s="331"/>
      <c r="AW123" s="331"/>
      <c r="AX123" s="331"/>
      <c r="AY123" s="331"/>
      <c r="AZ123" s="331"/>
      <c r="BA123" s="331"/>
      <c r="BB123" s="331"/>
      <c r="BC123" s="331"/>
      <c r="BD123" s="331"/>
      <c r="BE123" s="331"/>
      <c r="BF123" s="331"/>
      <c r="BG123" s="331"/>
      <c r="BH123" s="331"/>
      <c r="BI123" s="331"/>
      <c r="BJ123" s="331"/>
      <c r="BL123" s="117"/>
    </row>
    <row r="124" spans="1:64" ht="8.4499999999999993" customHeight="1" x14ac:dyDescent="0.15">
      <c r="A124" s="117"/>
      <c r="B124" s="116"/>
      <c r="C124" s="328"/>
      <c r="D124" s="331"/>
      <c r="E124" s="331"/>
      <c r="F124" s="331"/>
      <c r="G124" s="331"/>
      <c r="H124" s="331"/>
      <c r="I124" s="331"/>
      <c r="J124" s="331"/>
      <c r="K124" s="331"/>
      <c r="L124" s="331"/>
      <c r="M124" s="331"/>
      <c r="N124" s="331"/>
      <c r="O124" s="331"/>
      <c r="P124" s="331"/>
      <c r="Q124" s="331"/>
      <c r="R124" s="331"/>
      <c r="S124" s="331"/>
      <c r="T124" s="331"/>
      <c r="U124" s="331"/>
      <c r="V124" s="331"/>
      <c r="W124" s="331"/>
      <c r="X124" s="331"/>
      <c r="Y124" s="331"/>
      <c r="Z124" s="331"/>
      <c r="AA124" s="331"/>
      <c r="AB124" s="331"/>
      <c r="AC124" s="331"/>
      <c r="AD124" s="116"/>
      <c r="AE124" s="117"/>
      <c r="AH124" s="117"/>
      <c r="AJ124" s="328"/>
      <c r="AK124" s="331"/>
      <c r="AL124" s="331"/>
      <c r="AM124" s="331"/>
      <c r="AN124" s="331"/>
      <c r="AO124" s="331"/>
      <c r="AP124" s="331"/>
      <c r="AQ124" s="331"/>
      <c r="AR124" s="331"/>
      <c r="AS124" s="331"/>
      <c r="AT124" s="331"/>
      <c r="AU124" s="331"/>
      <c r="AV124" s="331"/>
      <c r="AW124" s="331"/>
      <c r="AX124" s="331"/>
      <c r="AY124" s="331"/>
      <c r="AZ124" s="331"/>
      <c r="BA124" s="331"/>
      <c r="BB124" s="331"/>
      <c r="BC124" s="331"/>
      <c r="BD124" s="331"/>
      <c r="BE124" s="331"/>
      <c r="BF124" s="331"/>
      <c r="BG124" s="331"/>
      <c r="BH124" s="331"/>
      <c r="BI124" s="331"/>
      <c r="BJ124" s="331"/>
      <c r="BL124" s="117"/>
    </row>
    <row r="125" spans="1:64" ht="8.4499999999999993" customHeight="1" x14ac:dyDescent="0.15">
      <c r="A125" s="117"/>
      <c r="B125" s="116"/>
      <c r="C125" s="122"/>
      <c r="D125" s="119"/>
      <c r="E125" s="119"/>
      <c r="F125" s="119"/>
      <c r="G125" s="119"/>
      <c r="H125" s="119"/>
      <c r="I125" s="119"/>
      <c r="J125" s="119"/>
      <c r="K125" s="119"/>
      <c r="L125" s="119"/>
      <c r="M125" s="119"/>
      <c r="N125" s="119"/>
      <c r="O125" s="119"/>
      <c r="P125" s="119"/>
      <c r="Q125" s="119"/>
      <c r="R125" s="119"/>
      <c r="S125" s="119"/>
      <c r="T125" s="119"/>
      <c r="U125" s="119"/>
      <c r="V125" s="119"/>
      <c r="W125" s="119"/>
      <c r="X125" s="119"/>
      <c r="Y125" s="119"/>
      <c r="Z125" s="119"/>
      <c r="AA125" s="119"/>
      <c r="AB125" s="119"/>
      <c r="AC125" s="119"/>
      <c r="AD125" s="116"/>
      <c r="AE125" s="117"/>
      <c r="AH125" s="117"/>
      <c r="AJ125" s="122"/>
      <c r="AK125" s="119"/>
      <c r="AL125" s="119"/>
      <c r="AM125" s="119"/>
      <c r="AN125" s="119"/>
      <c r="AO125" s="119"/>
      <c r="AP125" s="119"/>
      <c r="AQ125" s="119"/>
      <c r="AR125" s="119"/>
      <c r="AS125" s="119"/>
      <c r="AT125" s="119"/>
      <c r="AU125" s="119"/>
      <c r="AV125" s="119"/>
      <c r="AW125" s="119"/>
      <c r="AX125" s="119"/>
      <c r="AY125" s="119"/>
      <c r="AZ125" s="119"/>
      <c r="BA125" s="119"/>
      <c r="BB125" s="119"/>
      <c r="BC125" s="119"/>
      <c r="BD125" s="119"/>
      <c r="BE125" s="119"/>
      <c r="BF125" s="119"/>
      <c r="BG125" s="119"/>
      <c r="BH125" s="119"/>
      <c r="BI125" s="119"/>
      <c r="BJ125" s="119"/>
      <c r="BL125" s="117"/>
    </row>
    <row r="126" spans="1:64" ht="8.4499999999999993" customHeight="1" x14ac:dyDescent="0.15">
      <c r="A126" s="117"/>
      <c r="B126" s="116"/>
      <c r="C126" s="328" t="s">
        <v>232</v>
      </c>
      <c r="D126" s="331" t="s">
        <v>235</v>
      </c>
      <c r="E126" s="331"/>
      <c r="F126" s="331"/>
      <c r="G126" s="331"/>
      <c r="H126" s="331"/>
      <c r="I126" s="331"/>
      <c r="J126" s="331"/>
      <c r="K126" s="331"/>
      <c r="L126" s="331"/>
      <c r="M126" s="331"/>
      <c r="N126" s="331"/>
      <c r="O126" s="331"/>
      <c r="P126" s="331"/>
      <c r="Q126" s="331"/>
      <c r="R126" s="331"/>
      <c r="S126" s="331"/>
      <c r="T126" s="331"/>
      <c r="U126" s="331"/>
      <c r="V126" s="331"/>
      <c r="W126" s="331"/>
      <c r="X126" s="331"/>
      <c r="Y126" s="331"/>
      <c r="Z126" s="331"/>
      <c r="AA126" s="331"/>
      <c r="AB126" s="331"/>
      <c r="AC126" s="331"/>
      <c r="AD126" s="116"/>
      <c r="AE126" s="117"/>
      <c r="AH126" s="117"/>
      <c r="AJ126" s="328" t="s">
        <v>232</v>
      </c>
      <c r="AK126" s="331" t="s">
        <v>235</v>
      </c>
      <c r="AL126" s="331"/>
      <c r="AM126" s="331"/>
      <c r="AN126" s="331"/>
      <c r="AO126" s="331"/>
      <c r="AP126" s="331"/>
      <c r="AQ126" s="331"/>
      <c r="AR126" s="331"/>
      <c r="AS126" s="331"/>
      <c r="AT126" s="331"/>
      <c r="AU126" s="331"/>
      <c r="AV126" s="331"/>
      <c r="AW126" s="331"/>
      <c r="AX126" s="331"/>
      <c r="AY126" s="331"/>
      <c r="AZ126" s="331"/>
      <c r="BA126" s="331"/>
      <c r="BB126" s="331"/>
      <c r="BC126" s="331"/>
      <c r="BD126" s="331"/>
      <c r="BE126" s="331"/>
      <c r="BF126" s="331"/>
      <c r="BG126" s="331"/>
      <c r="BH126" s="331"/>
      <c r="BI126" s="331"/>
      <c r="BJ126" s="331"/>
      <c r="BL126" s="117"/>
    </row>
    <row r="127" spans="1:64" ht="8.4499999999999993" customHeight="1" x14ac:dyDescent="0.15">
      <c r="A127" s="117"/>
      <c r="B127" s="116"/>
      <c r="C127" s="328"/>
      <c r="D127" s="331"/>
      <c r="E127" s="331"/>
      <c r="F127" s="331"/>
      <c r="G127" s="331"/>
      <c r="H127" s="331"/>
      <c r="I127" s="331"/>
      <c r="J127" s="331"/>
      <c r="K127" s="331"/>
      <c r="L127" s="331"/>
      <c r="M127" s="331"/>
      <c r="N127" s="331"/>
      <c r="O127" s="331"/>
      <c r="P127" s="331"/>
      <c r="Q127" s="331"/>
      <c r="R127" s="331"/>
      <c r="S127" s="331"/>
      <c r="T127" s="331"/>
      <c r="U127" s="331"/>
      <c r="V127" s="331"/>
      <c r="W127" s="331"/>
      <c r="X127" s="331"/>
      <c r="Y127" s="331"/>
      <c r="Z127" s="331"/>
      <c r="AA127" s="331"/>
      <c r="AB127" s="331"/>
      <c r="AC127" s="331"/>
      <c r="AD127" s="116"/>
      <c r="AE127" s="117"/>
      <c r="AH127" s="117"/>
      <c r="AJ127" s="328"/>
      <c r="AK127" s="331"/>
      <c r="AL127" s="331"/>
      <c r="AM127" s="331"/>
      <c r="AN127" s="331"/>
      <c r="AO127" s="331"/>
      <c r="AP127" s="331"/>
      <c r="AQ127" s="331"/>
      <c r="AR127" s="331"/>
      <c r="AS127" s="331"/>
      <c r="AT127" s="331"/>
      <c r="AU127" s="331"/>
      <c r="AV127" s="331"/>
      <c r="AW127" s="331"/>
      <c r="AX127" s="331"/>
      <c r="AY127" s="331"/>
      <c r="AZ127" s="331"/>
      <c r="BA127" s="331"/>
      <c r="BB127" s="331"/>
      <c r="BC127" s="331"/>
      <c r="BD127" s="331"/>
      <c r="BE127" s="331"/>
      <c r="BF127" s="331"/>
      <c r="BG127" s="331"/>
      <c r="BH127" s="331"/>
      <c r="BI127" s="331"/>
      <c r="BJ127" s="331"/>
      <c r="BL127" s="117"/>
    </row>
    <row r="128" spans="1:64" ht="8.4499999999999993" customHeight="1" x14ac:dyDescent="0.15">
      <c r="A128" s="117"/>
      <c r="B128" s="116"/>
      <c r="C128" s="328"/>
      <c r="D128" s="331"/>
      <c r="E128" s="331"/>
      <c r="F128" s="331"/>
      <c r="G128" s="331"/>
      <c r="H128" s="331"/>
      <c r="I128" s="331"/>
      <c r="J128" s="331"/>
      <c r="K128" s="331"/>
      <c r="L128" s="331"/>
      <c r="M128" s="331"/>
      <c r="N128" s="331"/>
      <c r="O128" s="331"/>
      <c r="P128" s="331"/>
      <c r="Q128" s="331"/>
      <c r="R128" s="331"/>
      <c r="S128" s="331"/>
      <c r="T128" s="331"/>
      <c r="U128" s="331"/>
      <c r="V128" s="331"/>
      <c r="W128" s="331"/>
      <c r="X128" s="331"/>
      <c r="Y128" s="331"/>
      <c r="Z128" s="331"/>
      <c r="AA128" s="331"/>
      <c r="AB128" s="331"/>
      <c r="AC128" s="331"/>
      <c r="AD128" s="116"/>
      <c r="AE128" s="117"/>
      <c r="AH128" s="117"/>
      <c r="AJ128" s="328"/>
      <c r="AK128" s="331"/>
      <c r="AL128" s="331"/>
      <c r="AM128" s="331"/>
      <c r="AN128" s="331"/>
      <c r="AO128" s="331"/>
      <c r="AP128" s="331"/>
      <c r="AQ128" s="331"/>
      <c r="AR128" s="331"/>
      <c r="AS128" s="331"/>
      <c r="AT128" s="331"/>
      <c r="AU128" s="331"/>
      <c r="AV128" s="331"/>
      <c r="AW128" s="331"/>
      <c r="AX128" s="331"/>
      <c r="AY128" s="331"/>
      <c r="AZ128" s="331"/>
      <c r="BA128" s="331"/>
      <c r="BB128" s="331"/>
      <c r="BC128" s="331"/>
      <c r="BD128" s="331"/>
      <c r="BE128" s="331"/>
      <c r="BF128" s="331"/>
      <c r="BG128" s="331"/>
      <c r="BH128" s="331"/>
      <c r="BI128" s="331"/>
      <c r="BJ128" s="331"/>
      <c r="BL128" s="117"/>
    </row>
    <row r="129" spans="1:64" ht="8.4499999999999993" customHeight="1" x14ac:dyDescent="0.15">
      <c r="A129" s="117"/>
      <c r="B129" s="116"/>
      <c r="C129" s="328"/>
      <c r="D129" s="331"/>
      <c r="E129" s="331"/>
      <c r="F129" s="331"/>
      <c r="G129" s="331"/>
      <c r="H129" s="331"/>
      <c r="I129" s="331"/>
      <c r="J129" s="331"/>
      <c r="K129" s="331"/>
      <c r="L129" s="331"/>
      <c r="M129" s="331"/>
      <c r="N129" s="331"/>
      <c r="O129" s="331"/>
      <c r="P129" s="331"/>
      <c r="Q129" s="331"/>
      <c r="R129" s="331"/>
      <c r="S129" s="331"/>
      <c r="T129" s="331"/>
      <c r="U129" s="331"/>
      <c r="V129" s="331"/>
      <c r="W129" s="331"/>
      <c r="X129" s="331"/>
      <c r="Y129" s="331"/>
      <c r="Z129" s="331"/>
      <c r="AA129" s="331"/>
      <c r="AB129" s="331"/>
      <c r="AC129" s="331"/>
      <c r="AD129" s="116"/>
      <c r="AE129" s="117"/>
      <c r="AH129" s="117"/>
      <c r="AJ129" s="328"/>
      <c r="AK129" s="331"/>
      <c r="AL129" s="331"/>
      <c r="AM129" s="331"/>
      <c r="AN129" s="331"/>
      <c r="AO129" s="331"/>
      <c r="AP129" s="331"/>
      <c r="AQ129" s="331"/>
      <c r="AR129" s="331"/>
      <c r="AS129" s="331"/>
      <c r="AT129" s="331"/>
      <c r="AU129" s="331"/>
      <c r="AV129" s="331"/>
      <c r="AW129" s="331"/>
      <c r="AX129" s="331"/>
      <c r="AY129" s="331"/>
      <c r="AZ129" s="331"/>
      <c r="BA129" s="331"/>
      <c r="BB129" s="331"/>
      <c r="BC129" s="331"/>
      <c r="BD129" s="331"/>
      <c r="BE129" s="331"/>
      <c r="BF129" s="331"/>
      <c r="BG129" s="331"/>
      <c r="BH129" s="331"/>
      <c r="BI129" s="331"/>
      <c r="BJ129" s="331"/>
      <c r="BL129" s="117"/>
    </row>
    <row r="130" spans="1:64" ht="8.4499999999999993" customHeight="1" x14ac:dyDescent="0.15">
      <c r="A130" s="117"/>
      <c r="B130" s="116"/>
      <c r="C130" s="122"/>
      <c r="D130" s="123"/>
      <c r="E130" s="119"/>
      <c r="F130" s="119"/>
      <c r="G130" s="119"/>
      <c r="H130" s="119"/>
      <c r="I130" s="119"/>
      <c r="J130" s="119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119"/>
      <c r="Z130" s="119"/>
      <c r="AA130" s="119"/>
      <c r="AB130" s="119"/>
      <c r="AC130" s="119"/>
      <c r="AD130" s="116"/>
      <c r="AE130" s="117"/>
      <c r="AH130" s="117"/>
      <c r="AJ130" s="122"/>
      <c r="AK130" s="123"/>
      <c r="AL130" s="119"/>
      <c r="AM130" s="119"/>
      <c r="AN130" s="119"/>
      <c r="AO130" s="119"/>
      <c r="AP130" s="119"/>
      <c r="AQ130" s="119"/>
      <c r="AR130" s="119"/>
      <c r="AS130" s="119"/>
      <c r="AT130" s="119"/>
      <c r="AU130" s="119"/>
      <c r="AV130" s="119"/>
      <c r="AW130" s="119"/>
      <c r="AX130" s="119"/>
      <c r="AY130" s="119"/>
      <c r="AZ130" s="119"/>
      <c r="BA130" s="119"/>
      <c r="BB130" s="119"/>
      <c r="BC130" s="119"/>
      <c r="BD130" s="119"/>
      <c r="BE130" s="119"/>
      <c r="BF130" s="119"/>
      <c r="BG130" s="119"/>
      <c r="BH130" s="119"/>
      <c r="BI130" s="119"/>
      <c r="BJ130" s="119"/>
      <c r="BL130" s="117"/>
    </row>
    <row r="131" spans="1:64" ht="8.4499999999999993" customHeight="1" x14ac:dyDescent="0.15">
      <c r="A131" s="117"/>
      <c r="B131" s="116"/>
      <c r="C131" s="328" t="s">
        <v>232</v>
      </c>
      <c r="D131" s="331" t="s">
        <v>231</v>
      </c>
      <c r="E131" s="331"/>
      <c r="F131" s="331"/>
      <c r="G131" s="331"/>
      <c r="H131" s="331"/>
      <c r="I131" s="331"/>
      <c r="J131" s="331"/>
      <c r="K131" s="331"/>
      <c r="L131" s="331"/>
      <c r="M131" s="331"/>
      <c r="N131" s="331"/>
      <c r="O131" s="331"/>
      <c r="P131" s="331"/>
      <c r="Q131" s="331"/>
      <c r="R131" s="331"/>
      <c r="S131" s="331"/>
      <c r="T131" s="331"/>
      <c r="U131" s="331"/>
      <c r="V131" s="331"/>
      <c r="W131" s="331"/>
      <c r="X131" s="331"/>
      <c r="Y131" s="331"/>
      <c r="Z131" s="331"/>
      <c r="AA131" s="331"/>
      <c r="AB131" s="331"/>
      <c r="AC131" s="331"/>
      <c r="AD131" s="116"/>
      <c r="AE131" s="117"/>
      <c r="AH131" s="117"/>
      <c r="AJ131" s="328" t="s">
        <v>232</v>
      </c>
      <c r="AK131" s="331" t="s">
        <v>231</v>
      </c>
      <c r="AL131" s="331"/>
      <c r="AM131" s="331"/>
      <c r="AN131" s="331"/>
      <c r="AO131" s="331"/>
      <c r="AP131" s="331"/>
      <c r="AQ131" s="331"/>
      <c r="AR131" s="331"/>
      <c r="AS131" s="331"/>
      <c r="AT131" s="331"/>
      <c r="AU131" s="331"/>
      <c r="AV131" s="331"/>
      <c r="AW131" s="331"/>
      <c r="AX131" s="331"/>
      <c r="AY131" s="331"/>
      <c r="AZ131" s="331"/>
      <c r="BA131" s="331"/>
      <c r="BB131" s="331"/>
      <c r="BC131" s="331"/>
      <c r="BD131" s="331"/>
      <c r="BE131" s="331"/>
      <c r="BF131" s="331"/>
      <c r="BG131" s="331"/>
      <c r="BH131" s="331"/>
      <c r="BI131" s="331"/>
      <c r="BJ131" s="331"/>
      <c r="BL131" s="117"/>
    </row>
    <row r="132" spans="1:64" ht="8.4499999999999993" customHeight="1" x14ac:dyDescent="0.15">
      <c r="A132" s="117"/>
      <c r="B132" s="116"/>
      <c r="C132" s="328"/>
      <c r="D132" s="331"/>
      <c r="E132" s="331"/>
      <c r="F132" s="331"/>
      <c r="G132" s="331"/>
      <c r="H132" s="331"/>
      <c r="I132" s="331"/>
      <c r="J132" s="331"/>
      <c r="K132" s="331"/>
      <c r="L132" s="331"/>
      <c r="M132" s="331"/>
      <c r="N132" s="331"/>
      <c r="O132" s="331"/>
      <c r="P132" s="331"/>
      <c r="Q132" s="331"/>
      <c r="R132" s="331"/>
      <c r="S132" s="331"/>
      <c r="T132" s="331"/>
      <c r="U132" s="331"/>
      <c r="V132" s="331"/>
      <c r="W132" s="331"/>
      <c r="X132" s="331"/>
      <c r="Y132" s="331"/>
      <c r="Z132" s="331"/>
      <c r="AA132" s="331"/>
      <c r="AB132" s="331"/>
      <c r="AC132" s="331"/>
      <c r="AD132" s="116"/>
      <c r="AE132" s="117"/>
      <c r="AH132" s="117"/>
      <c r="AJ132" s="328"/>
      <c r="AK132" s="331"/>
      <c r="AL132" s="331"/>
      <c r="AM132" s="331"/>
      <c r="AN132" s="331"/>
      <c r="AO132" s="331"/>
      <c r="AP132" s="331"/>
      <c r="AQ132" s="331"/>
      <c r="AR132" s="331"/>
      <c r="AS132" s="331"/>
      <c r="AT132" s="331"/>
      <c r="AU132" s="331"/>
      <c r="AV132" s="331"/>
      <c r="AW132" s="331"/>
      <c r="AX132" s="331"/>
      <c r="AY132" s="331"/>
      <c r="AZ132" s="331"/>
      <c r="BA132" s="331"/>
      <c r="BB132" s="331"/>
      <c r="BC132" s="331"/>
      <c r="BD132" s="331"/>
      <c r="BE132" s="331"/>
      <c r="BF132" s="331"/>
      <c r="BG132" s="331"/>
      <c r="BH132" s="331"/>
      <c r="BI132" s="331"/>
      <c r="BJ132" s="331"/>
      <c r="BL132" s="117"/>
    </row>
    <row r="133" spans="1:64" ht="8.4499999999999993" customHeight="1" x14ac:dyDescent="0.15">
      <c r="A133" s="117"/>
      <c r="B133" s="116"/>
      <c r="C133" s="328"/>
      <c r="D133" s="331"/>
      <c r="E133" s="331"/>
      <c r="F133" s="331"/>
      <c r="G133" s="331"/>
      <c r="H133" s="331"/>
      <c r="I133" s="331"/>
      <c r="J133" s="331"/>
      <c r="K133" s="331"/>
      <c r="L133" s="331"/>
      <c r="M133" s="331"/>
      <c r="N133" s="331"/>
      <c r="O133" s="331"/>
      <c r="P133" s="331"/>
      <c r="Q133" s="331"/>
      <c r="R133" s="331"/>
      <c r="S133" s="331"/>
      <c r="T133" s="331"/>
      <c r="U133" s="331"/>
      <c r="V133" s="331"/>
      <c r="W133" s="331"/>
      <c r="X133" s="331"/>
      <c r="Y133" s="331"/>
      <c r="Z133" s="331"/>
      <c r="AA133" s="331"/>
      <c r="AB133" s="331"/>
      <c r="AC133" s="331"/>
      <c r="AD133" s="116"/>
      <c r="AE133" s="117"/>
      <c r="AH133" s="117"/>
      <c r="AJ133" s="328"/>
      <c r="AK133" s="331"/>
      <c r="AL133" s="331"/>
      <c r="AM133" s="331"/>
      <c r="AN133" s="331"/>
      <c r="AO133" s="331"/>
      <c r="AP133" s="331"/>
      <c r="AQ133" s="331"/>
      <c r="AR133" s="331"/>
      <c r="AS133" s="331"/>
      <c r="AT133" s="331"/>
      <c r="AU133" s="331"/>
      <c r="AV133" s="331"/>
      <c r="AW133" s="331"/>
      <c r="AX133" s="331"/>
      <c r="AY133" s="331"/>
      <c r="AZ133" s="331"/>
      <c r="BA133" s="331"/>
      <c r="BB133" s="331"/>
      <c r="BC133" s="331"/>
      <c r="BD133" s="331"/>
      <c r="BE133" s="331"/>
      <c r="BF133" s="331"/>
      <c r="BG133" s="331"/>
      <c r="BH133" s="331"/>
      <c r="BI133" s="331"/>
      <c r="BJ133" s="331"/>
      <c r="BL133" s="117"/>
    </row>
    <row r="134" spans="1:64" ht="8.4499999999999993" customHeight="1" x14ac:dyDescent="0.15">
      <c r="A134" s="117"/>
      <c r="B134" s="116"/>
      <c r="C134" s="328"/>
      <c r="D134" s="331"/>
      <c r="E134" s="331"/>
      <c r="F134" s="331"/>
      <c r="G134" s="331"/>
      <c r="H134" s="331"/>
      <c r="I134" s="331"/>
      <c r="J134" s="331"/>
      <c r="K134" s="331"/>
      <c r="L134" s="331"/>
      <c r="M134" s="331"/>
      <c r="N134" s="331"/>
      <c r="O134" s="331"/>
      <c r="P134" s="331"/>
      <c r="Q134" s="331"/>
      <c r="R134" s="331"/>
      <c r="S134" s="331"/>
      <c r="T134" s="331"/>
      <c r="U134" s="331"/>
      <c r="V134" s="331"/>
      <c r="W134" s="331"/>
      <c r="X134" s="331"/>
      <c r="Y134" s="331"/>
      <c r="Z134" s="331"/>
      <c r="AA134" s="331"/>
      <c r="AB134" s="331"/>
      <c r="AC134" s="331"/>
      <c r="AD134" s="116"/>
      <c r="AE134" s="117"/>
      <c r="AH134" s="117"/>
      <c r="AJ134" s="328"/>
      <c r="AK134" s="331"/>
      <c r="AL134" s="331"/>
      <c r="AM134" s="331"/>
      <c r="AN134" s="331"/>
      <c r="AO134" s="331"/>
      <c r="AP134" s="331"/>
      <c r="AQ134" s="331"/>
      <c r="AR134" s="331"/>
      <c r="AS134" s="331"/>
      <c r="AT134" s="331"/>
      <c r="AU134" s="331"/>
      <c r="AV134" s="331"/>
      <c r="AW134" s="331"/>
      <c r="AX134" s="331"/>
      <c r="AY134" s="331"/>
      <c r="AZ134" s="331"/>
      <c r="BA134" s="331"/>
      <c r="BB134" s="331"/>
      <c r="BC134" s="331"/>
      <c r="BD134" s="331"/>
      <c r="BE134" s="331"/>
      <c r="BF134" s="331"/>
      <c r="BG134" s="331"/>
      <c r="BH134" s="331"/>
      <c r="BI134" s="331"/>
      <c r="BJ134" s="331"/>
      <c r="BL134" s="117"/>
    </row>
    <row r="135" spans="1:64" ht="8.4499999999999993" customHeight="1" x14ac:dyDescent="0.15">
      <c r="A135" s="117"/>
      <c r="B135" s="116"/>
      <c r="C135" s="122"/>
      <c r="D135" s="119"/>
      <c r="E135" s="119"/>
      <c r="F135" s="119"/>
      <c r="G135" s="119"/>
      <c r="H135" s="119"/>
      <c r="I135" s="119"/>
      <c r="J135" s="119"/>
      <c r="K135" s="119"/>
      <c r="L135" s="119"/>
      <c r="M135" s="119"/>
      <c r="N135" s="119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19"/>
      <c r="Z135" s="119"/>
      <c r="AA135" s="119"/>
      <c r="AB135" s="119"/>
      <c r="AC135" s="119"/>
      <c r="AD135" s="116"/>
      <c r="AE135" s="117"/>
      <c r="AH135" s="117"/>
      <c r="AJ135" s="122"/>
      <c r="AK135" s="119"/>
      <c r="AL135" s="119"/>
      <c r="AM135" s="119"/>
      <c r="AN135" s="119"/>
      <c r="AO135" s="119"/>
      <c r="AP135" s="119"/>
      <c r="AQ135" s="119"/>
      <c r="AR135" s="119"/>
      <c r="AS135" s="119"/>
      <c r="AT135" s="119"/>
      <c r="AU135" s="119"/>
      <c r="AV135" s="119"/>
      <c r="AW135" s="119"/>
      <c r="AX135" s="119"/>
      <c r="AY135" s="119"/>
      <c r="AZ135" s="119"/>
      <c r="BA135" s="119"/>
      <c r="BB135" s="119"/>
      <c r="BC135" s="119"/>
      <c r="BD135" s="119"/>
      <c r="BE135" s="119"/>
      <c r="BF135" s="119"/>
      <c r="BG135" s="119"/>
      <c r="BH135" s="119"/>
      <c r="BI135" s="119"/>
      <c r="BJ135" s="119"/>
      <c r="BL135" s="117"/>
    </row>
    <row r="136" spans="1:64" ht="8.4499999999999993" customHeight="1" x14ac:dyDescent="0.15">
      <c r="A136" s="117"/>
      <c r="B136" s="116"/>
      <c r="C136" s="122"/>
      <c r="D136" s="119"/>
      <c r="E136" s="121"/>
      <c r="F136" s="120"/>
      <c r="G136" s="119"/>
      <c r="H136" s="119"/>
      <c r="I136" s="119"/>
      <c r="J136" s="119"/>
      <c r="K136" s="119"/>
      <c r="L136" s="119"/>
      <c r="M136" s="119"/>
      <c r="N136" s="119"/>
      <c r="O136" s="119"/>
      <c r="P136" s="119"/>
      <c r="Q136" s="119"/>
      <c r="R136" s="119"/>
      <c r="S136" s="119"/>
      <c r="T136" s="119"/>
      <c r="U136" s="119"/>
      <c r="V136" s="119"/>
      <c r="W136" s="119"/>
      <c r="X136" s="119"/>
      <c r="Y136" s="119"/>
      <c r="Z136" s="119"/>
      <c r="AA136" s="119"/>
      <c r="AB136" s="119"/>
      <c r="AC136" s="119"/>
      <c r="AD136" s="116"/>
      <c r="AE136" s="117"/>
      <c r="AH136" s="117"/>
      <c r="AJ136" s="122"/>
      <c r="AK136" s="119"/>
      <c r="AL136" s="121"/>
      <c r="AM136" s="120"/>
      <c r="AN136" s="119"/>
      <c r="AO136" s="119"/>
      <c r="AP136" s="119"/>
      <c r="AQ136" s="119"/>
      <c r="AR136" s="119"/>
      <c r="AS136" s="119"/>
      <c r="AT136" s="119"/>
      <c r="AU136" s="119"/>
      <c r="AV136" s="119"/>
      <c r="AW136" s="119"/>
      <c r="AX136" s="119"/>
      <c r="AY136" s="119"/>
      <c r="AZ136" s="119"/>
      <c r="BA136" s="119"/>
      <c r="BB136" s="119"/>
      <c r="BC136" s="119"/>
      <c r="BD136" s="119"/>
      <c r="BE136" s="119"/>
      <c r="BF136" s="119"/>
      <c r="BG136" s="119"/>
      <c r="BH136" s="119"/>
      <c r="BI136" s="119"/>
      <c r="BJ136" s="119"/>
      <c r="BL136" s="117"/>
    </row>
    <row r="137" spans="1:64" ht="8.4499999999999993" customHeight="1" x14ac:dyDescent="0.15">
      <c r="A137" s="117"/>
      <c r="B137" s="116"/>
      <c r="C137" s="334" t="s">
        <v>225</v>
      </c>
      <c r="D137" s="340" t="s">
        <v>224</v>
      </c>
      <c r="E137" s="340"/>
      <c r="F137" s="340"/>
      <c r="G137" s="340"/>
      <c r="H137" s="340"/>
      <c r="I137" s="340"/>
      <c r="J137" s="340"/>
      <c r="K137" s="340"/>
      <c r="L137" s="340"/>
      <c r="M137" s="340"/>
      <c r="N137" s="340"/>
      <c r="O137" s="340"/>
      <c r="P137" s="340"/>
      <c r="Q137" s="340"/>
      <c r="R137" s="340"/>
      <c r="S137" s="340"/>
      <c r="T137" s="340"/>
      <c r="U137" s="340"/>
      <c r="V137" s="340"/>
      <c r="W137" s="340"/>
      <c r="X137" s="340"/>
      <c r="Y137" s="340"/>
      <c r="Z137" s="340"/>
      <c r="AA137" s="340"/>
      <c r="AB137" s="340"/>
      <c r="AC137" s="340"/>
      <c r="AD137" s="116"/>
      <c r="AE137" s="117"/>
      <c r="AH137" s="117"/>
      <c r="AJ137" s="334" t="s">
        <v>225</v>
      </c>
      <c r="AK137" s="340" t="s">
        <v>224</v>
      </c>
      <c r="AL137" s="340"/>
      <c r="AM137" s="340"/>
      <c r="AN137" s="340"/>
      <c r="AO137" s="340"/>
      <c r="AP137" s="340"/>
      <c r="AQ137" s="340"/>
      <c r="AR137" s="340"/>
      <c r="AS137" s="340"/>
      <c r="AT137" s="340"/>
      <c r="AU137" s="340"/>
      <c r="AV137" s="340"/>
      <c r="AW137" s="340"/>
      <c r="AX137" s="340"/>
      <c r="AY137" s="340"/>
      <c r="AZ137" s="340"/>
      <c r="BA137" s="340"/>
      <c r="BB137" s="340"/>
      <c r="BC137" s="340"/>
      <c r="BD137" s="340"/>
      <c r="BE137" s="340"/>
      <c r="BF137" s="340"/>
      <c r="BG137" s="340"/>
      <c r="BH137" s="340"/>
      <c r="BI137" s="340"/>
      <c r="BJ137" s="340"/>
      <c r="BL137" s="117"/>
    </row>
    <row r="138" spans="1:64" ht="8.4499999999999993" customHeight="1" x14ac:dyDescent="0.15">
      <c r="A138" s="117"/>
      <c r="B138" s="116"/>
      <c r="C138" s="334"/>
      <c r="D138" s="340"/>
      <c r="E138" s="340"/>
      <c r="F138" s="340"/>
      <c r="G138" s="340"/>
      <c r="H138" s="340"/>
      <c r="I138" s="340"/>
      <c r="J138" s="340"/>
      <c r="K138" s="340"/>
      <c r="L138" s="340"/>
      <c r="M138" s="340"/>
      <c r="N138" s="340"/>
      <c r="O138" s="340"/>
      <c r="P138" s="340"/>
      <c r="Q138" s="340"/>
      <c r="R138" s="340"/>
      <c r="S138" s="340"/>
      <c r="T138" s="340"/>
      <c r="U138" s="340"/>
      <c r="V138" s="340"/>
      <c r="W138" s="340"/>
      <c r="X138" s="340"/>
      <c r="Y138" s="340"/>
      <c r="Z138" s="340"/>
      <c r="AA138" s="340"/>
      <c r="AB138" s="340"/>
      <c r="AC138" s="340"/>
      <c r="AD138" s="116"/>
      <c r="AE138" s="117"/>
      <c r="AH138" s="117"/>
      <c r="AJ138" s="334"/>
      <c r="AK138" s="340"/>
      <c r="AL138" s="340"/>
      <c r="AM138" s="340"/>
      <c r="AN138" s="340"/>
      <c r="AO138" s="340"/>
      <c r="AP138" s="340"/>
      <c r="AQ138" s="340"/>
      <c r="AR138" s="340"/>
      <c r="AS138" s="340"/>
      <c r="AT138" s="340"/>
      <c r="AU138" s="340"/>
      <c r="AV138" s="340"/>
      <c r="AW138" s="340"/>
      <c r="AX138" s="340"/>
      <c r="AY138" s="340"/>
      <c r="AZ138" s="340"/>
      <c r="BA138" s="340"/>
      <c r="BB138" s="340"/>
      <c r="BC138" s="340"/>
      <c r="BD138" s="340"/>
      <c r="BE138" s="340"/>
      <c r="BF138" s="340"/>
      <c r="BG138" s="340"/>
      <c r="BH138" s="340"/>
      <c r="BI138" s="340"/>
      <c r="BJ138" s="340"/>
      <c r="BL138" s="117"/>
    </row>
    <row r="139" spans="1:64" ht="8.4499999999999993" customHeight="1" x14ac:dyDescent="0.15">
      <c r="A139" s="117"/>
      <c r="B139" s="116"/>
      <c r="C139" s="334"/>
      <c r="D139" s="340"/>
      <c r="E139" s="340"/>
      <c r="F139" s="340"/>
      <c r="G139" s="340"/>
      <c r="H139" s="340"/>
      <c r="I139" s="340"/>
      <c r="J139" s="340"/>
      <c r="K139" s="340"/>
      <c r="L139" s="340"/>
      <c r="M139" s="340"/>
      <c r="N139" s="340"/>
      <c r="O139" s="340"/>
      <c r="P139" s="340"/>
      <c r="Q139" s="340"/>
      <c r="R139" s="340"/>
      <c r="S139" s="340"/>
      <c r="T139" s="340"/>
      <c r="U139" s="340"/>
      <c r="V139" s="340"/>
      <c r="W139" s="340"/>
      <c r="X139" s="340"/>
      <c r="Y139" s="340"/>
      <c r="Z139" s="340"/>
      <c r="AA139" s="340"/>
      <c r="AB139" s="340"/>
      <c r="AC139" s="340"/>
      <c r="AD139" s="116"/>
      <c r="AE139" s="117"/>
      <c r="AH139" s="117"/>
      <c r="AJ139" s="334"/>
      <c r="AK139" s="340"/>
      <c r="AL139" s="340"/>
      <c r="AM139" s="340"/>
      <c r="AN139" s="340"/>
      <c r="AO139" s="340"/>
      <c r="AP139" s="340"/>
      <c r="AQ139" s="340"/>
      <c r="AR139" s="340"/>
      <c r="AS139" s="340"/>
      <c r="AT139" s="340"/>
      <c r="AU139" s="340"/>
      <c r="AV139" s="340"/>
      <c r="AW139" s="340"/>
      <c r="AX139" s="340"/>
      <c r="AY139" s="340"/>
      <c r="AZ139" s="340"/>
      <c r="BA139" s="340"/>
      <c r="BB139" s="340"/>
      <c r="BC139" s="340"/>
      <c r="BD139" s="340"/>
      <c r="BE139" s="340"/>
      <c r="BF139" s="340"/>
      <c r="BG139" s="340"/>
      <c r="BH139" s="340"/>
      <c r="BI139" s="340"/>
      <c r="BJ139" s="340"/>
      <c r="BL139" s="117"/>
    </row>
    <row r="140" spans="1:64" ht="8.4499999999999993" customHeight="1" x14ac:dyDescent="0.15">
      <c r="A140" s="117"/>
      <c r="B140" s="116"/>
      <c r="C140" s="334"/>
      <c r="D140" s="340"/>
      <c r="E140" s="340"/>
      <c r="F140" s="340"/>
      <c r="G140" s="340"/>
      <c r="H140" s="340"/>
      <c r="I140" s="340"/>
      <c r="J140" s="340"/>
      <c r="K140" s="340"/>
      <c r="L140" s="340"/>
      <c r="M140" s="340"/>
      <c r="N140" s="340"/>
      <c r="O140" s="340"/>
      <c r="P140" s="340"/>
      <c r="Q140" s="340"/>
      <c r="R140" s="340"/>
      <c r="S140" s="340"/>
      <c r="T140" s="340"/>
      <c r="U140" s="340"/>
      <c r="V140" s="340"/>
      <c r="W140" s="340"/>
      <c r="X140" s="340"/>
      <c r="Y140" s="340"/>
      <c r="Z140" s="340"/>
      <c r="AA140" s="340"/>
      <c r="AB140" s="340"/>
      <c r="AC140" s="340"/>
      <c r="AD140" s="116"/>
      <c r="AE140" s="117"/>
      <c r="AH140" s="117"/>
      <c r="AJ140" s="334"/>
      <c r="AK140" s="340"/>
      <c r="AL140" s="340"/>
      <c r="AM140" s="340"/>
      <c r="AN140" s="340"/>
      <c r="AO140" s="340"/>
      <c r="AP140" s="340"/>
      <c r="AQ140" s="340"/>
      <c r="AR140" s="340"/>
      <c r="AS140" s="340"/>
      <c r="AT140" s="340"/>
      <c r="AU140" s="340"/>
      <c r="AV140" s="340"/>
      <c r="AW140" s="340"/>
      <c r="AX140" s="340"/>
      <c r="AY140" s="340"/>
      <c r="AZ140" s="340"/>
      <c r="BA140" s="340"/>
      <c r="BB140" s="340"/>
      <c r="BC140" s="340"/>
      <c r="BD140" s="340"/>
      <c r="BE140" s="340"/>
      <c r="BF140" s="340"/>
      <c r="BG140" s="340"/>
      <c r="BH140" s="340"/>
      <c r="BI140" s="340"/>
      <c r="BJ140" s="340"/>
      <c r="BL140" s="117"/>
    </row>
    <row r="141" spans="1:64" ht="8.4499999999999993" customHeight="1" x14ac:dyDescent="0.15">
      <c r="A141" s="117"/>
      <c r="B141" s="116"/>
      <c r="C141" s="116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7"/>
      <c r="AH141" s="117"/>
      <c r="BL141" s="117"/>
    </row>
    <row r="142" spans="1:64" ht="8.4499999999999993" customHeight="1" x14ac:dyDescent="0.15">
      <c r="A142" s="117"/>
      <c r="B142" s="117"/>
      <c r="C142" s="117"/>
      <c r="D142" s="117"/>
      <c r="E142" s="117"/>
      <c r="F142" s="117"/>
      <c r="G142" s="117"/>
      <c r="H142" s="117"/>
      <c r="I142" s="117"/>
      <c r="J142" s="117"/>
      <c r="K142" s="117"/>
      <c r="L142" s="117"/>
      <c r="M142" s="117"/>
      <c r="N142" s="117"/>
      <c r="O142" s="117"/>
      <c r="P142" s="117"/>
      <c r="Q142" s="117"/>
      <c r="R142" s="117"/>
      <c r="S142" s="117"/>
      <c r="T142" s="117"/>
      <c r="U142" s="117"/>
      <c r="V142" s="117"/>
      <c r="W142" s="117"/>
      <c r="X142" s="117"/>
      <c r="Y142" s="117"/>
      <c r="Z142" s="117"/>
      <c r="AA142" s="117"/>
      <c r="AB142" s="117"/>
      <c r="AC142" s="117"/>
      <c r="AD142" s="117"/>
      <c r="AE142" s="117"/>
      <c r="AH142" s="117"/>
      <c r="AI142" s="117"/>
      <c r="AJ142" s="117"/>
      <c r="AK142" s="117"/>
      <c r="AL142" s="117"/>
      <c r="AM142" s="117"/>
      <c r="AN142" s="117"/>
      <c r="AO142" s="117"/>
      <c r="AP142" s="117"/>
      <c r="AQ142" s="117"/>
      <c r="AR142" s="117"/>
      <c r="AS142" s="117"/>
      <c r="AT142" s="117"/>
      <c r="AU142" s="117"/>
      <c r="AV142" s="117"/>
      <c r="AW142" s="117"/>
      <c r="AX142" s="117"/>
      <c r="AY142" s="117"/>
      <c r="AZ142" s="117"/>
      <c r="BA142" s="117"/>
      <c r="BB142" s="117"/>
      <c r="BC142" s="117"/>
      <c r="BD142" s="117"/>
      <c r="BE142" s="117"/>
      <c r="BF142" s="117"/>
      <c r="BG142" s="117"/>
      <c r="BH142" s="117"/>
      <c r="BI142" s="117"/>
      <c r="BJ142" s="117"/>
      <c r="BK142" s="117"/>
      <c r="BL142" s="117"/>
    </row>
  </sheetData>
  <mergeCells count="122">
    <mergeCell ref="E37:M40"/>
    <mergeCell ref="N37:P38"/>
    <mergeCell ref="Q37:Y40"/>
    <mergeCell ref="Z37:AC40"/>
    <mergeCell ref="N39:P40"/>
    <mergeCell ref="D23:AC32"/>
    <mergeCell ref="D5:O9"/>
    <mergeCell ref="G12:AC19"/>
    <mergeCell ref="D51:K53"/>
    <mergeCell ref="D54:AC55"/>
    <mergeCell ref="E56:AD57"/>
    <mergeCell ref="E43:M46"/>
    <mergeCell ref="N43:P44"/>
    <mergeCell ref="Q43:Y46"/>
    <mergeCell ref="Z43:AC46"/>
    <mergeCell ref="N45:P46"/>
    <mergeCell ref="AL43:AT46"/>
    <mergeCell ref="AJ90:AJ91"/>
    <mergeCell ref="F65:P66"/>
    <mergeCell ref="Q65:R66"/>
    <mergeCell ref="S65:AB66"/>
    <mergeCell ref="S67:AB68"/>
    <mergeCell ref="AC67:AC68"/>
    <mergeCell ref="F58:P59"/>
    <mergeCell ref="Q58:R59"/>
    <mergeCell ref="S58:AB59"/>
    <mergeCell ref="D61:AC62"/>
    <mergeCell ref="E63:AD64"/>
    <mergeCell ref="AK5:AV9"/>
    <mergeCell ref="AN12:BJ19"/>
    <mergeCell ref="AK23:BJ32"/>
    <mergeCell ref="AL37:AT40"/>
    <mergeCell ref="AU37:AW38"/>
    <mergeCell ref="AX37:BF40"/>
    <mergeCell ref="BG37:BJ40"/>
    <mergeCell ref="AU39:AW40"/>
    <mergeCell ref="AJ119:BJ120"/>
    <mergeCell ref="AJ112:AJ113"/>
    <mergeCell ref="AK112:BJ117"/>
    <mergeCell ref="AJ114:AJ115"/>
    <mergeCell ref="AJ116:AJ117"/>
    <mergeCell ref="AJ105:BJ106"/>
    <mergeCell ref="AJ107:AJ108"/>
    <mergeCell ref="AK107:BJ110"/>
    <mergeCell ref="AJ109:AJ110"/>
    <mergeCell ref="AJ93:AJ94"/>
    <mergeCell ref="AK93:BJ96"/>
    <mergeCell ref="AJ95:AJ96"/>
    <mergeCell ref="AJ98:AJ99"/>
    <mergeCell ref="AK98:BJ103"/>
    <mergeCell ref="AJ100:AJ101"/>
    <mergeCell ref="AJ102:AJ103"/>
    <mergeCell ref="AL56:BK57"/>
    <mergeCell ref="AM58:AW59"/>
    <mergeCell ref="AX58:AY59"/>
    <mergeCell ref="AZ58:BI59"/>
    <mergeCell ref="AK61:BJ62"/>
    <mergeCell ref="AL63:BK64"/>
    <mergeCell ref="AU43:AW44"/>
    <mergeCell ref="AX43:BF46"/>
    <mergeCell ref="BG43:BJ46"/>
    <mergeCell ref="AU45:AW46"/>
    <mergeCell ref="AK51:AR53"/>
    <mergeCell ref="AK54:BJ55"/>
    <mergeCell ref="C75:AC79"/>
    <mergeCell ref="AX65:AY66"/>
    <mergeCell ref="AZ65:BI66"/>
    <mergeCell ref="AK137:BJ140"/>
    <mergeCell ref="AJ137:AJ140"/>
    <mergeCell ref="AJ133:AJ134"/>
    <mergeCell ref="AK131:BJ134"/>
    <mergeCell ref="AJ131:AJ132"/>
    <mergeCell ref="AZ67:BI68"/>
    <mergeCell ref="BJ67:BJ68"/>
    <mergeCell ref="AJ121:AJ122"/>
    <mergeCell ref="AK121:BJ124"/>
    <mergeCell ref="AJ123:AJ124"/>
    <mergeCell ref="AJ126:AJ127"/>
    <mergeCell ref="AK126:BJ129"/>
    <mergeCell ref="AJ128:AJ129"/>
    <mergeCell ref="C105:AC106"/>
    <mergeCell ref="AJ75:BJ79"/>
    <mergeCell ref="AJ81:BJ82"/>
    <mergeCell ref="AJ83:AJ84"/>
    <mergeCell ref="AK83:BJ86"/>
    <mergeCell ref="AJ85:AJ86"/>
    <mergeCell ref="AJ88:AJ89"/>
    <mergeCell ref="AK88:BJ91"/>
    <mergeCell ref="D98:AC103"/>
    <mergeCell ref="C100:C101"/>
    <mergeCell ref="C102:C103"/>
    <mergeCell ref="C81:AC82"/>
    <mergeCell ref="C83:C84"/>
    <mergeCell ref="D83:AC86"/>
    <mergeCell ref="C85:C86"/>
    <mergeCell ref="C88:C89"/>
    <mergeCell ref="D88:AC91"/>
    <mergeCell ref="C90:C91"/>
    <mergeCell ref="C131:C132"/>
    <mergeCell ref="D131:AC134"/>
    <mergeCell ref="C133:C134"/>
    <mergeCell ref="C137:C140"/>
    <mergeCell ref="D137:AC140"/>
    <mergeCell ref="AM65:AW66"/>
    <mergeCell ref="C119:AC120"/>
    <mergeCell ref="C121:C122"/>
    <mergeCell ref="D121:AC124"/>
    <mergeCell ref="C123:C124"/>
    <mergeCell ref="C126:C127"/>
    <mergeCell ref="D126:AC129"/>
    <mergeCell ref="C128:C129"/>
    <mergeCell ref="C107:C108"/>
    <mergeCell ref="D107:AC110"/>
    <mergeCell ref="C109:C110"/>
    <mergeCell ref="C112:C113"/>
    <mergeCell ref="D112:AC117"/>
    <mergeCell ref="C114:C115"/>
    <mergeCell ref="C116:C117"/>
    <mergeCell ref="C93:C94"/>
    <mergeCell ref="D93:AC96"/>
    <mergeCell ref="C95:C96"/>
    <mergeCell ref="C98:C99"/>
  </mergeCells>
  <phoneticPr fontId="1"/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  <rowBreaks count="1" manualBreakCount="1">
    <brk id="71" max="6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H76"/>
  <sheetViews>
    <sheetView zoomScaleNormal="100" workbookViewId="0">
      <selection activeCell="G5" sqref="G5:S6"/>
    </sheetView>
  </sheetViews>
  <sheetFormatPr defaultColWidth="3.7109375" defaultRowHeight="15" customHeight="1" x14ac:dyDescent="0.15"/>
  <cols>
    <col min="1" max="27" width="3.7109375" style="4"/>
    <col min="28" max="28" width="10.7109375" style="4" customWidth="1"/>
    <col min="29" max="34" width="7.7109375" style="4" customWidth="1"/>
    <col min="35" max="16384" width="3.7109375" style="4"/>
  </cols>
  <sheetData>
    <row r="1" spans="1:25" ht="15" customHeight="1" x14ac:dyDescent="0.15">
      <c r="A1" s="184" t="s">
        <v>0</v>
      </c>
      <c r="B1" s="51"/>
      <c r="C1" s="186" t="s">
        <v>1</v>
      </c>
      <c r="D1" s="186"/>
      <c r="E1" s="186"/>
      <c r="F1" s="186"/>
      <c r="G1" s="186"/>
      <c r="H1" s="186"/>
      <c r="Q1" s="206" t="s">
        <v>4</v>
      </c>
      <c r="R1" s="206"/>
      <c r="S1" s="206"/>
      <c r="T1" s="206" t="s">
        <v>5</v>
      </c>
      <c r="U1" s="206"/>
      <c r="V1" s="206"/>
      <c r="W1" s="206" t="s">
        <v>6</v>
      </c>
      <c r="X1" s="206"/>
      <c r="Y1" s="206"/>
    </row>
    <row r="2" spans="1:25" ht="15" customHeight="1" x14ac:dyDescent="0.15">
      <c r="A2" s="184"/>
      <c r="B2" s="51"/>
      <c r="C2" s="186" t="s">
        <v>47</v>
      </c>
      <c r="D2" s="186"/>
      <c r="E2" s="186"/>
      <c r="F2" s="186"/>
      <c r="G2" s="186"/>
      <c r="H2" s="186"/>
      <c r="Q2" s="206"/>
      <c r="R2" s="206"/>
      <c r="S2" s="206"/>
      <c r="T2" s="206"/>
      <c r="U2" s="206"/>
      <c r="V2" s="206"/>
      <c r="W2" s="206"/>
      <c r="X2" s="206"/>
      <c r="Y2" s="206"/>
    </row>
    <row r="3" spans="1:25" ht="15" customHeight="1" x14ac:dyDescent="0.15">
      <c r="A3" s="184"/>
      <c r="B3" s="51"/>
      <c r="C3" s="186"/>
      <c r="D3" s="186"/>
      <c r="E3" s="186"/>
      <c r="F3" s="186"/>
      <c r="G3" s="186"/>
      <c r="H3" s="186"/>
      <c r="Q3" s="206"/>
      <c r="R3" s="206"/>
      <c r="S3" s="206"/>
      <c r="T3" s="206"/>
      <c r="U3" s="206"/>
      <c r="V3" s="206"/>
      <c r="W3" s="206"/>
      <c r="X3" s="206"/>
      <c r="Y3" s="206"/>
    </row>
    <row r="4" spans="1:25" ht="15" customHeight="1" thickBot="1" x14ac:dyDescent="0.2">
      <c r="A4" s="185"/>
      <c r="B4" s="54"/>
      <c r="C4" s="187"/>
      <c r="D4" s="187"/>
      <c r="E4" s="187"/>
      <c r="F4" s="187"/>
      <c r="G4" s="187"/>
      <c r="H4" s="187"/>
      <c r="Q4" s="213"/>
      <c r="R4" s="213"/>
      <c r="S4" s="213"/>
      <c r="T4" s="213"/>
      <c r="U4" s="213"/>
      <c r="V4" s="213"/>
      <c r="W4" s="213"/>
      <c r="X4" s="213"/>
      <c r="Y4" s="213"/>
    </row>
    <row r="5" spans="1:25" ht="15" customHeight="1" x14ac:dyDescent="0.15">
      <c r="A5" s="29"/>
      <c r="B5" s="30"/>
      <c r="C5" s="30"/>
      <c r="D5" s="30"/>
      <c r="E5" s="30"/>
      <c r="F5" s="30"/>
      <c r="G5" s="207" t="s">
        <v>48</v>
      </c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30"/>
      <c r="U5" s="30"/>
      <c r="V5" s="30"/>
      <c r="W5" s="30"/>
      <c r="X5" s="30"/>
      <c r="Y5" s="31"/>
    </row>
    <row r="6" spans="1:25" ht="15" customHeight="1" x14ac:dyDescent="0.15">
      <c r="A6" s="32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Y6" s="33"/>
    </row>
    <row r="7" spans="1:25" ht="15" customHeight="1" x14ac:dyDescent="0.15">
      <c r="A7" s="32"/>
      <c r="H7" s="4" t="s">
        <v>20</v>
      </c>
      <c r="I7" s="4" t="s">
        <v>49</v>
      </c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33" t="s">
        <v>22</v>
      </c>
    </row>
    <row r="8" spans="1:25" ht="15" customHeight="1" x14ac:dyDescent="0.15">
      <c r="A8" s="32"/>
      <c r="R8" s="154" t="s">
        <v>8</v>
      </c>
      <c r="S8" s="154"/>
      <c r="T8" s="154"/>
      <c r="U8" s="154"/>
      <c r="V8" s="154"/>
      <c r="W8" s="154"/>
      <c r="X8" s="154"/>
      <c r="Y8" s="155"/>
    </row>
    <row r="9" spans="1:25" ht="15" customHeight="1" x14ac:dyDescent="0.15">
      <c r="A9" s="32"/>
      <c r="B9" s="195" t="s">
        <v>9</v>
      </c>
      <c r="C9" s="195"/>
      <c r="D9" s="195"/>
      <c r="E9" s="214"/>
      <c r="F9" s="214"/>
      <c r="G9" s="214"/>
      <c r="H9" s="214"/>
      <c r="I9" s="214"/>
      <c r="J9" s="214"/>
      <c r="K9" s="214"/>
      <c r="L9" s="214"/>
      <c r="M9" s="214"/>
      <c r="O9" s="195"/>
      <c r="P9" s="195"/>
      <c r="Q9" s="195"/>
      <c r="R9" s="180"/>
      <c r="S9" s="180"/>
      <c r="T9" s="180"/>
      <c r="U9" s="180"/>
      <c r="V9" s="180"/>
      <c r="W9" s="180"/>
      <c r="X9" s="180"/>
      <c r="Y9" s="196"/>
    </row>
    <row r="10" spans="1:25" ht="15" customHeight="1" x14ac:dyDescent="0.15">
      <c r="A10" s="32"/>
      <c r="B10" s="195" t="s">
        <v>10</v>
      </c>
      <c r="C10" s="195"/>
      <c r="D10" s="195"/>
      <c r="E10" s="180"/>
      <c r="F10" s="180"/>
      <c r="G10" s="180"/>
      <c r="H10" s="180"/>
      <c r="I10" s="180"/>
      <c r="J10" s="180"/>
      <c r="K10" s="180"/>
      <c r="L10" s="180"/>
      <c r="M10" s="180"/>
      <c r="O10" s="195" t="s">
        <v>11</v>
      </c>
      <c r="P10" s="195"/>
      <c r="Q10" s="195"/>
      <c r="R10" s="180"/>
      <c r="S10" s="180"/>
      <c r="T10" s="180"/>
      <c r="U10" s="180"/>
      <c r="V10" s="180"/>
      <c r="W10" s="180"/>
      <c r="X10" s="180"/>
      <c r="Y10" s="196"/>
    </row>
    <row r="11" spans="1:25" ht="15" customHeight="1" x14ac:dyDescent="0.15">
      <c r="A11" s="32"/>
      <c r="B11" s="195"/>
      <c r="C11" s="195"/>
      <c r="D11" s="195"/>
      <c r="E11" s="183" t="s">
        <v>56</v>
      </c>
      <c r="F11" s="183"/>
      <c r="G11" s="183"/>
      <c r="H11" s="183"/>
      <c r="I11" s="183"/>
      <c r="J11" s="183"/>
      <c r="K11" s="183"/>
      <c r="L11" s="183"/>
      <c r="M11" s="183"/>
      <c r="O11" s="195"/>
      <c r="P11" s="195"/>
      <c r="Q11" s="195"/>
      <c r="R11" s="180"/>
      <c r="S11" s="180"/>
      <c r="T11" s="180"/>
      <c r="U11" s="180"/>
      <c r="V11" s="180"/>
      <c r="W11" s="180"/>
      <c r="X11" s="180"/>
      <c r="Y11" s="196"/>
    </row>
    <row r="12" spans="1:25" ht="15" customHeight="1" x14ac:dyDescent="0.15">
      <c r="A12" s="32"/>
      <c r="Y12" s="33"/>
    </row>
    <row r="13" spans="1:25" ht="15" customHeight="1" x14ac:dyDescent="0.15">
      <c r="A13" s="32"/>
      <c r="B13" s="4" t="s">
        <v>52</v>
      </c>
      <c r="Y13" s="33"/>
    </row>
    <row r="14" spans="1:25" ht="15" customHeight="1" x14ac:dyDescent="0.15">
      <c r="A14" s="32"/>
      <c r="Y14" s="33"/>
    </row>
    <row r="15" spans="1:25" ht="15" customHeight="1" x14ac:dyDescent="0.15">
      <c r="A15" s="32"/>
      <c r="Y15" s="33"/>
    </row>
    <row r="16" spans="1:25" ht="15" customHeight="1" x14ac:dyDescent="0.15">
      <c r="A16" s="32" t="s">
        <v>53</v>
      </c>
      <c r="Y16" s="33"/>
    </row>
    <row r="17" spans="1:25" ht="15" customHeight="1" x14ac:dyDescent="0.15">
      <c r="A17" s="32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2"/>
    </row>
    <row r="18" spans="1:25" ht="15" customHeight="1" x14ac:dyDescent="0.15">
      <c r="A18" s="34" t="s">
        <v>24</v>
      </c>
      <c r="D18" s="26" t="s">
        <v>74</v>
      </c>
      <c r="E18" s="26"/>
      <c r="F18" s="26"/>
      <c r="G18" s="26"/>
      <c r="H18" s="26"/>
      <c r="I18" s="209" t="s">
        <v>98</v>
      </c>
      <c r="J18" s="209"/>
      <c r="K18" s="209"/>
      <c r="L18" s="209"/>
      <c r="M18" s="209"/>
      <c r="N18" s="209"/>
      <c r="O18" s="210">
        <v>0.91666666666666663</v>
      </c>
      <c r="P18" s="210"/>
      <c r="Q18" s="63" t="s">
        <v>76</v>
      </c>
      <c r="R18" s="209" t="str">
        <f>I18</f>
        <v>令和　年　月　日( )</v>
      </c>
      <c r="S18" s="209"/>
      <c r="T18" s="209"/>
      <c r="U18" s="209"/>
      <c r="V18" s="209"/>
      <c r="W18" s="209"/>
      <c r="X18" s="210">
        <v>0.1875</v>
      </c>
      <c r="Y18" s="211"/>
    </row>
    <row r="19" spans="1:25" ht="15" customHeight="1" x14ac:dyDescent="0.15">
      <c r="A19" s="32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65"/>
    </row>
    <row r="20" spans="1:25" ht="15" customHeight="1" x14ac:dyDescent="0.15">
      <c r="A20" s="34" t="s">
        <v>31</v>
      </c>
      <c r="D20" s="26" t="s">
        <v>54</v>
      </c>
      <c r="E20" s="26"/>
      <c r="F20" s="26"/>
      <c r="G20" s="26"/>
      <c r="H20" s="26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99"/>
    </row>
    <row r="21" spans="1:25" ht="15" customHeight="1" x14ac:dyDescent="0.15">
      <c r="A21" s="32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8"/>
    </row>
    <row r="22" spans="1:25" ht="15" customHeight="1" x14ac:dyDescent="0.15">
      <c r="A22" s="34" t="s">
        <v>32</v>
      </c>
      <c r="D22" s="26" t="s">
        <v>29</v>
      </c>
      <c r="E22" s="26"/>
      <c r="F22" s="26"/>
      <c r="G22" s="26"/>
      <c r="H22" s="26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99"/>
    </row>
    <row r="23" spans="1:25" ht="15" customHeight="1" x14ac:dyDescent="0.15">
      <c r="A23" s="32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2"/>
    </row>
    <row r="24" spans="1:25" ht="15" customHeight="1" x14ac:dyDescent="0.15">
      <c r="A24" s="32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2"/>
    </row>
    <row r="25" spans="1:25" ht="15" customHeight="1" x14ac:dyDescent="0.15">
      <c r="A25" s="32"/>
      <c r="B25" s="4" t="s">
        <v>97</v>
      </c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2"/>
    </row>
    <row r="26" spans="1:25" ht="15" customHeight="1" x14ac:dyDescent="0.15">
      <c r="A26" s="32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59"/>
      <c r="X26" s="159"/>
      <c r="Y26" s="62"/>
    </row>
    <row r="27" spans="1:25" ht="15" customHeight="1" x14ac:dyDescent="0.15">
      <c r="A27" s="34" t="s">
        <v>24</v>
      </c>
      <c r="D27" s="26" t="s">
        <v>25</v>
      </c>
      <c r="E27" s="26"/>
      <c r="F27" s="26"/>
      <c r="G27" s="26"/>
      <c r="H27" s="26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1" t="s">
        <v>91</v>
      </c>
      <c r="X27" s="151"/>
      <c r="Y27" s="111"/>
    </row>
    <row r="28" spans="1:25" ht="15" customHeight="1" x14ac:dyDescent="0.15">
      <c r="A28" s="32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2"/>
    </row>
    <row r="29" spans="1:25" ht="15" customHeight="1" x14ac:dyDescent="0.15">
      <c r="A29" s="34" t="s">
        <v>31</v>
      </c>
      <c r="D29" s="26" t="s">
        <v>26</v>
      </c>
      <c r="E29" s="26"/>
      <c r="F29" s="26"/>
      <c r="G29" s="26"/>
      <c r="H29" s="26"/>
      <c r="I29" s="68"/>
      <c r="J29" s="68"/>
      <c r="K29" s="68"/>
      <c r="L29" s="68"/>
      <c r="M29" s="68"/>
      <c r="N29" s="68"/>
      <c r="O29" s="68"/>
      <c r="P29" s="68"/>
      <c r="Q29" s="68"/>
      <c r="R29" s="68" t="s">
        <v>191</v>
      </c>
      <c r="S29" s="171"/>
      <c r="T29" s="171"/>
      <c r="U29" s="171"/>
      <c r="V29" s="171"/>
      <c r="W29" s="67" t="s">
        <v>92</v>
      </c>
      <c r="X29" s="67"/>
      <c r="Y29" s="111"/>
    </row>
    <row r="30" spans="1:25" ht="15" customHeight="1" x14ac:dyDescent="0.15">
      <c r="A30" s="32"/>
      <c r="I30" s="348"/>
      <c r="J30" s="348"/>
      <c r="K30" s="348"/>
      <c r="L30" s="348"/>
      <c r="M30" s="350"/>
      <c r="N30" s="350"/>
      <c r="O30" s="348"/>
      <c r="P30" s="348"/>
      <c r="Q30" s="348"/>
      <c r="R30" s="348"/>
      <c r="S30" s="350"/>
      <c r="T30" s="350"/>
      <c r="U30" s="61"/>
      <c r="V30" s="61"/>
      <c r="W30" s="61"/>
      <c r="X30" s="61"/>
      <c r="Y30" s="62"/>
    </row>
    <row r="31" spans="1:25" ht="15" customHeight="1" x14ac:dyDescent="0.15">
      <c r="A31" s="34" t="s">
        <v>32</v>
      </c>
      <c r="D31" s="26" t="s">
        <v>27</v>
      </c>
      <c r="E31" s="26"/>
      <c r="F31" s="26"/>
      <c r="G31" s="26"/>
      <c r="H31" s="26"/>
      <c r="I31" s="153"/>
      <c r="J31" s="153"/>
      <c r="K31" s="153"/>
      <c r="L31" s="153"/>
      <c r="M31" s="349"/>
      <c r="N31" s="349"/>
      <c r="O31" s="153"/>
      <c r="P31" s="153"/>
      <c r="Q31" s="153"/>
      <c r="R31" s="153"/>
      <c r="S31" s="349" t="s">
        <v>205</v>
      </c>
      <c r="T31" s="349"/>
      <c r="U31" s="351" t="s">
        <v>94</v>
      </c>
      <c r="V31" s="351"/>
      <c r="W31" s="75"/>
      <c r="X31" s="151" t="s">
        <v>93</v>
      </c>
      <c r="Y31" s="160"/>
    </row>
    <row r="32" spans="1:25" ht="15" customHeight="1" x14ac:dyDescent="0.15">
      <c r="A32" s="32"/>
      <c r="Y32" s="33"/>
    </row>
    <row r="33" spans="1:34" ht="15" customHeight="1" x14ac:dyDescent="0.15">
      <c r="A33" s="32"/>
      <c r="Y33" s="33"/>
      <c r="AB33" s="4" t="s">
        <v>169</v>
      </c>
      <c r="AD33" s="47">
        <v>0.33333333333333331</v>
      </c>
      <c r="AE33" s="4" t="s">
        <v>170</v>
      </c>
    </row>
    <row r="34" spans="1:34" ht="15" customHeight="1" x14ac:dyDescent="0.15">
      <c r="A34" s="32" t="s">
        <v>90</v>
      </c>
      <c r="Y34" s="33"/>
      <c r="AA34" s="50" t="s">
        <v>165</v>
      </c>
      <c r="AB34" s="28"/>
      <c r="AC34" s="217" t="s">
        <v>166</v>
      </c>
      <c r="AD34" s="219"/>
      <c r="AE34" s="217" t="s">
        <v>167</v>
      </c>
      <c r="AF34" s="217"/>
      <c r="AG34" s="217" t="s">
        <v>168</v>
      </c>
      <c r="AH34" s="217"/>
    </row>
    <row r="35" spans="1:34" ht="15" customHeight="1" x14ac:dyDescent="0.15">
      <c r="A35" s="32"/>
      <c r="Y35" s="33"/>
      <c r="AB35" s="28" t="s">
        <v>62</v>
      </c>
      <c r="AC35" s="27" t="s">
        <v>144</v>
      </c>
      <c r="AD35" s="27" t="s">
        <v>145</v>
      </c>
      <c r="AE35" s="27" t="s">
        <v>144</v>
      </c>
      <c r="AF35" s="27" t="s">
        <v>145</v>
      </c>
      <c r="AG35" s="27" t="s">
        <v>144</v>
      </c>
      <c r="AH35" s="27" t="s">
        <v>145</v>
      </c>
    </row>
    <row r="36" spans="1:34" ht="15" customHeight="1" x14ac:dyDescent="0.15">
      <c r="A36" s="32"/>
      <c r="Y36" s="33"/>
      <c r="AB36" s="45" t="s">
        <v>63</v>
      </c>
      <c r="AC36" s="46">
        <v>0.4375</v>
      </c>
      <c r="AD36" s="46">
        <v>0.47916666666666669</v>
      </c>
      <c r="AE36" s="46">
        <v>0.54166666666666663</v>
      </c>
      <c r="AF36" s="46">
        <v>0.58333333333333337</v>
      </c>
      <c r="AG36" s="46"/>
      <c r="AH36" s="46"/>
    </row>
    <row r="37" spans="1:34" ht="15" customHeight="1" x14ac:dyDescent="0.15">
      <c r="A37" s="32"/>
      <c r="Y37" s="33"/>
      <c r="AB37" s="45" t="s">
        <v>64</v>
      </c>
      <c r="AC37" s="46">
        <v>0.35416666666666669</v>
      </c>
      <c r="AD37" s="46">
        <v>0.4375</v>
      </c>
      <c r="AE37" s="46">
        <v>0.4375</v>
      </c>
      <c r="AF37" s="46">
        <v>0.5</v>
      </c>
      <c r="AG37" s="46"/>
      <c r="AH37" s="46"/>
    </row>
    <row r="38" spans="1:34" ht="15" customHeight="1" x14ac:dyDescent="0.15">
      <c r="A38" s="32"/>
      <c r="Y38" s="33"/>
      <c r="AB38" s="45" t="s">
        <v>65</v>
      </c>
      <c r="AC38" s="46">
        <v>0.47916666666666669</v>
      </c>
      <c r="AD38" s="46">
        <v>0.5</v>
      </c>
      <c r="AE38" s="46">
        <v>0.54166666666666663</v>
      </c>
      <c r="AF38" s="46">
        <v>0.66666666666666663</v>
      </c>
      <c r="AG38" s="46"/>
      <c r="AH38" s="46"/>
    </row>
    <row r="39" spans="1:34" ht="15" customHeight="1" x14ac:dyDescent="0.15">
      <c r="A39" s="32"/>
      <c r="Y39" s="33"/>
      <c r="AB39" s="45"/>
      <c r="AC39" s="46"/>
      <c r="AD39" s="46"/>
      <c r="AE39" s="46"/>
      <c r="AF39" s="46"/>
      <c r="AG39" s="46"/>
      <c r="AH39" s="46"/>
    </row>
    <row r="40" spans="1:34" ht="15" customHeight="1" x14ac:dyDescent="0.15">
      <c r="A40" s="32"/>
      <c r="Y40" s="33"/>
    </row>
    <row r="41" spans="1:34" ht="15" customHeight="1" x14ac:dyDescent="0.15">
      <c r="A41" s="32"/>
      <c r="Y41" s="33"/>
    </row>
    <row r="42" spans="1:34" ht="15" customHeight="1" x14ac:dyDescent="0.15">
      <c r="A42" s="32"/>
      <c r="Y42" s="33"/>
    </row>
    <row r="43" spans="1:34" ht="15" customHeight="1" x14ac:dyDescent="0.15">
      <c r="A43" s="32" t="s">
        <v>61</v>
      </c>
      <c r="Y43" s="33"/>
    </row>
    <row r="44" spans="1:34" ht="15" customHeight="1" x14ac:dyDescent="0.15">
      <c r="A44" s="32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52"/>
      <c r="T44" s="52"/>
      <c r="U44" s="157"/>
      <c r="V44" s="157"/>
      <c r="W44" s="157"/>
      <c r="X44" s="157"/>
      <c r="Y44" s="200"/>
    </row>
    <row r="45" spans="1:34" ht="15" customHeight="1" x14ac:dyDescent="0.15">
      <c r="A45" s="34" t="s">
        <v>24</v>
      </c>
      <c r="D45" s="26" t="s">
        <v>6</v>
      </c>
      <c r="E45" s="26"/>
      <c r="F45" s="26"/>
      <c r="G45" s="26"/>
      <c r="H45" s="158" t="s">
        <v>38</v>
      </c>
      <c r="I45" s="158"/>
      <c r="J45" s="158"/>
      <c r="K45" s="158"/>
      <c r="L45" s="158"/>
      <c r="M45" s="158"/>
      <c r="N45" s="158"/>
      <c r="O45" s="158" t="s">
        <v>192</v>
      </c>
      <c r="P45" s="158"/>
      <c r="Q45" s="158"/>
      <c r="R45" s="158"/>
      <c r="S45" s="53" t="s">
        <v>40</v>
      </c>
      <c r="T45" s="60"/>
      <c r="U45" s="173" t="s">
        <v>41</v>
      </c>
      <c r="V45" s="173"/>
      <c r="W45" s="173"/>
      <c r="X45" s="173"/>
      <c r="Y45" s="174"/>
    </row>
    <row r="46" spans="1:34" ht="15" customHeight="1" x14ac:dyDescent="0.15">
      <c r="A46" s="32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52"/>
      <c r="T46" s="59"/>
      <c r="U46" s="175"/>
      <c r="V46" s="175"/>
      <c r="W46" s="175"/>
      <c r="X46" s="175"/>
      <c r="Y46" s="176"/>
    </row>
    <row r="47" spans="1:34" ht="15" customHeight="1" x14ac:dyDescent="0.15">
      <c r="A47" s="34" t="s">
        <v>31</v>
      </c>
      <c r="D47" s="26" t="s">
        <v>5</v>
      </c>
      <c r="E47" s="26"/>
      <c r="F47" s="26"/>
      <c r="G47" s="26"/>
      <c r="H47" s="158" t="s">
        <v>38</v>
      </c>
      <c r="I47" s="158"/>
      <c r="J47" s="158"/>
      <c r="K47" s="158"/>
      <c r="L47" s="158"/>
      <c r="M47" s="158"/>
      <c r="N47" s="158"/>
      <c r="O47" s="158" t="s">
        <v>192</v>
      </c>
      <c r="P47" s="158"/>
      <c r="Q47" s="158"/>
      <c r="R47" s="158"/>
      <c r="S47" s="53" t="s">
        <v>40</v>
      </c>
      <c r="T47" s="60"/>
      <c r="U47" s="173" t="s">
        <v>41</v>
      </c>
      <c r="V47" s="173"/>
      <c r="W47" s="173"/>
      <c r="X47" s="173"/>
      <c r="Y47" s="174"/>
    </row>
    <row r="48" spans="1:34" ht="15" customHeight="1" x14ac:dyDescent="0.15">
      <c r="A48" s="32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52"/>
      <c r="T48" s="59"/>
      <c r="U48" s="175"/>
      <c r="V48" s="175"/>
      <c r="W48" s="175"/>
      <c r="X48" s="175"/>
      <c r="Y48" s="176"/>
    </row>
    <row r="49" spans="1:25" ht="15" customHeight="1" x14ac:dyDescent="0.15">
      <c r="A49" s="34" t="s">
        <v>32</v>
      </c>
      <c r="D49" s="4" t="s">
        <v>37</v>
      </c>
      <c r="H49" s="159"/>
      <c r="I49" s="159"/>
      <c r="J49" s="159"/>
      <c r="K49" s="159"/>
      <c r="L49" s="159"/>
      <c r="M49" s="159"/>
      <c r="N49" s="159"/>
      <c r="O49" s="180" t="s">
        <v>192</v>
      </c>
      <c r="P49" s="180"/>
      <c r="Q49" s="180"/>
      <c r="R49" s="180"/>
      <c r="S49" s="52" t="s">
        <v>40</v>
      </c>
      <c r="T49" s="59"/>
      <c r="U49" s="188" t="s">
        <v>41</v>
      </c>
      <c r="V49" s="188"/>
      <c r="W49" s="188"/>
      <c r="X49" s="188"/>
      <c r="Y49" s="189"/>
    </row>
    <row r="50" spans="1:25" ht="15" customHeight="1" x14ac:dyDescent="0.15">
      <c r="A50" s="32"/>
      <c r="D50" s="26"/>
      <c r="E50" s="26"/>
      <c r="F50" s="26"/>
      <c r="G50" s="26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53"/>
      <c r="T50" s="60"/>
      <c r="U50" s="173" t="s">
        <v>39</v>
      </c>
      <c r="V50" s="173"/>
      <c r="W50" s="173"/>
      <c r="X50" s="173"/>
      <c r="Y50" s="174"/>
    </row>
    <row r="51" spans="1:25" ht="15" customHeight="1" x14ac:dyDescent="0.15">
      <c r="A51" s="32"/>
      <c r="Y51" s="33"/>
    </row>
    <row r="52" spans="1:25" ht="15" customHeight="1" thickBot="1" x14ac:dyDescent="0.2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7"/>
    </row>
    <row r="59" spans="1:25" ht="12" x14ac:dyDescent="0.15">
      <c r="A59" s="201" t="s">
        <v>173</v>
      </c>
      <c r="B59" s="201"/>
      <c r="C59" s="201"/>
      <c r="D59" s="201"/>
      <c r="E59" s="201"/>
      <c r="F59" s="201"/>
    </row>
    <row r="60" spans="1:25" ht="12" x14ac:dyDescent="0.15">
      <c r="A60" s="201"/>
      <c r="B60" s="201"/>
      <c r="C60" s="201"/>
      <c r="D60" s="201"/>
      <c r="E60" s="201"/>
      <c r="F60" s="201"/>
    </row>
    <row r="61" spans="1:25" ht="17.25" x14ac:dyDescent="0.15">
      <c r="B61" s="4" t="s">
        <v>185</v>
      </c>
    </row>
    <row r="62" spans="1:25" ht="12" x14ac:dyDescent="0.15">
      <c r="B62" s="4" t="s">
        <v>186</v>
      </c>
    </row>
    <row r="63" spans="1:25" ht="12" x14ac:dyDescent="0.15">
      <c r="B63" s="4" t="s">
        <v>187</v>
      </c>
    </row>
    <row r="64" spans="1:25" ht="12" x14ac:dyDescent="0.15"/>
    <row r="65" spans="1:4" ht="12" x14ac:dyDescent="0.15">
      <c r="A65" s="4" t="s">
        <v>176</v>
      </c>
    </row>
    <row r="66" spans="1:4" ht="12" x14ac:dyDescent="0.15">
      <c r="B66" s="202"/>
      <c r="C66" s="203"/>
      <c r="D66" s="4" t="s">
        <v>177</v>
      </c>
    </row>
    <row r="67" spans="1:4" ht="12" x14ac:dyDescent="0.15">
      <c r="B67" s="204"/>
      <c r="C67" s="205"/>
      <c r="D67" s="4" t="s">
        <v>178</v>
      </c>
    </row>
    <row r="68" spans="1:4" ht="12" x14ac:dyDescent="0.15">
      <c r="D68" s="4" t="s">
        <v>179</v>
      </c>
    </row>
    <row r="69" spans="1:4" ht="12" x14ac:dyDescent="0.15"/>
    <row r="70" spans="1:4" ht="12" x14ac:dyDescent="0.15">
      <c r="A70" s="4" t="s">
        <v>182</v>
      </c>
    </row>
    <row r="71" spans="1:4" ht="12" x14ac:dyDescent="0.15">
      <c r="B71" s="4" t="s">
        <v>189</v>
      </c>
    </row>
    <row r="72" spans="1:4" ht="12" x14ac:dyDescent="0.15">
      <c r="B72" s="4" t="s">
        <v>190</v>
      </c>
    </row>
    <row r="73" spans="1:4" ht="12" x14ac:dyDescent="0.15"/>
    <row r="74" spans="1:4" ht="12" x14ac:dyDescent="0.15">
      <c r="A74" s="4" t="s">
        <v>183</v>
      </c>
    </row>
    <row r="75" spans="1:4" ht="12" x14ac:dyDescent="0.15">
      <c r="B75" s="4" t="s">
        <v>188</v>
      </c>
    </row>
    <row r="76" spans="1:4" ht="12" x14ac:dyDescent="0.15">
      <c r="B76" s="4" t="s">
        <v>181</v>
      </c>
    </row>
  </sheetData>
  <mergeCells count="76">
    <mergeCell ref="B67:C67"/>
    <mergeCell ref="AC34:AD34"/>
    <mergeCell ref="AE34:AF34"/>
    <mergeCell ref="AG34:AH34"/>
    <mergeCell ref="A59:F60"/>
    <mergeCell ref="B66:C66"/>
    <mergeCell ref="H45:N45"/>
    <mergeCell ref="U45:Y45"/>
    <mergeCell ref="H46:N46"/>
    <mergeCell ref="O46:R46"/>
    <mergeCell ref="U46:Y46"/>
    <mergeCell ref="H47:N47"/>
    <mergeCell ref="U47:Y47"/>
    <mergeCell ref="H48:N48"/>
    <mergeCell ref="O48:R48"/>
    <mergeCell ref="U48:Y48"/>
    <mergeCell ref="A1:A4"/>
    <mergeCell ref="C1:H1"/>
    <mergeCell ref="Q1:S1"/>
    <mergeCell ref="T1:V1"/>
    <mergeCell ref="W1:Y1"/>
    <mergeCell ref="C2:H2"/>
    <mergeCell ref="Q2:S4"/>
    <mergeCell ref="T2:V4"/>
    <mergeCell ref="W2:Y4"/>
    <mergeCell ref="C3:H3"/>
    <mergeCell ref="C4:H4"/>
    <mergeCell ref="G5:S6"/>
    <mergeCell ref="I18:N18"/>
    <mergeCell ref="O18:P18"/>
    <mergeCell ref="R18:W18"/>
    <mergeCell ref="X18:Y18"/>
    <mergeCell ref="R8:Y8"/>
    <mergeCell ref="R9:Y9"/>
    <mergeCell ref="R10:Y10"/>
    <mergeCell ref="N7:X7"/>
    <mergeCell ref="O45:R45"/>
    <mergeCell ref="O47:R47"/>
    <mergeCell ref="U31:V31"/>
    <mergeCell ref="X31:Y31"/>
    <mergeCell ref="S30:T30"/>
    <mergeCell ref="B9:D9"/>
    <mergeCell ref="E9:M9"/>
    <mergeCell ref="O9:Q9"/>
    <mergeCell ref="B10:D10"/>
    <mergeCell ref="E10:M10"/>
    <mergeCell ref="O10:Q10"/>
    <mergeCell ref="B11:D11"/>
    <mergeCell ref="E11:M11"/>
    <mergeCell ref="O11:Q11"/>
    <mergeCell ref="S29:V29"/>
    <mergeCell ref="R11:Y11"/>
    <mergeCell ref="I19:Y19"/>
    <mergeCell ref="I20:Y20"/>
    <mergeCell ref="I21:Y21"/>
    <mergeCell ref="I22:Y22"/>
    <mergeCell ref="W26:X26"/>
    <mergeCell ref="W27:X27"/>
    <mergeCell ref="I26:V26"/>
    <mergeCell ref="I27:V27"/>
    <mergeCell ref="I30:L30"/>
    <mergeCell ref="I31:L31"/>
    <mergeCell ref="H44:N44"/>
    <mergeCell ref="O44:R44"/>
    <mergeCell ref="U44:Y44"/>
    <mergeCell ref="S31:T31"/>
    <mergeCell ref="O30:R30"/>
    <mergeCell ref="O31:R31"/>
    <mergeCell ref="M30:N30"/>
    <mergeCell ref="M31:N31"/>
    <mergeCell ref="H49:N49"/>
    <mergeCell ref="U49:Y49"/>
    <mergeCell ref="H50:N50"/>
    <mergeCell ref="O50:R50"/>
    <mergeCell ref="U50:Y50"/>
    <mergeCell ref="O49:R49"/>
  </mergeCells>
  <phoneticPr fontId="1"/>
  <dataValidations count="2">
    <dataValidation type="list" allowBlank="1" showInputMessage="1" sqref="E11:M11">
      <formula1>kouji</formula1>
    </dataValidation>
    <dataValidation type="list" allowBlank="1" showInputMessage="1" sqref="N7:X7">
      <formula1>hudansui</formula1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9" orientation="portrait" blackAndWhite="1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BD53"/>
  <sheetViews>
    <sheetView showGridLines="0" workbookViewId="0">
      <selection activeCell="AP37" sqref="AP37"/>
    </sheetView>
  </sheetViews>
  <sheetFormatPr defaultColWidth="3.7109375" defaultRowHeight="12" customHeight="1" x14ac:dyDescent="0.15"/>
  <cols>
    <col min="1" max="1" width="3.7109375" style="4"/>
    <col min="2" max="2" width="12.7109375" style="4" customWidth="1"/>
    <col min="3" max="43" width="1.7109375" style="4" customWidth="1"/>
    <col min="44" max="44" width="3.7109375" style="4"/>
    <col min="45" max="50" width="6.7109375" style="5" customWidth="1"/>
    <col min="51" max="56" width="6.7109375" style="4" customWidth="1"/>
    <col min="57" max="16384" width="3.7109375" style="4"/>
  </cols>
  <sheetData>
    <row r="2" spans="1:56" ht="12" customHeight="1" x14ac:dyDescent="0.15">
      <c r="B2" s="4" t="s">
        <v>80</v>
      </c>
      <c r="C2" s="6">
        <f>VALUE(TEXT(D2-1/24/4,"[h]:mm"))</f>
        <v>0.39583333333333331</v>
      </c>
      <c r="D2" s="6">
        <f>VALUE(TEXT(E2-1/24/4,"[h]:mm"))</f>
        <v>0.40625</v>
      </c>
      <c r="E2" s="6">
        <f>AT4</f>
        <v>0.41666666666666669</v>
      </c>
      <c r="F2" s="6">
        <f t="shared" ref="F2:AP2" si="0">VALUE(TEXT(E2+1/24/4,"[h]:mm"))</f>
        <v>0.42708333333333331</v>
      </c>
      <c r="G2" s="6">
        <f t="shared" si="0"/>
        <v>0.4375</v>
      </c>
      <c r="H2" s="6">
        <f t="shared" si="0"/>
        <v>0.44791666666666669</v>
      </c>
      <c r="I2" s="6">
        <f t="shared" si="0"/>
        <v>0.45833333333333331</v>
      </c>
      <c r="J2" s="6">
        <f t="shared" si="0"/>
        <v>0.46875</v>
      </c>
      <c r="K2" s="6">
        <f t="shared" si="0"/>
        <v>0.47916666666666669</v>
      </c>
      <c r="L2" s="6">
        <f t="shared" si="0"/>
        <v>0.48958333333333331</v>
      </c>
      <c r="M2" s="6">
        <f t="shared" si="0"/>
        <v>0.5</v>
      </c>
      <c r="N2" s="6">
        <f t="shared" si="0"/>
        <v>0.51041666666666663</v>
      </c>
      <c r="O2" s="6">
        <f t="shared" si="0"/>
        <v>0.52083333333333337</v>
      </c>
      <c r="P2" s="6">
        <f t="shared" si="0"/>
        <v>0.53125</v>
      </c>
      <c r="Q2" s="6">
        <f t="shared" si="0"/>
        <v>0.54166666666666663</v>
      </c>
      <c r="R2" s="6">
        <f t="shared" si="0"/>
        <v>0.55208333333333337</v>
      </c>
      <c r="S2" s="6">
        <f t="shared" si="0"/>
        <v>0.5625</v>
      </c>
      <c r="T2" s="6">
        <f t="shared" si="0"/>
        <v>0.57291666666666663</v>
      </c>
      <c r="U2" s="6">
        <f t="shared" si="0"/>
        <v>0.58333333333333337</v>
      </c>
      <c r="V2" s="6">
        <f t="shared" si="0"/>
        <v>0.59375</v>
      </c>
      <c r="W2" s="6">
        <f t="shared" si="0"/>
        <v>0.60416666666666663</v>
      </c>
      <c r="X2" s="6">
        <f t="shared" si="0"/>
        <v>0.61458333333333337</v>
      </c>
      <c r="Y2" s="6">
        <f t="shared" si="0"/>
        <v>0.625</v>
      </c>
      <c r="Z2" s="6">
        <f t="shared" si="0"/>
        <v>0.63541666666666663</v>
      </c>
      <c r="AA2" s="6">
        <f t="shared" si="0"/>
        <v>0.64583333333333337</v>
      </c>
      <c r="AB2" s="6">
        <f t="shared" si="0"/>
        <v>0.65625</v>
      </c>
      <c r="AC2" s="6">
        <f t="shared" si="0"/>
        <v>0.66666666666666663</v>
      </c>
      <c r="AD2" s="6">
        <f t="shared" si="0"/>
        <v>0.67708333333333337</v>
      </c>
      <c r="AE2" s="6">
        <f t="shared" si="0"/>
        <v>0.6875</v>
      </c>
      <c r="AF2" s="6">
        <f t="shared" si="0"/>
        <v>0.69791666666666663</v>
      </c>
      <c r="AG2" s="6">
        <f t="shared" si="0"/>
        <v>0.70833333333333337</v>
      </c>
      <c r="AH2" s="6">
        <f t="shared" si="0"/>
        <v>0.71875</v>
      </c>
      <c r="AI2" s="6">
        <f t="shared" si="0"/>
        <v>0.72916666666666663</v>
      </c>
      <c r="AJ2" s="6">
        <f t="shared" si="0"/>
        <v>0.73958333333333337</v>
      </c>
      <c r="AK2" s="6">
        <f t="shared" si="0"/>
        <v>0.75</v>
      </c>
      <c r="AL2" s="6">
        <f t="shared" si="0"/>
        <v>0.76041666666666663</v>
      </c>
      <c r="AM2" s="6">
        <f t="shared" si="0"/>
        <v>0.77083333333333337</v>
      </c>
      <c r="AN2" s="6">
        <f t="shared" si="0"/>
        <v>0.78125</v>
      </c>
      <c r="AO2" s="6">
        <f t="shared" si="0"/>
        <v>0.79166666666666663</v>
      </c>
      <c r="AP2" s="6">
        <f t="shared" si="0"/>
        <v>0.80208333333333337</v>
      </c>
    </row>
    <row r="3" spans="1:56" ht="12" customHeight="1" x14ac:dyDescent="0.15">
      <c r="A3" s="4" t="s">
        <v>79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Y3" s="4" t="s">
        <v>75</v>
      </c>
      <c r="BA3" s="4" t="s">
        <v>81</v>
      </c>
      <c r="BB3" s="4">
        <v>6</v>
      </c>
      <c r="BC3" s="4" t="s">
        <v>82</v>
      </c>
    </row>
    <row r="4" spans="1:56" ht="15" customHeight="1" x14ac:dyDescent="0.15">
      <c r="A4" s="4">
        <v>5</v>
      </c>
      <c r="B4" s="76" t="s">
        <v>62</v>
      </c>
      <c r="C4" s="352">
        <f>AT4</f>
        <v>0.41666666666666669</v>
      </c>
      <c r="D4" s="352"/>
      <c r="E4" s="352"/>
      <c r="F4" s="352"/>
      <c r="G4" s="352">
        <f>C4+1/24</f>
        <v>0.45833333333333337</v>
      </c>
      <c r="H4" s="352"/>
      <c r="I4" s="352"/>
      <c r="J4" s="352"/>
      <c r="K4" s="352">
        <f t="shared" ref="K4" si="1">G4+1/24</f>
        <v>0.5</v>
      </c>
      <c r="L4" s="352"/>
      <c r="M4" s="352"/>
      <c r="N4" s="352"/>
      <c r="O4" s="352">
        <f t="shared" ref="O4" si="2">K4+1/24</f>
        <v>0.54166666666666663</v>
      </c>
      <c r="P4" s="352"/>
      <c r="Q4" s="352"/>
      <c r="R4" s="352"/>
      <c r="S4" s="352">
        <f t="shared" ref="S4" si="3">O4+1/24</f>
        <v>0.58333333333333326</v>
      </c>
      <c r="T4" s="352"/>
      <c r="U4" s="352"/>
      <c r="V4" s="352"/>
      <c r="W4" s="352">
        <f t="shared" ref="W4" si="4">S4+1/24</f>
        <v>0.62499999999999989</v>
      </c>
      <c r="X4" s="352"/>
      <c r="Y4" s="352"/>
      <c r="Z4" s="352"/>
      <c r="AA4" s="352">
        <f t="shared" ref="AA4" si="5">W4+1/24</f>
        <v>0.66666666666666652</v>
      </c>
      <c r="AB4" s="352"/>
      <c r="AC4" s="352"/>
      <c r="AD4" s="352"/>
      <c r="AE4" s="352">
        <f t="shared" ref="AE4" si="6">AA4+1/24</f>
        <v>0.70833333333333315</v>
      </c>
      <c r="AF4" s="352"/>
      <c r="AG4" s="352"/>
      <c r="AH4" s="352"/>
      <c r="AI4" s="352">
        <f t="shared" ref="AI4" si="7">AE4+1/24</f>
        <v>0.74999999999999978</v>
      </c>
      <c r="AJ4" s="352"/>
      <c r="AK4" s="352"/>
      <c r="AL4" s="352"/>
      <c r="AM4" s="352">
        <f t="shared" ref="AM4" si="8">AI4+1/24</f>
        <v>0.79166666666666641</v>
      </c>
      <c r="AN4" s="352"/>
      <c r="AO4" s="352"/>
      <c r="AP4" s="353"/>
      <c r="AS4" s="4" t="s">
        <v>72</v>
      </c>
      <c r="AT4" s="5">
        <f>+'断水計画(2)'!AD17</f>
        <v>0.41666666666666669</v>
      </c>
      <c r="AY4" s="4" t="s">
        <v>71</v>
      </c>
      <c r="AZ4" s="5">
        <v>0.29166666666666669</v>
      </c>
      <c r="BA4" s="4" t="s">
        <v>70</v>
      </c>
      <c r="BB4" s="5">
        <f>MAX(AY6:BD17)</f>
        <v>0.65625</v>
      </c>
    </row>
    <row r="5" spans="1:56" s="52" customFormat="1" ht="24" customHeight="1" x14ac:dyDescent="0.15">
      <c r="B5" s="76" t="s">
        <v>204</v>
      </c>
      <c r="C5" s="77"/>
      <c r="D5" s="77"/>
      <c r="E5" s="78"/>
      <c r="F5" s="79"/>
      <c r="G5" s="77"/>
      <c r="H5" s="80"/>
      <c r="I5" s="78"/>
      <c r="J5" s="79"/>
      <c r="K5" s="77"/>
      <c r="L5" s="80"/>
      <c r="M5" s="78"/>
      <c r="N5" s="79"/>
      <c r="O5" s="77"/>
      <c r="P5" s="80"/>
      <c r="Q5" s="78"/>
      <c r="R5" s="79"/>
      <c r="S5" s="77"/>
      <c r="T5" s="80"/>
      <c r="U5" s="78"/>
      <c r="V5" s="79"/>
      <c r="W5" s="77"/>
      <c r="X5" s="80"/>
      <c r="Y5" s="78"/>
      <c r="Z5" s="79"/>
      <c r="AA5" s="77"/>
      <c r="AB5" s="80"/>
      <c r="AC5" s="78"/>
      <c r="AD5" s="79"/>
      <c r="AE5" s="77"/>
      <c r="AF5" s="80"/>
      <c r="AG5" s="78"/>
      <c r="AH5" s="79"/>
      <c r="AI5" s="77"/>
      <c r="AJ5" s="80"/>
      <c r="AK5" s="78"/>
      <c r="AL5" s="79"/>
      <c r="AM5" s="77"/>
      <c r="AN5" s="80"/>
      <c r="AO5" s="77"/>
      <c r="AP5" s="80"/>
      <c r="AS5" s="5"/>
      <c r="AT5" s="5"/>
      <c r="AU5" s="5"/>
      <c r="AV5" s="5"/>
      <c r="AW5" s="5"/>
      <c r="AX5" s="5"/>
      <c r="AZ5" s="5"/>
      <c r="BB5" s="5"/>
    </row>
    <row r="6" spans="1:56" ht="7.9" customHeight="1" x14ac:dyDescent="0.15">
      <c r="B6" s="355" t="str">
        <f>IF(ISBLANK('断水計画(2)'!AB20),"",'断水計画(2)'!AB20)</f>
        <v>閉栓</v>
      </c>
      <c r="C6" s="81"/>
      <c r="D6" s="81"/>
      <c r="E6" s="82"/>
      <c r="F6" s="83"/>
      <c r="G6" s="81"/>
      <c r="H6" s="84"/>
      <c r="I6" s="82"/>
      <c r="J6" s="83"/>
      <c r="K6" s="81"/>
      <c r="L6" s="84"/>
      <c r="M6" s="82"/>
      <c r="N6" s="83"/>
      <c r="O6" s="81"/>
      <c r="P6" s="84"/>
      <c r="Q6" s="82"/>
      <c r="R6" s="83"/>
      <c r="S6" s="81"/>
      <c r="T6" s="84"/>
      <c r="U6" s="82"/>
      <c r="V6" s="83"/>
      <c r="W6" s="81"/>
      <c r="X6" s="84"/>
      <c r="Y6" s="82"/>
      <c r="Z6" s="83"/>
      <c r="AA6" s="81"/>
      <c r="AB6" s="84"/>
      <c r="AC6" s="82"/>
      <c r="AD6" s="83"/>
      <c r="AE6" s="81"/>
      <c r="AF6" s="84"/>
      <c r="AG6" s="82"/>
      <c r="AH6" s="83"/>
      <c r="AI6" s="81"/>
      <c r="AJ6" s="84"/>
      <c r="AK6" s="82"/>
      <c r="AL6" s="83"/>
      <c r="AM6" s="81"/>
      <c r="AN6" s="84"/>
      <c r="AO6" s="81"/>
      <c r="AP6" s="84"/>
      <c r="AZ6" s="5"/>
      <c r="BB6" s="5"/>
    </row>
    <row r="7" spans="1:56" ht="7.9" customHeight="1" x14ac:dyDescent="0.15">
      <c r="A7" s="4">
        <v>2</v>
      </c>
      <c r="B7" s="355"/>
      <c r="C7" s="85">
        <f t="shared" ref="C7:AP7" si="9">IF(OR(AND(D$2&gt;$AY7,C$2&lt;$AZ7),AND(D$2&gt;$BA7,C$2&lt;$BB7),AND(D$2&gt;$BC7,C$2&lt;$BD7)),1,0)</f>
        <v>0</v>
      </c>
      <c r="D7" s="85">
        <f t="shared" si="9"/>
        <v>0</v>
      </c>
      <c r="E7" s="86">
        <f t="shared" si="9"/>
        <v>0</v>
      </c>
      <c r="F7" s="87">
        <f t="shared" si="9"/>
        <v>0</v>
      </c>
      <c r="G7" s="85">
        <f t="shared" si="9"/>
        <v>0</v>
      </c>
      <c r="H7" s="88">
        <f t="shared" si="9"/>
        <v>0</v>
      </c>
      <c r="I7" s="86">
        <f t="shared" si="9"/>
        <v>0</v>
      </c>
      <c r="J7" s="87">
        <f t="shared" si="9"/>
        <v>0</v>
      </c>
      <c r="K7" s="85">
        <f t="shared" si="9"/>
        <v>0</v>
      </c>
      <c r="L7" s="88">
        <f t="shared" si="9"/>
        <v>0</v>
      </c>
      <c r="M7" s="86">
        <f t="shared" si="9"/>
        <v>0</v>
      </c>
      <c r="N7" s="87">
        <f t="shared" si="9"/>
        <v>0</v>
      </c>
      <c r="O7" s="85">
        <f t="shared" si="9"/>
        <v>0</v>
      </c>
      <c r="P7" s="88">
        <f t="shared" si="9"/>
        <v>0</v>
      </c>
      <c r="Q7" s="86">
        <f t="shared" si="9"/>
        <v>1</v>
      </c>
      <c r="R7" s="87">
        <f t="shared" si="9"/>
        <v>1</v>
      </c>
      <c r="S7" s="85">
        <f t="shared" si="9"/>
        <v>0</v>
      </c>
      <c r="T7" s="88">
        <f t="shared" si="9"/>
        <v>0</v>
      </c>
      <c r="U7" s="86">
        <f t="shared" si="9"/>
        <v>0</v>
      </c>
      <c r="V7" s="87">
        <f t="shared" si="9"/>
        <v>0</v>
      </c>
      <c r="W7" s="85">
        <f t="shared" si="9"/>
        <v>0</v>
      </c>
      <c r="X7" s="88">
        <f t="shared" si="9"/>
        <v>0</v>
      </c>
      <c r="Y7" s="86">
        <f t="shared" si="9"/>
        <v>0</v>
      </c>
      <c r="Z7" s="87">
        <f t="shared" si="9"/>
        <v>0</v>
      </c>
      <c r="AA7" s="85">
        <f t="shared" si="9"/>
        <v>0</v>
      </c>
      <c r="AB7" s="88">
        <f t="shared" si="9"/>
        <v>0</v>
      </c>
      <c r="AC7" s="86">
        <f t="shared" si="9"/>
        <v>0</v>
      </c>
      <c r="AD7" s="87">
        <f t="shared" si="9"/>
        <v>0</v>
      </c>
      <c r="AE7" s="85">
        <f t="shared" si="9"/>
        <v>0</v>
      </c>
      <c r="AF7" s="88">
        <f t="shared" si="9"/>
        <v>0</v>
      </c>
      <c r="AG7" s="86">
        <f t="shared" si="9"/>
        <v>0</v>
      </c>
      <c r="AH7" s="87">
        <f t="shared" si="9"/>
        <v>0</v>
      </c>
      <c r="AI7" s="85">
        <f t="shared" si="9"/>
        <v>0</v>
      </c>
      <c r="AJ7" s="88">
        <f t="shared" si="9"/>
        <v>0</v>
      </c>
      <c r="AK7" s="86">
        <f t="shared" si="9"/>
        <v>0</v>
      </c>
      <c r="AL7" s="87">
        <f t="shared" si="9"/>
        <v>0</v>
      </c>
      <c r="AM7" s="85">
        <f t="shared" si="9"/>
        <v>0</v>
      </c>
      <c r="AN7" s="88">
        <f t="shared" si="9"/>
        <v>0</v>
      </c>
      <c r="AO7" s="85">
        <f t="shared" si="9"/>
        <v>0</v>
      </c>
      <c r="AP7" s="88">
        <f t="shared" si="9"/>
        <v>0</v>
      </c>
      <c r="AS7" s="5">
        <f>IF(ISBLANK('断水計画(2)'!AC20),"",'断水計画(2)'!AC20)</f>
        <v>0.54166666666666663</v>
      </c>
      <c r="AT7" s="5">
        <f>IF(ISBLANK('断水計画(2)'!AD20),"",'断水計画(2)'!AD20)</f>
        <v>0.55555555555555558</v>
      </c>
      <c r="AU7" s="5" t="str">
        <f>IF(ISBLANK('断水計画(2)'!AE20),"",'断水計画(2)'!AE20)</f>
        <v/>
      </c>
      <c r="AV7" s="5" t="str">
        <f>IF(ISBLANK('断水計画(2)'!AF20),"",'断水計画(2)'!AF20)</f>
        <v/>
      </c>
      <c r="AW7" s="5" t="str">
        <f>IF(ISBLANK('断水計画(2)'!AG20),"",'断水計画(2)'!AG20)</f>
        <v/>
      </c>
      <c r="AX7" s="5" t="str">
        <f>IF(ISBLANK('断水計画(2)'!AH20),"",'断水計画(2)'!AH20)</f>
        <v/>
      </c>
      <c r="AY7" s="5">
        <f>IF(ISBLANK(AS7),"",IF(AS7&lt;$AZ$4,AS7+1,AS7))</f>
        <v>0.54166666666666663</v>
      </c>
      <c r="AZ7" s="5">
        <f t="shared" ref="AZ7:BD7" si="10">IF(ISBLANK(AT7),"",IF(AT7&lt;$AZ$4,AT7+1,AT7))</f>
        <v>0.55555555555555558</v>
      </c>
      <c r="BA7" s="5" t="str">
        <f t="shared" si="10"/>
        <v/>
      </c>
      <c r="BB7" s="5" t="str">
        <f t="shared" si="10"/>
        <v/>
      </c>
      <c r="BC7" s="5" t="str">
        <f t="shared" si="10"/>
        <v/>
      </c>
      <c r="BD7" s="5" t="str">
        <f t="shared" si="10"/>
        <v/>
      </c>
    </row>
    <row r="8" spans="1:56" ht="7.9" customHeight="1" x14ac:dyDescent="0.15">
      <c r="B8" s="356"/>
      <c r="C8" s="89"/>
      <c r="D8" s="89"/>
      <c r="E8" s="90"/>
      <c r="F8" s="91"/>
      <c r="G8" s="89"/>
      <c r="H8" s="92"/>
      <c r="I8" s="90"/>
      <c r="J8" s="91"/>
      <c r="K8" s="89"/>
      <c r="L8" s="92"/>
      <c r="M8" s="90"/>
      <c r="N8" s="91"/>
      <c r="O8" s="89"/>
      <c r="P8" s="92"/>
      <c r="Q8" s="90"/>
      <c r="R8" s="91"/>
      <c r="S8" s="89"/>
      <c r="T8" s="92"/>
      <c r="U8" s="90"/>
      <c r="V8" s="91"/>
      <c r="W8" s="89"/>
      <c r="X8" s="92"/>
      <c r="Y8" s="90"/>
      <c r="Z8" s="91"/>
      <c r="AA8" s="89"/>
      <c r="AB8" s="92"/>
      <c r="AC8" s="90"/>
      <c r="AD8" s="91"/>
      <c r="AE8" s="89"/>
      <c r="AF8" s="92"/>
      <c r="AG8" s="90"/>
      <c r="AH8" s="91"/>
      <c r="AI8" s="89"/>
      <c r="AJ8" s="92"/>
      <c r="AK8" s="90"/>
      <c r="AL8" s="91"/>
      <c r="AM8" s="89"/>
      <c r="AN8" s="92"/>
      <c r="AO8" s="89"/>
      <c r="AP8" s="92"/>
      <c r="AZ8" s="5"/>
      <c r="BB8" s="5"/>
    </row>
    <row r="9" spans="1:56" ht="7.9" customHeight="1" x14ac:dyDescent="0.15">
      <c r="B9" s="354" t="str">
        <f>IF(ISBLANK('断水計画(2)'!AB21),"",'断水計画(2)'!AB21)</f>
        <v>配管</v>
      </c>
      <c r="C9" s="93"/>
      <c r="D9" s="93"/>
      <c r="E9" s="94"/>
      <c r="F9" s="95"/>
      <c r="G9" s="93"/>
      <c r="H9" s="96"/>
      <c r="I9" s="94"/>
      <c r="J9" s="95"/>
      <c r="K9" s="93"/>
      <c r="L9" s="96"/>
      <c r="M9" s="94"/>
      <c r="N9" s="95"/>
      <c r="O9" s="93"/>
      <c r="P9" s="96"/>
      <c r="Q9" s="94"/>
      <c r="R9" s="95"/>
      <c r="S9" s="93"/>
      <c r="T9" s="96"/>
      <c r="U9" s="94"/>
      <c r="V9" s="95"/>
      <c r="W9" s="93"/>
      <c r="X9" s="96"/>
      <c r="Y9" s="94"/>
      <c r="Z9" s="95"/>
      <c r="AA9" s="93"/>
      <c r="AB9" s="96"/>
      <c r="AC9" s="94"/>
      <c r="AD9" s="95"/>
      <c r="AE9" s="93"/>
      <c r="AF9" s="96"/>
      <c r="AG9" s="94"/>
      <c r="AH9" s="95"/>
      <c r="AI9" s="93"/>
      <c r="AJ9" s="96"/>
      <c r="AK9" s="94"/>
      <c r="AL9" s="95"/>
      <c r="AM9" s="93"/>
      <c r="AN9" s="96"/>
      <c r="AO9" s="93"/>
      <c r="AP9" s="96"/>
      <c r="AZ9" s="5"/>
      <c r="BB9" s="5"/>
    </row>
    <row r="10" spans="1:56" ht="7.9" customHeight="1" x14ac:dyDescent="0.15">
      <c r="A10" s="4">
        <v>1</v>
      </c>
      <c r="B10" s="355"/>
      <c r="C10" s="85">
        <f t="shared" ref="C10:AP10" si="11">IF(OR(AND(D$2&gt;$AY10,C$2&lt;$AZ10),AND(D$2&gt;$BA10,C$2&lt;$BB10),AND(D$2&gt;$BC10,C$2&lt;$BD10)),1,0)</f>
        <v>0</v>
      </c>
      <c r="D10" s="85">
        <f t="shared" si="11"/>
        <v>0</v>
      </c>
      <c r="E10" s="86">
        <f t="shared" si="11"/>
        <v>0</v>
      </c>
      <c r="F10" s="87">
        <f t="shared" si="11"/>
        <v>0</v>
      </c>
      <c r="G10" s="85">
        <f t="shared" si="11"/>
        <v>0</v>
      </c>
      <c r="H10" s="88">
        <f t="shared" si="11"/>
        <v>0</v>
      </c>
      <c r="I10" s="86">
        <f t="shared" si="11"/>
        <v>0</v>
      </c>
      <c r="J10" s="87">
        <f t="shared" si="11"/>
        <v>0</v>
      </c>
      <c r="K10" s="85">
        <f t="shared" si="11"/>
        <v>0</v>
      </c>
      <c r="L10" s="88">
        <f t="shared" si="11"/>
        <v>0</v>
      </c>
      <c r="M10" s="86">
        <f t="shared" si="11"/>
        <v>0</v>
      </c>
      <c r="N10" s="87">
        <f t="shared" si="11"/>
        <v>0</v>
      </c>
      <c r="O10" s="85">
        <f t="shared" si="11"/>
        <v>0</v>
      </c>
      <c r="P10" s="88">
        <f t="shared" si="11"/>
        <v>0</v>
      </c>
      <c r="Q10" s="86">
        <f t="shared" si="11"/>
        <v>0</v>
      </c>
      <c r="R10" s="87">
        <f t="shared" si="11"/>
        <v>1</v>
      </c>
      <c r="S10" s="85">
        <f t="shared" si="11"/>
        <v>1</v>
      </c>
      <c r="T10" s="88">
        <f t="shared" si="11"/>
        <v>1</v>
      </c>
      <c r="U10" s="86">
        <f t="shared" si="11"/>
        <v>0</v>
      </c>
      <c r="V10" s="87">
        <f t="shared" si="11"/>
        <v>0</v>
      </c>
      <c r="W10" s="85">
        <f t="shared" si="11"/>
        <v>0</v>
      </c>
      <c r="X10" s="88">
        <f t="shared" si="11"/>
        <v>0</v>
      </c>
      <c r="Y10" s="86">
        <f t="shared" si="11"/>
        <v>0</v>
      </c>
      <c r="Z10" s="87">
        <f t="shared" si="11"/>
        <v>0</v>
      </c>
      <c r="AA10" s="85">
        <f t="shared" si="11"/>
        <v>0</v>
      </c>
      <c r="AB10" s="88">
        <f t="shared" si="11"/>
        <v>0</v>
      </c>
      <c r="AC10" s="86">
        <f t="shared" si="11"/>
        <v>0</v>
      </c>
      <c r="AD10" s="87">
        <f t="shared" si="11"/>
        <v>0</v>
      </c>
      <c r="AE10" s="85">
        <f t="shared" si="11"/>
        <v>0</v>
      </c>
      <c r="AF10" s="88">
        <f t="shared" si="11"/>
        <v>0</v>
      </c>
      <c r="AG10" s="86">
        <f t="shared" si="11"/>
        <v>0</v>
      </c>
      <c r="AH10" s="87">
        <f t="shared" si="11"/>
        <v>0</v>
      </c>
      <c r="AI10" s="85">
        <f t="shared" si="11"/>
        <v>0</v>
      </c>
      <c r="AJ10" s="88">
        <f t="shared" si="11"/>
        <v>0</v>
      </c>
      <c r="AK10" s="86">
        <f t="shared" si="11"/>
        <v>0</v>
      </c>
      <c r="AL10" s="87">
        <f t="shared" si="11"/>
        <v>0</v>
      </c>
      <c r="AM10" s="85">
        <f t="shared" si="11"/>
        <v>0</v>
      </c>
      <c r="AN10" s="88">
        <f t="shared" si="11"/>
        <v>0</v>
      </c>
      <c r="AO10" s="85">
        <f t="shared" si="11"/>
        <v>0</v>
      </c>
      <c r="AP10" s="88">
        <f t="shared" si="11"/>
        <v>0</v>
      </c>
      <c r="AS10" s="5">
        <f>IF(ISBLANK('断水計画(2)'!AC21),"",'断水計画(2)'!AC21)</f>
        <v>0.55555555555555558</v>
      </c>
      <c r="AT10" s="5">
        <f>IF(ISBLANK('断水計画(2)'!AD21),"",'断水計画(2)'!AD21)</f>
        <v>0.58333333333333337</v>
      </c>
      <c r="AU10" s="5" t="str">
        <f>IF(ISBLANK('断水計画(2)'!AE21),"",'断水計画(2)'!AE21)</f>
        <v/>
      </c>
      <c r="AV10" s="5" t="str">
        <f>IF(ISBLANK('断水計画(2)'!AF21),"",'断水計画(2)'!AF21)</f>
        <v/>
      </c>
      <c r="AW10" s="5" t="str">
        <f>IF(ISBLANK('断水計画(2)'!AG21),"",'断水計画(2)'!AG21)</f>
        <v/>
      </c>
      <c r="AX10" s="5" t="str">
        <f>IF(ISBLANK('断水計画(2)'!AH21),"",'断水計画(2)'!AH21)</f>
        <v/>
      </c>
      <c r="AY10" s="5">
        <f t="shared" ref="AY10:AY22" si="12">IF(ISBLANK(AS10),"",IF(AS10&lt;$AZ$4,AS10+1,AS10))</f>
        <v>0.55555555555555558</v>
      </c>
      <c r="AZ10" s="5">
        <f t="shared" ref="AZ10:AZ25" si="13">IF(ISBLANK(AT10),"",IF(AT10&lt;$AZ$4,AT10+1,AT10))</f>
        <v>0.58333333333333337</v>
      </c>
      <c r="BA10" s="5" t="str">
        <f t="shared" ref="BA10:BA25" si="14">IF(ISBLANK(AU10),"",IF(AU10&lt;$AZ$4,AU10+1,AU10))</f>
        <v/>
      </c>
      <c r="BB10" s="5" t="str">
        <f t="shared" ref="BB10:BB25" si="15">IF(ISBLANK(AV10),"",IF(AV10&lt;$AZ$4,AV10+1,AV10))</f>
        <v/>
      </c>
      <c r="BC10" s="5" t="str">
        <f t="shared" ref="BC10:BC25" si="16">IF(ISBLANK(AW10),"",IF(AW10&lt;$AZ$4,AW10+1,AW10))</f>
        <v/>
      </c>
      <c r="BD10" s="5" t="str">
        <f t="shared" ref="BD10:BD25" si="17">IF(ISBLANK(AX10),"",IF(AX10&lt;$AZ$4,AX10+1,AX10))</f>
        <v/>
      </c>
    </row>
    <row r="11" spans="1:56" ht="7.9" customHeight="1" x14ac:dyDescent="0.15">
      <c r="B11" s="356"/>
      <c r="C11" s="89"/>
      <c r="D11" s="89"/>
      <c r="E11" s="90"/>
      <c r="F11" s="91"/>
      <c r="G11" s="89"/>
      <c r="H11" s="92"/>
      <c r="I11" s="90"/>
      <c r="J11" s="91"/>
      <c r="K11" s="89"/>
      <c r="L11" s="92"/>
      <c r="M11" s="90"/>
      <c r="N11" s="91"/>
      <c r="O11" s="89"/>
      <c r="P11" s="92"/>
      <c r="Q11" s="90"/>
      <c r="R11" s="91"/>
      <c r="S11" s="89"/>
      <c r="T11" s="92"/>
      <c r="U11" s="90"/>
      <c r="V11" s="91"/>
      <c r="W11" s="89"/>
      <c r="X11" s="92"/>
      <c r="Y11" s="90"/>
      <c r="Z11" s="91"/>
      <c r="AA11" s="89"/>
      <c r="AB11" s="92"/>
      <c r="AC11" s="90"/>
      <c r="AD11" s="91"/>
      <c r="AE11" s="89"/>
      <c r="AF11" s="92"/>
      <c r="AG11" s="90"/>
      <c r="AH11" s="91"/>
      <c r="AI11" s="89"/>
      <c r="AJ11" s="92"/>
      <c r="AK11" s="90"/>
      <c r="AL11" s="91"/>
      <c r="AM11" s="89"/>
      <c r="AN11" s="92"/>
      <c r="AO11" s="89"/>
      <c r="AP11" s="92"/>
      <c r="AZ11" s="5"/>
      <c r="BB11" s="5"/>
    </row>
    <row r="12" spans="1:56" ht="7.9" customHeight="1" x14ac:dyDescent="0.15">
      <c r="B12" s="354" t="str">
        <f>IF(ISBLANK('断水計画(2)'!AB22),"",'断水計画(2)'!AB22)</f>
        <v>排気排水</v>
      </c>
      <c r="C12" s="93"/>
      <c r="D12" s="93"/>
      <c r="E12" s="94"/>
      <c r="F12" s="95"/>
      <c r="G12" s="93"/>
      <c r="H12" s="96"/>
      <c r="I12" s="94"/>
      <c r="J12" s="95"/>
      <c r="K12" s="93"/>
      <c r="L12" s="96"/>
      <c r="M12" s="94"/>
      <c r="N12" s="95"/>
      <c r="O12" s="93"/>
      <c r="P12" s="96"/>
      <c r="Q12" s="94"/>
      <c r="R12" s="95"/>
      <c r="S12" s="93"/>
      <c r="T12" s="96"/>
      <c r="U12" s="94"/>
      <c r="V12" s="95"/>
      <c r="W12" s="93"/>
      <c r="X12" s="96"/>
      <c r="Y12" s="94"/>
      <c r="Z12" s="95"/>
      <c r="AA12" s="93"/>
      <c r="AB12" s="96"/>
      <c r="AC12" s="94"/>
      <c r="AD12" s="95"/>
      <c r="AE12" s="93"/>
      <c r="AF12" s="96"/>
      <c r="AG12" s="94"/>
      <c r="AH12" s="95"/>
      <c r="AI12" s="93"/>
      <c r="AJ12" s="96"/>
      <c r="AK12" s="94"/>
      <c r="AL12" s="95"/>
      <c r="AM12" s="93"/>
      <c r="AN12" s="96"/>
      <c r="AO12" s="93"/>
      <c r="AP12" s="96"/>
      <c r="AZ12" s="5"/>
      <c r="BB12" s="5"/>
    </row>
    <row r="13" spans="1:56" ht="7.9" customHeight="1" x14ac:dyDescent="0.15">
      <c r="A13" s="4">
        <v>4</v>
      </c>
      <c r="B13" s="355"/>
      <c r="C13" s="85">
        <f t="shared" ref="C13:AP13" si="18">IF(OR(AND(D$2&gt;$AY13,C$2&lt;$AZ13),AND(D$2&gt;$BA13,C$2&lt;$BB13),AND(D$2&gt;$BC13,C$2&lt;$BD13)),1,0)</f>
        <v>0</v>
      </c>
      <c r="D13" s="85">
        <f t="shared" si="18"/>
        <v>0</v>
      </c>
      <c r="E13" s="86">
        <f t="shared" si="18"/>
        <v>0</v>
      </c>
      <c r="F13" s="87">
        <f t="shared" si="18"/>
        <v>0</v>
      </c>
      <c r="G13" s="85">
        <f t="shared" si="18"/>
        <v>0</v>
      </c>
      <c r="H13" s="88">
        <f t="shared" si="18"/>
        <v>0</v>
      </c>
      <c r="I13" s="86">
        <f t="shared" si="18"/>
        <v>0</v>
      </c>
      <c r="J13" s="87">
        <f t="shared" si="18"/>
        <v>0</v>
      </c>
      <c r="K13" s="85">
        <f t="shared" si="18"/>
        <v>0</v>
      </c>
      <c r="L13" s="88">
        <f t="shared" si="18"/>
        <v>0</v>
      </c>
      <c r="M13" s="86">
        <f t="shared" si="18"/>
        <v>0</v>
      </c>
      <c r="N13" s="87">
        <f t="shared" si="18"/>
        <v>0</v>
      </c>
      <c r="O13" s="85">
        <f t="shared" si="18"/>
        <v>0</v>
      </c>
      <c r="P13" s="88">
        <f t="shared" si="18"/>
        <v>0</v>
      </c>
      <c r="Q13" s="86">
        <f t="shared" si="18"/>
        <v>0</v>
      </c>
      <c r="R13" s="87">
        <f t="shared" si="18"/>
        <v>0</v>
      </c>
      <c r="S13" s="85">
        <f t="shared" si="18"/>
        <v>0</v>
      </c>
      <c r="T13" s="88">
        <f t="shared" si="18"/>
        <v>0</v>
      </c>
      <c r="U13" s="86">
        <f t="shared" si="18"/>
        <v>1</v>
      </c>
      <c r="V13" s="87">
        <f t="shared" si="18"/>
        <v>1</v>
      </c>
      <c r="W13" s="85">
        <f t="shared" si="18"/>
        <v>1</v>
      </c>
      <c r="X13" s="88">
        <f t="shared" si="18"/>
        <v>1</v>
      </c>
      <c r="Y13" s="86">
        <f t="shared" si="18"/>
        <v>1</v>
      </c>
      <c r="Z13" s="87">
        <f t="shared" si="18"/>
        <v>1</v>
      </c>
      <c r="AA13" s="85">
        <f t="shared" si="18"/>
        <v>0</v>
      </c>
      <c r="AB13" s="88">
        <f t="shared" si="18"/>
        <v>0</v>
      </c>
      <c r="AC13" s="86">
        <f t="shared" si="18"/>
        <v>0</v>
      </c>
      <c r="AD13" s="87">
        <f t="shared" si="18"/>
        <v>0</v>
      </c>
      <c r="AE13" s="85">
        <f t="shared" si="18"/>
        <v>0</v>
      </c>
      <c r="AF13" s="88">
        <f t="shared" si="18"/>
        <v>0</v>
      </c>
      <c r="AG13" s="86">
        <f t="shared" si="18"/>
        <v>0</v>
      </c>
      <c r="AH13" s="87">
        <f t="shared" si="18"/>
        <v>0</v>
      </c>
      <c r="AI13" s="85">
        <f t="shared" si="18"/>
        <v>0</v>
      </c>
      <c r="AJ13" s="88">
        <f t="shared" si="18"/>
        <v>0</v>
      </c>
      <c r="AK13" s="86">
        <f t="shared" si="18"/>
        <v>0</v>
      </c>
      <c r="AL13" s="87">
        <f t="shared" si="18"/>
        <v>0</v>
      </c>
      <c r="AM13" s="85">
        <f t="shared" si="18"/>
        <v>0</v>
      </c>
      <c r="AN13" s="88">
        <f t="shared" si="18"/>
        <v>0</v>
      </c>
      <c r="AO13" s="85">
        <f t="shared" si="18"/>
        <v>0</v>
      </c>
      <c r="AP13" s="88">
        <f t="shared" si="18"/>
        <v>0</v>
      </c>
      <c r="AS13" s="5">
        <f>IF(ISBLANK('断水計画(2)'!AC22),"",'断水計画(2)'!AC22)</f>
        <v>0.58333333333333337</v>
      </c>
      <c r="AT13" s="5">
        <f>IF(ISBLANK('断水計画(2)'!AD22),"",'断水計画(2)'!AD22)</f>
        <v>0.64583333333333337</v>
      </c>
      <c r="AU13" s="5" t="str">
        <f>IF(ISBLANK('断水計画(2)'!AE22),"",'断水計画(2)'!AE22)</f>
        <v/>
      </c>
      <c r="AV13" s="5" t="str">
        <f>IF(ISBLANK('断水計画(2)'!AF22),"",'断水計画(2)'!AF22)</f>
        <v/>
      </c>
      <c r="AW13" s="5" t="str">
        <f>IF(ISBLANK('断水計画(2)'!AG22),"",'断水計画(2)'!AG22)</f>
        <v/>
      </c>
      <c r="AX13" s="5" t="str">
        <f>IF(ISBLANK('断水計画(2)'!AH22),"",'断水計画(2)'!AH22)</f>
        <v/>
      </c>
      <c r="AY13" s="5">
        <f>IF(ISBLANK(AS13),"",IF(AS13&lt;$AZ$4,AS13+1,AS13))</f>
        <v>0.58333333333333337</v>
      </c>
      <c r="AZ13" s="5">
        <f t="shared" si="13"/>
        <v>0.64583333333333337</v>
      </c>
      <c r="BA13" s="5" t="str">
        <f t="shared" si="14"/>
        <v/>
      </c>
      <c r="BB13" s="5" t="str">
        <f t="shared" si="15"/>
        <v/>
      </c>
      <c r="BC13" s="5" t="str">
        <f t="shared" si="16"/>
        <v/>
      </c>
      <c r="BD13" s="5" t="str">
        <f t="shared" si="17"/>
        <v/>
      </c>
    </row>
    <row r="14" spans="1:56" ht="7.9" customHeight="1" x14ac:dyDescent="0.15">
      <c r="B14" s="356"/>
      <c r="C14" s="89"/>
      <c r="D14" s="89"/>
      <c r="E14" s="90"/>
      <c r="F14" s="91"/>
      <c r="G14" s="89"/>
      <c r="H14" s="92"/>
      <c r="I14" s="90"/>
      <c r="J14" s="91"/>
      <c r="K14" s="89"/>
      <c r="L14" s="92"/>
      <c r="M14" s="90"/>
      <c r="N14" s="91"/>
      <c r="O14" s="89"/>
      <c r="P14" s="92"/>
      <c r="Q14" s="90"/>
      <c r="R14" s="91"/>
      <c r="S14" s="89"/>
      <c r="T14" s="92"/>
      <c r="U14" s="90"/>
      <c r="V14" s="91"/>
      <c r="W14" s="89"/>
      <c r="X14" s="92"/>
      <c r="Y14" s="90"/>
      <c r="Z14" s="91"/>
      <c r="AA14" s="89"/>
      <c r="AB14" s="92"/>
      <c r="AC14" s="90"/>
      <c r="AD14" s="91"/>
      <c r="AE14" s="89"/>
      <c r="AF14" s="92"/>
      <c r="AG14" s="90"/>
      <c r="AH14" s="91"/>
      <c r="AI14" s="89"/>
      <c r="AJ14" s="92"/>
      <c r="AK14" s="90"/>
      <c r="AL14" s="91"/>
      <c r="AM14" s="89"/>
      <c r="AN14" s="92"/>
      <c r="AO14" s="89"/>
      <c r="AP14" s="92"/>
      <c r="AZ14" s="5"/>
      <c r="BB14" s="5"/>
    </row>
    <row r="15" spans="1:56" ht="7.9" customHeight="1" x14ac:dyDescent="0.15">
      <c r="B15" s="354" t="str">
        <f>IF(ISBLANK('断水計画(2)'!AB23),"",'断水計画(2)'!AB23)</f>
        <v>開栓</v>
      </c>
      <c r="C15" s="93"/>
      <c r="D15" s="93"/>
      <c r="E15" s="94"/>
      <c r="F15" s="95"/>
      <c r="G15" s="93"/>
      <c r="H15" s="96"/>
      <c r="I15" s="94"/>
      <c r="J15" s="95"/>
      <c r="K15" s="93"/>
      <c r="L15" s="96"/>
      <c r="M15" s="94"/>
      <c r="N15" s="95"/>
      <c r="O15" s="93"/>
      <c r="P15" s="96"/>
      <c r="Q15" s="94"/>
      <c r="R15" s="95"/>
      <c r="S15" s="93"/>
      <c r="T15" s="96"/>
      <c r="U15" s="94"/>
      <c r="V15" s="95"/>
      <c r="W15" s="93"/>
      <c r="X15" s="96"/>
      <c r="Y15" s="94"/>
      <c r="Z15" s="95"/>
      <c r="AA15" s="93"/>
      <c r="AB15" s="96"/>
      <c r="AC15" s="94"/>
      <c r="AD15" s="95"/>
      <c r="AE15" s="93"/>
      <c r="AF15" s="96"/>
      <c r="AG15" s="94"/>
      <c r="AH15" s="95"/>
      <c r="AI15" s="93"/>
      <c r="AJ15" s="96"/>
      <c r="AK15" s="94"/>
      <c r="AL15" s="95"/>
      <c r="AM15" s="93"/>
      <c r="AN15" s="96"/>
      <c r="AO15" s="93"/>
      <c r="AP15" s="96"/>
      <c r="AZ15" s="5"/>
      <c r="BB15" s="5"/>
    </row>
    <row r="16" spans="1:56" ht="7.9" customHeight="1" x14ac:dyDescent="0.15">
      <c r="A16" s="4">
        <v>3</v>
      </c>
      <c r="B16" s="355"/>
      <c r="C16" s="85">
        <f t="shared" ref="C16:AP16" si="19">IF(OR(AND(D$2&gt;$AY16,C$2&lt;$AZ16),AND(D$2&gt;$BA16,C$2&lt;$BB16),AND(D$2&gt;$BC16,C$2&lt;$BD16)),1,0)</f>
        <v>0</v>
      </c>
      <c r="D16" s="85">
        <f t="shared" si="19"/>
        <v>0</v>
      </c>
      <c r="E16" s="86">
        <f t="shared" si="19"/>
        <v>0</v>
      </c>
      <c r="F16" s="87">
        <f t="shared" si="19"/>
        <v>0</v>
      </c>
      <c r="G16" s="85">
        <f t="shared" si="19"/>
        <v>0</v>
      </c>
      <c r="H16" s="88">
        <f t="shared" si="19"/>
        <v>0</v>
      </c>
      <c r="I16" s="86">
        <f t="shared" si="19"/>
        <v>0</v>
      </c>
      <c r="J16" s="87">
        <f t="shared" si="19"/>
        <v>0</v>
      </c>
      <c r="K16" s="85">
        <f t="shared" si="19"/>
        <v>0</v>
      </c>
      <c r="L16" s="88">
        <f t="shared" si="19"/>
        <v>0</v>
      </c>
      <c r="M16" s="86">
        <f t="shared" si="19"/>
        <v>0</v>
      </c>
      <c r="N16" s="87">
        <f t="shared" si="19"/>
        <v>0</v>
      </c>
      <c r="O16" s="85">
        <f t="shared" si="19"/>
        <v>0</v>
      </c>
      <c r="P16" s="88">
        <f t="shared" si="19"/>
        <v>0</v>
      </c>
      <c r="Q16" s="86">
        <f t="shared" si="19"/>
        <v>0</v>
      </c>
      <c r="R16" s="87">
        <f t="shared" si="19"/>
        <v>0</v>
      </c>
      <c r="S16" s="85">
        <f t="shared" si="19"/>
        <v>0</v>
      </c>
      <c r="T16" s="88">
        <f t="shared" si="19"/>
        <v>0</v>
      </c>
      <c r="U16" s="86">
        <f t="shared" si="19"/>
        <v>0</v>
      </c>
      <c r="V16" s="87">
        <f t="shared" si="19"/>
        <v>0</v>
      </c>
      <c r="W16" s="85">
        <f t="shared" si="19"/>
        <v>0</v>
      </c>
      <c r="X16" s="88">
        <f t="shared" si="19"/>
        <v>0</v>
      </c>
      <c r="Y16" s="86">
        <f t="shared" si="19"/>
        <v>0</v>
      </c>
      <c r="Z16" s="87">
        <f t="shared" si="19"/>
        <v>0</v>
      </c>
      <c r="AA16" s="85">
        <f t="shared" si="19"/>
        <v>1</v>
      </c>
      <c r="AB16" s="88">
        <f t="shared" si="19"/>
        <v>0</v>
      </c>
      <c r="AC16" s="86">
        <f t="shared" si="19"/>
        <v>0</v>
      </c>
      <c r="AD16" s="87">
        <f t="shared" si="19"/>
        <v>0</v>
      </c>
      <c r="AE16" s="85">
        <f t="shared" si="19"/>
        <v>0</v>
      </c>
      <c r="AF16" s="88">
        <f t="shared" si="19"/>
        <v>0</v>
      </c>
      <c r="AG16" s="86">
        <f t="shared" si="19"/>
        <v>0</v>
      </c>
      <c r="AH16" s="87">
        <f t="shared" si="19"/>
        <v>0</v>
      </c>
      <c r="AI16" s="85">
        <f t="shared" si="19"/>
        <v>0</v>
      </c>
      <c r="AJ16" s="88">
        <f t="shared" si="19"/>
        <v>0</v>
      </c>
      <c r="AK16" s="86">
        <f t="shared" si="19"/>
        <v>0</v>
      </c>
      <c r="AL16" s="87">
        <f t="shared" si="19"/>
        <v>0</v>
      </c>
      <c r="AM16" s="85">
        <f t="shared" si="19"/>
        <v>0</v>
      </c>
      <c r="AN16" s="88">
        <f t="shared" si="19"/>
        <v>0</v>
      </c>
      <c r="AO16" s="85">
        <f t="shared" si="19"/>
        <v>0</v>
      </c>
      <c r="AP16" s="88">
        <f t="shared" si="19"/>
        <v>0</v>
      </c>
      <c r="AS16" s="5">
        <f>IF(ISBLANK('断水計画(2)'!AC23),"",'断水計画(2)'!AC23)</f>
        <v>0.64583333333333337</v>
      </c>
      <c r="AT16" s="5">
        <f>IF(ISBLANK('断水計画(2)'!AD23),"",'断水計画(2)'!AD23)</f>
        <v>0.65625</v>
      </c>
      <c r="AU16" s="5" t="str">
        <f>IF(ISBLANK('断水計画(2)'!AE23),"",'断水計画(2)'!AE23)</f>
        <v/>
      </c>
      <c r="AV16" s="5" t="str">
        <f>IF(ISBLANK('断水計画(2)'!AF23),"",'断水計画(2)'!AF23)</f>
        <v/>
      </c>
      <c r="AW16" s="5" t="str">
        <f>IF(ISBLANK('断水計画(2)'!AG23),"",'断水計画(2)'!AG23)</f>
        <v/>
      </c>
      <c r="AX16" s="5" t="str">
        <f>IF(ISBLANK('断水計画(2)'!AH23),"",'断水計画(2)'!AH23)</f>
        <v/>
      </c>
      <c r="AY16" s="5">
        <f t="shared" si="12"/>
        <v>0.64583333333333337</v>
      </c>
      <c r="AZ16" s="5">
        <f t="shared" si="13"/>
        <v>0.65625</v>
      </c>
      <c r="BA16" s="5" t="str">
        <f t="shared" si="14"/>
        <v/>
      </c>
      <c r="BB16" s="5" t="str">
        <f t="shared" si="15"/>
        <v/>
      </c>
      <c r="BC16" s="5" t="str">
        <f t="shared" si="16"/>
        <v/>
      </c>
      <c r="BD16" s="5" t="str">
        <f t="shared" si="17"/>
        <v/>
      </c>
    </row>
    <row r="17" spans="2:56" ht="7.9" customHeight="1" x14ac:dyDescent="0.15">
      <c r="B17" s="356"/>
      <c r="C17" s="89"/>
      <c r="D17" s="89"/>
      <c r="E17" s="90"/>
      <c r="F17" s="91"/>
      <c r="G17" s="89"/>
      <c r="H17" s="92"/>
      <c r="I17" s="90"/>
      <c r="J17" s="91"/>
      <c r="K17" s="89"/>
      <c r="L17" s="92"/>
      <c r="M17" s="90"/>
      <c r="N17" s="91"/>
      <c r="O17" s="89"/>
      <c r="P17" s="92"/>
      <c r="Q17" s="90"/>
      <c r="R17" s="91"/>
      <c r="S17" s="89"/>
      <c r="T17" s="92"/>
      <c r="U17" s="90"/>
      <c r="V17" s="91"/>
      <c r="W17" s="89"/>
      <c r="X17" s="92"/>
      <c r="Y17" s="90"/>
      <c r="Z17" s="91"/>
      <c r="AA17" s="89"/>
      <c r="AB17" s="92"/>
      <c r="AC17" s="90"/>
      <c r="AD17" s="91"/>
      <c r="AE17" s="89"/>
      <c r="AF17" s="92"/>
      <c r="AG17" s="90"/>
      <c r="AH17" s="91"/>
      <c r="AI17" s="89"/>
      <c r="AJ17" s="92"/>
      <c r="AK17" s="90"/>
      <c r="AL17" s="91"/>
      <c r="AM17" s="89"/>
      <c r="AN17" s="92"/>
      <c r="AO17" s="89"/>
      <c r="AP17" s="92"/>
      <c r="AZ17" s="5"/>
      <c r="BB17" s="5"/>
    </row>
    <row r="18" spans="2:56" ht="7.9" customHeight="1" x14ac:dyDescent="0.15">
      <c r="B18" s="354" t="str">
        <f>IF(ISBLANK('断水計画(2)'!AB24),"",'断水計画(2)'!AB24)</f>
        <v>掘削</v>
      </c>
      <c r="C18" s="93"/>
      <c r="D18" s="93"/>
      <c r="E18" s="94"/>
      <c r="F18" s="95"/>
      <c r="G18" s="93"/>
      <c r="H18" s="96"/>
      <c r="I18" s="94"/>
      <c r="J18" s="95"/>
      <c r="K18" s="93"/>
      <c r="L18" s="96"/>
      <c r="M18" s="94"/>
      <c r="N18" s="95"/>
      <c r="O18" s="93"/>
      <c r="P18" s="96"/>
      <c r="Q18" s="94"/>
      <c r="R18" s="95"/>
      <c r="S18" s="93"/>
      <c r="T18" s="96"/>
      <c r="U18" s="94"/>
      <c r="V18" s="95"/>
      <c r="W18" s="93"/>
      <c r="X18" s="96"/>
      <c r="Y18" s="94"/>
      <c r="Z18" s="95"/>
      <c r="AA18" s="93"/>
      <c r="AB18" s="96"/>
      <c r="AC18" s="94"/>
      <c r="AD18" s="95"/>
      <c r="AE18" s="93"/>
      <c r="AF18" s="96"/>
      <c r="AG18" s="94"/>
      <c r="AH18" s="95"/>
      <c r="AI18" s="93"/>
      <c r="AJ18" s="96"/>
      <c r="AK18" s="94"/>
      <c r="AL18" s="95"/>
      <c r="AM18" s="93"/>
      <c r="AN18" s="96"/>
      <c r="AO18" s="93"/>
      <c r="AP18" s="96"/>
      <c r="AZ18" s="5"/>
      <c r="BB18" s="5"/>
    </row>
    <row r="19" spans="2:56" ht="7.9" customHeight="1" x14ac:dyDescent="0.15">
      <c r="B19" s="355"/>
      <c r="C19" s="85">
        <f t="shared" ref="C19:AP19" si="20">IF(OR(AND(D$2&gt;$AY19,C$2&lt;$AZ19),AND(D$2&gt;$BA19,C$2&lt;$BB19),AND(D$2&gt;$BC19,C$2&lt;$BD19)),1,0)</f>
        <v>1</v>
      </c>
      <c r="D19" s="85">
        <f t="shared" si="20"/>
        <v>1</v>
      </c>
      <c r="E19" s="86">
        <f t="shared" si="20"/>
        <v>1</v>
      </c>
      <c r="F19" s="87">
        <f t="shared" si="20"/>
        <v>1</v>
      </c>
      <c r="G19" s="85">
        <f t="shared" si="20"/>
        <v>1</v>
      </c>
      <c r="H19" s="88">
        <f t="shared" si="20"/>
        <v>1</v>
      </c>
      <c r="I19" s="86">
        <f t="shared" si="20"/>
        <v>1</v>
      </c>
      <c r="J19" s="87">
        <f t="shared" si="20"/>
        <v>1</v>
      </c>
      <c r="K19" s="85">
        <f t="shared" si="20"/>
        <v>1</v>
      </c>
      <c r="L19" s="88">
        <f t="shared" si="20"/>
        <v>1</v>
      </c>
      <c r="M19" s="86">
        <f t="shared" si="20"/>
        <v>0</v>
      </c>
      <c r="N19" s="87">
        <f t="shared" si="20"/>
        <v>0</v>
      </c>
      <c r="O19" s="85">
        <f t="shared" si="20"/>
        <v>0</v>
      </c>
      <c r="P19" s="88">
        <f t="shared" si="20"/>
        <v>0</v>
      </c>
      <c r="Q19" s="86">
        <f t="shared" si="20"/>
        <v>0</v>
      </c>
      <c r="R19" s="87">
        <f t="shared" si="20"/>
        <v>0</v>
      </c>
      <c r="S19" s="85">
        <f t="shared" si="20"/>
        <v>0</v>
      </c>
      <c r="T19" s="88">
        <f t="shared" si="20"/>
        <v>0</v>
      </c>
      <c r="U19" s="86">
        <f t="shared" si="20"/>
        <v>0</v>
      </c>
      <c r="V19" s="87">
        <f t="shared" si="20"/>
        <v>0</v>
      </c>
      <c r="W19" s="85">
        <f t="shared" si="20"/>
        <v>0</v>
      </c>
      <c r="X19" s="88">
        <f t="shared" si="20"/>
        <v>0</v>
      </c>
      <c r="Y19" s="86">
        <f t="shared" si="20"/>
        <v>0</v>
      </c>
      <c r="Z19" s="87">
        <f t="shared" si="20"/>
        <v>0</v>
      </c>
      <c r="AA19" s="85">
        <f t="shared" si="20"/>
        <v>0</v>
      </c>
      <c r="AB19" s="88">
        <f t="shared" si="20"/>
        <v>0</v>
      </c>
      <c r="AC19" s="86">
        <f t="shared" si="20"/>
        <v>0</v>
      </c>
      <c r="AD19" s="87">
        <f t="shared" si="20"/>
        <v>0</v>
      </c>
      <c r="AE19" s="85">
        <f t="shared" si="20"/>
        <v>0</v>
      </c>
      <c r="AF19" s="88">
        <f t="shared" si="20"/>
        <v>0</v>
      </c>
      <c r="AG19" s="86">
        <f t="shared" si="20"/>
        <v>0</v>
      </c>
      <c r="AH19" s="87">
        <f t="shared" si="20"/>
        <v>0</v>
      </c>
      <c r="AI19" s="85">
        <f t="shared" si="20"/>
        <v>0</v>
      </c>
      <c r="AJ19" s="88">
        <f t="shared" si="20"/>
        <v>0</v>
      </c>
      <c r="AK19" s="86">
        <f t="shared" si="20"/>
        <v>0</v>
      </c>
      <c r="AL19" s="87">
        <f t="shared" si="20"/>
        <v>0</v>
      </c>
      <c r="AM19" s="85">
        <f t="shared" si="20"/>
        <v>0</v>
      </c>
      <c r="AN19" s="88">
        <f t="shared" si="20"/>
        <v>0</v>
      </c>
      <c r="AO19" s="85">
        <f t="shared" si="20"/>
        <v>0</v>
      </c>
      <c r="AP19" s="88">
        <f t="shared" si="20"/>
        <v>0</v>
      </c>
      <c r="AS19" s="5">
        <f>IF(ISBLANK('断水計画(2)'!AC24),"",'断水計画(2)'!AC24)</f>
        <v>0.33333333333333331</v>
      </c>
      <c r="AT19" s="5">
        <f>IF(ISBLANK('断水計画(2)'!AD24),"",'断水計画(2)'!AD24)</f>
        <v>0.5</v>
      </c>
      <c r="AU19" s="5" t="str">
        <f>IF(ISBLANK('断水計画(2)'!AE24),"",'断水計画(2)'!AE24)</f>
        <v/>
      </c>
      <c r="AV19" s="5" t="str">
        <f>IF(ISBLANK('断水計画(2)'!AF24),"",'断水計画(2)'!AF24)</f>
        <v/>
      </c>
      <c r="AW19" s="5" t="str">
        <f>IF(ISBLANK('断水計画(2)'!AG24),"",'断水計画(2)'!AG24)</f>
        <v/>
      </c>
      <c r="AX19" s="5" t="str">
        <f>IF(ISBLANK('断水計画(2)'!AH24),"",'断水計画(2)'!AH24)</f>
        <v/>
      </c>
      <c r="AY19" s="5">
        <f t="shared" si="12"/>
        <v>0.33333333333333331</v>
      </c>
      <c r="AZ19" s="5">
        <f t="shared" si="13"/>
        <v>0.5</v>
      </c>
      <c r="BA19" s="5" t="str">
        <f t="shared" si="14"/>
        <v/>
      </c>
      <c r="BB19" s="5" t="str">
        <f t="shared" si="15"/>
        <v/>
      </c>
      <c r="BC19" s="5" t="str">
        <f t="shared" si="16"/>
        <v/>
      </c>
      <c r="BD19" s="5" t="str">
        <f t="shared" si="17"/>
        <v/>
      </c>
    </row>
    <row r="20" spans="2:56" ht="7.9" customHeight="1" x14ac:dyDescent="0.15">
      <c r="B20" s="356"/>
      <c r="C20" s="89"/>
      <c r="D20" s="89"/>
      <c r="E20" s="90"/>
      <c r="F20" s="91"/>
      <c r="G20" s="89"/>
      <c r="H20" s="92"/>
      <c r="I20" s="90"/>
      <c r="J20" s="91"/>
      <c r="K20" s="89"/>
      <c r="L20" s="92"/>
      <c r="M20" s="90"/>
      <c r="N20" s="91"/>
      <c r="O20" s="89"/>
      <c r="P20" s="92"/>
      <c r="Q20" s="90"/>
      <c r="R20" s="91"/>
      <c r="S20" s="89"/>
      <c r="T20" s="92"/>
      <c r="U20" s="90"/>
      <c r="V20" s="91"/>
      <c r="W20" s="89"/>
      <c r="X20" s="92"/>
      <c r="Y20" s="90"/>
      <c r="Z20" s="91"/>
      <c r="AA20" s="89"/>
      <c r="AB20" s="92"/>
      <c r="AC20" s="90"/>
      <c r="AD20" s="91"/>
      <c r="AE20" s="89"/>
      <c r="AF20" s="92"/>
      <c r="AG20" s="90"/>
      <c r="AH20" s="91"/>
      <c r="AI20" s="89"/>
      <c r="AJ20" s="92"/>
      <c r="AK20" s="90"/>
      <c r="AL20" s="91"/>
      <c r="AM20" s="89"/>
      <c r="AN20" s="92"/>
      <c r="AO20" s="89"/>
      <c r="AP20" s="92"/>
      <c r="AZ20" s="5"/>
      <c r="BB20" s="5"/>
    </row>
    <row r="21" spans="2:56" ht="7.9" customHeight="1" x14ac:dyDescent="0.15">
      <c r="B21" s="354" t="str">
        <f>IF(ISBLANK('断水計画(2)'!AB25),"",'断水計画(2)'!AB25)</f>
        <v>埋戻</v>
      </c>
      <c r="C21" s="93"/>
      <c r="D21" s="93"/>
      <c r="E21" s="94"/>
      <c r="F21" s="95"/>
      <c r="G21" s="93"/>
      <c r="H21" s="96"/>
      <c r="I21" s="94"/>
      <c r="J21" s="95"/>
      <c r="K21" s="93"/>
      <c r="L21" s="96"/>
      <c r="M21" s="94"/>
      <c r="N21" s="95"/>
      <c r="O21" s="93"/>
      <c r="P21" s="96"/>
      <c r="Q21" s="94"/>
      <c r="R21" s="95"/>
      <c r="S21" s="93"/>
      <c r="T21" s="96"/>
      <c r="U21" s="94"/>
      <c r="V21" s="95"/>
      <c r="W21" s="93"/>
      <c r="X21" s="96"/>
      <c r="Y21" s="94"/>
      <c r="Z21" s="95"/>
      <c r="AA21" s="93"/>
      <c r="AB21" s="96"/>
      <c r="AC21" s="94"/>
      <c r="AD21" s="95"/>
      <c r="AE21" s="93"/>
      <c r="AF21" s="96"/>
      <c r="AG21" s="94"/>
      <c r="AH21" s="95"/>
      <c r="AI21" s="93"/>
      <c r="AJ21" s="96"/>
      <c r="AK21" s="94"/>
      <c r="AL21" s="95"/>
      <c r="AM21" s="93"/>
      <c r="AN21" s="96"/>
      <c r="AO21" s="93"/>
      <c r="AP21" s="96"/>
      <c r="AZ21" s="5"/>
      <c r="BB21" s="5"/>
    </row>
    <row r="22" spans="2:56" ht="7.9" customHeight="1" x14ac:dyDescent="0.15">
      <c r="B22" s="355"/>
      <c r="C22" s="85">
        <f t="shared" ref="C22:AP22" si="21">IF(OR(AND(D$2&gt;$AY22,C$2&lt;$AZ22),AND(D$2&gt;$BA22,C$2&lt;$BB22),AND(D$2&gt;$BC22,C$2&lt;$BD22)),1,0)</f>
        <v>0</v>
      </c>
      <c r="D22" s="85">
        <f t="shared" si="21"/>
        <v>0</v>
      </c>
      <c r="E22" s="86">
        <f t="shared" si="21"/>
        <v>0</v>
      </c>
      <c r="F22" s="87">
        <f t="shared" si="21"/>
        <v>0</v>
      </c>
      <c r="G22" s="85">
        <f t="shared" si="21"/>
        <v>0</v>
      </c>
      <c r="H22" s="88">
        <f t="shared" si="21"/>
        <v>0</v>
      </c>
      <c r="I22" s="86">
        <f t="shared" si="21"/>
        <v>0</v>
      </c>
      <c r="J22" s="87">
        <f t="shared" si="21"/>
        <v>0</v>
      </c>
      <c r="K22" s="85">
        <f t="shared" si="21"/>
        <v>0</v>
      </c>
      <c r="L22" s="88">
        <f t="shared" si="21"/>
        <v>0</v>
      </c>
      <c r="M22" s="86">
        <f t="shared" si="21"/>
        <v>0</v>
      </c>
      <c r="N22" s="87">
        <f t="shared" si="21"/>
        <v>0</v>
      </c>
      <c r="O22" s="85">
        <f t="shared" si="21"/>
        <v>0</v>
      </c>
      <c r="P22" s="88">
        <f t="shared" si="21"/>
        <v>0</v>
      </c>
      <c r="Q22" s="86">
        <f t="shared" si="21"/>
        <v>0</v>
      </c>
      <c r="R22" s="87">
        <f t="shared" si="21"/>
        <v>0</v>
      </c>
      <c r="S22" s="85">
        <f t="shared" si="21"/>
        <v>0</v>
      </c>
      <c r="T22" s="88">
        <f t="shared" si="21"/>
        <v>0</v>
      </c>
      <c r="U22" s="86">
        <f t="shared" si="21"/>
        <v>1</v>
      </c>
      <c r="V22" s="87">
        <f t="shared" si="21"/>
        <v>1</v>
      </c>
      <c r="W22" s="85">
        <f t="shared" si="21"/>
        <v>1</v>
      </c>
      <c r="X22" s="88">
        <f t="shared" si="21"/>
        <v>1</v>
      </c>
      <c r="Y22" s="86">
        <f t="shared" si="21"/>
        <v>1</v>
      </c>
      <c r="Z22" s="87">
        <f t="shared" si="21"/>
        <v>1</v>
      </c>
      <c r="AA22" s="85">
        <f t="shared" si="21"/>
        <v>1</v>
      </c>
      <c r="AB22" s="88">
        <f t="shared" si="21"/>
        <v>1</v>
      </c>
      <c r="AC22" s="86">
        <f t="shared" si="21"/>
        <v>1</v>
      </c>
      <c r="AD22" s="87">
        <f t="shared" si="21"/>
        <v>1</v>
      </c>
      <c r="AE22" s="85">
        <f t="shared" si="21"/>
        <v>1</v>
      </c>
      <c r="AF22" s="88">
        <f t="shared" si="21"/>
        <v>1</v>
      </c>
      <c r="AG22" s="86">
        <f t="shared" si="21"/>
        <v>1</v>
      </c>
      <c r="AH22" s="87">
        <f t="shared" si="21"/>
        <v>1</v>
      </c>
      <c r="AI22" s="85">
        <f t="shared" si="21"/>
        <v>1</v>
      </c>
      <c r="AJ22" s="88">
        <f t="shared" si="21"/>
        <v>1</v>
      </c>
      <c r="AK22" s="86">
        <f t="shared" si="21"/>
        <v>0</v>
      </c>
      <c r="AL22" s="87">
        <f t="shared" si="21"/>
        <v>0</v>
      </c>
      <c r="AM22" s="85">
        <f t="shared" si="21"/>
        <v>0</v>
      </c>
      <c r="AN22" s="88">
        <f t="shared" si="21"/>
        <v>0</v>
      </c>
      <c r="AO22" s="85">
        <f t="shared" si="21"/>
        <v>0</v>
      </c>
      <c r="AP22" s="88">
        <f t="shared" si="21"/>
        <v>0</v>
      </c>
      <c r="AS22" s="5">
        <f>IF(ISBLANK('断水計画(2)'!AC25),"",'断水計画(2)'!AC25)</f>
        <v>0.58333333333333337</v>
      </c>
      <c r="AT22" s="5">
        <f>IF(ISBLANK('断水計画(2)'!AD25),"",'断水計画(2)'!AD25)</f>
        <v>0.75</v>
      </c>
      <c r="AU22" s="5" t="str">
        <f>IF(ISBLANK('断水計画(2)'!AE25),"",'断水計画(2)'!AE25)</f>
        <v/>
      </c>
      <c r="AV22" s="5" t="str">
        <f>IF(ISBLANK('断水計画(2)'!AF25),"",'断水計画(2)'!AF25)</f>
        <v/>
      </c>
      <c r="AW22" s="5" t="str">
        <f>IF(ISBLANK('断水計画(2)'!AG25),"",'断水計画(2)'!AG25)</f>
        <v/>
      </c>
      <c r="AX22" s="5" t="str">
        <f>IF(ISBLANK('断水計画(2)'!AH25),"",'断水計画(2)'!AH25)</f>
        <v/>
      </c>
      <c r="AY22" s="5">
        <f t="shared" si="12"/>
        <v>0.58333333333333337</v>
      </c>
      <c r="AZ22" s="5">
        <f t="shared" si="13"/>
        <v>0.75</v>
      </c>
      <c r="BA22" s="5" t="str">
        <f t="shared" si="14"/>
        <v/>
      </c>
      <c r="BB22" s="5" t="str">
        <f t="shared" si="15"/>
        <v/>
      </c>
      <c r="BC22" s="5" t="str">
        <f t="shared" si="16"/>
        <v/>
      </c>
      <c r="BD22" s="5" t="str">
        <f t="shared" si="17"/>
        <v/>
      </c>
    </row>
    <row r="23" spans="2:56" ht="7.9" customHeight="1" x14ac:dyDescent="0.15">
      <c r="B23" s="356"/>
      <c r="C23" s="89"/>
      <c r="D23" s="89"/>
      <c r="E23" s="90"/>
      <c r="F23" s="91"/>
      <c r="G23" s="89"/>
      <c r="H23" s="92"/>
      <c r="I23" s="90"/>
      <c r="J23" s="91"/>
      <c r="K23" s="89"/>
      <c r="L23" s="92"/>
      <c r="M23" s="90"/>
      <c r="N23" s="91"/>
      <c r="O23" s="89"/>
      <c r="P23" s="92"/>
      <c r="Q23" s="90"/>
      <c r="R23" s="91"/>
      <c r="S23" s="89"/>
      <c r="T23" s="92"/>
      <c r="U23" s="90"/>
      <c r="V23" s="91"/>
      <c r="W23" s="89"/>
      <c r="X23" s="92"/>
      <c r="Y23" s="90"/>
      <c r="Z23" s="91"/>
      <c r="AA23" s="89"/>
      <c r="AB23" s="92"/>
      <c r="AC23" s="90"/>
      <c r="AD23" s="91"/>
      <c r="AE23" s="89"/>
      <c r="AF23" s="92"/>
      <c r="AG23" s="90"/>
      <c r="AH23" s="91"/>
      <c r="AI23" s="89"/>
      <c r="AJ23" s="92"/>
      <c r="AK23" s="90"/>
      <c r="AL23" s="91"/>
      <c r="AM23" s="89"/>
      <c r="AN23" s="92"/>
      <c r="AO23" s="89"/>
      <c r="AP23" s="92"/>
      <c r="AZ23" s="5"/>
      <c r="BB23" s="5"/>
    </row>
    <row r="24" spans="2:56" ht="7.9" customHeight="1" x14ac:dyDescent="0.15">
      <c r="B24" s="354" t="str">
        <f>IF(ISBLANK('断水計画(2)'!AB26),"",'断水計画(2)'!AB26)</f>
        <v/>
      </c>
      <c r="C24" s="93"/>
      <c r="D24" s="93"/>
      <c r="E24" s="94"/>
      <c r="F24" s="95"/>
      <c r="G24" s="93"/>
      <c r="H24" s="96"/>
      <c r="I24" s="94"/>
      <c r="J24" s="95"/>
      <c r="K24" s="93"/>
      <c r="L24" s="96"/>
      <c r="M24" s="94"/>
      <c r="N24" s="95"/>
      <c r="O24" s="93"/>
      <c r="P24" s="96"/>
      <c r="Q24" s="94"/>
      <c r="R24" s="95"/>
      <c r="S24" s="93"/>
      <c r="T24" s="96"/>
      <c r="U24" s="94"/>
      <c r="V24" s="95"/>
      <c r="W24" s="93"/>
      <c r="X24" s="96"/>
      <c r="Y24" s="94"/>
      <c r="Z24" s="95"/>
      <c r="AA24" s="93"/>
      <c r="AB24" s="96"/>
      <c r="AC24" s="94"/>
      <c r="AD24" s="95"/>
      <c r="AE24" s="93"/>
      <c r="AF24" s="96"/>
      <c r="AG24" s="94"/>
      <c r="AH24" s="95"/>
      <c r="AI24" s="93"/>
      <c r="AJ24" s="96"/>
      <c r="AK24" s="94"/>
      <c r="AL24" s="95"/>
      <c r="AM24" s="93"/>
      <c r="AN24" s="96"/>
      <c r="AO24" s="93"/>
      <c r="AP24" s="96"/>
      <c r="AZ24" s="5"/>
      <c r="BB24" s="5"/>
    </row>
    <row r="25" spans="2:56" ht="7.9" customHeight="1" x14ac:dyDescent="0.15">
      <c r="B25" s="355"/>
      <c r="C25" s="85">
        <f t="shared" ref="C25:AP25" si="22">IF(OR(AND(D$2&gt;$AY25,C$2&lt;$AZ25),AND(D$2&gt;$BA25,C$2&lt;$BB25),AND(D$2&gt;$BC25,C$2&lt;$BD25)),1,0)</f>
        <v>0</v>
      </c>
      <c r="D25" s="85">
        <f t="shared" si="22"/>
        <v>0</v>
      </c>
      <c r="E25" s="86">
        <f t="shared" si="22"/>
        <v>0</v>
      </c>
      <c r="F25" s="87">
        <f t="shared" si="22"/>
        <v>0</v>
      </c>
      <c r="G25" s="85">
        <f t="shared" si="22"/>
        <v>0</v>
      </c>
      <c r="H25" s="88">
        <f t="shared" si="22"/>
        <v>0</v>
      </c>
      <c r="I25" s="86">
        <f t="shared" si="22"/>
        <v>0</v>
      </c>
      <c r="J25" s="87">
        <f t="shared" si="22"/>
        <v>0</v>
      </c>
      <c r="K25" s="85">
        <f t="shared" si="22"/>
        <v>0</v>
      </c>
      <c r="L25" s="88">
        <f t="shared" si="22"/>
        <v>0</v>
      </c>
      <c r="M25" s="86">
        <f t="shared" si="22"/>
        <v>0</v>
      </c>
      <c r="N25" s="87">
        <f t="shared" si="22"/>
        <v>0</v>
      </c>
      <c r="O25" s="85">
        <f t="shared" si="22"/>
        <v>0</v>
      </c>
      <c r="P25" s="88">
        <f t="shared" si="22"/>
        <v>0</v>
      </c>
      <c r="Q25" s="86">
        <f t="shared" si="22"/>
        <v>0</v>
      </c>
      <c r="R25" s="87">
        <f t="shared" si="22"/>
        <v>0</v>
      </c>
      <c r="S25" s="85">
        <f t="shared" si="22"/>
        <v>0</v>
      </c>
      <c r="T25" s="88">
        <f t="shared" si="22"/>
        <v>0</v>
      </c>
      <c r="U25" s="86">
        <f t="shared" si="22"/>
        <v>0</v>
      </c>
      <c r="V25" s="87">
        <f t="shared" si="22"/>
        <v>0</v>
      </c>
      <c r="W25" s="85">
        <f t="shared" si="22"/>
        <v>0</v>
      </c>
      <c r="X25" s="88">
        <f t="shared" si="22"/>
        <v>0</v>
      </c>
      <c r="Y25" s="86">
        <f t="shared" si="22"/>
        <v>0</v>
      </c>
      <c r="Z25" s="87">
        <f t="shared" si="22"/>
        <v>0</v>
      </c>
      <c r="AA25" s="85">
        <f t="shared" si="22"/>
        <v>0</v>
      </c>
      <c r="AB25" s="88">
        <f t="shared" si="22"/>
        <v>0</v>
      </c>
      <c r="AC25" s="86">
        <f t="shared" si="22"/>
        <v>0</v>
      </c>
      <c r="AD25" s="87">
        <f t="shared" si="22"/>
        <v>0</v>
      </c>
      <c r="AE25" s="85">
        <f t="shared" si="22"/>
        <v>0</v>
      </c>
      <c r="AF25" s="88">
        <f t="shared" si="22"/>
        <v>0</v>
      </c>
      <c r="AG25" s="86">
        <f t="shared" si="22"/>
        <v>0</v>
      </c>
      <c r="AH25" s="87">
        <f t="shared" si="22"/>
        <v>0</v>
      </c>
      <c r="AI25" s="85">
        <f t="shared" si="22"/>
        <v>0</v>
      </c>
      <c r="AJ25" s="88">
        <f t="shared" si="22"/>
        <v>0</v>
      </c>
      <c r="AK25" s="86">
        <f t="shared" si="22"/>
        <v>0</v>
      </c>
      <c r="AL25" s="87">
        <f t="shared" si="22"/>
        <v>0</v>
      </c>
      <c r="AM25" s="85">
        <f t="shared" si="22"/>
        <v>0</v>
      </c>
      <c r="AN25" s="88">
        <f t="shared" si="22"/>
        <v>0</v>
      </c>
      <c r="AO25" s="85">
        <f t="shared" si="22"/>
        <v>0</v>
      </c>
      <c r="AP25" s="88">
        <f t="shared" si="22"/>
        <v>0</v>
      </c>
      <c r="AS25" s="5" t="str">
        <f>IF(ISBLANK('断水計画(2)'!AC26),"",'断水計画(2)'!AC26)</f>
        <v/>
      </c>
      <c r="AT25" s="5" t="str">
        <f>IF(ISBLANK('断水計画(2)'!AD26),"",'断水計画(2)'!AD26)</f>
        <v/>
      </c>
      <c r="AU25" s="5" t="str">
        <f>IF(ISBLANK('断水計画(2)'!AE26),"",'断水計画(2)'!AE26)</f>
        <v/>
      </c>
      <c r="AV25" s="5" t="str">
        <f>IF(ISBLANK('断水計画(2)'!AF26),"",'断水計画(2)'!AF26)</f>
        <v/>
      </c>
      <c r="AW25" s="5" t="str">
        <f>IF(ISBLANK('断水計画(2)'!AG26),"",'断水計画(2)'!AG26)</f>
        <v/>
      </c>
      <c r="AX25" s="5" t="str">
        <f>IF(ISBLANK('断水計画(2)'!AH26),"",'断水計画(2)'!AH26)</f>
        <v/>
      </c>
      <c r="AY25" s="5" t="str">
        <f>IF(ISBLANK(AS25),"",IF(AS25&lt;$AZ$4,AS25+1,AS25))</f>
        <v/>
      </c>
      <c r="AZ25" s="5" t="str">
        <f t="shared" si="13"/>
        <v/>
      </c>
      <c r="BA25" s="5" t="str">
        <f t="shared" si="14"/>
        <v/>
      </c>
      <c r="BB25" s="5" t="str">
        <f t="shared" si="15"/>
        <v/>
      </c>
      <c r="BC25" s="5" t="str">
        <f t="shared" si="16"/>
        <v/>
      </c>
      <c r="BD25" s="5" t="str">
        <f t="shared" si="17"/>
        <v/>
      </c>
    </row>
    <row r="26" spans="2:56" ht="7.9" customHeight="1" x14ac:dyDescent="0.15">
      <c r="B26" s="357"/>
      <c r="C26" s="97"/>
      <c r="D26" s="97"/>
      <c r="E26" s="98"/>
      <c r="F26" s="99"/>
      <c r="G26" s="97"/>
      <c r="H26" s="100"/>
      <c r="I26" s="98"/>
      <c r="J26" s="99"/>
      <c r="K26" s="97"/>
      <c r="L26" s="100"/>
      <c r="M26" s="98"/>
      <c r="N26" s="99"/>
      <c r="O26" s="97"/>
      <c r="P26" s="100"/>
      <c r="Q26" s="98"/>
      <c r="R26" s="99"/>
      <c r="S26" s="97"/>
      <c r="T26" s="100"/>
      <c r="U26" s="98"/>
      <c r="V26" s="99"/>
      <c r="W26" s="97"/>
      <c r="X26" s="100"/>
      <c r="Y26" s="98"/>
      <c r="Z26" s="99"/>
      <c r="AA26" s="97"/>
      <c r="AB26" s="100"/>
      <c r="AC26" s="98"/>
      <c r="AD26" s="99"/>
      <c r="AE26" s="97"/>
      <c r="AF26" s="100"/>
      <c r="AG26" s="98"/>
      <c r="AH26" s="99"/>
      <c r="AI26" s="97"/>
      <c r="AJ26" s="100"/>
      <c r="AK26" s="98"/>
      <c r="AL26" s="99"/>
      <c r="AM26" s="97"/>
      <c r="AN26" s="100"/>
      <c r="AO26" s="97"/>
      <c r="AP26" s="100"/>
      <c r="AZ26" s="5"/>
      <c r="BB26" s="5"/>
    </row>
    <row r="27" spans="2:56" ht="7.9" customHeight="1" x14ac:dyDescent="0.15"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Z27" s="5"/>
      <c r="BB27" s="5"/>
    </row>
    <row r="28" spans="2:56" ht="12" customHeight="1" x14ac:dyDescent="0.15">
      <c r="B28" s="23" t="s">
        <v>88</v>
      </c>
      <c r="C28" s="4">
        <f t="shared" ref="C28:AP28" si="23">IF(AND($AZ$30&lt;D$2,C$2&lt;$BB$30),$A$4,0)</f>
        <v>0</v>
      </c>
      <c r="D28" s="4">
        <f t="shared" si="23"/>
        <v>0</v>
      </c>
      <c r="E28" s="4">
        <f t="shared" si="23"/>
        <v>0</v>
      </c>
      <c r="F28" s="4">
        <f t="shared" si="23"/>
        <v>0</v>
      </c>
      <c r="G28" s="4">
        <f t="shared" si="23"/>
        <v>0</v>
      </c>
      <c r="H28" s="4">
        <f t="shared" si="23"/>
        <v>0</v>
      </c>
      <c r="I28" s="4">
        <f t="shared" si="23"/>
        <v>0</v>
      </c>
      <c r="J28" s="4">
        <f t="shared" si="23"/>
        <v>0</v>
      </c>
      <c r="K28" s="4">
        <f t="shared" si="23"/>
        <v>0</v>
      </c>
      <c r="L28" s="4">
        <f t="shared" si="23"/>
        <v>0</v>
      </c>
      <c r="M28" s="4">
        <f t="shared" si="23"/>
        <v>0</v>
      </c>
      <c r="N28" s="4">
        <f t="shared" si="23"/>
        <v>0</v>
      </c>
      <c r="O28" s="4">
        <f t="shared" si="23"/>
        <v>0</v>
      </c>
      <c r="P28" s="4">
        <f t="shared" si="23"/>
        <v>0</v>
      </c>
      <c r="Q28" s="4">
        <f t="shared" si="23"/>
        <v>0</v>
      </c>
      <c r="R28" s="4">
        <f t="shared" si="23"/>
        <v>0</v>
      </c>
      <c r="S28" s="4">
        <f t="shared" si="23"/>
        <v>0</v>
      </c>
      <c r="T28" s="4">
        <f t="shared" si="23"/>
        <v>0</v>
      </c>
      <c r="U28" s="4">
        <f t="shared" si="23"/>
        <v>0</v>
      </c>
      <c r="V28" s="4">
        <f t="shared" si="23"/>
        <v>0</v>
      </c>
      <c r="W28" s="4">
        <f t="shared" si="23"/>
        <v>0</v>
      </c>
      <c r="X28" s="4">
        <f t="shared" si="23"/>
        <v>0</v>
      </c>
      <c r="Y28" s="4">
        <f t="shared" si="23"/>
        <v>0</v>
      </c>
      <c r="Z28" s="4">
        <f t="shared" si="23"/>
        <v>0</v>
      </c>
      <c r="AA28" s="4">
        <f t="shared" si="23"/>
        <v>0</v>
      </c>
      <c r="AB28" s="4">
        <f t="shared" si="23"/>
        <v>0</v>
      </c>
      <c r="AC28" s="4">
        <f t="shared" si="23"/>
        <v>0</v>
      </c>
      <c r="AD28" s="4">
        <f t="shared" si="23"/>
        <v>0</v>
      </c>
      <c r="AE28" s="4">
        <f t="shared" si="23"/>
        <v>0</v>
      </c>
      <c r="AF28" s="4">
        <f t="shared" si="23"/>
        <v>0</v>
      </c>
      <c r="AG28" s="4">
        <f t="shared" si="23"/>
        <v>0</v>
      </c>
      <c r="AH28" s="4">
        <f t="shared" si="23"/>
        <v>0</v>
      </c>
      <c r="AI28" s="4">
        <f t="shared" si="23"/>
        <v>0</v>
      </c>
      <c r="AJ28" s="4">
        <f t="shared" si="23"/>
        <v>0</v>
      </c>
      <c r="AK28" s="4">
        <f t="shared" si="23"/>
        <v>0</v>
      </c>
      <c r="AL28" s="4">
        <f t="shared" si="23"/>
        <v>0</v>
      </c>
      <c r="AM28" s="4">
        <f t="shared" si="23"/>
        <v>0</v>
      </c>
      <c r="AN28" s="4">
        <f t="shared" si="23"/>
        <v>0</v>
      </c>
      <c r="AO28" s="4">
        <f t="shared" si="23"/>
        <v>0</v>
      </c>
      <c r="AP28" s="4">
        <f t="shared" si="23"/>
        <v>0</v>
      </c>
    </row>
    <row r="29" spans="2:56" ht="12" customHeight="1" x14ac:dyDescent="0.15">
      <c r="B29" s="23" t="s">
        <v>89</v>
      </c>
      <c r="C29" s="4">
        <f t="shared" ref="C29:AP29" si="24">IF(C$10=1,$A$10,IF(C$7=1,$A$7,IF(C$16=1,$A$16,IF(C$13=1,$A$13,IF(AND($AZ$30&lt;D$2,C$2&lt;$BB$4),$BB$3,C28)))))</f>
        <v>0</v>
      </c>
      <c r="D29" s="4">
        <f t="shared" si="24"/>
        <v>0</v>
      </c>
      <c r="E29" s="4">
        <f t="shared" si="24"/>
        <v>0</v>
      </c>
      <c r="F29" s="4">
        <f t="shared" si="24"/>
        <v>0</v>
      </c>
      <c r="G29" s="4">
        <f t="shared" si="24"/>
        <v>0</v>
      </c>
      <c r="H29" s="4">
        <f t="shared" si="24"/>
        <v>0</v>
      </c>
      <c r="I29" s="4">
        <f t="shared" si="24"/>
        <v>0</v>
      </c>
      <c r="J29" s="4">
        <f t="shared" si="24"/>
        <v>0</v>
      </c>
      <c r="K29" s="4">
        <f t="shared" si="24"/>
        <v>0</v>
      </c>
      <c r="L29" s="4">
        <f t="shared" si="24"/>
        <v>0</v>
      </c>
      <c r="M29" s="4">
        <f t="shared" si="24"/>
        <v>0</v>
      </c>
      <c r="N29" s="4">
        <f t="shared" si="24"/>
        <v>0</v>
      </c>
      <c r="O29" s="4">
        <f t="shared" si="24"/>
        <v>0</v>
      </c>
      <c r="P29" s="4">
        <f t="shared" si="24"/>
        <v>0</v>
      </c>
      <c r="Q29" s="4">
        <f t="shared" si="24"/>
        <v>2</v>
      </c>
      <c r="R29" s="4">
        <f t="shared" si="24"/>
        <v>1</v>
      </c>
      <c r="S29" s="4">
        <f t="shared" si="24"/>
        <v>1</v>
      </c>
      <c r="T29" s="4">
        <f t="shared" si="24"/>
        <v>1</v>
      </c>
      <c r="U29" s="4">
        <f t="shared" si="24"/>
        <v>4</v>
      </c>
      <c r="V29" s="4">
        <f t="shared" si="24"/>
        <v>4</v>
      </c>
      <c r="W29" s="4">
        <f t="shared" si="24"/>
        <v>4</v>
      </c>
      <c r="X29" s="4">
        <f t="shared" si="24"/>
        <v>4</v>
      </c>
      <c r="Y29" s="4">
        <f t="shared" si="24"/>
        <v>4</v>
      </c>
      <c r="Z29" s="4">
        <f t="shared" si="24"/>
        <v>4</v>
      </c>
      <c r="AA29" s="4">
        <f t="shared" si="24"/>
        <v>3</v>
      </c>
      <c r="AB29" s="4">
        <f t="shared" si="24"/>
        <v>0</v>
      </c>
      <c r="AC29" s="4">
        <f t="shared" si="24"/>
        <v>0</v>
      </c>
      <c r="AD29" s="4">
        <f t="shared" si="24"/>
        <v>0</v>
      </c>
      <c r="AE29" s="4">
        <f t="shared" si="24"/>
        <v>0</v>
      </c>
      <c r="AF29" s="4">
        <f t="shared" si="24"/>
        <v>0</v>
      </c>
      <c r="AG29" s="4">
        <f t="shared" si="24"/>
        <v>0</v>
      </c>
      <c r="AH29" s="4">
        <f t="shared" si="24"/>
        <v>0</v>
      </c>
      <c r="AI29" s="4">
        <f t="shared" si="24"/>
        <v>0</v>
      </c>
      <c r="AJ29" s="4">
        <f t="shared" si="24"/>
        <v>0</v>
      </c>
      <c r="AK29" s="4">
        <f t="shared" si="24"/>
        <v>0</v>
      </c>
      <c r="AL29" s="4">
        <f t="shared" si="24"/>
        <v>0</v>
      </c>
      <c r="AM29" s="4">
        <f t="shared" si="24"/>
        <v>0</v>
      </c>
      <c r="AN29" s="4">
        <f t="shared" si="24"/>
        <v>0</v>
      </c>
      <c r="AO29" s="4">
        <f t="shared" si="24"/>
        <v>0</v>
      </c>
      <c r="AP29" s="4">
        <f t="shared" si="24"/>
        <v>0</v>
      </c>
      <c r="AY29" s="4" t="s">
        <v>75</v>
      </c>
    </row>
    <row r="30" spans="2:56" s="19" customFormat="1" ht="11.25" x14ac:dyDescent="0.15">
      <c r="C30" s="360">
        <f>AT4</f>
        <v>0.41666666666666669</v>
      </c>
      <c r="D30" s="358"/>
      <c r="E30" s="358"/>
      <c r="F30" s="358"/>
      <c r="G30" s="358">
        <f>C30+1/24</f>
        <v>0.45833333333333337</v>
      </c>
      <c r="H30" s="358"/>
      <c r="I30" s="358"/>
      <c r="J30" s="358"/>
      <c r="K30" s="358">
        <f t="shared" ref="K30" si="25">G30+1/24</f>
        <v>0.5</v>
      </c>
      <c r="L30" s="358"/>
      <c r="M30" s="358"/>
      <c r="N30" s="358"/>
      <c r="O30" s="358">
        <f t="shared" ref="O30" si="26">K30+1/24</f>
        <v>0.54166666666666663</v>
      </c>
      <c r="P30" s="358"/>
      <c r="Q30" s="358"/>
      <c r="R30" s="358"/>
      <c r="S30" s="358">
        <f t="shared" ref="S30" si="27">O30+1/24</f>
        <v>0.58333333333333326</v>
      </c>
      <c r="T30" s="358"/>
      <c r="U30" s="358"/>
      <c r="V30" s="358"/>
      <c r="W30" s="358">
        <f t="shared" ref="W30" si="28">S30+1/24</f>
        <v>0.62499999999999989</v>
      </c>
      <c r="X30" s="358"/>
      <c r="Y30" s="358"/>
      <c r="Z30" s="358"/>
      <c r="AA30" s="358">
        <f t="shared" ref="AA30" si="29">W30+1/24</f>
        <v>0.66666666666666652</v>
      </c>
      <c r="AB30" s="358"/>
      <c r="AC30" s="358"/>
      <c r="AD30" s="358"/>
      <c r="AE30" s="358">
        <f t="shared" ref="AE30" si="30">AA30+1/24</f>
        <v>0.70833333333333315</v>
      </c>
      <c r="AF30" s="358"/>
      <c r="AG30" s="358"/>
      <c r="AH30" s="358"/>
      <c r="AI30" s="358">
        <f t="shared" ref="AI30" si="31">AE30+1/24</f>
        <v>0.74999999999999978</v>
      </c>
      <c r="AJ30" s="358"/>
      <c r="AK30" s="358"/>
      <c r="AL30" s="358"/>
      <c r="AM30" s="358">
        <f t="shared" ref="AM30" si="32">AI30+1/24</f>
        <v>0.79166666666666641</v>
      </c>
      <c r="AN30" s="358"/>
      <c r="AO30" s="358"/>
      <c r="AP30" s="359"/>
      <c r="AS30" s="20" t="s">
        <v>77</v>
      </c>
      <c r="AT30" s="20" t="str">
        <f>'断水計画(1)'!O18</f>
        <v>:</v>
      </c>
      <c r="AU30" s="20" t="s">
        <v>78</v>
      </c>
      <c r="AV30" s="20" t="str">
        <f>'断水計画(1)'!X18</f>
        <v>:</v>
      </c>
      <c r="AW30" s="20"/>
      <c r="AX30" s="20"/>
      <c r="AZ30" s="20" t="str">
        <f t="shared" ref="AZ30" si="33">IF(ISBLANK(AT30),"",IF(AT30&lt;$AZ$4,AT30+1,AT30))</f>
        <v>:</v>
      </c>
      <c r="BB30" s="20" t="str">
        <f t="shared" ref="BB30" si="34">IF(ISBLANK(AV30),"",IF(AV30&lt;$AZ$4,AV30+1,AV30))</f>
        <v>:</v>
      </c>
      <c r="BC30" s="19">
        <f>IF(BB30=AE2,1,2)</f>
        <v>2</v>
      </c>
    </row>
    <row r="31" spans="2:56" ht="4.9000000000000004" customHeight="1" x14ac:dyDescent="0.15">
      <c r="C31" s="13"/>
      <c r="D31" s="14"/>
      <c r="E31" s="13"/>
      <c r="F31" s="14"/>
      <c r="G31" s="16"/>
      <c r="H31" s="15"/>
      <c r="I31" s="13"/>
      <c r="J31" s="14"/>
      <c r="K31" s="16"/>
      <c r="L31" s="15"/>
      <c r="M31" s="13"/>
      <c r="N31" s="14"/>
      <c r="O31" s="16"/>
      <c r="P31" s="15"/>
      <c r="Q31" s="13"/>
      <c r="R31" s="14"/>
      <c r="S31" s="16"/>
      <c r="T31" s="15"/>
      <c r="U31" s="13"/>
      <c r="V31" s="14"/>
      <c r="W31" s="16"/>
      <c r="X31" s="15"/>
      <c r="Y31" s="13"/>
      <c r="Z31" s="14"/>
      <c r="AA31" s="16"/>
      <c r="AB31" s="15"/>
      <c r="AC31" s="13"/>
      <c r="AD31" s="14"/>
      <c r="AE31" s="16"/>
      <c r="AF31" s="15"/>
      <c r="AG31" s="13"/>
      <c r="AH31" s="14"/>
      <c r="AI31" s="16"/>
      <c r="AJ31" s="15"/>
      <c r="AK31" s="13"/>
      <c r="AL31" s="14"/>
      <c r="AM31" s="16"/>
      <c r="AN31" s="15"/>
      <c r="AO31" s="13"/>
      <c r="AP31" s="15"/>
    </row>
    <row r="32" spans="2:56" ht="10.15" customHeight="1" x14ac:dyDescent="0.15">
      <c r="C32" s="8"/>
      <c r="D32" s="7"/>
      <c r="E32" s="8"/>
      <c r="F32" s="7"/>
      <c r="G32" s="17"/>
      <c r="H32" s="9"/>
      <c r="I32" s="8"/>
      <c r="J32" s="7"/>
      <c r="K32" s="17"/>
      <c r="L32" s="9"/>
      <c r="M32" s="8"/>
      <c r="N32" s="7"/>
      <c r="O32" s="17"/>
      <c r="P32" s="9"/>
      <c r="Q32" s="8"/>
      <c r="R32" s="7"/>
      <c r="S32" s="17"/>
      <c r="T32" s="9"/>
      <c r="U32" s="8"/>
      <c r="V32" s="7"/>
      <c r="W32" s="17"/>
      <c r="X32" s="9"/>
      <c r="Y32" s="8"/>
      <c r="Z32" s="7"/>
      <c r="AA32" s="17"/>
      <c r="AB32" s="9"/>
      <c r="AC32" s="8"/>
      <c r="AD32" s="7"/>
      <c r="AE32" s="17"/>
      <c r="AF32" s="9"/>
      <c r="AG32" s="8"/>
      <c r="AH32" s="7"/>
      <c r="AI32" s="17"/>
      <c r="AJ32" s="9"/>
      <c r="AK32" s="8"/>
      <c r="AL32" s="7"/>
      <c r="AM32" s="17"/>
      <c r="AN32" s="9"/>
      <c r="AO32" s="8"/>
      <c r="AP32" s="9"/>
    </row>
    <row r="33" spans="2:56" ht="4.9000000000000004" customHeight="1" x14ac:dyDescent="0.15">
      <c r="C33" s="10"/>
      <c r="D33" s="11"/>
      <c r="E33" s="10"/>
      <c r="F33" s="11"/>
      <c r="G33" s="18"/>
      <c r="H33" s="12"/>
      <c r="I33" s="10"/>
      <c r="J33" s="11"/>
      <c r="K33" s="18"/>
      <c r="L33" s="12"/>
      <c r="M33" s="10"/>
      <c r="N33" s="11"/>
      <c r="O33" s="18"/>
      <c r="P33" s="12"/>
      <c r="Q33" s="10"/>
      <c r="R33" s="11"/>
      <c r="S33" s="18"/>
      <c r="T33" s="12"/>
      <c r="U33" s="10"/>
      <c r="V33" s="11"/>
      <c r="W33" s="18"/>
      <c r="X33" s="12"/>
      <c r="Y33" s="10"/>
      <c r="Z33" s="11"/>
      <c r="AA33" s="18"/>
      <c r="AB33" s="12"/>
      <c r="AC33" s="10"/>
      <c r="AD33" s="11"/>
      <c r="AE33" s="18"/>
      <c r="AF33" s="12"/>
      <c r="AG33" s="10"/>
      <c r="AH33" s="11"/>
      <c r="AI33" s="18"/>
      <c r="AJ33" s="12"/>
      <c r="AK33" s="10"/>
      <c r="AL33" s="11"/>
      <c r="AM33" s="18"/>
      <c r="AN33" s="12"/>
      <c r="AO33" s="10"/>
      <c r="AP33" s="12"/>
    </row>
    <row r="34" spans="2:56" ht="3" customHeight="1" x14ac:dyDescent="0.15"/>
    <row r="35" spans="2:56" s="24" customFormat="1" ht="9.75" x14ac:dyDescent="0.15">
      <c r="C35" s="24" t="s">
        <v>87</v>
      </c>
      <c r="F35" s="364"/>
      <c r="G35" s="364"/>
      <c r="H35" s="24" t="s">
        <v>83</v>
      </c>
      <c r="O35" s="363"/>
      <c r="P35" s="363"/>
      <c r="Q35" s="24" t="s">
        <v>86</v>
      </c>
      <c r="AB35" s="362"/>
      <c r="AC35" s="362"/>
      <c r="AD35" s="24" t="s">
        <v>84</v>
      </c>
      <c r="AI35" s="361"/>
      <c r="AJ35" s="361"/>
      <c r="AK35" s="24" t="s">
        <v>85</v>
      </c>
      <c r="AN35" s="25"/>
      <c r="AO35" s="25"/>
      <c r="AP35" s="25"/>
      <c r="AQ35" s="25"/>
      <c r="AR35" s="25"/>
      <c r="AS35" s="25"/>
      <c r="AT35" s="25"/>
    </row>
    <row r="36" spans="2:56" s="21" customFormat="1" ht="9.6" x14ac:dyDescent="0.15">
      <c r="AS36" s="22"/>
      <c r="AT36" s="22"/>
      <c r="AU36" s="22"/>
      <c r="AV36" s="22"/>
      <c r="AW36" s="22"/>
      <c r="AX36" s="22"/>
    </row>
    <row r="39" spans="2:56" ht="12" customHeight="1" x14ac:dyDescent="0.15">
      <c r="B39" s="4" t="s">
        <v>80</v>
      </c>
      <c r="C39" s="6">
        <f>VALUE(TEXT(D39-1/24/4,"[h]:mm"))</f>
        <v>0.3125</v>
      </c>
      <c r="D39" s="6">
        <f>VALUE(TEXT(E39-1/24/4,"[h]:mm"))</f>
        <v>0.32291666666666669</v>
      </c>
      <c r="E39" s="6">
        <f>AT41</f>
        <v>0.33333333333333331</v>
      </c>
      <c r="F39" s="6">
        <f t="shared" ref="F39:AP39" si="35">VALUE(TEXT(E39+1/24/4,"[h]:mm"))</f>
        <v>0.34375</v>
      </c>
      <c r="G39" s="6">
        <f t="shared" si="35"/>
        <v>0.35416666666666669</v>
      </c>
      <c r="H39" s="6">
        <f t="shared" si="35"/>
        <v>0.36458333333333331</v>
      </c>
      <c r="I39" s="6">
        <f t="shared" si="35"/>
        <v>0.375</v>
      </c>
      <c r="J39" s="6">
        <f t="shared" si="35"/>
        <v>0.38541666666666669</v>
      </c>
      <c r="K39" s="6">
        <f t="shared" si="35"/>
        <v>0.39583333333333331</v>
      </c>
      <c r="L39" s="6">
        <f t="shared" si="35"/>
        <v>0.40625</v>
      </c>
      <c r="M39" s="6">
        <f t="shared" si="35"/>
        <v>0.41666666666666669</v>
      </c>
      <c r="N39" s="6">
        <f t="shared" si="35"/>
        <v>0.42708333333333331</v>
      </c>
      <c r="O39" s="6">
        <f t="shared" si="35"/>
        <v>0.4375</v>
      </c>
      <c r="P39" s="6">
        <f t="shared" si="35"/>
        <v>0.44791666666666669</v>
      </c>
      <c r="Q39" s="6">
        <f t="shared" si="35"/>
        <v>0.45833333333333331</v>
      </c>
      <c r="R39" s="6">
        <f t="shared" si="35"/>
        <v>0.46875</v>
      </c>
      <c r="S39" s="6">
        <f t="shared" si="35"/>
        <v>0.47916666666666669</v>
      </c>
      <c r="T39" s="6">
        <f t="shared" si="35"/>
        <v>0.48958333333333331</v>
      </c>
      <c r="U39" s="6">
        <f t="shared" si="35"/>
        <v>0.5</v>
      </c>
      <c r="V39" s="6">
        <f t="shared" si="35"/>
        <v>0.51041666666666663</v>
      </c>
      <c r="W39" s="6">
        <f t="shared" si="35"/>
        <v>0.52083333333333337</v>
      </c>
      <c r="X39" s="6">
        <f t="shared" si="35"/>
        <v>0.53125</v>
      </c>
      <c r="Y39" s="6">
        <f t="shared" si="35"/>
        <v>0.54166666666666663</v>
      </c>
      <c r="Z39" s="6">
        <f t="shared" si="35"/>
        <v>0.55208333333333337</v>
      </c>
      <c r="AA39" s="6">
        <f t="shared" si="35"/>
        <v>0.5625</v>
      </c>
      <c r="AB39" s="6">
        <f t="shared" si="35"/>
        <v>0.57291666666666663</v>
      </c>
      <c r="AC39" s="6">
        <f t="shared" si="35"/>
        <v>0.58333333333333337</v>
      </c>
      <c r="AD39" s="6">
        <f t="shared" si="35"/>
        <v>0.59375</v>
      </c>
      <c r="AE39" s="6">
        <f t="shared" si="35"/>
        <v>0.60416666666666663</v>
      </c>
      <c r="AF39" s="6">
        <f t="shared" si="35"/>
        <v>0.61458333333333337</v>
      </c>
      <c r="AG39" s="6">
        <f t="shared" si="35"/>
        <v>0.625</v>
      </c>
      <c r="AH39" s="6">
        <f t="shared" si="35"/>
        <v>0.63541666666666663</v>
      </c>
      <c r="AI39" s="6">
        <f t="shared" si="35"/>
        <v>0.64583333333333337</v>
      </c>
      <c r="AJ39" s="6">
        <f t="shared" si="35"/>
        <v>0.65625</v>
      </c>
      <c r="AK39" s="6">
        <f t="shared" si="35"/>
        <v>0.66666666666666663</v>
      </c>
      <c r="AL39" s="6">
        <f t="shared" si="35"/>
        <v>0.67708333333333337</v>
      </c>
      <c r="AM39" s="6">
        <f t="shared" si="35"/>
        <v>0.6875</v>
      </c>
      <c r="AN39" s="6">
        <f t="shared" si="35"/>
        <v>0.69791666666666663</v>
      </c>
      <c r="AO39" s="6">
        <f t="shared" si="35"/>
        <v>0.70833333333333337</v>
      </c>
      <c r="AP39" s="6">
        <f t="shared" si="35"/>
        <v>0.71875</v>
      </c>
    </row>
    <row r="40" spans="2:56" ht="12" customHeight="1" x14ac:dyDescent="0.15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Y40" s="4" t="s">
        <v>75</v>
      </c>
    </row>
    <row r="41" spans="2:56" ht="15" customHeight="1" x14ac:dyDescent="0.15">
      <c r="B41" s="76" t="s">
        <v>62</v>
      </c>
      <c r="C41" s="352">
        <f>AT41</f>
        <v>0.33333333333333331</v>
      </c>
      <c r="D41" s="352"/>
      <c r="E41" s="352"/>
      <c r="F41" s="352"/>
      <c r="G41" s="352">
        <f>C41+1/24</f>
        <v>0.375</v>
      </c>
      <c r="H41" s="352"/>
      <c r="I41" s="352"/>
      <c r="J41" s="352"/>
      <c r="K41" s="352">
        <f t="shared" ref="K41" si="36">G41+1/24</f>
        <v>0.41666666666666669</v>
      </c>
      <c r="L41" s="352"/>
      <c r="M41" s="352"/>
      <c r="N41" s="352"/>
      <c r="O41" s="352">
        <f t="shared" ref="O41" si="37">K41+1/24</f>
        <v>0.45833333333333337</v>
      </c>
      <c r="P41" s="352"/>
      <c r="Q41" s="352"/>
      <c r="R41" s="352"/>
      <c r="S41" s="352">
        <f t="shared" ref="S41" si="38">O41+1/24</f>
        <v>0.5</v>
      </c>
      <c r="T41" s="352"/>
      <c r="U41" s="352"/>
      <c r="V41" s="352"/>
      <c r="W41" s="352">
        <f t="shared" ref="W41" si="39">S41+1/24</f>
        <v>0.54166666666666663</v>
      </c>
      <c r="X41" s="352"/>
      <c r="Y41" s="352"/>
      <c r="Z41" s="352"/>
      <c r="AA41" s="352">
        <f t="shared" ref="AA41" si="40">W41+1/24</f>
        <v>0.58333333333333326</v>
      </c>
      <c r="AB41" s="352"/>
      <c r="AC41" s="352"/>
      <c r="AD41" s="352"/>
      <c r="AE41" s="352">
        <f t="shared" ref="AE41" si="41">AA41+1/24</f>
        <v>0.62499999999999989</v>
      </c>
      <c r="AF41" s="352"/>
      <c r="AG41" s="352"/>
      <c r="AH41" s="352"/>
      <c r="AI41" s="352">
        <f t="shared" ref="AI41" si="42">AE41+1/24</f>
        <v>0.66666666666666652</v>
      </c>
      <c r="AJ41" s="352"/>
      <c r="AK41" s="352"/>
      <c r="AL41" s="352"/>
      <c r="AM41" s="352">
        <f t="shared" ref="AM41" si="43">AI41+1/24</f>
        <v>0.70833333333333315</v>
      </c>
      <c r="AN41" s="352"/>
      <c r="AO41" s="352"/>
      <c r="AP41" s="353"/>
      <c r="AS41" s="4" t="s">
        <v>72</v>
      </c>
      <c r="AT41" s="5">
        <f>'不断水計画(1)'!AD33</f>
        <v>0.33333333333333331</v>
      </c>
      <c r="AY41" s="4" t="s">
        <v>71</v>
      </c>
      <c r="AZ41" s="5">
        <v>0.29166666666666669</v>
      </c>
      <c r="BA41" s="4" t="s">
        <v>70</v>
      </c>
      <c r="BB41" s="5">
        <f>MAX(AY42:BD62)</f>
        <v>0.66666666666666663</v>
      </c>
    </row>
    <row r="42" spans="2:56" ht="7.9" customHeight="1" x14ac:dyDescent="0.15">
      <c r="B42" s="355" t="str">
        <f>IF(ISBLANK('不断水計画(1)'!AB36),"",'不断水計画(1)'!AB36)</f>
        <v>不断水工法施工</v>
      </c>
      <c r="C42" s="101"/>
      <c r="D42" s="101"/>
      <c r="E42" s="82"/>
      <c r="F42" s="83"/>
      <c r="G42" s="101"/>
      <c r="H42" s="84"/>
      <c r="I42" s="82"/>
      <c r="J42" s="83"/>
      <c r="K42" s="101"/>
      <c r="L42" s="84"/>
      <c r="M42" s="82"/>
      <c r="N42" s="83"/>
      <c r="O42" s="101"/>
      <c r="P42" s="84"/>
      <c r="Q42" s="82"/>
      <c r="R42" s="83"/>
      <c r="S42" s="101"/>
      <c r="T42" s="84"/>
      <c r="U42" s="82"/>
      <c r="V42" s="83"/>
      <c r="W42" s="101"/>
      <c r="X42" s="84"/>
      <c r="Y42" s="82"/>
      <c r="Z42" s="83"/>
      <c r="AA42" s="101"/>
      <c r="AB42" s="84"/>
      <c r="AC42" s="82"/>
      <c r="AD42" s="83"/>
      <c r="AE42" s="101"/>
      <c r="AF42" s="84"/>
      <c r="AG42" s="82"/>
      <c r="AH42" s="83"/>
      <c r="AI42" s="101"/>
      <c r="AJ42" s="84"/>
      <c r="AK42" s="82"/>
      <c r="AL42" s="83"/>
      <c r="AM42" s="101"/>
      <c r="AN42" s="84"/>
      <c r="AO42" s="101"/>
      <c r="AP42" s="84"/>
      <c r="AZ42" s="5"/>
      <c r="BB42" s="5"/>
    </row>
    <row r="43" spans="2:56" ht="7.9" customHeight="1" x14ac:dyDescent="0.15">
      <c r="B43" s="355"/>
      <c r="C43" s="102">
        <f>IF(OR(AND(D$39&gt;$AY43,C$39&lt;$AZ43),AND(D$39&gt;$BA43,C$39&lt;$BB43),AND(D$39&gt;$BC43,C$39&lt;$BD43)),1,0)</f>
        <v>0</v>
      </c>
      <c r="D43" s="102">
        <f t="shared" ref="D43:AP43" si="44">IF(OR(AND(E$39&gt;$AY43,D$39&lt;$AZ43),AND(E$39&gt;$BA43,D$39&lt;$BB43),AND(E$39&gt;$BC43,D$39&lt;$BD43)),1,0)</f>
        <v>0</v>
      </c>
      <c r="E43" s="86">
        <f t="shared" si="44"/>
        <v>0</v>
      </c>
      <c r="F43" s="87">
        <f t="shared" si="44"/>
        <v>0</v>
      </c>
      <c r="G43" s="102">
        <f t="shared" si="44"/>
        <v>0</v>
      </c>
      <c r="H43" s="88">
        <f t="shared" si="44"/>
        <v>0</v>
      </c>
      <c r="I43" s="86">
        <f t="shared" si="44"/>
        <v>0</v>
      </c>
      <c r="J43" s="87">
        <f t="shared" si="44"/>
        <v>0</v>
      </c>
      <c r="K43" s="102">
        <f t="shared" si="44"/>
        <v>0</v>
      </c>
      <c r="L43" s="88">
        <f t="shared" si="44"/>
        <v>0</v>
      </c>
      <c r="M43" s="86">
        <f t="shared" si="44"/>
        <v>0</v>
      </c>
      <c r="N43" s="87">
        <f t="shared" si="44"/>
        <v>0</v>
      </c>
      <c r="O43" s="102">
        <f t="shared" si="44"/>
        <v>1</v>
      </c>
      <c r="P43" s="88">
        <f t="shared" si="44"/>
        <v>1</v>
      </c>
      <c r="Q43" s="86">
        <f t="shared" si="44"/>
        <v>1</v>
      </c>
      <c r="R43" s="87">
        <f t="shared" si="44"/>
        <v>1</v>
      </c>
      <c r="S43" s="102">
        <f t="shared" si="44"/>
        <v>0</v>
      </c>
      <c r="T43" s="88">
        <f t="shared" si="44"/>
        <v>0</v>
      </c>
      <c r="U43" s="86">
        <f t="shared" si="44"/>
        <v>0</v>
      </c>
      <c r="V43" s="87">
        <f t="shared" si="44"/>
        <v>0</v>
      </c>
      <c r="W43" s="102">
        <f t="shared" si="44"/>
        <v>0</v>
      </c>
      <c r="X43" s="88">
        <f t="shared" si="44"/>
        <v>0</v>
      </c>
      <c r="Y43" s="86">
        <f t="shared" si="44"/>
        <v>1</v>
      </c>
      <c r="Z43" s="87">
        <f t="shared" si="44"/>
        <v>1</v>
      </c>
      <c r="AA43" s="102">
        <f t="shared" si="44"/>
        <v>1</v>
      </c>
      <c r="AB43" s="88">
        <f t="shared" si="44"/>
        <v>1</v>
      </c>
      <c r="AC43" s="86">
        <f t="shared" si="44"/>
        <v>0</v>
      </c>
      <c r="AD43" s="87">
        <f t="shared" si="44"/>
        <v>0</v>
      </c>
      <c r="AE43" s="102">
        <f t="shared" si="44"/>
        <v>0</v>
      </c>
      <c r="AF43" s="88">
        <f t="shared" si="44"/>
        <v>0</v>
      </c>
      <c r="AG43" s="86">
        <f t="shared" si="44"/>
        <v>0</v>
      </c>
      <c r="AH43" s="87">
        <f t="shared" si="44"/>
        <v>0</v>
      </c>
      <c r="AI43" s="102">
        <f t="shared" si="44"/>
        <v>0</v>
      </c>
      <c r="AJ43" s="88">
        <f t="shared" si="44"/>
        <v>0</v>
      </c>
      <c r="AK43" s="86">
        <f t="shared" si="44"/>
        <v>0</v>
      </c>
      <c r="AL43" s="87">
        <f t="shared" si="44"/>
        <v>0</v>
      </c>
      <c r="AM43" s="102">
        <f t="shared" si="44"/>
        <v>0</v>
      </c>
      <c r="AN43" s="88">
        <f t="shared" si="44"/>
        <v>0</v>
      </c>
      <c r="AO43" s="102">
        <f t="shared" si="44"/>
        <v>0</v>
      </c>
      <c r="AP43" s="88">
        <f t="shared" si="44"/>
        <v>0</v>
      </c>
      <c r="AS43" s="5">
        <f>IF(ISBLANK('不断水計画(1)'!AC36),"",'不断水計画(1)'!AC36)</f>
        <v>0.4375</v>
      </c>
      <c r="AT43" s="5">
        <f>IF(ISBLANK('不断水計画(1)'!AD36),"",'不断水計画(1)'!AD36)</f>
        <v>0.47916666666666669</v>
      </c>
      <c r="AU43" s="5">
        <f>IF(ISBLANK('不断水計画(1)'!AE36),"",'不断水計画(1)'!AE36)</f>
        <v>0.54166666666666663</v>
      </c>
      <c r="AV43" s="5">
        <f>IF(ISBLANK('不断水計画(1)'!AF36),"",'不断水計画(1)'!AF36)</f>
        <v>0.58333333333333337</v>
      </c>
      <c r="AW43" s="5" t="str">
        <f>IF(ISBLANK('不断水計画(1)'!AG36),"",'不断水計画(1)'!AG36)</f>
        <v/>
      </c>
      <c r="AX43" s="5" t="str">
        <f>IF(ISBLANK('不断水計画(1)'!AH36),"",'不断水計画(1)'!AH36)</f>
        <v/>
      </c>
      <c r="AY43" s="5">
        <f>IF(ISBLANK(AS43),"",IF(AS43&lt;$AZ$41,AS43+1,AS43))</f>
        <v>0.4375</v>
      </c>
      <c r="AZ43" s="5">
        <f t="shared" ref="AZ43:BB43" si="45">IF(ISBLANK(AT43),"",IF(AT43&lt;$AZ$41,AT43+1,AT43))</f>
        <v>0.47916666666666669</v>
      </c>
      <c r="BA43" s="5">
        <f t="shared" si="45"/>
        <v>0.54166666666666663</v>
      </c>
      <c r="BB43" s="5">
        <f t="shared" si="45"/>
        <v>0.58333333333333337</v>
      </c>
      <c r="BC43" s="5" t="str">
        <f t="shared" ref="BC43" si="46">IF(ISBLANK(AW43),"",IF(AW43&lt;$AZ$4,AW43+1,AW43))</f>
        <v/>
      </c>
      <c r="BD43" s="5" t="str">
        <f t="shared" ref="BD43" si="47">IF(ISBLANK(AX43),"",IF(AX43&lt;$AZ$4,AX43+1,AX43))</f>
        <v/>
      </c>
    </row>
    <row r="44" spans="2:56" ht="7.9" customHeight="1" x14ac:dyDescent="0.15">
      <c r="B44" s="356"/>
      <c r="C44" s="89"/>
      <c r="D44" s="89"/>
      <c r="E44" s="90"/>
      <c r="F44" s="91"/>
      <c r="G44" s="89"/>
      <c r="H44" s="92"/>
      <c r="I44" s="90"/>
      <c r="J44" s="91"/>
      <c r="K44" s="89"/>
      <c r="L44" s="92"/>
      <c r="M44" s="90"/>
      <c r="N44" s="91"/>
      <c r="O44" s="89"/>
      <c r="P44" s="92"/>
      <c r="Q44" s="90"/>
      <c r="R44" s="91"/>
      <c r="S44" s="89"/>
      <c r="T44" s="92"/>
      <c r="U44" s="90"/>
      <c r="V44" s="91"/>
      <c r="W44" s="89"/>
      <c r="X44" s="92"/>
      <c r="Y44" s="90"/>
      <c r="Z44" s="91"/>
      <c r="AA44" s="89"/>
      <c r="AB44" s="92"/>
      <c r="AC44" s="90"/>
      <c r="AD44" s="91"/>
      <c r="AE44" s="89"/>
      <c r="AF44" s="92"/>
      <c r="AG44" s="90"/>
      <c r="AH44" s="91"/>
      <c r="AI44" s="89"/>
      <c r="AJ44" s="92"/>
      <c r="AK44" s="90"/>
      <c r="AL44" s="91"/>
      <c r="AM44" s="89"/>
      <c r="AN44" s="92"/>
      <c r="AO44" s="89"/>
      <c r="AP44" s="92"/>
      <c r="AZ44" s="5"/>
      <c r="BB44" s="5"/>
    </row>
    <row r="45" spans="2:56" ht="7.9" customHeight="1" x14ac:dyDescent="0.15">
      <c r="B45" s="354" t="str">
        <f>IF(ISBLANK('不断水計画(1)'!AB37),"",'不断水計画(1)'!AB37)</f>
        <v>掘削</v>
      </c>
      <c r="C45" s="93"/>
      <c r="D45" s="93"/>
      <c r="E45" s="94"/>
      <c r="F45" s="95"/>
      <c r="G45" s="93"/>
      <c r="H45" s="96"/>
      <c r="I45" s="94"/>
      <c r="J45" s="95"/>
      <c r="K45" s="93"/>
      <c r="L45" s="96"/>
      <c r="M45" s="94"/>
      <c r="N45" s="95"/>
      <c r="O45" s="93"/>
      <c r="P45" s="96"/>
      <c r="Q45" s="94"/>
      <c r="R45" s="95"/>
      <c r="S45" s="93"/>
      <c r="T45" s="96"/>
      <c r="U45" s="94"/>
      <c r="V45" s="95"/>
      <c r="W45" s="93"/>
      <c r="X45" s="96"/>
      <c r="Y45" s="94"/>
      <c r="Z45" s="95"/>
      <c r="AA45" s="93"/>
      <c r="AB45" s="96"/>
      <c r="AC45" s="94"/>
      <c r="AD45" s="95"/>
      <c r="AE45" s="93"/>
      <c r="AF45" s="96"/>
      <c r="AG45" s="94"/>
      <c r="AH45" s="95"/>
      <c r="AI45" s="93"/>
      <c r="AJ45" s="96"/>
      <c r="AK45" s="94"/>
      <c r="AL45" s="95"/>
      <c r="AM45" s="93"/>
      <c r="AN45" s="96"/>
      <c r="AO45" s="93"/>
      <c r="AP45" s="96"/>
      <c r="AZ45" s="5"/>
      <c r="BB45" s="5"/>
    </row>
    <row r="46" spans="2:56" ht="7.9" customHeight="1" x14ac:dyDescent="0.15">
      <c r="B46" s="355"/>
      <c r="C46" s="102">
        <f t="shared" ref="C46:AP46" si="48">IF(OR(AND(D$39&gt;$AY46,C$39&lt;$AZ46),AND(D$39&gt;$BA46,C$39&lt;$BB46),AND(D$39&gt;$BC46,C$39&lt;$BD46)),1,0)</f>
        <v>0</v>
      </c>
      <c r="D46" s="102">
        <f t="shared" si="48"/>
        <v>0</v>
      </c>
      <c r="E46" s="86">
        <f t="shared" si="48"/>
        <v>0</v>
      </c>
      <c r="F46" s="87">
        <f t="shared" si="48"/>
        <v>0</v>
      </c>
      <c r="G46" s="102">
        <f t="shared" si="48"/>
        <v>1</v>
      </c>
      <c r="H46" s="88">
        <f t="shared" si="48"/>
        <v>1</v>
      </c>
      <c r="I46" s="86">
        <f t="shared" si="48"/>
        <v>1</v>
      </c>
      <c r="J46" s="87">
        <f t="shared" si="48"/>
        <v>1</v>
      </c>
      <c r="K46" s="102">
        <f t="shared" si="48"/>
        <v>1</v>
      </c>
      <c r="L46" s="88">
        <f t="shared" si="48"/>
        <v>1</v>
      </c>
      <c r="M46" s="86">
        <f t="shared" si="48"/>
        <v>1</v>
      </c>
      <c r="N46" s="87">
        <f t="shared" si="48"/>
        <v>1</v>
      </c>
      <c r="O46" s="102">
        <f t="shared" si="48"/>
        <v>1</v>
      </c>
      <c r="P46" s="88">
        <f t="shared" si="48"/>
        <v>1</v>
      </c>
      <c r="Q46" s="86">
        <f t="shared" si="48"/>
        <v>1</v>
      </c>
      <c r="R46" s="87">
        <f t="shared" si="48"/>
        <v>1</v>
      </c>
      <c r="S46" s="102">
        <f t="shared" si="48"/>
        <v>1</v>
      </c>
      <c r="T46" s="88">
        <f t="shared" si="48"/>
        <v>1</v>
      </c>
      <c r="U46" s="86">
        <f t="shared" si="48"/>
        <v>0</v>
      </c>
      <c r="V46" s="87">
        <f t="shared" si="48"/>
        <v>0</v>
      </c>
      <c r="W46" s="102">
        <f t="shared" si="48"/>
        <v>0</v>
      </c>
      <c r="X46" s="88">
        <f t="shared" si="48"/>
        <v>0</v>
      </c>
      <c r="Y46" s="86">
        <f t="shared" si="48"/>
        <v>0</v>
      </c>
      <c r="Z46" s="87">
        <f t="shared" si="48"/>
        <v>0</v>
      </c>
      <c r="AA46" s="102">
        <f t="shared" si="48"/>
        <v>0</v>
      </c>
      <c r="AB46" s="88">
        <f t="shared" si="48"/>
        <v>0</v>
      </c>
      <c r="AC46" s="86">
        <f t="shared" si="48"/>
        <v>0</v>
      </c>
      <c r="AD46" s="87">
        <f t="shared" si="48"/>
        <v>0</v>
      </c>
      <c r="AE46" s="102">
        <f t="shared" si="48"/>
        <v>0</v>
      </c>
      <c r="AF46" s="88">
        <f t="shared" si="48"/>
        <v>0</v>
      </c>
      <c r="AG46" s="86">
        <f t="shared" si="48"/>
        <v>0</v>
      </c>
      <c r="AH46" s="87">
        <f t="shared" si="48"/>
        <v>0</v>
      </c>
      <c r="AI46" s="102">
        <f t="shared" si="48"/>
        <v>0</v>
      </c>
      <c r="AJ46" s="88">
        <f t="shared" si="48"/>
        <v>0</v>
      </c>
      <c r="AK46" s="86">
        <f t="shared" si="48"/>
        <v>0</v>
      </c>
      <c r="AL46" s="87">
        <f t="shared" si="48"/>
        <v>0</v>
      </c>
      <c r="AM46" s="102">
        <f t="shared" si="48"/>
        <v>0</v>
      </c>
      <c r="AN46" s="88">
        <f t="shared" si="48"/>
        <v>0</v>
      </c>
      <c r="AO46" s="102">
        <f t="shared" si="48"/>
        <v>0</v>
      </c>
      <c r="AP46" s="88">
        <f t="shared" si="48"/>
        <v>0</v>
      </c>
      <c r="AS46" s="5">
        <f>IF(ISBLANK('不断水計画(1)'!AC37),"",'不断水計画(1)'!AC37)</f>
        <v>0.35416666666666669</v>
      </c>
      <c r="AT46" s="5">
        <f>IF(ISBLANK('不断水計画(1)'!AD37),"",'不断水計画(1)'!AD37)</f>
        <v>0.4375</v>
      </c>
      <c r="AU46" s="5">
        <f>IF(ISBLANK('不断水計画(1)'!AE37),"",'不断水計画(1)'!AE37)</f>
        <v>0.4375</v>
      </c>
      <c r="AV46" s="5">
        <f>IF(ISBLANK('不断水計画(1)'!AF37),"",'不断水計画(1)'!AF37)</f>
        <v>0.5</v>
      </c>
      <c r="AW46" s="5" t="str">
        <f>IF(ISBLANK('不断水計画(1)'!AG37),"",'不断水計画(1)'!AG37)</f>
        <v/>
      </c>
      <c r="AX46" s="5" t="str">
        <f>IF(ISBLANK('不断水計画(1)'!AH37),"",'不断水計画(1)'!AH37)</f>
        <v/>
      </c>
      <c r="AY46" s="5">
        <f t="shared" ref="AY46" si="49">IF(ISBLANK(AS46),"",IF(AS46&lt;$AZ$41,AS46+1,AS46))</f>
        <v>0.35416666666666669</v>
      </c>
      <c r="AZ46" s="5">
        <f t="shared" ref="AZ46" si="50">IF(ISBLANK(AT46),"",IF(AT46&lt;$AZ$41,AT46+1,AT46))</f>
        <v>0.4375</v>
      </c>
      <c r="BA46" s="5">
        <f t="shared" ref="BA46" si="51">IF(ISBLANK(AU46),"",IF(AU46&lt;$AZ$41,AU46+1,AU46))</f>
        <v>0.4375</v>
      </c>
      <c r="BB46" s="5">
        <f t="shared" ref="BB46" si="52">IF(ISBLANK(AV46),"",IF(AV46&lt;$AZ$41,AV46+1,AV46))</f>
        <v>0.5</v>
      </c>
      <c r="BC46" s="5" t="str">
        <f t="shared" ref="BC46" si="53">IF(ISBLANK(AW46),"",IF(AW46&lt;$AZ$4,AW46+1,AW46))</f>
        <v/>
      </c>
      <c r="BD46" s="5" t="str">
        <f t="shared" ref="BD46" si="54">IF(ISBLANK(AX46),"",IF(AX46&lt;$AZ$4,AX46+1,AX46))</f>
        <v/>
      </c>
    </row>
    <row r="47" spans="2:56" ht="7.9" customHeight="1" x14ac:dyDescent="0.15">
      <c r="B47" s="356"/>
      <c r="C47" s="89"/>
      <c r="D47" s="89"/>
      <c r="E47" s="90"/>
      <c r="F47" s="91"/>
      <c r="G47" s="89"/>
      <c r="H47" s="92"/>
      <c r="I47" s="90"/>
      <c r="J47" s="91"/>
      <c r="K47" s="89"/>
      <c r="L47" s="92"/>
      <c r="M47" s="90"/>
      <c r="N47" s="91"/>
      <c r="O47" s="89"/>
      <c r="P47" s="92"/>
      <c r="Q47" s="90"/>
      <c r="R47" s="91"/>
      <c r="S47" s="89"/>
      <c r="T47" s="92"/>
      <c r="U47" s="90"/>
      <c r="V47" s="91"/>
      <c r="W47" s="89"/>
      <c r="X47" s="92"/>
      <c r="Y47" s="90"/>
      <c r="Z47" s="91"/>
      <c r="AA47" s="89"/>
      <c r="AB47" s="92"/>
      <c r="AC47" s="90"/>
      <c r="AD47" s="91"/>
      <c r="AE47" s="89"/>
      <c r="AF47" s="92"/>
      <c r="AG47" s="90"/>
      <c r="AH47" s="91"/>
      <c r="AI47" s="89"/>
      <c r="AJ47" s="92"/>
      <c r="AK47" s="90"/>
      <c r="AL47" s="91"/>
      <c r="AM47" s="89"/>
      <c r="AN47" s="92"/>
      <c r="AO47" s="89"/>
      <c r="AP47" s="92"/>
      <c r="AZ47" s="5"/>
      <c r="BB47" s="5"/>
    </row>
    <row r="48" spans="2:56" ht="7.9" customHeight="1" x14ac:dyDescent="0.15">
      <c r="B48" s="354" t="str">
        <f>IF(ISBLANK('不断水計画(1)'!AB38),"",'不断水計画(1)'!AB38)</f>
        <v>埋戻</v>
      </c>
      <c r="C48" s="93"/>
      <c r="D48" s="93"/>
      <c r="E48" s="94"/>
      <c r="F48" s="95"/>
      <c r="G48" s="93"/>
      <c r="H48" s="96"/>
      <c r="I48" s="94"/>
      <c r="J48" s="95"/>
      <c r="K48" s="93"/>
      <c r="L48" s="96"/>
      <c r="M48" s="94"/>
      <c r="N48" s="95"/>
      <c r="O48" s="93"/>
      <c r="P48" s="96"/>
      <c r="Q48" s="94"/>
      <c r="R48" s="95"/>
      <c r="S48" s="93"/>
      <c r="T48" s="96"/>
      <c r="U48" s="94"/>
      <c r="V48" s="95"/>
      <c r="W48" s="93"/>
      <c r="X48" s="96"/>
      <c r="Y48" s="94"/>
      <c r="Z48" s="95"/>
      <c r="AA48" s="93"/>
      <c r="AB48" s="96"/>
      <c r="AC48" s="94"/>
      <c r="AD48" s="95"/>
      <c r="AE48" s="93"/>
      <c r="AF48" s="96"/>
      <c r="AG48" s="94"/>
      <c r="AH48" s="95"/>
      <c r="AI48" s="93"/>
      <c r="AJ48" s="96"/>
      <c r="AK48" s="94"/>
      <c r="AL48" s="95"/>
      <c r="AM48" s="93"/>
      <c r="AN48" s="96"/>
      <c r="AO48" s="93"/>
      <c r="AP48" s="96"/>
      <c r="AZ48" s="5"/>
      <c r="BB48" s="5"/>
    </row>
    <row r="49" spans="2:56" ht="7.9" customHeight="1" x14ac:dyDescent="0.15">
      <c r="B49" s="355"/>
      <c r="C49" s="102">
        <f t="shared" ref="C49:AP49" si="55">IF(OR(AND(D$39&gt;$AY49,C$39&lt;$AZ49),AND(D$39&gt;$BA49,C$39&lt;$BB49),AND(D$39&gt;$BC49,C$39&lt;$BD49)),1,0)</f>
        <v>0</v>
      </c>
      <c r="D49" s="102">
        <f t="shared" si="55"/>
        <v>0</v>
      </c>
      <c r="E49" s="86">
        <f t="shared" si="55"/>
        <v>0</v>
      </c>
      <c r="F49" s="87">
        <f t="shared" si="55"/>
        <v>0</v>
      </c>
      <c r="G49" s="102">
        <f t="shared" si="55"/>
        <v>0</v>
      </c>
      <c r="H49" s="88">
        <f t="shared" si="55"/>
        <v>0</v>
      </c>
      <c r="I49" s="86">
        <f t="shared" si="55"/>
        <v>0</v>
      </c>
      <c r="J49" s="87">
        <f t="shared" si="55"/>
        <v>0</v>
      </c>
      <c r="K49" s="102">
        <f t="shared" si="55"/>
        <v>0</v>
      </c>
      <c r="L49" s="88">
        <f t="shared" si="55"/>
        <v>0</v>
      </c>
      <c r="M49" s="86">
        <f t="shared" si="55"/>
        <v>0</v>
      </c>
      <c r="N49" s="87">
        <f t="shared" si="55"/>
        <v>0</v>
      </c>
      <c r="O49" s="102">
        <f t="shared" si="55"/>
        <v>0</v>
      </c>
      <c r="P49" s="88">
        <f t="shared" si="55"/>
        <v>0</v>
      </c>
      <c r="Q49" s="86">
        <f t="shared" si="55"/>
        <v>0</v>
      </c>
      <c r="R49" s="87">
        <f t="shared" si="55"/>
        <v>0</v>
      </c>
      <c r="S49" s="102">
        <f t="shared" si="55"/>
        <v>1</v>
      </c>
      <c r="T49" s="88">
        <f t="shared" si="55"/>
        <v>1</v>
      </c>
      <c r="U49" s="86">
        <f t="shared" si="55"/>
        <v>0</v>
      </c>
      <c r="V49" s="87">
        <f t="shared" si="55"/>
        <v>0</v>
      </c>
      <c r="W49" s="102">
        <f t="shared" si="55"/>
        <v>0</v>
      </c>
      <c r="X49" s="88">
        <f t="shared" si="55"/>
        <v>0</v>
      </c>
      <c r="Y49" s="86">
        <f t="shared" si="55"/>
        <v>1</v>
      </c>
      <c r="Z49" s="87">
        <f t="shared" si="55"/>
        <v>1</v>
      </c>
      <c r="AA49" s="102">
        <f t="shared" si="55"/>
        <v>1</v>
      </c>
      <c r="AB49" s="88">
        <f t="shared" si="55"/>
        <v>1</v>
      </c>
      <c r="AC49" s="86">
        <f t="shared" si="55"/>
        <v>1</v>
      </c>
      <c r="AD49" s="87">
        <f t="shared" si="55"/>
        <v>1</v>
      </c>
      <c r="AE49" s="102">
        <f t="shared" si="55"/>
        <v>1</v>
      </c>
      <c r="AF49" s="88">
        <f t="shared" si="55"/>
        <v>1</v>
      </c>
      <c r="AG49" s="86">
        <f t="shared" si="55"/>
        <v>1</v>
      </c>
      <c r="AH49" s="87">
        <f t="shared" si="55"/>
        <v>1</v>
      </c>
      <c r="AI49" s="102">
        <f t="shared" si="55"/>
        <v>1</v>
      </c>
      <c r="AJ49" s="88">
        <f t="shared" si="55"/>
        <v>1</v>
      </c>
      <c r="AK49" s="86">
        <f t="shared" si="55"/>
        <v>0</v>
      </c>
      <c r="AL49" s="87">
        <f t="shared" si="55"/>
        <v>0</v>
      </c>
      <c r="AM49" s="102">
        <f t="shared" si="55"/>
        <v>0</v>
      </c>
      <c r="AN49" s="88">
        <f t="shared" si="55"/>
        <v>0</v>
      </c>
      <c r="AO49" s="102">
        <f t="shared" si="55"/>
        <v>0</v>
      </c>
      <c r="AP49" s="88">
        <f t="shared" si="55"/>
        <v>0</v>
      </c>
      <c r="AS49" s="5">
        <f>IF(ISBLANK('不断水計画(1)'!AC38),"",'不断水計画(1)'!AC38)</f>
        <v>0.47916666666666669</v>
      </c>
      <c r="AT49" s="5">
        <f>IF(ISBLANK('不断水計画(1)'!AD38),"",'不断水計画(1)'!AD38)</f>
        <v>0.5</v>
      </c>
      <c r="AU49" s="5">
        <f>IF(ISBLANK('不断水計画(1)'!AE38),"",'不断水計画(1)'!AE38)</f>
        <v>0.54166666666666663</v>
      </c>
      <c r="AV49" s="5">
        <f>IF(ISBLANK('不断水計画(1)'!AF38),"",'不断水計画(1)'!AF38)</f>
        <v>0.66666666666666663</v>
      </c>
      <c r="AW49" s="5" t="str">
        <f>IF(ISBLANK('不断水計画(1)'!AG38),"",'不断水計画(1)'!AG38)</f>
        <v/>
      </c>
      <c r="AX49" s="5" t="str">
        <f>IF(ISBLANK('不断水計画(1)'!AH38),"",'不断水計画(1)'!AH38)</f>
        <v/>
      </c>
      <c r="AY49" s="5">
        <f t="shared" ref="AY49" si="56">IF(ISBLANK(AS49),"",IF(AS49&lt;$AZ$41,AS49+1,AS49))</f>
        <v>0.47916666666666669</v>
      </c>
      <c r="AZ49" s="5">
        <f t="shared" ref="AZ49" si="57">IF(ISBLANK(AT49),"",IF(AT49&lt;$AZ$41,AT49+1,AT49))</f>
        <v>0.5</v>
      </c>
      <c r="BA49" s="5">
        <f t="shared" ref="BA49" si="58">IF(ISBLANK(AU49),"",IF(AU49&lt;$AZ$41,AU49+1,AU49))</f>
        <v>0.54166666666666663</v>
      </c>
      <c r="BB49" s="5">
        <f t="shared" ref="BB49" si="59">IF(ISBLANK(AV49),"",IF(AV49&lt;$AZ$41,AV49+1,AV49))</f>
        <v>0.66666666666666663</v>
      </c>
      <c r="BC49" s="5" t="str">
        <f t="shared" ref="BC49" si="60">IF(ISBLANK(AW49),"",IF(AW49&lt;$AZ$4,AW49+1,AW49))</f>
        <v/>
      </c>
      <c r="BD49" s="5" t="str">
        <f t="shared" ref="BD49" si="61">IF(ISBLANK(AX49),"",IF(AX49&lt;$AZ$4,AX49+1,AX49))</f>
        <v/>
      </c>
    </row>
    <row r="50" spans="2:56" ht="7.9" customHeight="1" x14ac:dyDescent="0.15">
      <c r="B50" s="356"/>
      <c r="C50" s="89"/>
      <c r="D50" s="89"/>
      <c r="E50" s="90"/>
      <c r="F50" s="91"/>
      <c r="G50" s="89"/>
      <c r="H50" s="92"/>
      <c r="I50" s="90"/>
      <c r="J50" s="91"/>
      <c r="K50" s="89"/>
      <c r="L50" s="92"/>
      <c r="M50" s="90"/>
      <c r="N50" s="91"/>
      <c r="O50" s="89"/>
      <c r="P50" s="92"/>
      <c r="Q50" s="90"/>
      <c r="R50" s="91"/>
      <c r="S50" s="89"/>
      <c r="T50" s="92"/>
      <c r="U50" s="90"/>
      <c r="V50" s="91"/>
      <c r="W50" s="89"/>
      <c r="X50" s="92"/>
      <c r="Y50" s="90"/>
      <c r="Z50" s="91"/>
      <c r="AA50" s="89"/>
      <c r="AB50" s="92"/>
      <c r="AC50" s="90"/>
      <c r="AD50" s="91"/>
      <c r="AE50" s="89"/>
      <c r="AF50" s="92"/>
      <c r="AG50" s="90"/>
      <c r="AH50" s="91"/>
      <c r="AI50" s="89"/>
      <c r="AJ50" s="92"/>
      <c r="AK50" s="90"/>
      <c r="AL50" s="91"/>
      <c r="AM50" s="89"/>
      <c r="AN50" s="92"/>
      <c r="AO50" s="89"/>
      <c r="AP50" s="92"/>
      <c r="AZ50" s="5"/>
      <c r="BB50" s="5"/>
    </row>
    <row r="51" spans="2:56" ht="7.9" customHeight="1" x14ac:dyDescent="0.15">
      <c r="B51" s="354" t="str">
        <f>IF(ISBLANK('不断水計画(1)'!AB39),"",'不断水計画(1)'!AB39)</f>
        <v/>
      </c>
      <c r="C51" s="93"/>
      <c r="D51" s="93"/>
      <c r="E51" s="94"/>
      <c r="F51" s="95"/>
      <c r="G51" s="93"/>
      <c r="H51" s="96"/>
      <c r="I51" s="94"/>
      <c r="J51" s="95"/>
      <c r="K51" s="93"/>
      <c r="L51" s="96"/>
      <c r="M51" s="94"/>
      <c r="N51" s="95"/>
      <c r="O51" s="93"/>
      <c r="P51" s="96"/>
      <c r="Q51" s="94"/>
      <c r="R51" s="95"/>
      <c r="S51" s="93"/>
      <c r="T51" s="96"/>
      <c r="U51" s="94"/>
      <c r="V51" s="95"/>
      <c r="W51" s="93"/>
      <c r="X51" s="96"/>
      <c r="Y51" s="94"/>
      <c r="Z51" s="95"/>
      <c r="AA51" s="93"/>
      <c r="AB51" s="96"/>
      <c r="AC51" s="94"/>
      <c r="AD51" s="95"/>
      <c r="AE51" s="93"/>
      <c r="AF51" s="96"/>
      <c r="AG51" s="94"/>
      <c r="AH51" s="95"/>
      <c r="AI51" s="93"/>
      <c r="AJ51" s="96"/>
      <c r="AK51" s="94"/>
      <c r="AL51" s="95"/>
      <c r="AM51" s="93"/>
      <c r="AN51" s="96"/>
      <c r="AO51" s="93"/>
      <c r="AP51" s="96"/>
      <c r="AZ51" s="5"/>
      <c r="BB51" s="5"/>
    </row>
    <row r="52" spans="2:56" ht="7.9" customHeight="1" x14ac:dyDescent="0.15">
      <c r="B52" s="355"/>
      <c r="C52" s="102">
        <f t="shared" ref="C52:AP52" si="62">IF(OR(AND(D$39&gt;$AY52,C$39&lt;$AZ52),AND(D$39&gt;$BA52,C$39&lt;$BB52),AND(D$39&gt;$BC52,C$39&lt;$BD52)),1,0)</f>
        <v>0</v>
      </c>
      <c r="D52" s="102">
        <f t="shared" si="62"/>
        <v>0</v>
      </c>
      <c r="E52" s="86">
        <f t="shared" si="62"/>
        <v>0</v>
      </c>
      <c r="F52" s="87">
        <f t="shared" si="62"/>
        <v>0</v>
      </c>
      <c r="G52" s="102">
        <f t="shared" si="62"/>
        <v>0</v>
      </c>
      <c r="H52" s="88">
        <f t="shared" si="62"/>
        <v>0</v>
      </c>
      <c r="I52" s="86">
        <f t="shared" si="62"/>
        <v>0</v>
      </c>
      <c r="J52" s="87">
        <f t="shared" si="62"/>
        <v>0</v>
      </c>
      <c r="K52" s="102">
        <f t="shared" si="62"/>
        <v>0</v>
      </c>
      <c r="L52" s="88">
        <f t="shared" si="62"/>
        <v>0</v>
      </c>
      <c r="M52" s="86">
        <f t="shared" si="62"/>
        <v>0</v>
      </c>
      <c r="N52" s="87">
        <f t="shared" si="62"/>
        <v>0</v>
      </c>
      <c r="O52" s="102">
        <f t="shared" si="62"/>
        <v>0</v>
      </c>
      <c r="P52" s="88">
        <f t="shared" si="62"/>
        <v>0</v>
      </c>
      <c r="Q52" s="86">
        <f t="shared" si="62"/>
        <v>0</v>
      </c>
      <c r="R52" s="87">
        <f t="shared" si="62"/>
        <v>0</v>
      </c>
      <c r="S52" s="102">
        <f t="shared" si="62"/>
        <v>0</v>
      </c>
      <c r="T52" s="88">
        <f t="shared" si="62"/>
        <v>0</v>
      </c>
      <c r="U52" s="86">
        <f t="shared" si="62"/>
        <v>0</v>
      </c>
      <c r="V52" s="87">
        <f t="shared" si="62"/>
        <v>0</v>
      </c>
      <c r="W52" s="102">
        <f t="shared" si="62"/>
        <v>0</v>
      </c>
      <c r="X52" s="88">
        <f t="shared" si="62"/>
        <v>0</v>
      </c>
      <c r="Y52" s="86">
        <f t="shared" si="62"/>
        <v>0</v>
      </c>
      <c r="Z52" s="87">
        <f t="shared" si="62"/>
        <v>0</v>
      </c>
      <c r="AA52" s="102">
        <f t="shared" si="62"/>
        <v>0</v>
      </c>
      <c r="AB52" s="88">
        <f t="shared" si="62"/>
        <v>0</v>
      </c>
      <c r="AC52" s="86">
        <f t="shared" si="62"/>
        <v>0</v>
      </c>
      <c r="AD52" s="87">
        <f t="shared" si="62"/>
        <v>0</v>
      </c>
      <c r="AE52" s="102">
        <f t="shared" si="62"/>
        <v>0</v>
      </c>
      <c r="AF52" s="88">
        <f t="shared" si="62"/>
        <v>0</v>
      </c>
      <c r="AG52" s="86">
        <f t="shared" si="62"/>
        <v>0</v>
      </c>
      <c r="AH52" s="87">
        <f t="shared" si="62"/>
        <v>0</v>
      </c>
      <c r="AI52" s="102">
        <f t="shared" si="62"/>
        <v>0</v>
      </c>
      <c r="AJ52" s="88">
        <f t="shared" si="62"/>
        <v>0</v>
      </c>
      <c r="AK52" s="86">
        <f t="shared" si="62"/>
        <v>0</v>
      </c>
      <c r="AL52" s="87">
        <f t="shared" si="62"/>
        <v>0</v>
      </c>
      <c r="AM52" s="102">
        <f t="shared" si="62"/>
        <v>0</v>
      </c>
      <c r="AN52" s="88">
        <f t="shared" si="62"/>
        <v>0</v>
      </c>
      <c r="AO52" s="102">
        <f t="shared" si="62"/>
        <v>0</v>
      </c>
      <c r="AP52" s="88">
        <f t="shared" si="62"/>
        <v>0</v>
      </c>
      <c r="AS52" s="5" t="str">
        <f>IF(ISBLANK('不断水計画(1)'!AC39),"",'不断水計画(1)'!AC39)</f>
        <v/>
      </c>
      <c r="AT52" s="5" t="str">
        <f>IF(ISBLANK('不断水計画(1)'!AD39),"",'不断水計画(1)'!AD39)</f>
        <v/>
      </c>
      <c r="AU52" s="5" t="str">
        <f>IF(ISBLANK('不断水計画(1)'!AE39),"",'不断水計画(1)'!AE39)</f>
        <v/>
      </c>
      <c r="AV52" s="5" t="str">
        <f>IF(ISBLANK('不断水計画(1)'!AF39),"",'不断水計画(1)'!AF39)</f>
        <v/>
      </c>
      <c r="AW52" s="5" t="str">
        <f>IF(ISBLANK('不断水計画(1)'!AG39),"",'不断水計画(1)'!AG39)</f>
        <v/>
      </c>
      <c r="AX52" s="5" t="str">
        <f>IF(ISBLANK('不断水計画(1)'!AH39),"",'不断水計画(1)'!AH39)</f>
        <v/>
      </c>
      <c r="AY52" s="5" t="str">
        <f t="shared" ref="AY52" si="63">IF(ISBLANK(AS52),"",IF(AS52&lt;$AZ$4,AS52+1,AS52))</f>
        <v/>
      </c>
      <c r="AZ52" s="5" t="str">
        <f t="shared" ref="AZ52" si="64">IF(ISBLANK(AT52),"",IF(AT52&lt;$AZ$4,AT52+1,AT52))</f>
        <v/>
      </c>
      <c r="BA52" s="5" t="str">
        <f t="shared" ref="BA52" si="65">IF(ISBLANK(AU52),"",IF(AU52&lt;$AZ$4,AU52+1,AU52))</f>
        <v/>
      </c>
      <c r="BB52" s="5" t="str">
        <f t="shared" ref="BB52" si="66">IF(ISBLANK(AV52),"",IF(AV52&lt;$AZ$4,AV52+1,AV52))</f>
        <v/>
      </c>
      <c r="BC52" s="5" t="str">
        <f t="shared" ref="BC52" si="67">IF(ISBLANK(AW52),"",IF(AW52&lt;$AZ$4,AW52+1,AW52))</f>
        <v/>
      </c>
      <c r="BD52" s="5" t="str">
        <f t="shared" ref="BD52" si="68">IF(ISBLANK(AX52),"",IF(AX52&lt;$AZ$4,AX52+1,AX52))</f>
        <v/>
      </c>
    </row>
    <row r="53" spans="2:56" ht="7.9" customHeight="1" x14ac:dyDescent="0.15">
      <c r="B53" s="357"/>
      <c r="C53" s="97"/>
      <c r="D53" s="97"/>
      <c r="E53" s="98"/>
      <c r="F53" s="99"/>
      <c r="G53" s="97"/>
      <c r="H53" s="100"/>
      <c r="I53" s="98"/>
      <c r="J53" s="99"/>
      <c r="K53" s="97"/>
      <c r="L53" s="100"/>
      <c r="M53" s="98"/>
      <c r="N53" s="99"/>
      <c r="O53" s="97"/>
      <c r="P53" s="100"/>
      <c r="Q53" s="98"/>
      <c r="R53" s="99"/>
      <c r="S53" s="97"/>
      <c r="T53" s="100"/>
      <c r="U53" s="98"/>
      <c r="V53" s="99"/>
      <c r="W53" s="97"/>
      <c r="X53" s="100"/>
      <c r="Y53" s="98"/>
      <c r="Z53" s="99"/>
      <c r="AA53" s="97"/>
      <c r="AB53" s="100"/>
      <c r="AC53" s="98"/>
      <c r="AD53" s="99"/>
      <c r="AE53" s="97"/>
      <c r="AF53" s="100"/>
      <c r="AG53" s="98"/>
      <c r="AH53" s="99"/>
      <c r="AI53" s="97"/>
      <c r="AJ53" s="100"/>
      <c r="AK53" s="98"/>
      <c r="AL53" s="99"/>
      <c r="AM53" s="97"/>
      <c r="AN53" s="100"/>
      <c r="AO53" s="97"/>
      <c r="AP53" s="100"/>
      <c r="AZ53" s="5"/>
      <c r="BB53" s="5"/>
    </row>
  </sheetData>
  <mergeCells count="45">
    <mergeCell ref="B42:B44"/>
    <mergeCell ref="B45:B47"/>
    <mergeCell ref="B48:B50"/>
    <mergeCell ref="B51:B53"/>
    <mergeCell ref="W41:Z41"/>
    <mergeCell ref="AA41:AD41"/>
    <mergeCell ref="AE41:AH41"/>
    <mergeCell ref="AI41:AL41"/>
    <mergeCell ref="AM41:AP41"/>
    <mergeCell ref="C41:F41"/>
    <mergeCell ref="G41:J41"/>
    <mergeCell ref="K41:N41"/>
    <mergeCell ref="O41:R41"/>
    <mergeCell ref="S41:V41"/>
    <mergeCell ref="AI35:AJ35"/>
    <mergeCell ref="AB35:AC35"/>
    <mergeCell ref="O35:P35"/>
    <mergeCell ref="F35:G35"/>
    <mergeCell ref="AA30:AD30"/>
    <mergeCell ref="AE30:AH30"/>
    <mergeCell ref="AI30:AL30"/>
    <mergeCell ref="AM30:AP30"/>
    <mergeCell ref="C30:F30"/>
    <mergeCell ref="G30:J30"/>
    <mergeCell ref="K30:N30"/>
    <mergeCell ref="O30:R30"/>
    <mergeCell ref="S30:V30"/>
    <mergeCell ref="W30:Z30"/>
    <mergeCell ref="B24:B26"/>
    <mergeCell ref="B21:B23"/>
    <mergeCell ref="B18:B20"/>
    <mergeCell ref="B15:B17"/>
    <mergeCell ref="B12:B14"/>
    <mergeCell ref="B9:B11"/>
    <mergeCell ref="B6:B8"/>
    <mergeCell ref="AA4:AD4"/>
    <mergeCell ref="AE4:AH4"/>
    <mergeCell ref="AI4:AL4"/>
    <mergeCell ref="AM4:AP4"/>
    <mergeCell ref="C4:F4"/>
    <mergeCell ref="G4:J4"/>
    <mergeCell ref="K4:N4"/>
    <mergeCell ref="O4:R4"/>
    <mergeCell ref="S4:V4"/>
    <mergeCell ref="W4:Z4"/>
  </mergeCells>
  <phoneticPr fontId="1"/>
  <conditionalFormatting sqref="C7:AP7">
    <cfRule type="cellIs" dxfId="12" priority="19" operator="equal">
      <formula>1</formula>
    </cfRule>
  </conditionalFormatting>
  <conditionalFormatting sqref="C10:AP10 C13:AP13 C16:AP16 C19:AP19 C22:AP22 C25:AP25">
    <cfRule type="cellIs" dxfId="11" priority="17" operator="equal">
      <formula>1</formula>
    </cfRule>
  </conditionalFormatting>
  <conditionalFormatting sqref="C31:AP31">
    <cfRule type="expression" dxfId="10" priority="11" stopIfTrue="1">
      <formula>C$28=5</formula>
    </cfRule>
  </conditionalFormatting>
  <conditionalFormatting sqref="C32:AP32">
    <cfRule type="expression" dxfId="9" priority="5" stopIfTrue="1">
      <formula>C$29=1</formula>
    </cfRule>
    <cfRule type="expression" dxfId="8" priority="6" stopIfTrue="1">
      <formula>OR(C$29=2,C$29=3)</formula>
    </cfRule>
    <cfRule type="expression" dxfId="7" priority="7" stopIfTrue="1">
      <formula>C$29=4</formula>
    </cfRule>
    <cfRule type="expression" dxfId="6" priority="8" stopIfTrue="1">
      <formula>C$29=6</formula>
    </cfRule>
    <cfRule type="expression" dxfId="5" priority="9">
      <formula>C$29=5</formula>
    </cfRule>
  </conditionalFormatting>
  <conditionalFormatting sqref="C33:AP33">
    <cfRule type="expression" dxfId="4" priority="10" stopIfTrue="1">
      <formula>C$28=5</formula>
    </cfRule>
  </conditionalFormatting>
  <conditionalFormatting sqref="C43:AP43">
    <cfRule type="cellIs" dxfId="3" priority="4" operator="equal">
      <formula>1</formula>
    </cfRule>
  </conditionalFormatting>
  <conditionalFormatting sqref="C46:AP46 C49:AP49 C52:AP52">
    <cfRule type="cellIs" dxfId="2" priority="3" operator="equal">
      <formula>1</formula>
    </cfRule>
  </conditionalFormatting>
  <conditionalFormatting sqref="C5">
    <cfRule type="expression" dxfId="1" priority="2">
      <formula>C$28=5</formula>
    </cfRule>
  </conditionalFormatting>
  <conditionalFormatting sqref="D5:AP5">
    <cfRule type="expression" dxfId="0" priority="1">
      <formula>D$28=5</formula>
    </cfRule>
  </conditionalFormatting>
  <printOptions horizontalCentered="1"/>
  <pageMargins left="0.78740157480314965" right="0.78740157480314965" top="0.78740157480314965" bottom="0.78740157480314965" header="0.39370078740157483" footer="0.3937007874015748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F110"/>
  <sheetViews>
    <sheetView topLeftCell="A70" workbookViewId="0">
      <selection activeCell="D102" sqref="D102"/>
    </sheetView>
  </sheetViews>
  <sheetFormatPr defaultRowHeight="12" x14ac:dyDescent="0.15"/>
  <sheetData>
    <row r="1" spans="1:2" x14ac:dyDescent="0.15">
      <c r="A1" t="s">
        <v>19</v>
      </c>
    </row>
    <row r="2" spans="1:2" x14ac:dyDescent="0.15">
      <c r="A2">
        <v>0</v>
      </c>
      <c r="B2">
        <v>1</v>
      </c>
    </row>
    <row r="3" spans="1:2" x14ac:dyDescent="0.15">
      <c r="A3">
        <v>1</v>
      </c>
      <c r="B3" s="1" t="s">
        <v>13</v>
      </c>
    </row>
    <row r="4" spans="1:2" x14ac:dyDescent="0.15">
      <c r="A4">
        <v>2</v>
      </c>
      <c r="B4" s="2" t="s">
        <v>14</v>
      </c>
    </row>
    <row r="5" spans="1:2" x14ac:dyDescent="0.15">
      <c r="A5">
        <v>3</v>
      </c>
      <c r="B5" s="2" t="s">
        <v>15</v>
      </c>
    </row>
    <row r="6" spans="1:2" x14ac:dyDescent="0.15">
      <c r="A6">
        <v>4</v>
      </c>
      <c r="B6" s="2" t="s">
        <v>16</v>
      </c>
    </row>
    <row r="7" spans="1:2" x14ac:dyDescent="0.15">
      <c r="A7">
        <v>5</v>
      </c>
      <c r="B7" s="2" t="s">
        <v>17</v>
      </c>
    </row>
    <row r="8" spans="1:2" x14ac:dyDescent="0.15">
      <c r="A8">
        <v>6</v>
      </c>
      <c r="B8" s="2" t="s">
        <v>18</v>
      </c>
    </row>
    <row r="9" spans="1:2" x14ac:dyDescent="0.15">
      <c r="A9">
        <v>7</v>
      </c>
      <c r="B9" s="3"/>
    </row>
    <row r="12" spans="1:2" x14ac:dyDescent="0.15">
      <c r="A12" t="s">
        <v>43</v>
      </c>
    </row>
    <row r="13" spans="1:2" x14ac:dyDescent="0.15">
      <c r="A13">
        <v>0</v>
      </c>
      <c r="B13">
        <v>1</v>
      </c>
    </row>
    <row r="14" spans="1:2" x14ac:dyDescent="0.15">
      <c r="A14">
        <v>1</v>
      </c>
      <c r="B14" s="1"/>
    </row>
    <row r="15" spans="1:2" x14ac:dyDescent="0.15">
      <c r="A15">
        <v>2</v>
      </c>
      <c r="B15" s="2" t="s">
        <v>44</v>
      </c>
    </row>
    <row r="16" spans="1:2" x14ac:dyDescent="0.15">
      <c r="A16">
        <v>3</v>
      </c>
      <c r="B16" s="2" t="s">
        <v>45</v>
      </c>
    </row>
    <row r="17" spans="1:2" x14ac:dyDescent="0.15">
      <c r="A17">
        <v>4</v>
      </c>
      <c r="B17" s="3"/>
    </row>
    <row r="20" spans="1:2" x14ac:dyDescent="0.15">
      <c r="A20" t="s">
        <v>50</v>
      </c>
    </row>
    <row r="21" spans="1:2" x14ac:dyDescent="0.15">
      <c r="A21">
        <v>0</v>
      </c>
      <c r="B21">
        <v>1</v>
      </c>
    </row>
    <row r="22" spans="1:2" x14ac:dyDescent="0.15">
      <c r="A22">
        <v>1</v>
      </c>
      <c r="B22" s="1"/>
    </row>
    <row r="23" spans="1:2" x14ac:dyDescent="0.15">
      <c r="A23">
        <v>2</v>
      </c>
      <c r="B23" s="2" t="s">
        <v>203</v>
      </c>
    </row>
    <row r="24" spans="1:2" x14ac:dyDescent="0.15">
      <c r="A24">
        <v>3</v>
      </c>
      <c r="B24" s="2" t="s">
        <v>51</v>
      </c>
    </row>
    <row r="25" spans="1:2" x14ac:dyDescent="0.15">
      <c r="A25">
        <v>4</v>
      </c>
      <c r="B25" s="3"/>
    </row>
    <row r="28" spans="1:2" x14ac:dyDescent="0.15">
      <c r="A28" t="s">
        <v>55</v>
      </c>
    </row>
    <row r="29" spans="1:2" x14ac:dyDescent="0.15">
      <c r="A29">
        <v>0</v>
      </c>
      <c r="B29">
        <v>1</v>
      </c>
    </row>
    <row r="30" spans="1:2" x14ac:dyDescent="0.15">
      <c r="A30">
        <v>1</v>
      </c>
      <c r="B30" s="1"/>
    </row>
    <row r="31" spans="1:2" x14ac:dyDescent="0.15">
      <c r="A31">
        <v>2</v>
      </c>
      <c r="B31" s="2" t="s">
        <v>56</v>
      </c>
    </row>
    <row r="32" spans="1:2" x14ac:dyDescent="0.15">
      <c r="A32">
        <v>3</v>
      </c>
      <c r="B32" s="2" t="s">
        <v>57</v>
      </c>
    </row>
    <row r="33" spans="1:2" x14ac:dyDescent="0.15">
      <c r="A33">
        <v>4</v>
      </c>
      <c r="B33" s="2" t="s">
        <v>58</v>
      </c>
    </row>
    <row r="34" spans="1:2" x14ac:dyDescent="0.15">
      <c r="A34">
        <v>5</v>
      </c>
      <c r="B34" s="2" t="s">
        <v>59</v>
      </c>
    </row>
    <row r="35" spans="1:2" x14ac:dyDescent="0.15">
      <c r="A35">
        <v>6</v>
      </c>
      <c r="B35" s="2" t="s">
        <v>60</v>
      </c>
    </row>
    <row r="36" spans="1:2" x14ac:dyDescent="0.15">
      <c r="A36">
        <v>7</v>
      </c>
      <c r="B36" s="3"/>
    </row>
    <row r="39" spans="1:2" x14ac:dyDescent="0.15">
      <c r="A39" t="s">
        <v>106</v>
      </c>
    </row>
    <row r="40" spans="1:2" x14ac:dyDescent="0.15">
      <c r="A40">
        <v>0</v>
      </c>
      <c r="B40">
        <v>1</v>
      </c>
    </row>
    <row r="41" spans="1:2" x14ac:dyDescent="0.15">
      <c r="A41">
        <v>1</v>
      </c>
      <c r="B41" s="1"/>
    </row>
    <row r="42" spans="1:2" x14ac:dyDescent="0.15">
      <c r="A42">
        <v>2</v>
      </c>
      <c r="B42" s="2" t="s">
        <v>107</v>
      </c>
    </row>
    <row r="43" spans="1:2" x14ac:dyDescent="0.15">
      <c r="A43">
        <v>3</v>
      </c>
      <c r="B43" s="2" t="s">
        <v>108</v>
      </c>
    </row>
    <row r="44" spans="1:2" x14ac:dyDescent="0.15">
      <c r="A44">
        <v>4</v>
      </c>
      <c r="B44" s="2" t="s">
        <v>109</v>
      </c>
    </row>
    <row r="45" spans="1:2" x14ac:dyDescent="0.15">
      <c r="A45">
        <v>5</v>
      </c>
      <c r="B45" s="2" t="s">
        <v>110</v>
      </c>
    </row>
    <row r="46" spans="1:2" x14ac:dyDescent="0.15">
      <c r="B46" s="3"/>
    </row>
    <row r="49" spans="1:6" x14ac:dyDescent="0.15">
      <c r="A49" t="s">
        <v>127</v>
      </c>
    </row>
    <row r="50" spans="1:6" x14ac:dyDescent="0.15">
      <c r="B50" t="s">
        <v>122</v>
      </c>
      <c r="C50" t="s">
        <v>123</v>
      </c>
      <c r="D50" t="s">
        <v>124</v>
      </c>
      <c r="E50" t="s">
        <v>125</v>
      </c>
      <c r="F50" t="s">
        <v>126</v>
      </c>
    </row>
    <row r="51" spans="1:6" x14ac:dyDescent="0.15">
      <c r="A51">
        <v>0</v>
      </c>
      <c r="B51">
        <v>1</v>
      </c>
      <c r="C51">
        <v>2</v>
      </c>
      <c r="D51">
        <v>3</v>
      </c>
      <c r="E51">
        <v>4</v>
      </c>
      <c r="F51">
        <v>5</v>
      </c>
    </row>
    <row r="52" spans="1:6" x14ac:dyDescent="0.15">
      <c r="A52">
        <v>1</v>
      </c>
      <c r="B52" s="1"/>
      <c r="C52" s="39"/>
      <c r="D52" s="39"/>
      <c r="E52" s="39"/>
      <c r="F52" s="40"/>
    </row>
    <row r="53" spans="1:6" x14ac:dyDescent="0.15">
      <c r="A53">
        <v>2</v>
      </c>
      <c r="B53" s="2" t="s">
        <v>111</v>
      </c>
      <c r="C53">
        <v>50</v>
      </c>
      <c r="D53">
        <f>C53/1000</f>
        <v>0.05</v>
      </c>
      <c r="E53">
        <f>D53^2*PI()/4</f>
        <v>1.9634954084936209E-3</v>
      </c>
      <c r="F53" s="43">
        <f>E53*100</f>
        <v>0.1963495408493621</v>
      </c>
    </row>
    <row r="54" spans="1:6" x14ac:dyDescent="0.15">
      <c r="A54">
        <v>3</v>
      </c>
      <c r="B54" s="2" t="s">
        <v>112</v>
      </c>
      <c r="C54">
        <v>75</v>
      </c>
      <c r="D54">
        <f t="shared" ref="D54:D63" si="0">C54/1000</f>
        <v>7.4999999999999997E-2</v>
      </c>
      <c r="E54">
        <f t="shared" ref="E54:E63" si="1">D54^2*PI()/4</f>
        <v>4.4178646691106467E-3</v>
      </c>
      <c r="F54" s="43">
        <f t="shared" ref="F54:F63" si="2">E54*100</f>
        <v>0.44178646691106466</v>
      </c>
    </row>
    <row r="55" spans="1:6" x14ac:dyDescent="0.15">
      <c r="A55">
        <v>4</v>
      </c>
      <c r="B55" s="2" t="s">
        <v>113</v>
      </c>
      <c r="C55">
        <v>100</v>
      </c>
      <c r="D55">
        <f t="shared" si="0"/>
        <v>0.1</v>
      </c>
      <c r="E55">
        <f t="shared" si="1"/>
        <v>7.8539816339744835E-3</v>
      </c>
      <c r="F55" s="43">
        <f t="shared" si="2"/>
        <v>0.78539816339744839</v>
      </c>
    </row>
    <row r="56" spans="1:6" x14ac:dyDescent="0.15">
      <c r="A56">
        <v>5</v>
      </c>
      <c r="B56" s="2" t="s">
        <v>114</v>
      </c>
      <c r="C56">
        <v>150</v>
      </c>
      <c r="D56">
        <f t="shared" si="0"/>
        <v>0.15</v>
      </c>
      <c r="E56">
        <f t="shared" si="1"/>
        <v>1.7671458676442587E-2</v>
      </c>
      <c r="F56" s="43">
        <f t="shared" si="2"/>
        <v>1.7671458676442586</v>
      </c>
    </row>
    <row r="57" spans="1:6" x14ac:dyDescent="0.15">
      <c r="A57">
        <v>6</v>
      </c>
      <c r="B57" s="2" t="s">
        <v>115</v>
      </c>
      <c r="C57">
        <v>200</v>
      </c>
      <c r="D57">
        <f t="shared" si="0"/>
        <v>0.2</v>
      </c>
      <c r="E57">
        <f t="shared" si="1"/>
        <v>3.1415926535897934E-2</v>
      </c>
      <c r="F57" s="43">
        <f t="shared" si="2"/>
        <v>3.1415926535897936</v>
      </c>
    </row>
    <row r="58" spans="1:6" x14ac:dyDescent="0.15">
      <c r="A58">
        <v>7</v>
      </c>
      <c r="B58" s="2" t="s">
        <v>116</v>
      </c>
      <c r="C58">
        <v>250</v>
      </c>
      <c r="D58">
        <f t="shared" si="0"/>
        <v>0.25</v>
      </c>
      <c r="E58">
        <f t="shared" si="1"/>
        <v>4.9087385212340517E-2</v>
      </c>
      <c r="F58" s="43">
        <f t="shared" si="2"/>
        <v>4.908738521234052</v>
      </c>
    </row>
    <row r="59" spans="1:6" x14ac:dyDescent="0.15">
      <c r="A59">
        <v>8</v>
      </c>
      <c r="B59" s="2" t="s">
        <v>117</v>
      </c>
      <c r="C59">
        <v>300</v>
      </c>
      <c r="D59">
        <f t="shared" si="0"/>
        <v>0.3</v>
      </c>
      <c r="E59">
        <f t="shared" si="1"/>
        <v>7.0685834705770348E-2</v>
      </c>
      <c r="F59" s="43">
        <f t="shared" si="2"/>
        <v>7.0685834705770345</v>
      </c>
    </row>
    <row r="60" spans="1:6" x14ac:dyDescent="0.15">
      <c r="A60">
        <v>9</v>
      </c>
      <c r="B60" s="2" t="s">
        <v>118</v>
      </c>
      <c r="C60">
        <v>350</v>
      </c>
      <c r="D60">
        <f t="shared" si="0"/>
        <v>0.35</v>
      </c>
      <c r="E60">
        <f t="shared" si="1"/>
        <v>9.6211275016187398E-2</v>
      </c>
      <c r="F60" s="43">
        <f t="shared" si="2"/>
        <v>9.621127501618739</v>
      </c>
    </row>
    <row r="61" spans="1:6" x14ac:dyDescent="0.15">
      <c r="A61">
        <v>10</v>
      </c>
      <c r="B61" s="2" t="s">
        <v>119</v>
      </c>
      <c r="C61">
        <v>400</v>
      </c>
      <c r="D61">
        <f t="shared" si="0"/>
        <v>0.4</v>
      </c>
      <c r="E61">
        <f t="shared" si="1"/>
        <v>0.12566370614359174</v>
      </c>
      <c r="F61" s="43">
        <f t="shared" si="2"/>
        <v>12.566370614359174</v>
      </c>
    </row>
    <row r="62" spans="1:6" x14ac:dyDescent="0.15">
      <c r="A62">
        <v>11</v>
      </c>
      <c r="B62" s="2" t="s">
        <v>120</v>
      </c>
      <c r="C62">
        <v>450</v>
      </c>
      <c r="D62">
        <f t="shared" si="0"/>
        <v>0.45</v>
      </c>
      <c r="E62">
        <f t="shared" si="1"/>
        <v>0.15904312808798329</v>
      </c>
      <c r="F62" s="43">
        <f t="shared" si="2"/>
        <v>15.904312808798329</v>
      </c>
    </row>
    <row r="63" spans="1:6" x14ac:dyDescent="0.15">
      <c r="A63">
        <v>12</v>
      </c>
      <c r="B63" s="2" t="s">
        <v>121</v>
      </c>
      <c r="C63">
        <v>500</v>
      </c>
      <c r="D63">
        <f t="shared" si="0"/>
        <v>0.5</v>
      </c>
      <c r="E63">
        <f t="shared" si="1"/>
        <v>0.19634954084936207</v>
      </c>
      <c r="F63" s="43">
        <f t="shared" si="2"/>
        <v>19.634954084936208</v>
      </c>
    </row>
    <row r="64" spans="1:6" x14ac:dyDescent="0.15">
      <c r="A64">
        <v>13</v>
      </c>
      <c r="B64" s="3"/>
      <c r="C64" s="41"/>
      <c r="D64" s="41"/>
      <c r="E64" s="41"/>
      <c r="F64" s="42"/>
    </row>
    <row r="67" spans="1:2" x14ac:dyDescent="0.15">
      <c r="A67" t="s">
        <v>210</v>
      </c>
    </row>
    <row r="68" spans="1:2" x14ac:dyDescent="0.15">
      <c r="A68">
        <v>0</v>
      </c>
      <c r="B68">
        <v>1</v>
      </c>
    </row>
    <row r="69" spans="1:2" x14ac:dyDescent="0.15">
      <c r="A69">
        <v>1</v>
      </c>
      <c r="B69" s="1"/>
    </row>
    <row r="70" spans="1:2" x14ac:dyDescent="0.15">
      <c r="A70">
        <v>2</v>
      </c>
      <c r="B70" s="2" t="s">
        <v>211</v>
      </c>
    </row>
    <row r="71" spans="1:2" x14ac:dyDescent="0.15">
      <c r="A71">
        <v>3</v>
      </c>
      <c r="B71" s="2" t="s">
        <v>212</v>
      </c>
    </row>
    <row r="72" spans="1:2" x14ac:dyDescent="0.15">
      <c r="A72">
        <v>4</v>
      </c>
      <c r="B72" s="2" t="s">
        <v>213</v>
      </c>
    </row>
    <row r="73" spans="1:2" x14ac:dyDescent="0.15">
      <c r="A73">
        <v>5</v>
      </c>
      <c r="B73" s="2" t="s">
        <v>214</v>
      </c>
    </row>
    <row r="74" spans="1:2" x14ac:dyDescent="0.15">
      <c r="A74">
        <v>6</v>
      </c>
      <c r="B74" s="3"/>
    </row>
    <row r="77" spans="1:2" x14ac:dyDescent="0.15">
      <c r="A77" t="s">
        <v>217</v>
      </c>
    </row>
    <row r="78" spans="1:2" x14ac:dyDescent="0.15">
      <c r="A78">
        <v>0</v>
      </c>
      <c r="B78">
        <v>1</v>
      </c>
    </row>
    <row r="79" spans="1:2" x14ac:dyDescent="0.15">
      <c r="A79">
        <v>1</v>
      </c>
      <c r="B79" s="1"/>
    </row>
    <row r="80" spans="1:2" x14ac:dyDescent="0.15">
      <c r="A80">
        <v>2</v>
      </c>
      <c r="B80" s="2" t="s">
        <v>215</v>
      </c>
    </row>
    <row r="81" spans="1:4" x14ac:dyDescent="0.15">
      <c r="A81">
        <v>3</v>
      </c>
      <c r="B81" s="3"/>
    </row>
    <row r="84" spans="1:4" x14ac:dyDescent="0.15">
      <c r="A84" t="s">
        <v>254</v>
      </c>
    </row>
    <row r="85" spans="1:4" x14ac:dyDescent="0.15">
      <c r="B85" t="s">
        <v>255</v>
      </c>
      <c r="C85" t="s">
        <v>256</v>
      </c>
      <c r="D85" t="s">
        <v>257</v>
      </c>
    </row>
    <row r="86" spans="1:4" x14ac:dyDescent="0.15">
      <c r="A86">
        <v>0</v>
      </c>
      <c r="B86">
        <v>1</v>
      </c>
      <c r="C86">
        <v>2</v>
      </c>
      <c r="D86">
        <v>3</v>
      </c>
    </row>
    <row r="87" spans="1:4" x14ac:dyDescent="0.15">
      <c r="A87">
        <v>1</v>
      </c>
      <c r="B87" s="146">
        <v>0</v>
      </c>
      <c r="C87" s="39" t="s">
        <v>268</v>
      </c>
      <c r="D87" s="40" t="s">
        <v>258</v>
      </c>
    </row>
    <row r="88" spans="1:4" x14ac:dyDescent="0.15">
      <c r="A88">
        <v>2</v>
      </c>
      <c r="B88" s="147">
        <v>4.1666666666666664E-2</v>
      </c>
      <c r="C88" s="148" t="s">
        <v>268</v>
      </c>
      <c r="D88" s="149" t="s">
        <v>258</v>
      </c>
    </row>
    <row r="89" spans="1:4" x14ac:dyDescent="0.15">
      <c r="A89">
        <v>3</v>
      </c>
      <c r="B89" s="147">
        <v>8.3333333333333301E-2</v>
      </c>
      <c r="C89" s="148" t="s">
        <v>268</v>
      </c>
      <c r="D89" s="149" t="s">
        <v>258</v>
      </c>
    </row>
    <row r="90" spans="1:4" x14ac:dyDescent="0.15">
      <c r="A90">
        <v>4</v>
      </c>
      <c r="B90" s="147">
        <v>0.125</v>
      </c>
      <c r="C90" s="148" t="s">
        <v>268</v>
      </c>
      <c r="D90" s="149" t="s">
        <v>259</v>
      </c>
    </row>
    <row r="91" spans="1:4" x14ac:dyDescent="0.15">
      <c r="A91">
        <v>5</v>
      </c>
      <c r="B91" s="147">
        <v>0.16666666666666699</v>
      </c>
      <c r="C91" s="148" t="s">
        <v>268</v>
      </c>
      <c r="D91" s="149" t="s">
        <v>259</v>
      </c>
    </row>
    <row r="92" spans="1:4" x14ac:dyDescent="0.15">
      <c r="A92">
        <v>6</v>
      </c>
      <c r="B92" s="147">
        <v>0.20833333333333301</v>
      </c>
      <c r="C92" s="148" t="s">
        <v>268</v>
      </c>
      <c r="D92" s="149" t="s">
        <v>265</v>
      </c>
    </row>
    <row r="93" spans="1:4" x14ac:dyDescent="0.15">
      <c r="A93">
        <v>7</v>
      </c>
      <c r="B93" s="147">
        <v>0.25</v>
      </c>
      <c r="C93" s="148" t="s">
        <v>268</v>
      </c>
      <c r="D93" s="149" t="s">
        <v>265</v>
      </c>
    </row>
    <row r="94" spans="1:4" x14ac:dyDescent="0.15">
      <c r="A94">
        <v>8</v>
      </c>
      <c r="B94" s="147">
        <v>0.29166666666666702</v>
      </c>
      <c r="C94" s="148" t="s">
        <v>268</v>
      </c>
      <c r="D94" s="149" t="s">
        <v>264</v>
      </c>
    </row>
    <row r="95" spans="1:4" x14ac:dyDescent="0.15">
      <c r="A95">
        <v>9</v>
      </c>
      <c r="B95" s="147">
        <v>0.33333333333333298</v>
      </c>
      <c r="C95" s="148" t="s">
        <v>268</v>
      </c>
      <c r="D95" s="149" t="s">
        <v>264</v>
      </c>
    </row>
    <row r="96" spans="1:4" x14ac:dyDescent="0.15">
      <c r="A96">
        <v>10</v>
      </c>
      <c r="B96" s="147">
        <v>0.375</v>
      </c>
      <c r="C96" s="148" t="s">
        <v>268</v>
      </c>
      <c r="D96" s="149" t="s">
        <v>264</v>
      </c>
    </row>
    <row r="97" spans="1:4" x14ac:dyDescent="0.15">
      <c r="A97">
        <v>11</v>
      </c>
      <c r="B97" s="147">
        <v>0.41666666666666702</v>
      </c>
      <c r="C97" s="148" t="s">
        <v>268</v>
      </c>
      <c r="D97" s="149" t="s">
        <v>262</v>
      </c>
    </row>
    <row r="98" spans="1:4" x14ac:dyDescent="0.15">
      <c r="A98">
        <v>12</v>
      </c>
      <c r="B98" s="147">
        <v>0.45833333333333298</v>
      </c>
      <c r="C98" s="148" t="s">
        <v>268</v>
      </c>
      <c r="D98" s="149" t="s">
        <v>262</v>
      </c>
    </row>
    <row r="99" spans="1:4" x14ac:dyDescent="0.15">
      <c r="A99">
        <v>13</v>
      </c>
      <c r="B99" s="147">
        <v>0.5</v>
      </c>
      <c r="C99" s="148" t="s">
        <v>269</v>
      </c>
      <c r="D99" s="149" t="s">
        <v>261</v>
      </c>
    </row>
    <row r="100" spans="1:4" x14ac:dyDescent="0.15">
      <c r="A100">
        <v>14</v>
      </c>
      <c r="B100" s="147">
        <v>0.54166666666666696</v>
      </c>
      <c r="C100" s="148" t="s">
        <v>269</v>
      </c>
      <c r="D100" s="149" t="s">
        <v>263</v>
      </c>
    </row>
    <row r="101" spans="1:4" x14ac:dyDescent="0.15">
      <c r="A101">
        <v>15</v>
      </c>
      <c r="B101" s="147">
        <v>0.58333333333333304</v>
      </c>
      <c r="C101" s="148" t="s">
        <v>269</v>
      </c>
      <c r="D101" s="149" t="s">
        <v>263</v>
      </c>
    </row>
    <row r="102" spans="1:4" x14ac:dyDescent="0.15">
      <c r="A102">
        <v>16</v>
      </c>
      <c r="B102" s="147">
        <v>0.625</v>
      </c>
      <c r="C102" s="148" t="s">
        <v>269</v>
      </c>
      <c r="D102" s="149" t="s">
        <v>266</v>
      </c>
    </row>
    <row r="103" spans="1:4" x14ac:dyDescent="0.15">
      <c r="A103">
        <v>17</v>
      </c>
      <c r="B103" s="147">
        <v>0.66666666666666696</v>
      </c>
      <c r="C103" s="148" t="s">
        <v>269</v>
      </c>
      <c r="D103" s="149" t="s">
        <v>266</v>
      </c>
    </row>
    <row r="104" spans="1:4" x14ac:dyDescent="0.15">
      <c r="A104">
        <v>18</v>
      </c>
      <c r="B104" s="147">
        <v>0.70833333333333304</v>
      </c>
      <c r="C104" s="148" t="s">
        <v>269</v>
      </c>
      <c r="D104" s="149" t="s">
        <v>266</v>
      </c>
    </row>
    <row r="105" spans="1:4" x14ac:dyDescent="0.15">
      <c r="A105">
        <v>19</v>
      </c>
      <c r="B105" s="147">
        <v>0.75</v>
      </c>
      <c r="C105" s="148" t="s">
        <v>269</v>
      </c>
      <c r="D105" s="149" t="s">
        <v>266</v>
      </c>
    </row>
    <row r="106" spans="1:4" x14ac:dyDescent="0.15">
      <c r="A106">
        <v>20</v>
      </c>
      <c r="B106" s="147">
        <v>0.79166666666666696</v>
      </c>
      <c r="C106" s="148" t="s">
        <v>269</v>
      </c>
      <c r="D106" s="149" t="s">
        <v>267</v>
      </c>
    </row>
    <row r="107" spans="1:4" x14ac:dyDescent="0.15">
      <c r="A107">
        <v>21</v>
      </c>
      <c r="B107" s="147">
        <v>0.83333333333333304</v>
      </c>
      <c r="C107" s="148" t="s">
        <v>269</v>
      </c>
      <c r="D107" s="149" t="s">
        <v>267</v>
      </c>
    </row>
    <row r="108" spans="1:4" x14ac:dyDescent="0.15">
      <c r="A108">
        <v>22</v>
      </c>
      <c r="B108" s="147">
        <v>0.875</v>
      </c>
      <c r="C108" s="148" t="s">
        <v>269</v>
      </c>
      <c r="D108" s="149" t="s">
        <v>267</v>
      </c>
    </row>
    <row r="109" spans="1:4" x14ac:dyDescent="0.15">
      <c r="A109">
        <v>23</v>
      </c>
      <c r="B109" s="147">
        <v>0.91666666666666696</v>
      </c>
      <c r="C109" s="148" t="s">
        <v>269</v>
      </c>
      <c r="D109" s="149" t="s">
        <v>267</v>
      </c>
    </row>
    <row r="110" spans="1:4" x14ac:dyDescent="0.15">
      <c r="A110">
        <v>24</v>
      </c>
      <c r="B110" s="150">
        <v>0.95833333333333304</v>
      </c>
      <c r="C110" s="41" t="s">
        <v>269</v>
      </c>
      <c r="D110" s="42" t="s">
        <v>260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16</vt:i4>
      </vt:variant>
    </vt:vector>
  </HeadingPairs>
  <TitlesOfParts>
    <vt:vector size="24" baseType="lpstr">
      <vt:lpstr>断水計画(1)</vt:lpstr>
      <vt:lpstr>断水計画(2)</vt:lpstr>
      <vt:lpstr>断水計画(3)</vt:lpstr>
      <vt:lpstr>断水チラシ(片面用)</vt:lpstr>
      <vt:lpstr>断水チラシ(両面用)</vt:lpstr>
      <vt:lpstr>不断水計画(1)</vt:lpstr>
      <vt:lpstr>実施工程表作成シート(自動)</vt:lpstr>
      <vt:lpstr>DATA</vt:lpstr>
      <vt:lpstr>check</vt:lpstr>
      <vt:lpstr>hudansui</vt:lpstr>
      <vt:lpstr>kansyu</vt:lpstr>
      <vt:lpstr>kouji</vt:lpstr>
      <vt:lpstr>'断水チラシ(片面用)'!Print_Area</vt:lpstr>
      <vt:lpstr>'断水チラシ(両面用)'!Print_Area</vt:lpstr>
      <vt:lpstr>'断水計画(1)'!Print_Area</vt:lpstr>
      <vt:lpstr>'断水計画(2)'!Print_Area</vt:lpstr>
      <vt:lpstr>'断水計画(3)'!Print_Area</vt:lpstr>
      <vt:lpstr>'不断水計画(1)'!Print_Area</vt:lpstr>
      <vt:lpstr>setuzoku</vt:lpstr>
      <vt:lpstr>size</vt:lpstr>
      <vt:lpstr>size2</vt:lpstr>
      <vt:lpstr>syoukasen</vt:lpstr>
      <vt:lpstr>time</vt:lpstr>
      <vt:lpstr>tokusyu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秀樹 大西</dc:creator>
  <cp:lastModifiedBy>旭川市</cp:lastModifiedBy>
  <cp:lastPrinted>2026-01-23T04:44:43Z</cp:lastPrinted>
  <dcterms:created xsi:type="dcterms:W3CDTF">2025-12-31T07:24:42Z</dcterms:created>
  <dcterms:modified xsi:type="dcterms:W3CDTF">2026-01-23T05:07:00Z</dcterms:modified>
</cp:coreProperties>
</file>