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600" yWindow="135" windowWidth="19395" windowHeight="7815"/>
  </bookViews>
  <sheets>
    <sheet name="使用方法" sheetId="8" r:id="rId1"/>
    <sheet name="【入力例】金銭出納簿" sheetId="9" r:id="rId2"/>
    <sheet name="金銭出納簿" sheetId="3" r:id="rId3"/>
    <sheet name="(現金出納帳)" sheetId="10" r:id="rId4"/>
    <sheet name="科目別整理簿(収入)" sheetId="5" r:id="rId5"/>
    <sheet name="決算報告書（収入）" sheetId="2" r:id="rId6"/>
    <sheet name="科目別整理簿(支出)" sheetId="7" r:id="rId7"/>
    <sheet name="決算報告書（支出）" sheetId="1" r:id="rId8"/>
    <sheet name="入力不可" sheetId="4" r:id="rId9"/>
  </sheets>
  <definedNames>
    <definedName name="_xlnm.Print_Area" localSheetId="3">'(現金出納帳)'!$A$1:$I$432</definedName>
    <definedName name="_xlnm.Print_Area" localSheetId="1">'【入力例】金銭出納簿'!$A$1:$J$48</definedName>
    <definedName name="_xlnm.Print_Area" localSheetId="6">'科目別整理簿(支出)'!$A$1:$E$388</definedName>
    <definedName name="_xlnm.Print_Area" localSheetId="4">'科目別整理簿(収入)'!$A$1:$F$238</definedName>
    <definedName name="_xlnm.Print_Area" localSheetId="2">金銭出納簿!$A$1:$I$432</definedName>
    <definedName name="_xlnm.Print_Titles" localSheetId="6">'科目別整理簿(支出)'!$1:$3</definedName>
    <definedName name="_xlnm.Print_Titles" localSheetId="4">'科目別整理簿(収入)'!$1:$3</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shiminkatsudo070</author>
  </authors>
  <commentList>
    <comment ref="C5" authorId="0">
      <text>
        <r>
          <rPr>
            <sz val="11"/>
            <color indexed="81"/>
            <rFont val="ＭＳ Ｐゴシック"/>
          </rPr>
          <t>「支１」等と記入</t>
        </r>
      </text>
    </comment>
  </commentList>
</comments>
</file>

<file path=xl/sharedStrings.xml><?xml version="1.0" encoding="utf-8"?>
<sst xmlns="http://schemas.openxmlformats.org/spreadsheetml/2006/main" xmlns:r="http://schemas.openxmlformats.org/officeDocument/2006/relationships" count="139" uniqueCount="139">
  <si>
    <t>外経</t>
    <rPh sb="0" eb="1">
      <t>ガイ</t>
    </rPh>
    <rPh sb="1" eb="2">
      <t>ケイ</t>
    </rPh>
    <phoneticPr fontId="1"/>
  </si>
  <si>
    <t>旅費</t>
    <rPh sb="0" eb="2">
      <t>リョヒ</t>
    </rPh>
    <phoneticPr fontId="1"/>
  </si>
  <si>
    <t>（別紙８－１）</t>
    <rPh sb="1" eb="3">
      <t>ベッシ</t>
    </rPh>
    <phoneticPr fontId="1"/>
  </si>
  <si>
    <t>報酬・手当・謝礼</t>
    <rPh sb="0" eb="2">
      <t>ホウシュウ</t>
    </rPh>
    <rPh sb="3" eb="5">
      <t>テアテ</t>
    </rPh>
    <rPh sb="6" eb="8">
      <t>シャレイ</t>
    </rPh>
    <phoneticPr fontId="1"/>
  </si>
  <si>
    <t>区分</t>
    <rPh sb="0" eb="2">
      <t>クブン</t>
    </rPh>
    <phoneticPr fontId="1"/>
  </si>
  <si>
    <r>
      <t>　　　　　　　　</t>
    </r>
    <r>
      <rPr>
        <b/>
        <sz val="14"/>
        <color auto="1"/>
        <rFont val="ＭＳ 明朝"/>
      </rPr>
      <t>市民委員会　　</t>
    </r>
    <rPh sb="8" eb="10">
      <t>シミン</t>
    </rPh>
    <rPh sb="10" eb="13">
      <t>イインカイ</t>
    </rPh>
    <phoneticPr fontId="1"/>
  </si>
  <si>
    <t>8.各専門部交付金</t>
    <rPh sb="2" eb="5">
      <t>カクセンモン</t>
    </rPh>
    <rPh sb="5" eb="6">
      <t>ブ</t>
    </rPh>
    <rPh sb="6" eb="9">
      <t>コウフキン</t>
    </rPh>
    <phoneticPr fontId="1"/>
  </si>
  <si>
    <t>支出の部</t>
    <rPh sb="0" eb="2">
      <t>シシュツ</t>
    </rPh>
    <rPh sb="3" eb="4">
      <t>ブ</t>
    </rPh>
    <phoneticPr fontId="1"/>
  </si>
  <si>
    <t>科　　　　目</t>
    <rPh sb="0" eb="1">
      <t>カ</t>
    </rPh>
    <rPh sb="5" eb="6">
      <t>メ</t>
    </rPh>
    <phoneticPr fontId="1"/>
  </si>
  <si>
    <t>金　　　額(円)</t>
    <rPh sb="0" eb="1">
      <t>キン</t>
    </rPh>
    <rPh sb="4" eb="5">
      <t>ガク</t>
    </rPh>
    <rPh sb="6" eb="7">
      <t>エン</t>
    </rPh>
    <phoneticPr fontId="1"/>
  </si>
  <si>
    <t>その他（補助対象外）</t>
    <rPh sb="2" eb="3">
      <t>タ</t>
    </rPh>
    <rPh sb="4" eb="6">
      <t>ホジョ</t>
    </rPh>
    <rPh sb="6" eb="8">
      <t>タイショウ</t>
    </rPh>
    <rPh sb="8" eb="9">
      <t>ソト</t>
    </rPh>
    <phoneticPr fontId="1"/>
  </si>
  <si>
    <t>補</t>
    <rPh sb="0" eb="1">
      <t>ホ</t>
    </rPh>
    <phoneticPr fontId="1"/>
  </si>
  <si>
    <t>市以外の団体からの助成金等</t>
    <rPh sb="0" eb="1">
      <t>シ</t>
    </rPh>
    <rPh sb="1" eb="3">
      <t>イガイ</t>
    </rPh>
    <rPh sb="4" eb="6">
      <t>ダンタイ</t>
    </rPh>
    <rPh sb="9" eb="12">
      <t>ジョセイキン</t>
    </rPh>
    <rPh sb="12" eb="13">
      <t>トウ</t>
    </rPh>
    <phoneticPr fontId="1"/>
  </si>
  <si>
    <t>内　　　　　訳</t>
    <rPh sb="0" eb="1">
      <t>ウチ</t>
    </rPh>
    <rPh sb="6" eb="7">
      <t>ヤク</t>
    </rPh>
    <phoneticPr fontId="1"/>
  </si>
  <si>
    <t>収２</t>
    <rPh sb="0" eb="1">
      <t>シュウ</t>
    </rPh>
    <phoneticPr fontId="1"/>
  </si>
  <si>
    <t>祝儀等収入</t>
    <rPh sb="0" eb="2">
      <t>シュウギ</t>
    </rPh>
    <rPh sb="2" eb="3">
      <t>トウ</t>
    </rPh>
    <rPh sb="3" eb="5">
      <t>シュウニュウ</t>
    </rPh>
    <phoneticPr fontId="1"/>
  </si>
  <si>
    <t>11．懇親会参加費</t>
    <rPh sb="3" eb="6">
      <t>コンシンカイ</t>
    </rPh>
    <rPh sb="6" eb="9">
      <t>サンカヒ</t>
    </rPh>
    <phoneticPr fontId="1"/>
  </si>
  <si>
    <t>助</t>
    <rPh sb="0" eb="1">
      <t>ジョ</t>
    </rPh>
    <phoneticPr fontId="1"/>
  </si>
  <si>
    <t>消耗品・備品・印刷費</t>
    <rPh sb="0" eb="3">
      <t>ショウモウヒン</t>
    </rPh>
    <rPh sb="4" eb="6">
      <t>ビヒン</t>
    </rPh>
    <rPh sb="7" eb="10">
      <t>インサツヒ</t>
    </rPh>
    <phoneticPr fontId="1"/>
  </si>
  <si>
    <t>収入金額</t>
    <rPh sb="0" eb="2">
      <t>シュウニュウ</t>
    </rPh>
    <rPh sb="2" eb="4">
      <t>キンガク</t>
    </rPh>
    <phoneticPr fontId="1"/>
  </si>
  <si>
    <t>（別紙７）</t>
    <rPh sb="1" eb="3">
      <t>ベッシ</t>
    </rPh>
    <phoneticPr fontId="1"/>
  </si>
  <si>
    <t>懇親会参加費</t>
    <rPh sb="0" eb="3">
      <t>コンシンカイ</t>
    </rPh>
    <rPh sb="3" eb="6">
      <t>サンカヒ</t>
    </rPh>
    <phoneticPr fontId="1"/>
  </si>
  <si>
    <t>象</t>
    <rPh sb="0" eb="1">
      <t>ショウ</t>
    </rPh>
    <phoneticPr fontId="1"/>
  </si>
  <si>
    <t>費</t>
    <rPh sb="0" eb="1">
      <t>ヒ</t>
    </rPh>
    <phoneticPr fontId="1"/>
  </si>
  <si>
    <t>合　　計</t>
    <rPh sb="0" eb="1">
      <t>ゴウ</t>
    </rPh>
    <rPh sb="3" eb="4">
      <t>ケイ</t>
    </rPh>
    <phoneticPr fontId="1"/>
  </si>
  <si>
    <t>使用料</t>
    <rPh sb="0" eb="3">
      <t>シヨウリョウ</t>
    </rPh>
    <phoneticPr fontId="1"/>
  </si>
  <si>
    <t>対</t>
    <rPh sb="0" eb="1">
      <t>タイ</t>
    </rPh>
    <phoneticPr fontId="1"/>
  </si>
  <si>
    <t>茶菓・食事代</t>
    <rPh sb="0" eb="2">
      <t>チャカ</t>
    </rPh>
    <rPh sb="3" eb="6">
      <t>ショクジダイ</t>
    </rPh>
    <phoneticPr fontId="1"/>
  </si>
  <si>
    <r>
      <t>　　　　　　　　　</t>
    </r>
    <r>
      <rPr>
        <b/>
        <sz val="14"/>
        <color auto="1"/>
        <rFont val="ＭＳ 明朝"/>
      </rPr>
      <t>市民委員会　</t>
    </r>
    <rPh sb="9" eb="11">
      <t>シミン</t>
    </rPh>
    <rPh sb="11" eb="14">
      <t>イインカイ</t>
    </rPh>
    <phoneticPr fontId="1"/>
  </si>
  <si>
    <t>郵送・電話料</t>
    <rPh sb="0" eb="2">
      <t>ユウソウ</t>
    </rPh>
    <rPh sb="3" eb="6">
      <t>デンワリョウ</t>
    </rPh>
    <phoneticPr fontId="1"/>
  </si>
  <si>
    <t>経</t>
    <rPh sb="0" eb="1">
      <t>ケイ</t>
    </rPh>
    <phoneticPr fontId="1"/>
  </si>
  <si>
    <t>負担金・協賛金</t>
    <rPh sb="0" eb="3">
      <t>フタンキン</t>
    </rPh>
    <rPh sb="4" eb="7">
      <t>キョウサンキン</t>
    </rPh>
    <phoneticPr fontId="1"/>
  </si>
  <si>
    <t>７月</t>
    <rPh sb="1" eb="2">
      <t>ガツ</t>
    </rPh>
    <phoneticPr fontId="1"/>
  </si>
  <si>
    <t>参加料収入</t>
    <rPh sb="0" eb="3">
      <t>サンカリョウ</t>
    </rPh>
    <rPh sb="3" eb="5">
      <t>シュウニュウ</t>
    </rPh>
    <phoneticPr fontId="1"/>
  </si>
  <si>
    <t>支１</t>
    <rPh sb="0" eb="1">
      <t>シ</t>
    </rPh>
    <phoneticPr fontId="1"/>
  </si>
  <si>
    <t>各専門部交付金</t>
    <rPh sb="0" eb="4">
      <t>カクセンモンブ</t>
    </rPh>
    <rPh sb="4" eb="7">
      <t>コウフキン</t>
    </rPh>
    <phoneticPr fontId="1"/>
  </si>
  <si>
    <t>その他</t>
    <rPh sb="2" eb="3">
      <t>タ</t>
    </rPh>
    <phoneticPr fontId="1"/>
  </si>
  <si>
    <t>支出伝票No.</t>
    <rPh sb="0" eb="2">
      <t>シシュツ</t>
    </rPh>
    <rPh sb="2" eb="4">
      <t>デンピョウ</t>
    </rPh>
    <phoneticPr fontId="1"/>
  </si>
  <si>
    <t>計</t>
    <rPh sb="0" eb="1">
      <t>ケイ</t>
    </rPh>
    <phoneticPr fontId="1"/>
  </si>
  <si>
    <t>会食費</t>
    <rPh sb="0" eb="2">
      <t>カイショク</t>
    </rPh>
    <rPh sb="2" eb="3">
      <t>ヒ</t>
    </rPh>
    <phoneticPr fontId="1"/>
  </si>
  <si>
    <t>補助</t>
    <rPh sb="0" eb="2">
      <t>ホジョ</t>
    </rPh>
    <phoneticPr fontId="1"/>
  </si>
  <si>
    <t>対象</t>
    <rPh sb="0" eb="2">
      <t>タイショウ</t>
    </rPh>
    <phoneticPr fontId="1"/>
  </si>
  <si>
    <t>収入伝票No.</t>
    <rPh sb="0" eb="2">
      <t>シュウニュウ</t>
    </rPh>
    <rPh sb="2" eb="4">
      <t>デンピョウ</t>
    </rPh>
    <phoneticPr fontId="1"/>
  </si>
  <si>
    <t>その他の市からの補助金等</t>
    <rPh sb="2" eb="3">
      <t>タ</t>
    </rPh>
    <rPh sb="4" eb="5">
      <t>シ</t>
    </rPh>
    <rPh sb="8" eb="11">
      <t>ホジョキン</t>
    </rPh>
    <rPh sb="11" eb="12">
      <t>トウ</t>
    </rPh>
    <phoneticPr fontId="1"/>
  </si>
  <si>
    <t>６．参加料収入</t>
    <rPh sb="2" eb="5">
      <t>サンカリョウ</t>
    </rPh>
    <phoneticPr fontId="1"/>
  </si>
  <si>
    <t>慶弔費・交際費</t>
    <rPh sb="0" eb="2">
      <t>ケイチョウ</t>
    </rPh>
    <rPh sb="2" eb="3">
      <t>ヒ</t>
    </rPh>
    <rPh sb="4" eb="7">
      <t>コウサイヒ</t>
    </rPh>
    <phoneticPr fontId="1"/>
  </si>
  <si>
    <t>保険料</t>
    <rPh sb="0" eb="3">
      <t>ホケンリョウ</t>
    </rPh>
    <phoneticPr fontId="1"/>
  </si>
  <si>
    <t>科　　目</t>
    <rPh sb="0" eb="1">
      <t>カ</t>
    </rPh>
    <rPh sb="3" eb="4">
      <t>メ</t>
    </rPh>
    <phoneticPr fontId="1"/>
  </si>
  <si>
    <t>3.消耗品・備品・印刷費</t>
    <rPh sb="2" eb="4">
      <t>ショウモウ</t>
    </rPh>
    <rPh sb="4" eb="5">
      <t>ヒン</t>
    </rPh>
    <rPh sb="6" eb="8">
      <t>ビヒン</t>
    </rPh>
    <rPh sb="9" eb="11">
      <t>インサツ</t>
    </rPh>
    <rPh sb="11" eb="12">
      <t>ヒ</t>
    </rPh>
    <phoneticPr fontId="1"/>
  </si>
  <si>
    <t>積立金</t>
    <rPh sb="0" eb="3">
      <t>ツミタテキン</t>
    </rPh>
    <phoneticPr fontId="1"/>
  </si>
  <si>
    <t>収入の部</t>
    <rPh sb="0" eb="2">
      <t>シュウニュウ</t>
    </rPh>
    <rPh sb="3" eb="4">
      <t>ブ</t>
    </rPh>
    <phoneticPr fontId="1"/>
  </si>
  <si>
    <t>年度 現金出納帳</t>
    <rPh sb="1" eb="2">
      <t>ド</t>
    </rPh>
    <rPh sb="3" eb="5">
      <t>ゲンキン</t>
    </rPh>
    <rPh sb="5" eb="8">
      <t>スイトウチョウ</t>
    </rPh>
    <phoneticPr fontId="1"/>
  </si>
  <si>
    <t>その他（補助対象）</t>
    <rPh sb="2" eb="3">
      <t>タ</t>
    </rPh>
    <rPh sb="4" eb="6">
      <t>ホジョ</t>
    </rPh>
    <rPh sb="6" eb="8">
      <t>タイショウ</t>
    </rPh>
    <phoneticPr fontId="1"/>
  </si>
  <si>
    <t>金　　額(円)</t>
    <rPh sb="0" eb="1">
      <t>キン</t>
    </rPh>
    <rPh sb="3" eb="4">
      <t>ガク</t>
    </rPh>
    <rPh sb="5" eb="6">
      <t>エン</t>
    </rPh>
    <phoneticPr fontId="1"/>
  </si>
  <si>
    <t>前年度繰越金</t>
    <rPh sb="0" eb="3">
      <t>ゼンネンド</t>
    </rPh>
    <rPh sb="3" eb="6">
      <t>クリコシキン</t>
    </rPh>
    <phoneticPr fontId="1"/>
  </si>
  <si>
    <t>繰入金</t>
    <rPh sb="0" eb="3">
      <t>クリイレキン</t>
    </rPh>
    <phoneticPr fontId="1"/>
  </si>
  <si>
    <t>4.茶菓・食事代</t>
  </si>
  <si>
    <t>旭川市市民委員会活動補助金</t>
    <rPh sb="0" eb="3">
      <t>アサヒカワシ</t>
    </rPh>
    <rPh sb="3" eb="5">
      <t>シミン</t>
    </rPh>
    <rPh sb="5" eb="8">
      <t>イインカイ</t>
    </rPh>
    <rPh sb="8" eb="10">
      <t>カツドウ</t>
    </rPh>
    <rPh sb="10" eb="13">
      <t>ホジョキン</t>
    </rPh>
    <phoneticPr fontId="1"/>
  </si>
  <si>
    <t>住民会費収入</t>
    <rPh sb="0" eb="2">
      <t>ジュウミン</t>
    </rPh>
    <rPh sb="2" eb="4">
      <t>カイヒ</t>
    </rPh>
    <rPh sb="4" eb="6">
      <t>シュウニュウ</t>
    </rPh>
    <phoneticPr fontId="1"/>
  </si>
  <si>
    <t>支出金額</t>
    <rPh sb="0" eb="3">
      <t>シシュツキン</t>
    </rPh>
    <rPh sb="3" eb="4">
      <t>ガク</t>
    </rPh>
    <phoneticPr fontId="1"/>
  </si>
  <si>
    <t>保険掛金収入</t>
    <rPh sb="0" eb="2">
      <t>ホケン</t>
    </rPh>
    <rPh sb="2" eb="4">
      <t>カケキン</t>
    </rPh>
    <rPh sb="4" eb="6">
      <t>シュウニュウ</t>
    </rPh>
    <phoneticPr fontId="1"/>
  </si>
  <si>
    <t>事業収入</t>
    <rPh sb="0" eb="2">
      <t>ジギョウ</t>
    </rPh>
    <rPh sb="2" eb="4">
      <t>シュウニュウ</t>
    </rPh>
    <phoneticPr fontId="1"/>
  </si>
  <si>
    <t>項目</t>
    <rPh sb="0" eb="2">
      <t>コウモク</t>
    </rPh>
    <phoneticPr fontId="1"/>
  </si>
  <si>
    <t>５月</t>
    <rPh sb="1" eb="2">
      <t>ガツ</t>
    </rPh>
    <phoneticPr fontId="1"/>
  </si>
  <si>
    <t>内容</t>
    <rPh sb="0" eb="2">
      <t>ナイヨウ</t>
    </rPh>
    <phoneticPr fontId="1"/>
  </si>
  <si>
    <t>差引残高</t>
    <rPh sb="0" eb="2">
      <t>サシヒキ</t>
    </rPh>
    <rPh sb="2" eb="4">
      <t>ザンダカ</t>
    </rPh>
    <phoneticPr fontId="1"/>
  </si>
  <si>
    <t>累計</t>
    <rPh sb="0" eb="2">
      <t>ルイケイ</t>
    </rPh>
    <phoneticPr fontId="1"/>
  </si>
  <si>
    <t>＜収入＞</t>
    <rPh sb="1" eb="3">
      <t>シュウニュウ</t>
    </rPh>
    <phoneticPr fontId="1"/>
  </si>
  <si>
    <t>その他（収入）</t>
    <rPh sb="2" eb="3">
      <t>タ</t>
    </rPh>
    <rPh sb="4" eb="6">
      <t>シュウニュウ</t>
    </rPh>
    <phoneticPr fontId="1"/>
  </si>
  <si>
    <t>４月</t>
    <rPh sb="1" eb="2">
      <t>ガツ</t>
    </rPh>
    <phoneticPr fontId="1"/>
  </si>
  <si>
    <t>６月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</si>
  <si>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</si>
  <si>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</si>
  <si>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</si>
  <si>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</si>
  <si>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</si>
  <si>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本ファイルについて</t>
    <rPh sb="0" eb="1">
      <t>ホン</t>
    </rPh>
    <phoneticPr fontId="1"/>
  </si>
  <si>
    <t>小計</t>
    <rPh sb="0" eb="2">
      <t>ショウケイ</t>
    </rPh>
    <phoneticPr fontId="1"/>
  </si>
  <si>
    <t>３月</t>
    <rPh sb="1" eb="2">
      <t>ガツ</t>
    </rPh>
    <phoneticPr fontId="1"/>
  </si>
  <si>
    <t>２月</t>
    <rPh sb="1" eb="2">
      <t>ガツ</t>
    </rPh>
    <phoneticPr fontId="1"/>
  </si>
  <si>
    <t>１月</t>
    <rPh sb="1" eb="2">
      <t>ガツ</t>
    </rPh>
    <phoneticPr fontId="1"/>
  </si>
  <si>
    <t>事業収入</t>
  </si>
  <si>
    <t>令和</t>
    <rPh sb="0" eb="2">
      <t>レイワ</t>
    </rPh>
    <phoneticPr fontId="1"/>
  </si>
  <si>
    <t>2.旅費</t>
    <rPh sb="2" eb="4">
      <t>リョヒ</t>
    </rPh>
    <phoneticPr fontId="1"/>
  </si>
  <si>
    <t>バザー</t>
  </si>
  <si>
    <t>茶菓・食事代</t>
  </si>
  <si>
    <t>前年度繰越金</t>
  </si>
  <si>
    <t>年 度 収 支 決 算 報 告 書</t>
  </si>
  <si>
    <t>１．前年度繰越金</t>
    <rPh sb="2" eb="5">
      <t>ゼンネンド</t>
    </rPh>
    <rPh sb="5" eb="8">
      <t>クリコシキン</t>
    </rPh>
    <phoneticPr fontId="1"/>
  </si>
  <si>
    <t>２．市民委員会活動補助金</t>
    <rPh sb="2" eb="4">
      <t>シミン</t>
    </rPh>
    <rPh sb="4" eb="7">
      <t>イインカイ</t>
    </rPh>
    <rPh sb="7" eb="9">
      <t>カツドウ</t>
    </rPh>
    <rPh sb="9" eb="12">
      <t>ホジョキン</t>
    </rPh>
    <phoneticPr fontId="1"/>
  </si>
  <si>
    <t>３．その他の市からの補助金</t>
    <rPh sb="4" eb="5">
      <t>タ</t>
    </rPh>
    <rPh sb="6" eb="7">
      <t>シ</t>
    </rPh>
    <rPh sb="10" eb="13">
      <t>ホジョキン</t>
    </rPh>
    <phoneticPr fontId="1"/>
  </si>
  <si>
    <t>４．市以外の団体からの助成金等</t>
  </si>
  <si>
    <t>５．住民会費収入</t>
  </si>
  <si>
    <t>７．保険掛金収入</t>
    <rPh sb="2" eb="4">
      <t>ホケン</t>
    </rPh>
    <rPh sb="4" eb="5">
      <t>カ</t>
    </rPh>
    <rPh sb="5" eb="6">
      <t>キン</t>
    </rPh>
    <rPh sb="6" eb="8">
      <t>シュウニュウ</t>
    </rPh>
    <phoneticPr fontId="1"/>
  </si>
  <si>
    <t>総会</t>
    <rPh sb="0" eb="2">
      <t>ソウカイ</t>
    </rPh>
    <phoneticPr fontId="1"/>
  </si>
  <si>
    <t>８．事業収入</t>
    <rPh sb="2" eb="4">
      <t>ジギョウ</t>
    </rPh>
    <rPh sb="4" eb="6">
      <t>シュウニュウ</t>
    </rPh>
    <phoneticPr fontId="1"/>
  </si>
  <si>
    <t>９．祝儀等収入</t>
    <rPh sb="2" eb="5">
      <t>シュウギナド</t>
    </rPh>
    <rPh sb="5" eb="7">
      <t>シュウニュウ</t>
    </rPh>
    <phoneticPr fontId="1"/>
  </si>
  <si>
    <t>１０．繰入金</t>
  </si>
  <si>
    <t>１１．その他</t>
    <rPh sb="5" eb="6">
      <t>タ</t>
    </rPh>
    <phoneticPr fontId="1"/>
  </si>
  <si>
    <t>旭川市市民委員会活動補助金</t>
  </si>
  <si>
    <t>200世帯分</t>
    <rPh sb="3" eb="5">
      <t>セタイ</t>
    </rPh>
    <rPh sb="5" eb="6">
      <t>ブン</t>
    </rPh>
    <phoneticPr fontId="1"/>
  </si>
  <si>
    <t>＜使い方＞</t>
    <rPh sb="1" eb="2">
      <t>ツカ</t>
    </rPh>
    <rPh sb="3" eb="4">
      <t>カタ</t>
    </rPh>
    <phoneticPr fontId="1"/>
  </si>
  <si>
    <t xml:space="preserve">①⑴②で入力したものと同じ伝票番号を入力
　　※収入の場合は「科目別整理簿（収入）」シート，支出の場合は「科目別整理簿
　　　　（支出）」シートへ
　　※「収１」等と入力するときは，数字の入力はすべて全角にするなど，半角・全角を
　　　　揃えると，⑴②で入力した必要事項が他シートへも自動反映されるようになります。
</t>
    <rPh sb="24" eb="26">
      <t>シュウニュウ</t>
    </rPh>
    <rPh sb="27" eb="29">
      <t>バアイ</t>
    </rPh>
    <rPh sb="31" eb="34">
      <t>カモクベツ</t>
    </rPh>
    <rPh sb="34" eb="36">
      <t>セイリ</t>
    </rPh>
    <rPh sb="36" eb="37">
      <t>ボ</t>
    </rPh>
    <rPh sb="38" eb="40">
      <t>シュウニュウ</t>
    </rPh>
    <rPh sb="46" eb="48">
      <t>シシュツ</t>
    </rPh>
    <rPh sb="49" eb="51">
      <t>バアイ</t>
    </rPh>
    <rPh sb="53" eb="56">
      <t>カモクベツ</t>
    </rPh>
    <rPh sb="56" eb="58">
      <t>セイリ</t>
    </rPh>
    <rPh sb="58" eb="59">
      <t>ボ</t>
    </rPh>
    <rPh sb="65" eb="67">
      <t>シシュツ</t>
    </rPh>
    <rPh sb="78" eb="79">
      <t>シュウ</t>
    </rPh>
    <rPh sb="81" eb="82">
      <t>トウ</t>
    </rPh>
    <rPh sb="83" eb="85">
      <t>ニュウリョク</t>
    </rPh>
    <rPh sb="91" eb="93">
      <t>スウジ</t>
    </rPh>
    <rPh sb="94" eb="96">
      <t>ニュウリョク</t>
    </rPh>
    <rPh sb="100" eb="102">
      <t>ゼンカク</t>
    </rPh>
    <rPh sb="108" eb="110">
      <t>ハンカク</t>
    </rPh>
    <rPh sb="111" eb="113">
      <t>ゼンカク</t>
    </rPh>
    <rPh sb="119" eb="120">
      <t>ソロ</t>
    </rPh>
    <rPh sb="127" eb="129">
      <t>ニュウリョク</t>
    </rPh>
    <rPh sb="131" eb="133">
      <t>ヒツヨウ</t>
    </rPh>
    <rPh sb="136" eb="137">
      <t>タ</t>
    </rPh>
    <rPh sb="144" eb="146">
      <t>ハンエイ</t>
    </rPh>
    <phoneticPr fontId="1"/>
  </si>
  <si>
    <t>⑴金銭出納簿シートへの入力</t>
    <rPh sb="1" eb="3">
      <t>キンセン</t>
    </rPh>
    <rPh sb="3" eb="6">
      <t>スイトウボ</t>
    </rPh>
    <rPh sb="11" eb="13">
      <t>ニュウリョク</t>
    </rPh>
    <phoneticPr fontId="1"/>
  </si>
  <si>
    <t>9.その他</t>
    <rPh sb="4" eb="5">
      <t>タ</t>
    </rPh>
    <phoneticPr fontId="1"/>
  </si>
  <si>
    <t>収１</t>
  </si>
  <si>
    <t>収３</t>
    <rPh sb="0" eb="1">
      <t>シュウ</t>
    </rPh>
    <phoneticPr fontId="1"/>
  </si>
  <si>
    <t>支２</t>
    <rPh sb="0" eb="1">
      <t>シ</t>
    </rPh>
    <phoneticPr fontId="1"/>
  </si>
  <si>
    <t>使用料</t>
  </si>
  <si>
    <t>支３</t>
    <rPh sb="0" eb="1">
      <t>シ</t>
    </rPh>
    <phoneticPr fontId="1"/>
  </si>
  <si>
    <t>役員会</t>
    <rPh sb="0" eb="2">
      <t>ヤクイン</t>
    </rPh>
    <phoneticPr fontId="1"/>
  </si>
  <si>
    <t>役員会</t>
    <rPh sb="0" eb="3">
      <t>ヤクインカイ</t>
    </rPh>
    <phoneticPr fontId="1"/>
  </si>
  <si>
    <t xml:space="preserve"> </t>
  </si>
  <si>
    <t>支出金額</t>
  </si>
  <si>
    <t>補助対象経費</t>
    <rPh sb="0" eb="2">
      <t>ホジョ</t>
    </rPh>
    <rPh sb="2" eb="4">
      <t>タイショウ</t>
    </rPh>
    <rPh sb="4" eb="6">
      <t>ケイヒ</t>
    </rPh>
    <phoneticPr fontId="1"/>
  </si>
  <si>
    <t>合計</t>
    <rPh sb="0" eb="2">
      <t>ゴウケイ</t>
    </rPh>
    <phoneticPr fontId="1"/>
  </si>
  <si>
    <t>補助対象外経費</t>
    <rPh sb="0" eb="2">
      <t>ホジョ</t>
    </rPh>
    <rPh sb="2" eb="4">
      <t>タイショウ</t>
    </rPh>
    <rPh sb="4" eb="5">
      <t>ガイ</t>
    </rPh>
    <rPh sb="5" eb="7">
      <t>ケイヒ</t>
    </rPh>
    <phoneticPr fontId="1"/>
  </si>
  <si>
    <t>1.報酬・手当・謝礼</t>
    <rPh sb="2" eb="4">
      <t>ホウシュウ</t>
    </rPh>
    <rPh sb="5" eb="7">
      <t>テアテ</t>
    </rPh>
    <rPh sb="8" eb="10">
      <t>シャレイ</t>
    </rPh>
    <phoneticPr fontId="1"/>
  </si>
  <si>
    <t>5.郵送・電話料</t>
  </si>
  <si>
    <t>6.使用料</t>
    <rPh sb="2" eb="5">
      <t>シヨウリョウ</t>
    </rPh>
    <phoneticPr fontId="1"/>
  </si>
  <si>
    <t>7.負担金・協賛金</t>
    <rPh sb="2" eb="5">
      <t>フタンキン</t>
    </rPh>
    <rPh sb="6" eb="9">
      <t>キョウサンキン</t>
    </rPh>
    <phoneticPr fontId="1"/>
  </si>
  <si>
    <t>10.会食費</t>
  </si>
  <si>
    <t>12．慶弔費・交際費</t>
    <rPh sb="3" eb="5">
      <t>ケイチョウ</t>
    </rPh>
    <rPh sb="5" eb="6">
      <t>ヒ</t>
    </rPh>
    <rPh sb="7" eb="10">
      <t>コウサイヒ</t>
    </rPh>
    <phoneticPr fontId="1"/>
  </si>
  <si>
    <t>13．保険料</t>
    <rPh sb="3" eb="6">
      <t>ホケンリョウ</t>
    </rPh>
    <phoneticPr fontId="1"/>
  </si>
  <si>
    <t>14．積立金</t>
  </si>
  <si>
    <t>15．その他</t>
  </si>
  <si>
    <t>支出伝票No.</t>
  </si>
  <si>
    <t>月日</t>
  </si>
  <si>
    <t>⑵科目別整理簿シートへの入力</t>
    <rPh sb="1" eb="3">
      <t>カモク</t>
    </rPh>
    <rPh sb="3" eb="4">
      <t>ベツ</t>
    </rPh>
    <rPh sb="4" eb="6">
      <t>セイリ</t>
    </rPh>
    <rPh sb="6" eb="7">
      <t>ボ</t>
    </rPh>
    <rPh sb="12" eb="14">
      <t>ニュウリョク</t>
    </rPh>
    <phoneticPr fontId="1"/>
  </si>
  <si>
    <t>①各種伝票を起票
②「金銭出納簿」シートへ，伝票番号・月日・項目等の必要事項を入力
　　※「【入力例】金銭出納簿」シートを参照してください。
　　※差引残高，小計，累計等は自動計算されます。
　　※年度を入力すると，他シートへも自動反映されます。</t>
    <rPh sb="1" eb="3">
      <t>カクシュ</t>
    </rPh>
    <rPh sb="3" eb="5">
      <t>デンピョウ</t>
    </rPh>
    <rPh sb="6" eb="8">
      <t>キヒョウ</t>
    </rPh>
    <rPh sb="11" eb="13">
      <t>キンセン</t>
    </rPh>
    <rPh sb="13" eb="16">
      <t>スイトウボ</t>
    </rPh>
    <rPh sb="22" eb="24">
      <t>デンピョウ</t>
    </rPh>
    <rPh sb="24" eb="26">
      <t>バンゴウ</t>
    </rPh>
    <rPh sb="27" eb="29">
      <t>ツキヒ</t>
    </rPh>
    <rPh sb="30" eb="32">
      <t>コウモク</t>
    </rPh>
    <rPh sb="32" eb="33">
      <t>トウ</t>
    </rPh>
    <rPh sb="34" eb="36">
      <t>ヒツヨウ</t>
    </rPh>
    <rPh sb="36" eb="38">
      <t>ジコウ</t>
    </rPh>
    <rPh sb="39" eb="41">
      <t>ニュウリョク</t>
    </rPh>
    <rPh sb="47" eb="49">
      <t>ニュウリョク</t>
    </rPh>
    <rPh sb="49" eb="50">
      <t>レイ</t>
    </rPh>
    <rPh sb="51" eb="53">
      <t>キンセン</t>
    </rPh>
    <rPh sb="53" eb="56">
      <t>スイトウボ</t>
    </rPh>
    <rPh sb="61" eb="63">
      <t>サンショウ</t>
    </rPh>
    <rPh sb="74" eb="76">
      <t>サシヒキ</t>
    </rPh>
    <rPh sb="76" eb="78">
      <t>ザンダカ</t>
    </rPh>
    <rPh sb="79" eb="81">
      <t>ショウケイ</t>
    </rPh>
    <rPh sb="82" eb="84">
      <t>ルイケイ</t>
    </rPh>
    <rPh sb="84" eb="85">
      <t>トウ</t>
    </rPh>
    <rPh sb="86" eb="88">
      <t>ジドウ</t>
    </rPh>
    <rPh sb="88" eb="90">
      <t>ケイサン</t>
    </rPh>
    <rPh sb="99" eb="101">
      <t>ネンド</t>
    </rPh>
    <rPh sb="102" eb="104">
      <t>ニュウリョク</t>
    </rPh>
    <rPh sb="108" eb="109">
      <t>タ</t>
    </rPh>
    <rPh sb="114" eb="116">
      <t>ジドウ</t>
    </rPh>
    <rPh sb="116" eb="118">
      <t>ハンエイ</t>
    </rPh>
    <phoneticPr fontId="1"/>
  </si>
  <si>
    <t>※決算報告書提出時</t>
    <rPh sb="1" eb="3">
      <t>ケッサン</t>
    </rPh>
    <rPh sb="3" eb="6">
      <t>ホウコクショ</t>
    </rPh>
    <rPh sb="6" eb="8">
      <t>テイシュツ</t>
    </rPh>
    <rPh sb="8" eb="9">
      <t>ジ</t>
    </rPh>
    <phoneticPr fontId="1"/>
  </si>
  <si>
    <t>　報告書の別紙資料として，各科目別整理簿シートを印刷・添付してください。
　　　　　　　　　　　　　　　　　　　　　　　　　　　　　　　　　　　　</t>
    <rPh sb="1" eb="4">
      <t>ホウコクショ</t>
    </rPh>
    <rPh sb="5" eb="7">
      <t>ベッシ</t>
    </rPh>
    <rPh sb="7" eb="9">
      <t>シリョウ</t>
    </rPh>
    <rPh sb="13" eb="14">
      <t>カク</t>
    </rPh>
    <rPh sb="14" eb="17">
      <t>カモクベツ</t>
    </rPh>
    <rPh sb="17" eb="19">
      <t>セイリ</t>
    </rPh>
    <rPh sb="19" eb="20">
      <t>ボ</t>
    </rPh>
    <rPh sb="24" eb="26">
      <t>インサツ</t>
    </rPh>
    <rPh sb="27" eb="29">
      <t>テンプ</t>
    </rPh>
    <phoneticPr fontId="1"/>
  </si>
  <si>
    <t>年度 科目別整理簿（支出）</t>
    <rPh sb="1" eb="2">
      <t>ド</t>
    </rPh>
    <rPh sb="10" eb="12">
      <t>シシュツ</t>
    </rPh>
    <phoneticPr fontId="1"/>
  </si>
  <si>
    <r>
      <t>　本ファイルは，日々の記帳のみで，
　旭川市市民委員会活動補助金の決算報告書が自動で作られるようになっています。
　必要な作業は，⑴金銭出納簿シートへの必要事項の入力，⑵科目別整理簿シートへの伝票番号の入力の２つです。
　詳しい使い方を記載しますので，日々の事務処理にお役立てください。
　※</t>
    </r>
    <r>
      <rPr>
        <u/>
        <sz val="16"/>
        <color auto="1"/>
        <rFont val="ＭＳ Ｐゴシック"/>
      </rPr>
      <t xml:space="preserve">一部セルに関数が入力されており，誤入力防止のため，シートにロックをかけていま
す。必要な場合のみ解除し，編集後に再ロックされることをおすすめします。
</t>
    </r>
    <rPh sb="1" eb="2">
      <t>ホン</t>
    </rPh>
    <rPh sb="8" eb="10">
      <t>ヒビ</t>
    </rPh>
    <rPh sb="11" eb="13">
      <t>キチョウ</t>
    </rPh>
    <rPh sb="59" eb="61">
      <t>ヒツヨウ</t>
    </rPh>
    <rPh sb="62" eb="64">
      <t>サギョウ</t>
    </rPh>
    <rPh sb="67" eb="69">
      <t>キンセン</t>
    </rPh>
    <rPh sb="77" eb="79">
      <t>ヒツヨウ</t>
    </rPh>
    <rPh sb="79" eb="81">
      <t>ジコウ</t>
    </rPh>
    <rPh sb="82" eb="84">
      <t>ニュウリョク</t>
    </rPh>
    <rPh sb="86" eb="89">
      <t>カモクベツ</t>
    </rPh>
    <rPh sb="89" eb="91">
      <t>セイリ</t>
    </rPh>
    <rPh sb="91" eb="92">
      <t>ボ</t>
    </rPh>
    <rPh sb="97" eb="99">
      <t>デンピョウ</t>
    </rPh>
    <rPh sb="99" eb="101">
      <t>バンゴウ</t>
    </rPh>
    <rPh sb="102" eb="104">
      <t>ニュウリョク</t>
    </rPh>
    <rPh sb="113" eb="114">
      <t>クワ</t>
    </rPh>
    <rPh sb="116" eb="117">
      <t>ツカ</t>
    </rPh>
    <rPh sb="118" eb="119">
      <t>カタ</t>
    </rPh>
    <rPh sb="120" eb="122">
      <t>キサイ</t>
    </rPh>
    <rPh sb="128" eb="130">
      <t>ヒビ</t>
    </rPh>
    <rPh sb="131" eb="133">
      <t>ジム</t>
    </rPh>
    <rPh sb="133" eb="135">
      <t>ショリ</t>
    </rPh>
    <rPh sb="137" eb="139">
      <t>ヤクダ</t>
    </rPh>
    <rPh sb="148" eb="150">
      <t>イチブ</t>
    </rPh>
    <rPh sb="153" eb="155">
      <t>カンスウ</t>
    </rPh>
    <rPh sb="156" eb="158">
      <t>ニュウリョク</t>
    </rPh>
    <rPh sb="164" eb="167">
      <t>ゴニュウリョク</t>
    </rPh>
    <rPh sb="167" eb="169">
      <t>ボウシ</t>
    </rPh>
    <rPh sb="189" eb="191">
      <t>ヒツヨウ</t>
    </rPh>
    <rPh sb="192" eb="194">
      <t>バアイ</t>
    </rPh>
    <rPh sb="196" eb="198">
      <t>カイジョ</t>
    </rPh>
    <rPh sb="200" eb="203">
      <t>ヘンシュウゴ</t>
    </rPh>
    <phoneticPr fontId="1"/>
  </si>
  <si>
    <t>補助金交付額</t>
    <rPh sb="0" eb="3">
      <t>ホジョキン</t>
    </rPh>
    <rPh sb="3" eb="5">
      <t>コウフ</t>
    </rPh>
    <rPh sb="5" eb="6">
      <t>ガク</t>
    </rPh>
    <phoneticPr fontId="1"/>
  </si>
  <si>
    <t>※補助対象経費が補助金交付額を下回ると，差額を返還いただきます。</t>
    <rPh sb="1" eb="3">
      <t>ホジョ</t>
    </rPh>
    <rPh sb="3" eb="5">
      <t>タイショウ</t>
    </rPh>
    <rPh sb="5" eb="7">
      <t>ケイヒ</t>
    </rPh>
    <rPh sb="8" eb="11">
      <t>ホジョキン</t>
    </rPh>
    <rPh sb="11" eb="13">
      <t>コウフ</t>
    </rPh>
    <rPh sb="13" eb="14">
      <t>ガク</t>
    </rPh>
    <rPh sb="15" eb="17">
      <t>シタマワ</t>
    </rPh>
    <rPh sb="20" eb="22">
      <t>サガク</t>
    </rPh>
    <rPh sb="23" eb="25">
      <t>ヘンカン</t>
    </rPh>
    <phoneticPr fontId="1"/>
  </si>
  <si>
    <t>年度 金銭出納簿</t>
    <rPh sb="1" eb="2">
      <t>ド</t>
    </rPh>
    <rPh sb="7" eb="8">
      <t>ボ</t>
    </rPh>
    <phoneticPr fontId="1"/>
  </si>
  <si>
    <t>年度 科目別整理簿（収入）</t>
    <rPh sb="1" eb="2">
      <t>ド</t>
    </rPh>
    <rPh sb="10" eb="12">
      <t>シュウニュウ</t>
    </rPh>
    <phoneticPr fontId="1"/>
  </si>
  <si>
    <t>令　和</t>
    <rPh sb="0" eb="1">
      <t>レイ</t>
    </rPh>
    <rPh sb="2" eb="3">
      <t>ワ</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</si>
</sst>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9" formatCode="#,##0_ "/>
    <numFmt numFmtId="178" formatCode="#,##0_ ;[Red]\-#,##0\ "/>
    <numFmt numFmtId="176" formatCode="0;&quot;△ &quot;0"/>
    <numFmt numFmtId="177" formatCode="m&quot;月&quot;d&quot;日&quot;;@"/>
  </numFmts>
  <fonts count="19">
    <font>
      <sz val="11"/>
      <color auto="1"/>
      <name val="ＭＳ Ｐゴシック"/>
      <family val="3"/>
    </font>
    <font>
      <sz val="6"/>
      <color auto="1"/>
      <name val="ＭＳ Ｐゴシック"/>
      <family val="3"/>
    </font>
    <font>
      <sz val="20"/>
      <color auto="1"/>
      <name val="ＭＳ Ｐゴシック"/>
      <family val="3"/>
    </font>
    <font>
      <sz val="16"/>
      <color auto="1"/>
      <name val="ＭＳ Ｐゴシック"/>
      <family val="3"/>
    </font>
    <font>
      <sz val="18"/>
      <color rgb="FFFF0000"/>
      <name val="ＭＳ Ｐゴシック"/>
      <family val="3"/>
    </font>
    <font>
      <u/>
      <sz val="20"/>
      <color auto="1"/>
      <name val="ＭＳ Ｐゴシック"/>
      <family val="3"/>
    </font>
    <font>
      <sz val="16"/>
      <color rgb="FFFF0000"/>
      <name val="ＭＳ Ｐゴシック"/>
      <family val="3"/>
    </font>
    <font>
      <sz val="14"/>
      <color auto="1"/>
      <name val="ＭＳ Ｐゴシック"/>
      <family val="3"/>
    </font>
    <font>
      <sz val="12"/>
      <color auto="1"/>
      <name val="ＭＳ 明朝"/>
      <family val="1"/>
    </font>
    <font>
      <b/>
      <sz val="14"/>
      <color auto="1"/>
      <name val="ＭＳ 明朝"/>
      <family val="1"/>
    </font>
    <font>
      <b/>
      <sz val="16"/>
      <color auto="1"/>
      <name val="ＭＳ 明朝"/>
      <family val="1"/>
    </font>
    <font>
      <b/>
      <sz val="11"/>
      <color auto="1"/>
      <name val="ＭＳ 明朝"/>
      <family val="1"/>
    </font>
    <font>
      <b/>
      <u/>
      <sz val="14"/>
      <color auto="1"/>
      <name val="ＭＳ 明朝"/>
      <family val="1"/>
    </font>
    <font>
      <b/>
      <sz val="11"/>
      <color auto="1"/>
      <name val="ＭＳ Ｐゴシック"/>
      <family val="3"/>
    </font>
    <font>
      <b/>
      <sz val="14"/>
      <color rgb="FFFF0000"/>
      <name val="ＭＳ Ｐゴシック"/>
      <family val="3"/>
    </font>
    <font>
      <u/>
      <sz val="11"/>
      <color rgb="FFFF0000"/>
      <name val="ＭＳ Ｐゴシック"/>
      <family val="3"/>
    </font>
    <font>
      <b/>
      <u/>
      <sz val="11"/>
      <color rgb="FFFF0000"/>
      <name val="ＭＳ Ｐゴシック"/>
      <family val="3"/>
    </font>
    <font>
      <b/>
      <sz val="12"/>
      <color auto="1"/>
      <name val="ＭＳ 明朝"/>
      <family val="1"/>
    </font>
    <font>
      <b/>
      <u/>
      <sz val="12"/>
      <color auto="1"/>
      <name val="ＭＳ 明朝"/>
      <family val="1"/>
    </font>
  </fonts>
  <fills count="11">
    <fill>
      <patternFill patternType="none"/>
    </fill>
    <fill>
      <patternFill patternType="gray125"/>
    </fill>
    <fill>
      <patternFill patternType="solid">
        <fgColor rgb="FFFFFFCC"/>
        <bgColor indexed="64"/>
      </patternFill>
    </fill>
    <fill>
      <patternFill patternType="solid">
        <fgColor theme="9" tint="0.6"/>
        <bgColor indexed="64"/>
      </patternFill>
    </fill>
    <fill>
      <patternFill patternType="solid">
        <fgColor rgb="FFFFE7FF"/>
        <bgColor indexed="64"/>
      </patternFill>
    </fill>
    <fill>
      <patternFill patternType="solid">
        <fgColor rgb="FFFFFFE5"/>
        <bgColor indexed="64"/>
      </patternFill>
    </fill>
    <fill>
      <patternFill patternType="solid">
        <fgColor rgb="FFCCFFCC"/>
        <bgColor indexed="64"/>
      </patternFill>
    </fill>
    <fill>
      <patternFill patternType="solid">
        <fgColor rgb="FFCCECFF"/>
        <bgColor indexed="64"/>
      </patternFill>
    </fill>
    <fill>
      <patternFill patternType="solid">
        <fgColor rgb="FFEAEAEA"/>
        <bgColor indexed="64"/>
      </patternFill>
    </fill>
    <fill>
      <patternFill patternType="solid">
        <fgColor rgb="FFFBFBFB"/>
        <bgColor indexed="64"/>
      </patternFill>
    </fill>
    <fill>
      <patternFill patternType="solid">
        <fgColor rgb="FFFFFFEB"/>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right/>
      <top/>
      <bottom style="medium">
        <color indexed="64"/>
      </bottom>
      <diagonal/>
    </border>
    <border>
      <left/>
      <right style="medium">
        <color indexed="64"/>
      </right>
      <top/>
      <bottom/>
      <diagonal/>
    </border>
  </borders>
  <cellStyleXfs count="1">
    <xf numFmtId="0" fontId="0" fillId="0" borderId="0">
      <alignment vertical="center"/>
    </xf>
  </cellStyleXfs>
  <cellXfs count="293">
    <xf numFmtId="0" fontId="0" fillId="0" borderId="0" xfId="0">
      <alignment vertical="center"/>
    </xf>
    <xf numFmtId="0" fontId="2" fillId="2" borderId="0" xfId="0" applyFont="1" applyFill="1" applyBorder="1" applyAlignment="1">
      <alignment horizontal="center" vertical="center"/>
    </xf>
    <xf numFmtId="0" fontId="3" fillId="0" borderId="1" xfId="0" applyFont="1" applyBorder="1" applyAlignment="1">
      <alignment horizontal="left" vertical="center" wrapText="1"/>
    </xf>
    <xf numFmtId="0" fontId="4" fillId="0" borderId="0" xfId="0" applyFont="1" applyFill="1">
      <alignment vertical="center"/>
    </xf>
    <xf numFmtId="0" fontId="5" fillId="0" borderId="0" xfId="0" applyFont="1" applyFill="1" applyAlignment="1">
      <alignment horizontal="left" vertical="top" wrapText="1"/>
    </xf>
    <xf numFmtId="0" fontId="2" fillId="2" borderId="0" xfId="0" applyFont="1" applyFill="1">
      <alignment vertical="center"/>
    </xf>
    <xf numFmtId="0" fontId="3" fillId="0" borderId="0" xfId="0" applyFont="1">
      <alignment vertical="center"/>
    </xf>
    <xf numFmtId="0" fontId="6" fillId="0" borderId="0" xfId="0" applyFont="1" applyFill="1">
      <alignment vertical="center"/>
    </xf>
    <xf numFmtId="0" fontId="5" fillId="0" borderId="0" xfId="0" applyFont="1" applyFill="1" applyAlignment="1">
      <alignment horizontal="left" vertical="top"/>
    </xf>
    <xf numFmtId="0" fontId="0" fillId="2" borderId="0" xfId="0" applyFill="1">
      <alignment vertical="center"/>
    </xf>
    <xf numFmtId="0" fontId="3" fillId="0" borderId="1" xfId="0" applyFont="1" applyBorder="1" applyAlignment="1">
      <alignment horizontal="left" vertical="center"/>
    </xf>
    <xf numFmtId="0" fontId="0" fillId="0" borderId="0" xfId="0" applyAlignment="1">
      <alignment horizontal="center" vertical="center"/>
    </xf>
    <xf numFmtId="0" fontId="0" fillId="0" borderId="0" xfId="0" applyProtection="1">
      <alignment vertical="center"/>
      <protection hidden="1"/>
    </xf>
    <xf numFmtId="0" fontId="0" fillId="0" borderId="0" xfId="0" applyProtection="1">
      <alignment vertical="center"/>
    </xf>
    <xf numFmtId="0" fontId="0" fillId="0" borderId="0" xfId="0" applyAlignment="1" applyProtection="1">
      <alignment horizontal="center" vertical="center"/>
      <protection hidden="1"/>
    </xf>
    <xf numFmtId="0" fontId="3" fillId="2" borderId="2" xfId="0" applyFont="1" applyFill="1" applyBorder="1" applyAlignment="1" applyProtection="1">
      <alignment horizontal="center" vertical="center"/>
      <protection hidden="1"/>
    </xf>
    <xf numFmtId="0" fontId="0" fillId="3" borderId="3" xfId="0" applyFill="1" applyBorder="1" applyAlignment="1" applyProtection="1">
      <alignment horizontal="center" vertical="center"/>
      <protection hidden="1"/>
    </xf>
    <xf numFmtId="0" fontId="0" fillId="4" borderId="2" xfId="0" applyFill="1" applyBorder="1" applyAlignment="1" applyProtection="1">
      <alignment horizontal="center" vertical="center"/>
      <protection hidden="1"/>
    </xf>
    <xf numFmtId="0" fontId="0" fillId="4" borderId="4" xfId="0" applyFill="1" applyBorder="1" applyAlignment="1" applyProtection="1">
      <alignment horizontal="center" vertical="center"/>
      <protection hidden="1"/>
    </xf>
    <xf numFmtId="0" fontId="0" fillId="4" borderId="5" xfId="0" applyFill="1" applyBorder="1" applyAlignment="1" applyProtection="1">
      <alignment horizontal="center" vertical="center"/>
      <protection hidden="1"/>
    </xf>
    <xf numFmtId="0" fontId="0" fillId="4" borderId="6" xfId="0" applyFill="1" applyBorder="1" applyAlignment="1" applyProtection="1">
      <alignment horizontal="center" vertical="center"/>
      <protection hidden="1"/>
    </xf>
    <xf numFmtId="0" fontId="0" fillId="2" borderId="2" xfId="0" applyFill="1"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0" fillId="0" borderId="0" xfId="0" applyAlignment="1" applyProtection="1">
      <alignment horizontal="center" vertical="center"/>
    </xf>
    <xf numFmtId="0" fontId="3" fillId="2" borderId="8" xfId="0" applyFont="1" applyFill="1" applyBorder="1" applyAlignment="1" applyProtection="1">
      <alignment horizontal="center" vertical="center"/>
      <protection hidden="1"/>
    </xf>
    <xf numFmtId="0" fontId="0" fillId="4" borderId="3" xfId="0" applyFill="1" applyBorder="1" applyAlignment="1" applyProtection="1">
      <alignment horizontal="center" vertical="center"/>
      <protection hidden="1"/>
    </xf>
    <xf numFmtId="0" fontId="0" fillId="4" borderId="9" xfId="0" applyFill="1" applyBorder="1" applyAlignment="1" applyProtection="1">
      <alignment horizontal="center" vertical="center"/>
      <protection hidden="1"/>
    </xf>
    <xf numFmtId="0" fontId="0" fillId="4" borderId="10" xfId="0" applyFill="1" applyBorder="1" applyAlignment="1" applyProtection="1">
      <alignment horizontal="center" vertical="center"/>
      <protection hidden="1"/>
    </xf>
    <xf numFmtId="0" fontId="0" fillId="4" borderId="11" xfId="0" applyFill="1" applyBorder="1" applyAlignment="1" applyProtection="1">
      <alignment horizontal="center" vertical="center"/>
      <protection hidden="1"/>
    </xf>
    <xf numFmtId="0" fontId="0" fillId="2" borderId="3" xfId="0" applyFill="1"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0" fontId="0" fillId="0" borderId="12" xfId="0" applyBorder="1" applyAlignment="1" applyProtection="1">
      <alignment horizontal="center" vertical="center"/>
      <protection hidden="1"/>
    </xf>
    <xf numFmtId="0" fontId="3" fillId="2" borderId="8" xfId="0" applyFont="1" applyFill="1" applyBorder="1" applyAlignment="1" applyProtection="1">
      <alignment vertical="center"/>
      <protection hidden="1"/>
    </xf>
    <xf numFmtId="0" fontId="0" fillId="2" borderId="8" xfId="0" applyFill="1" applyBorder="1" applyAlignment="1" applyProtection="1">
      <alignment horizontal="center" vertical="center"/>
      <protection hidden="1"/>
    </xf>
    <xf numFmtId="56" fontId="0" fillId="5" borderId="9" xfId="0" applyNumberFormat="1" applyFill="1" applyBorder="1" applyAlignment="1" applyProtection="1">
      <alignment horizontal="center" vertical="center"/>
      <protection hidden="1"/>
    </xf>
    <xf numFmtId="0" fontId="0" fillId="5" borderId="10" xfId="0" applyFill="1" applyBorder="1" applyAlignment="1" applyProtection="1">
      <alignment horizontal="center" vertical="center"/>
      <protection hidden="1"/>
    </xf>
    <xf numFmtId="56" fontId="0" fillId="5" borderId="10" xfId="0" applyNumberFormat="1" applyFill="1" applyBorder="1" applyAlignment="1" applyProtection="1">
      <alignment horizontal="center" vertical="center"/>
      <protection hidden="1"/>
    </xf>
    <xf numFmtId="56" fontId="0" fillId="5" borderId="11" xfId="0" applyNumberFormat="1" applyFill="1" applyBorder="1" applyAlignment="1" applyProtection="1">
      <alignment horizontal="center" vertical="center"/>
      <protection hidden="1"/>
    </xf>
    <xf numFmtId="56" fontId="0" fillId="0" borderId="10" xfId="0" applyNumberFormat="1" applyBorder="1" applyAlignment="1" applyProtection="1">
      <alignment horizontal="center" vertical="center"/>
      <protection hidden="1"/>
    </xf>
    <xf numFmtId="0" fontId="3" fillId="2" borderId="13" xfId="0" applyFont="1" applyFill="1" applyBorder="1" applyAlignment="1" applyProtection="1">
      <alignment vertical="center"/>
      <protection hidden="1"/>
    </xf>
    <xf numFmtId="0" fontId="0" fillId="6" borderId="3" xfId="0" applyFill="1" applyBorder="1" applyAlignment="1" applyProtection="1">
      <alignment horizontal="center" vertical="center"/>
      <protection hidden="1"/>
    </xf>
    <xf numFmtId="0" fontId="0" fillId="6" borderId="14" xfId="0" applyFill="1" applyBorder="1" applyProtection="1">
      <alignment vertical="center"/>
      <protection hidden="1"/>
    </xf>
    <xf numFmtId="0" fontId="0" fillId="6" borderId="15" xfId="0" applyFill="1" applyBorder="1" applyProtection="1">
      <alignment vertical="center"/>
      <protection hidden="1"/>
    </xf>
    <xf numFmtId="0" fontId="0" fillId="6" borderId="16" xfId="0" applyFill="1" applyBorder="1" applyProtection="1">
      <alignment vertical="center"/>
      <protection hidden="1"/>
    </xf>
    <xf numFmtId="0" fontId="0" fillId="0" borderId="15" xfId="0" applyBorder="1" applyProtection="1">
      <alignment vertical="center"/>
      <protection hidden="1"/>
    </xf>
    <xf numFmtId="0" fontId="0" fillId="0" borderId="16" xfId="0" applyBorder="1" applyProtection="1">
      <alignment vertical="center"/>
      <protection hidden="1"/>
    </xf>
    <xf numFmtId="0" fontId="0" fillId="0" borderId="17" xfId="0" applyBorder="1" applyProtection="1">
      <alignment vertical="center"/>
      <protection hidden="1"/>
    </xf>
    <xf numFmtId="0" fontId="0" fillId="5" borderId="8" xfId="0" applyFill="1" applyBorder="1" applyAlignment="1" applyProtection="1">
      <alignment horizontal="center" vertical="center"/>
      <protection hidden="1"/>
    </xf>
    <xf numFmtId="0" fontId="0" fillId="5" borderId="9" xfId="0" applyFill="1" applyBorder="1" applyProtection="1">
      <alignment vertical="center"/>
      <protection hidden="1"/>
    </xf>
    <xf numFmtId="0" fontId="0" fillId="5" borderId="10" xfId="0" applyFill="1" applyBorder="1" applyProtection="1">
      <alignment vertical="center"/>
      <protection hidden="1"/>
    </xf>
    <xf numFmtId="0" fontId="0" fillId="5" borderId="11" xfId="0" applyFill="1" applyBorder="1" applyProtection="1">
      <alignment vertical="center"/>
      <protection hidden="1"/>
    </xf>
    <xf numFmtId="0" fontId="0" fillId="2" borderId="18" xfId="0" applyFill="1" applyBorder="1" applyAlignment="1" applyProtection="1">
      <alignment horizontal="center" vertical="center"/>
      <protection hidden="1"/>
    </xf>
    <xf numFmtId="0" fontId="0" fillId="0" borderId="0" xfId="0" applyBorder="1" applyAlignment="1" applyProtection="1">
      <alignment horizontal="center" vertical="center"/>
      <protection hidden="1"/>
    </xf>
    <xf numFmtId="0" fontId="0" fillId="0" borderId="10" xfId="0" applyBorder="1" applyProtection="1">
      <alignment vertical="center"/>
      <protection hidden="1"/>
    </xf>
    <xf numFmtId="0" fontId="0" fillId="0" borderId="11" xfId="0" applyBorder="1" applyProtection="1">
      <alignment vertical="center"/>
      <protection hidden="1"/>
    </xf>
    <xf numFmtId="0" fontId="0" fillId="0" borderId="12" xfId="0" applyBorder="1" applyProtection="1">
      <alignment vertical="center"/>
      <protection hidden="1"/>
    </xf>
    <xf numFmtId="0" fontId="0" fillId="0" borderId="19" xfId="0" applyBorder="1" applyProtection="1">
      <alignment vertical="center"/>
      <protection hidden="1"/>
    </xf>
    <xf numFmtId="0" fontId="0" fillId="5" borderId="3" xfId="0" applyFill="1" applyBorder="1" applyAlignment="1" applyProtection="1">
      <alignment horizontal="center" vertical="center"/>
      <protection hidden="1"/>
    </xf>
    <xf numFmtId="38" fontId="0" fillId="5" borderId="14" xfId="0" applyNumberFormat="1" applyFill="1" applyBorder="1" applyProtection="1">
      <alignment vertical="center"/>
      <protection hidden="1"/>
    </xf>
    <xf numFmtId="38" fontId="0" fillId="5" borderId="15" xfId="0" applyNumberFormat="1" applyFill="1" applyBorder="1" applyProtection="1">
      <alignment vertical="center"/>
      <protection hidden="1"/>
    </xf>
    <xf numFmtId="38" fontId="0" fillId="5" borderId="16" xfId="0" applyNumberFormat="1" applyFill="1" applyBorder="1" applyProtection="1">
      <alignment vertical="center"/>
      <protection hidden="1"/>
    </xf>
    <xf numFmtId="0" fontId="0" fillId="7" borderId="20" xfId="0" applyFill="1" applyBorder="1" applyProtection="1">
      <alignment vertical="center"/>
      <protection hidden="1"/>
    </xf>
    <xf numFmtId="0" fontId="0" fillId="0" borderId="0" xfId="0" applyBorder="1" applyProtection="1">
      <alignment vertical="center"/>
      <protection hidden="1"/>
    </xf>
    <xf numFmtId="38" fontId="0" fillId="0" borderId="15" xfId="0" applyNumberFormat="1" applyBorder="1" applyProtection="1">
      <alignment vertical="center"/>
      <protection hidden="1"/>
    </xf>
    <xf numFmtId="38" fontId="0" fillId="0" borderId="16" xfId="0" applyNumberFormat="1" applyBorder="1" applyProtection="1">
      <alignment vertical="center"/>
      <protection hidden="1"/>
    </xf>
    <xf numFmtId="38" fontId="0" fillId="0" borderId="17" xfId="0" applyNumberFormat="1" applyBorder="1" applyProtection="1">
      <alignment vertical="center"/>
      <protection hidden="1"/>
    </xf>
    <xf numFmtId="38" fontId="0" fillId="0" borderId="21" xfId="0" applyNumberFormat="1" applyBorder="1" applyProtection="1">
      <alignment vertical="center"/>
      <protection hidden="1"/>
    </xf>
    <xf numFmtId="0" fontId="0" fillId="7" borderId="3" xfId="0" applyFill="1" applyBorder="1" applyProtection="1">
      <alignment vertical="center"/>
      <protection hidden="1"/>
    </xf>
    <xf numFmtId="38" fontId="0" fillId="5" borderId="9" xfId="0" applyNumberFormat="1" applyFill="1" applyBorder="1" applyProtection="1">
      <alignment vertical="center"/>
      <protection hidden="1"/>
    </xf>
    <xf numFmtId="38" fontId="0" fillId="5" borderId="10" xfId="0" applyNumberFormat="1" applyFill="1" applyBorder="1" applyProtection="1">
      <alignment vertical="center"/>
      <protection hidden="1"/>
    </xf>
    <xf numFmtId="38" fontId="0" fillId="5" borderId="11" xfId="0" applyNumberFormat="1" applyFill="1" applyBorder="1" applyProtection="1">
      <alignment vertical="center"/>
      <protection hidden="1"/>
    </xf>
    <xf numFmtId="38" fontId="0" fillId="0" borderId="9" xfId="0" applyNumberFormat="1" applyBorder="1" applyProtection="1">
      <alignment vertical="center"/>
      <protection hidden="1"/>
    </xf>
    <xf numFmtId="38" fontId="0" fillId="0" borderId="10" xfId="0" applyNumberFormat="1" applyBorder="1" applyProtection="1">
      <alignment vertical="center"/>
      <protection hidden="1"/>
    </xf>
    <xf numFmtId="38" fontId="0" fillId="0" borderId="11" xfId="0" applyNumberFormat="1" applyBorder="1" applyProtection="1">
      <alignment vertical="center"/>
      <protection hidden="1"/>
    </xf>
    <xf numFmtId="38" fontId="0" fillId="0" borderId="12" xfId="0" applyNumberFormat="1" applyBorder="1" applyProtection="1">
      <alignment vertical="center"/>
      <protection hidden="1"/>
    </xf>
    <xf numFmtId="38" fontId="0" fillId="0" borderId="19" xfId="0" applyNumberFormat="1" applyBorder="1" applyProtection="1">
      <alignment vertical="center"/>
      <protection hidden="1"/>
    </xf>
    <xf numFmtId="0" fontId="0" fillId="7" borderId="3" xfId="0" applyFill="1" applyBorder="1" applyAlignment="1" applyProtection="1">
      <alignment horizontal="center" vertical="center"/>
      <protection hidden="1"/>
    </xf>
    <xf numFmtId="38" fontId="0" fillId="7" borderId="22" xfId="0" applyNumberFormat="1" applyFill="1" applyBorder="1" applyProtection="1">
      <alignment vertical="center"/>
      <protection hidden="1"/>
    </xf>
    <xf numFmtId="38" fontId="0" fillId="7" borderId="23" xfId="0" applyNumberFormat="1" applyFill="1" applyBorder="1" applyProtection="1">
      <alignment vertical="center"/>
      <protection hidden="1"/>
    </xf>
    <xf numFmtId="38" fontId="0" fillId="7" borderId="24" xfId="0" applyNumberFormat="1" applyFill="1" applyBorder="1" applyProtection="1">
      <alignment vertical="center"/>
      <protection hidden="1"/>
    </xf>
    <xf numFmtId="176" fontId="0" fillId="0" borderId="25" xfId="0" applyNumberFormat="1" applyFill="1" applyBorder="1" applyProtection="1">
      <alignment vertical="center"/>
      <protection hidden="1"/>
    </xf>
    <xf numFmtId="176" fontId="0" fillId="0" borderId="0" xfId="0" applyNumberFormat="1" applyBorder="1" applyProtection="1">
      <alignment vertical="center"/>
      <protection hidden="1"/>
    </xf>
    <xf numFmtId="38" fontId="0" fillId="0" borderId="26" xfId="0" applyNumberFormat="1" applyBorder="1" applyProtection="1">
      <alignment vertical="center"/>
      <protection hidden="1"/>
    </xf>
    <xf numFmtId="38" fontId="0" fillId="0" borderId="23" xfId="0" applyNumberFormat="1" applyBorder="1" applyProtection="1">
      <alignment vertical="center"/>
      <protection hidden="1"/>
    </xf>
    <xf numFmtId="38" fontId="0" fillId="0" borderId="24" xfId="0" applyNumberFormat="1" applyBorder="1" applyProtection="1">
      <alignment vertical="center"/>
      <protection hidden="1"/>
    </xf>
    <xf numFmtId="176" fontId="0" fillId="0" borderId="27" xfId="0" applyNumberFormat="1" applyFill="1" applyBorder="1" applyProtection="1">
      <alignment vertical="center"/>
      <protection hidden="1"/>
    </xf>
    <xf numFmtId="0" fontId="3" fillId="2" borderId="2" xfId="0" applyFont="1" applyFill="1" applyBorder="1" applyAlignment="1">
      <alignment horizontal="center" vertical="center"/>
    </xf>
    <xf numFmtId="0" fontId="0" fillId="0" borderId="0" xfId="0">
      <alignment vertical="center"/>
    </xf>
    <xf numFmtId="0" fontId="0" fillId="3" borderId="3" xfId="0" applyFill="1" applyBorder="1" applyAlignment="1">
      <alignment horizontal="center" vertical="center"/>
    </xf>
    <xf numFmtId="0" fontId="0" fillId="2" borderId="2" xfId="0" applyFill="1" applyBorder="1" applyAlignment="1">
      <alignment horizontal="center" vertical="center"/>
    </xf>
    <xf numFmtId="0" fontId="0" fillId="5" borderId="5"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4" xfId="0" applyFill="1" applyBorder="1" applyAlignment="1" applyProtection="1">
      <alignment horizontal="center" vertical="center"/>
      <protection locked="0"/>
    </xf>
    <xf numFmtId="0" fontId="0" fillId="5" borderId="7" xfId="0"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0" fillId="2" borderId="3" xfId="0" applyFill="1" applyBorder="1" applyAlignment="1">
      <alignment horizontal="center" vertical="center"/>
    </xf>
    <xf numFmtId="0" fontId="0" fillId="5" borderId="10" xfId="0" applyFill="1" applyBorder="1" applyAlignment="1" applyProtection="1">
      <alignment horizontal="center" vertical="center"/>
      <protection locked="0"/>
    </xf>
    <xf numFmtId="0" fontId="0" fillId="5" borderId="11" xfId="0" applyFill="1" applyBorder="1" applyAlignment="1" applyProtection="1">
      <alignment horizontal="center" vertical="center"/>
      <protection locked="0"/>
    </xf>
    <xf numFmtId="0" fontId="0" fillId="5" borderId="9" xfId="0" applyFill="1" applyBorder="1" applyAlignment="1" applyProtection="1">
      <alignment horizontal="center" vertical="center"/>
      <protection locked="0"/>
    </xf>
    <xf numFmtId="0" fontId="0" fillId="5" borderId="12" xfId="0" applyFill="1" applyBorder="1" applyAlignment="1" applyProtection="1">
      <alignment horizontal="center" vertical="center"/>
      <protection locked="0"/>
    </xf>
    <xf numFmtId="0" fontId="3" fillId="2" borderId="8" xfId="0" applyFont="1" applyFill="1" applyBorder="1" applyAlignment="1">
      <alignment vertical="center"/>
    </xf>
    <xf numFmtId="0" fontId="0" fillId="2" borderId="8" xfId="0" applyFill="1" applyBorder="1" applyAlignment="1">
      <alignment horizontal="center" vertical="center"/>
    </xf>
    <xf numFmtId="177" fontId="0" fillId="5" borderId="10" xfId="0" applyNumberFormat="1" applyFill="1" applyBorder="1" applyAlignment="1" applyProtection="1">
      <alignment horizontal="center" vertical="center"/>
      <protection locked="0"/>
    </xf>
    <xf numFmtId="177" fontId="0" fillId="5" borderId="11" xfId="0" applyNumberFormat="1" applyFill="1" applyBorder="1" applyAlignment="1" applyProtection="1">
      <alignment horizontal="center" vertical="center"/>
      <protection locked="0"/>
    </xf>
    <xf numFmtId="177" fontId="0" fillId="5" borderId="9" xfId="0" applyNumberFormat="1" applyFill="1" applyBorder="1" applyAlignment="1" applyProtection="1">
      <alignment horizontal="center" vertical="center"/>
      <protection locked="0"/>
    </xf>
    <xf numFmtId="177" fontId="0" fillId="5" borderId="12" xfId="0" applyNumberFormat="1" applyFill="1" applyBorder="1" applyAlignment="1" applyProtection="1">
      <alignment horizontal="center" vertical="center"/>
      <protection locked="0"/>
    </xf>
    <xf numFmtId="0" fontId="3" fillId="2" borderId="13" xfId="0" applyFont="1" applyFill="1" applyBorder="1" applyAlignment="1">
      <alignment vertical="center"/>
    </xf>
    <xf numFmtId="0" fontId="0" fillId="5" borderId="15" xfId="0" applyFill="1" applyBorder="1" applyProtection="1">
      <alignment vertical="center"/>
      <protection locked="0" hidden="1"/>
    </xf>
    <xf numFmtId="0" fontId="0" fillId="5" borderId="16" xfId="0" applyFill="1" applyBorder="1" applyProtection="1">
      <alignment vertical="center"/>
      <protection locked="0" hidden="1"/>
    </xf>
    <xf numFmtId="0" fontId="0" fillId="5" borderId="14" xfId="0" applyFill="1" applyBorder="1" applyProtection="1">
      <alignment vertical="center"/>
      <protection locked="0" hidden="1"/>
    </xf>
    <xf numFmtId="0" fontId="0" fillId="5" borderId="17" xfId="0" applyFill="1" applyBorder="1" applyProtection="1">
      <alignment vertical="center"/>
      <protection locked="0" hidden="1"/>
    </xf>
    <xf numFmtId="0" fontId="0" fillId="5" borderId="10" xfId="0" applyFill="1" applyBorder="1" applyProtection="1">
      <alignment vertical="center"/>
      <protection locked="0" hidden="1"/>
    </xf>
    <xf numFmtId="0" fontId="0" fillId="5" borderId="10" xfId="0" applyFill="1" applyBorder="1" applyProtection="1">
      <alignment vertical="center"/>
      <protection locked="0"/>
    </xf>
    <xf numFmtId="0" fontId="0" fillId="5" borderId="11" xfId="0" applyFill="1" applyBorder="1" applyProtection="1">
      <alignment vertical="center"/>
      <protection locked="0"/>
    </xf>
    <xf numFmtId="0" fontId="0" fillId="5" borderId="19" xfId="0" applyFill="1" applyBorder="1" applyProtection="1">
      <alignment vertical="center"/>
      <protection locked="0"/>
    </xf>
    <xf numFmtId="0" fontId="0" fillId="8" borderId="2" xfId="0" applyFill="1" applyBorder="1" applyAlignment="1" applyProtection="1">
      <alignment horizontal="center" vertical="center"/>
      <protection hidden="1"/>
    </xf>
    <xf numFmtId="0" fontId="0" fillId="0" borderId="0" xfId="0" applyBorder="1" applyAlignment="1">
      <alignment horizontal="center" vertical="center"/>
    </xf>
    <xf numFmtId="0" fontId="0" fillId="5" borderId="9" xfId="0" applyFill="1" applyBorder="1" applyProtection="1">
      <alignment vertical="center"/>
      <protection locked="0"/>
    </xf>
    <xf numFmtId="0" fontId="0" fillId="5" borderId="12" xfId="0" applyFill="1" applyBorder="1" applyProtection="1">
      <alignment vertical="center"/>
      <protection locked="0"/>
    </xf>
    <xf numFmtId="178" fontId="0" fillId="5" borderId="15" xfId="0" applyNumberFormat="1" applyFill="1" applyBorder="1" applyAlignment="1" applyProtection="1">
      <alignment horizontal="right" vertical="center"/>
      <protection locked="0" hidden="1"/>
    </xf>
    <xf numFmtId="178" fontId="0" fillId="5" borderId="15" xfId="0" applyNumberFormat="1" applyFill="1" applyBorder="1" applyAlignment="1" applyProtection="1">
      <alignment horizontal="right" vertical="center"/>
      <protection locked="0"/>
    </xf>
    <xf numFmtId="178" fontId="0" fillId="5" borderId="16" xfId="0" applyNumberFormat="1" applyFill="1" applyBorder="1" applyAlignment="1" applyProtection="1">
      <alignment horizontal="right" vertical="center"/>
      <protection locked="0"/>
    </xf>
    <xf numFmtId="178" fontId="0" fillId="5" borderId="21" xfId="0" applyNumberFormat="1" applyFill="1" applyBorder="1" applyAlignment="1" applyProtection="1">
      <alignment horizontal="right" vertical="center"/>
      <protection locked="0"/>
    </xf>
    <xf numFmtId="178" fontId="0" fillId="9" borderId="3" xfId="0" applyNumberFormat="1" applyFill="1" applyBorder="1" applyAlignment="1" applyProtection="1">
      <alignment horizontal="right" vertical="center"/>
      <protection hidden="1"/>
    </xf>
    <xf numFmtId="0" fontId="0" fillId="0" borderId="0" xfId="0" applyBorder="1">
      <alignment vertical="center"/>
    </xf>
    <xf numFmtId="178" fontId="0" fillId="5" borderId="14" xfId="0" applyNumberFormat="1" applyFill="1" applyBorder="1" applyAlignment="1" applyProtection="1">
      <alignment horizontal="right" vertical="center"/>
      <protection locked="0"/>
    </xf>
    <xf numFmtId="178" fontId="0" fillId="5" borderId="17" xfId="0" applyNumberFormat="1" applyFill="1" applyBorder="1" applyAlignment="1" applyProtection="1">
      <alignment horizontal="right" vertical="center"/>
      <protection locked="0"/>
    </xf>
    <xf numFmtId="178" fontId="0" fillId="0" borderId="0" xfId="0" applyNumberFormat="1" applyBorder="1" applyAlignment="1" applyProtection="1">
      <alignment horizontal="right" vertical="center"/>
      <protection hidden="1"/>
    </xf>
    <xf numFmtId="179" fontId="0" fillId="0" borderId="0" xfId="0" applyNumberFormat="1">
      <alignment vertical="center"/>
    </xf>
    <xf numFmtId="178" fontId="0" fillId="5" borderId="9" xfId="0" applyNumberFormat="1" applyFill="1" applyBorder="1" applyAlignment="1" applyProtection="1">
      <alignment horizontal="right" vertical="center"/>
      <protection locked="0"/>
    </xf>
    <xf numFmtId="178" fontId="0" fillId="5" borderId="10" xfId="0" applyNumberFormat="1" applyFill="1" applyBorder="1" applyAlignment="1" applyProtection="1">
      <alignment horizontal="right" vertical="center"/>
      <protection locked="0"/>
    </xf>
    <xf numFmtId="178" fontId="0" fillId="5" borderId="11" xfId="0" applyNumberFormat="1" applyFill="1" applyBorder="1" applyAlignment="1" applyProtection="1">
      <alignment horizontal="right" vertical="center"/>
      <protection locked="0"/>
    </xf>
    <xf numFmtId="178" fontId="0" fillId="5" borderId="19" xfId="0" applyNumberFormat="1" applyFill="1" applyBorder="1" applyAlignment="1" applyProtection="1">
      <alignment horizontal="right" vertical="center"/>
      <protection locked="0"/>
    </xf>
    <xf numFmtId="178" fontId="0" fillId="5" borderId="12" xfId="0" applyNumberFormat="1" applyFill="1" applyBorder="1" applyAlignment="1" applyProtection="1">
      <alignment horizontal="right" vertical="center"/>
      <protection locked="0"/>
    </xf>
    <xf numFmtId="0" fontId="0" fillId="8" borderId="3" xfId="0" applyFill="1" applyBorder="1" applyAlignment="1">
      <alignment horizontal="center" vertical="center"/>
    </xf>
    <xf numFmtId="178" fontId="0" fillId="9" borderId="22" xfId="0" applyNumberFormat="1" applyFill="1" applyBorder="1" applyAlignment="1">
      <alignment horizontal="right" vertical="center"/>
    </xf>
    <xf numFmtId="178" fontId="0" fillId="9" borderId="23" xfId="0" applyNumberFormat="1" applyFill="1" applyBorder="1" applyAlignment="1">
      <alignment horizontal="right" vertical="center"/>
    </xf>
    <xf numFmtId="178" fontId="0" fillId="9" borderId="24" xfId="0" applyNumberFormat="1" applyFill="1" applyBorder="1" applyAlignment="1">
      <alignment horizontal="right" vertical="center"/>
    </xf>
    <xf numFmtId="178" fontId="0" fillId="0" borderId="27" xfId="0" applyNumberFormat="1" applyFill="1" applyBorder="1" applyAlignment="1" applyProtection="1">
      <alignment horizontal="right" vertical="center"/>
    </xf>
    <xf numFmtId="176" fontId="0" fillId="0" borderId="0" xfId="0" applyNumberFormat="1" applyBorder="1">
      <alignment vertical="center"/>
    </xf>
    <xf numFmtId="178" fontId="0" fillId="9" borderId="26" xfId="0" applyNumberFormat="1" applyFill="1" applyBorder="1" applyAlignment="1">
      <alignment horizontal="right" vertical="center"/>
    </xf>
    <xf numFmtId="178" fontId="0" fillId="0" borderId="0" xfId="0" applyNumberFormat="1" applyAlignment="1">
      <alignment horizontal="right" vertical="center"/>
    </xf>
    <xf numFmtId="0" fontId="0" fillId="9" borderId="0" xfId="0" applyFill="1">
      <alignment vertical="center"/>
    </xf>
    <xf numFmtId="179" fontId="0" fillId="5" borderId="15" xfId="0" applyNumberFormat="1" applyFill="1" applyBorder="1" applyAlignment="1" applyProtection="1">
      <alignment horizontal="right" vertical="center"/>
      <protection locked="0" hidden="1"/>
    </xf>
    <xf numFmtId="179" fontId="0" fillId="5" borderId="15" xfId="0" applyNumberFormat="1" applyFill="1" applyBorder="1" applyAlignment="1" applyProtection="1">
      <alignment horizontal="right" vertical="center"/>
      <protection locked="0"/>
    </xf>
    <xf numFmtId="179" fontId="0" fillId="5" borderId="16" xfId="0" applyNumberFormat="1" applyFill="1" applyBorder="1" applyAlignment="1" applyProtection="1">
      <alignment horizontal="right" vertical="center"/>
      <protection locked="0"/>
    </xf>
    <xf numFmtId="179" fontId="0" fillId="5" borderId="21" xfId="0" applyNumberFormat="1" applyFill="1" applyBorder="1" applyAlignment="1" applyProtection="1">
      <alignment horizontal="right" vertical="center"/>
      <protection locked="0"/>
    </xf>
    <xf numFmtId="179" fontId="0" fillId="9" borderId="3" xfId="0" applyNumberFormat="1" applyFill="1" applyBorder="1" applyAlignment="1" applyProtection="1">
      <alignment horizontal="right" vertical="center"/>
      <protection hidden="1"/>
    </xf>
    <xf numFmtId="179" fontId="0" fillId="5" borderId="14" xfId="0" applyNumberFormat="1" applyFill="1" applyBorder="1" applyAlignment="1" applyProtection="1">
      <alignment horizontal="right" vertical="center"/>
      <protection locked="0"/>
    </xf>
    <xf numFmtId="179" fontId="0" fillId="5" borderId="17" xfId="0" applyNumberFormat="1" applyFill="1" applyBorder="1" applyAlignment="1" applyProtection="1">
      <alignment horizontal="right" vertical="center"/>
      <protection locked="0"/>
    </xf>
    <xf numFmtId="179" fontId="0" fillId="5" borderId="9" xfId="0" applyNumberFormat="1" applyFill="1" applyBorder="1" applyAlignment="1" applyProtection="1">
      <alignment horizontal="right" vertical="center"/>
      <protection locked="0"/>
    </xf>
    <xf numFmtId="179" fontId="0" fillId="5" borderId="10" xfId="0" applyNumberFormat="1" applyFill="1" applyBorder="1" applyAlignment="1" applyProtection="1">
      <alignment horizontal="right" vertical="center"/>
      <protection locked="0"/>
    </xf>
    <xf numFmtId="179" fontId="0" fillId="5" borderId="11" xfId="0" applyNumberFormat="1" applyFill="1" applyBorder="1" applyAlignment="1" applyProtection="1">
      <alignment horizontal="right" vertical="center"/>
      <protection locked="0"/>
    </xf>
    <xf numFmtId="179" fontId="0" fillId="5" borderId="19" xfId="0" applyNumberFormat="1" applyFill="1" applyBorder="1" applyAlignment="1" applyProtection="1">
      <alignment horizontal="right" vertical="center"/>
      <protection locked="0"/>
    </xf>
    <xf numFmtId="179" fontId="0" fillId="5" borderId="12" xfId="0" applyNumberFormat="1" applyFill="1" applyBorder="1" applyAlignment="1" applyProtection="1">
      <alignment horizontal="right" vertical="center"/>
      <protection locked="0"/>
    </xf>
    <xf numFmtId="179" fontId="0" fillId="9" borderId="22" xfId="0" applyNumberFormat="1" applyFill="1" applyBorder="1" applyAlignment="1">
      <alignment horizontal="right" vertical="center"/>
    </xf>
    <xf numFmtId="179" fontId="0" fillId="9" borderId="23" xfId="0" applyNumberFormat="1" applyFill="1" applyBorder="1" applyAlignment="1">
      <alignment horizontal="right" vertical="center"/>
    </xf>
    <xf numFmtId="179" fontId="0" fillId="9" borderId="24" xfId="0" applyNumberFormat="1" applyFill="1" applyBorder="1" applyAlignment="1">
      <alignment horizontal="right" vertical="center"/>
    </xf>
    <xf numFmtId="179" fontId="0" fillId="0" borderId="27" xfId="0" applyNumberFormat="1" applyFill="1" applyBorder="1" applyAlignment="1" applyProtection="1">
      <alignment horizontal="right" vertical="center"/>
    </xf>
    <xf numFmtId="179" fontId="0" fillId="9" borderId="26" xfId="0" applyNumberFormat="1" applyFill="1" applyBorder="1" applyAlignment="1">
      <alignment horizontal="right" vertical="center"/>
    </xf>
    <xf numFmtId="179" fontId="0" fillId="0" borderId="0" xfId="0" applyNumberFormat="1" applyAlignment="1">
      <alignment horizontal="right" vertical="center"/>
    </xf>
    <xf numFmtId="0" fontId="7" fillId="2" borderId="2" xfId="0" applyFont="1" applyFill="1" applyBorder="1" applyAlignment="1" applyProtection="1">
      <alignment horizontal="center" vertical="center"/>
    </xf>
    <xf numFmtId="0" fontId="0" fillId="3" borderId="2" xfId="0" applyFill="1" applyBorder="1" applyAlignment="1" applyProtection="1">
      <alignment vertical="center"/>
    </xf>
    <xf numFmtId="0" fontId="0" fillId="2" borderId="2" xfId="0" applyFill="1" applyBorder="1" applyAlignment="1" applyProtection="1">
      <alignment horizontal="center" vertical="center"/>
    </xf>
    <xf numFmtId="0" fontId="0" fillId="5" borderId="2" xfId="0" applyFill="1" applyBorder="1" applyAlignment="1" applyProtection="1">
      <alignment horizontal="center" vertical="center"/>
      <protection locked="0"/>
    </xf>
    <xf numFmtId="0" fontId="0" fillId="3" borderId="2" xfId="0" applyFill="1" applyBorder="1" applyAlignment="1" applyProtection="1">
      <alignment horizontal="left" vertical="center"/>
    </xf>
    <xf numFmtId="0" fontId="0" fillId="5" borderId="28" xfId="0" applyFill="1" applyBorder="1" applyAlignment="1" applyProtection="1">
      <alignment horizontal="center" vertical="center"/>
      <protection locked="0"/>
    </xf>
    <xf numFmtId="0" fontId="0" fillId="2" borderId="3" xfId="0" applyFill="1" applyBorder="1" applyAlignment="1" applyProtection="1">
      <alignment horizontal="center" vertical="center"/>
    </xf>
    <xf numFmtId="0" fontId="0" fillId="10" borderId="4" xfId="0" applyFill="1" applyBorder="1" applyAlignment="1" applyProtection="1">
      <alignment horizontal="center" vertical="center"/>
      <protection locked="0"/>
    </xf>
    <xf numFmtId="0" fontId="0" fillId="10" borderId="5" xfId="0" applyFill="1" applyBorder="1" applyAlignment="1" applyProtection="1">
      <alignment horizontal="center" vertical="center"/>
      <protection locked="0"/>
    </xf>
    <xf numFmtId="0" fontId="0" fillId="10" borderId="6" xfId="0" applyFill="1" applyBorder="1" applyAlignment="1" applyProtection="1">
      <alignment horizontal="center" vertical="center"/>
      <protection locked="0"/>
    </xf>
    <xf numFmtId="0" fontId="0" fillId="10" borderId="7" xfId="0" applyFill="1" applyBorder="1" applyAlignment="1" applyProtection="1">
      <alignment horizontal="center" vertical="center"/>
      <protection locked="0"/>
    </xf>
    <xf numFmtId="0" fontId="3" fillId="2" borderId="8" xfId="0" applyFont="1" applyFill="1" applyBorder="1" applyAlignment="1" applyProtection="1">
      <alignment horizontal="center" vertical="center"/>
    </xf>
    <xf numFmtId="0" fontId="0" fillId="3" borderId="8" xfId="0" applyFill="1" applyBorder="1" applyAlignment="1" applyProtection="1">
      <alignment vertical="center"/>
    </xf>
    <xf numFmtId="0" fontId="0" fillId="8" borderId="3" xfId="0" applyFill="1" applyBorder="1" applyAlignment="1" applyProtection="1">
      <alignment horizontal="center" vertical="center"/>
    </xf>
    <xf numFmtId="177" fontId="0" fillId="9" borderId="3" xfId="0" applyNumberFormat="1" applyFill="1" applyBorder="1" applyAlignment="1" applyProtection="1">
      <alignment horizontal="center" vertical="center"/>
    </xf>
    <xf numFmtId="0" fontId="0" fillId="3" borderId="8" xfId="0" applyFill="1" applyBorder="1" applyAlignment="1" applyProtection="1">
      <alignment horizontal="left" vertical="center"/>
    </xf>
    <xf numFmtId="177" fontId="0" fillId="9" borderId="12" xfId="0" applyNumberFormat="1" applyFill="1" applyBorder="1" applyAlignment="1" applyProtection="1">
      <alignment horizontal="center" vertical="center"/>
    </xf>
    <xf numFmtId="177" fontId="0" fillId="9" borderId="10" xfId="0" applyNumberFormat="1" applyFill="1" applyBorder="1" applyAlignment="1" applyProtection="1">
      <alignment horizontal="center" vertical="center"/>
    </xf>
    <xf numFmtId="177" fontId="0" fillId="9" borderId="11" xfId="0" applyNumberFormat="1" applyFill="1" applyBorder="1" applyAlignment="1" applyProtection="1">
      <alignment horizontal="center" vertical="center"/>
    </xf>
    <xf numFmtId="177" fontId="0" fillId="9" borderId="9" xfId="0" applyNumberFormat="1" applyFill="1" applyBorder="1" applyAlignment="1" applyProtection="1">
      <alignment horizontal="center" vertical="center"/>
    </xf>
    <xf numFmtId="177" fontId="0" fillId="9" borderId="19" xfId="0" applyNumberFormat="1" applyFont="1" applyFill="1" applyBorder="1" applyAlignment="1" applyProtection="1">
      <alignment horizontal="center" vertical="center"/>
    </xf>
    <xf numFmtId="0" fontId="7" fillId="2" borderId="13" xfId="0" applyFont="1" applyFill="1" applyBorder="1" applyAlignment="1" applyProtection="1">
      <alignment vertical="center"/>
    </xf>
    <xf numFmtId="0" fontId="0" fillId="3" borderId="13" xfId="0" applyFill="1" applyBorder="1" applyAlignment="1" applyProtection="1">
      <alignment horizontal="left" vertical="center"/>
    </xf>
    <xf numFmtId="0" fontId="0" fillId="8" borderId="8" xfId="0" applyFill="1" applyBorder="1" applyAlignment="1" applyProtection="1">
      <alignment horizontal="center" vertical="center"/>
    </xf>
    <xf numFmtId="0" fontId="0" fillId="9" borderId="8" xfId="0" applyFill="1" applyBorder="1" applyAlignment="1" applyProtection="1">
      <alignment horizontal="left" vertical="center"/>
    </xf>
    <xf numFmtId="0" fontId="0" fillId="8" borderId="18" xfId="0" applyFill="1" applyBorder="1" applyAlignment="1" applyProtection="1">
      <alignment horizontal="center" vertical="center"/>
      <protection hidden="1"/>
    </xf>
    <xf numFmtId="0" fontId="0" fillId="0" borderId="0" xfId="0" applyBorder="1" applyAlignment="1" applyProtection="1">
      <alignment horizontal="center" vertical="center"/>
    </xf>
    <xf numFmtId="0" fontId="0" fillId="9" borderId="14" xfId="0" applyFill="1" applyBorder="1" applyAlignment="1" applyProtection="1">
      <alignment horizontal="left" vertical="center"/>
    </xf>
    <xf numFmtId="0" fontId="0" fillId="9" borderId="17" xfId="0" applyFill="1" applyBorder="1" applyProtection="1">
      <alignment vertical="center"/>
    </xf>
    <xf numFmtId="0" fontId="0" fillId="9" borderId="15" xfId="0" applyFill="1" applyBorder="1" applyProtection="1">
      <alignment vertical="center"/>
    </xf>
    <xf numFmtId="0" fontId="0" fillId="9" borderId="21" xfId="0" applyFill="1" applyBorder="1" applyProtection="1">
      <alignment vertical="center"/>
    </xf>
    <xf numFmtId="0" fontId="0" fillId="9" borderId="16" xfId="0" applyFill="1" applyBorder="1" applyProtection="1">
      <alignment vertical="center"/>
    </xf>
    <xf numFmtId="0" fontId="0" fillId="9" borderId="14" xfId="0" applyFont="1" applyFill="1" applyBorder="1" applyProtection="1">
      <alignment vertical="center"/>
    </xf>
    <xf numFmtId="0" fontId="0" fillId="9" borderId="5" xfId="0" applyFill="1" applyBorder="1" applyProtection="1">
      <alignment vertical="center"/>
    </xf>
    <xf numFmtId="0" fontId="0" fillId="9" borderId="6" xfId="0" applyFill="1" applyBorder="1" applyProtection="1">
      <alignment vertical="center"/>
    </xf>
    <xf numFmtId="0" fontId="0" fillId="9" borderId="7" xfId="0" applyFill="1" applyBorder="1" applyProtection="1">
      <alignment vertical="center"/>
    </xf>
    <xf numFmtId="0" fontId="0" fillId="9" borderId="28" xfId="0" applyFill="1" applyBorder="1" applyProtection="1">
      <alignment vertical="center"/>
    </xf>
    <xf numFmtId="0" fontId="0" fillId="9" borderId="4" xfId="0" applyFill="1" applyBorder="1" applyProtection="1">
      <alignment vertical="center"/>
    </xf>
    <xf numFmtId="0" fontId="0" fillId="9" borderId="10" xfId="0" applyFill="1" applyBorder="1" applyProtection="1">
      <alignment vertical="center"/>
    </xf>
    <xf numFmtId="0" fontId="0" fillId="9" borderId="11" xfId="0" applyFill="1" applyBorder="1" applyProtection="1">
      <alignment vertical="center"/>
    </xf>
    <xf numFmtId="0" fontId="0" fillId="3" borderId="29" xfId="0" applyFill="1" applyBorder="1" applyAlignment="1" applyProtection="1">
      <alignment horizontal="left" vertical="center"/>
    </xf>
    <xf numFmtId="0" fontId="0" fillId="8" borderId="13" xfId="0" applyFill="1" applyBorder="1" applyAlignment="1" applyProtection="1">
      <alignment horizontal="center" vertical="center"/>
    </xf>
    <xf numFmtId="179" fontId="0" fillId="9" borderId="3" xfId="0" applyNumberFormat="1" applyFill="1" applyBorder="1" applyAlignment="1" applyProtection="1">
      <alignment horizontal="right" vertical="center"/>
    </xf>
    <xf numFmtId="0" fontId="0" fillId="0" borderId="0" xfId="0" applyBorder="1" applyProtection="1">
      <alignment vertical="center"/>
    </xf>
    <xf numFmtId="179" fontId="0" fillId="9" borderId="9" xfId="0" applyNumberFormat="1" applyFill="1" applyBorder="1" applyAlignment="1" applyProtection="1">
      <alignment horizontal="right" vertical="center"/>
    </xf>
    <xf numFmtId="179" fontId="0" fillId="9" borderId="12" xfId="0" applyNumberFormat="1" applyFill="1" applyBorder="1" applyAlignment="1" applyProtection="1">
      <alignment horizontal="right" vertical="center"/>
    </xf>
    <xf numFmtId="179" fontId="0" fillId="9" borderId="10" xfId="0" applyNumberFormat="1" applyFill="1" applyBorder="1" applyAlignment="1" applyProtection="1">
      <alignment horizontal="right" vertical="center"/>
    </xf>
    <xf numFmtId="179" fontId="0" fillId="9" borderId="11" xfId="0" applyNumberFormat="1" applyFill="1" applyBorder="1" applyAlignment="1" applyProtection="1">
      <alignment horizontal="right" vertical="center"/>
    </xf>
    <xf numFmtId="179" fontId="0" fillId="9" borderId="20" xfId="0" applyNumberFormat="1" applyFill="1" applyBorder="1" applyAlignment="1" applyProtection="1">
      <alignment horizontal="right" vertical="center"/>
      <protection hidden="1"/>
    </xf>
    <xf numFmtId="0" fontId="0" fillId="8" borderId="30" xfId="0" applyFill="1" applyBorder="1" applyAlignment="1" applyProtection="1">
      <alignment horizontal="center" vertical="center"/>
    </xf>
    <xf numFmtId="179" fontId="0" fillId="9" borderId="19" xfId="0" applyNumberFormat="1" applyFont="1" applyFill="1" applyBorder="1" applyAlignment="1" applyProtection="1">
      <alignment horizontal="right" vertical="center"/>
    </xf>
    <xf numFmtId="0" fontId="8" fillId="0" borderId="0" xfId="0" applyFont="1" applyProtection="1">
      <alignment vertical="center"/>
    </xf>
    <xf numFmtId="0" fontId="8" fillId="0" borderId="0" xfId="0" applyFont="1">
      <alignment vertical="center"/>
    </xf>
    <xf numFmtId="0" fontId="9" fillId="0" borderId="0" xfId="0" applyFont="1" applyAlignment="1" applyProtection="1">
      <alignment horizontal="center" vertical="center"/>
    </xf>
    <xf numFmtId="0" fontId="8" fillId="0" borderId="2" xfId="0" applyFont="1" applyBorder="1" applyAlignment="1" applyProtection="1">
      <alignment horizontal="center" vertical="center"/>
    </xf>
    <xf numFmtId="0" fontId="8" fillId="0" borderId="0" xfId="0" applyFont="1" applyAlignment="1" applyProtection="1">
      <alignment horizontal="center" vertical="center"/>
    </xf>
    <xf numFmtId="0" fontId="8" fillId="0" borderId="2" xfId="0" applyFont="1" applyBorder="1" applyProtection="1">
      <alignment vertical="center"/>
    </xf>
    <xf numFmtId="0" fontId="10" fillId="0" borderId="0" xfId="0" applyFont="1" applyAlignment="1" applyProtection="1">
      <alignment horizontal="center" vertical="center"/>
    </xf>
    <xf numFmtId="0" fontId="8" fillId="0" borderId="8" xfId="0" applyFont="1" applyBorder="1" applyAlignment="1" applyProtection="1">
      <alignment horizontal="center" vertical="center"/>
    </xf>
    <xf numFmtId="0" fontId="8" fillId="0" borderId="8" xfId="0" applyFont="1" applyBorder="1" applyAlignment="1" applyProtection="1">
      <alignment vertical="center" wrapText="1"/>
    </xf>
    <xf numFmtId="0" fontId="8" fillId="0" borderId="13" xfId="0" applyFont="1" applyBorder="1" applyAlignment="1" applyProtection="1">
      <alignment horizontal="center" vertical="center"/>
    </xf>
    <xf numFmtId="0" fontId="8" fillId="0" borderId="13" xfId="0" applyFont="1" applyBorder="1" applyAlignment="1" applyProtection="1">
      <alignment vertical="center" wrapText="1"/>
    </xf>
    <xf numFmtId="0" fontId="10" fillId="0" borderId="0" xfId="0" applyFont="1" applyAlignment="1" applyProtection="1">
      <alignment vertical="center"/>
    </xf>
    <xf numFmtId="0" fontId="8" fillId="0" borderId="3" xfId="0" applyFont="1" applyBorder="1" applyAlignment="1" applyProtection="1">
      <alignment horizontal="center" vertical="center"/>
    </xf>
    <xf numFmtId="179" fontId="8" fillId="0" borderId="3" xfId="0" applyNumberFormat="1" applyFont="1" applyBorder="1" applyAlignment="1" applyProtection="1">
      <alignment horizontal="right" vertical="center"/>
    </xf>
    <xf numFmtId="0" fontId="11" fillId="0" borderId="0" xfId="0" applyFont="1" applyAlignment="1">
      <alignment horizontal="right" vertical="center"/>
    </xf>
    <xf numFmtId="0" fontId="10" fillId="0" borderId="0" xfId="0" applyFont="1" applyAlignment="1">
      <alignment vertical="center"/>
    </xf>
    <xf numFmtId="0" fontId="10" fillId="0" borderId="0" xfId="0" applyFont="1" applyAlignment="1">
      <alignment horizontal="center" vertical="center"/>
    </xf>
    <xf numFmtId="0" fontId="12" fillId="5" borderId="0" xfId="0" applyFont="1" applyFill="1" applyAlignment="1" applyProtection="1">
      <alignment horizontal="right" vertical="center"/>
      <protection locked="0"/>
    </xf>
    <xf numFmtId="0" fontId="12" fillId="0" borderId="0" xfId="0" applyFont="1" applyAlignment="1">
      <alignment horizontal="right" vertical="center"/>
    </xf>
    <xf numFmtId="0" fontId="8" fillId="0" borderId="3" xfId="0" applyFont="1" applyBorder="1" applyAlignment="1">
      <alignment horizontal="center" vertical="center"/>
    </xf>
    <xf numFmtId="0" fontId="8" fillId="0" borderId="3" xfId="0" applyFont="1" applyBorder="1" applyAlignment="1" applyProtection="1">
      <alignment vertical="center" wrapText="1"/>
      <protection locked="0"/>
    </xf>
    <xf numFmtId="0" fontId="0" fillId="0" borderId="0" xfId="0" applyAlignment="1" applyProtection="1">
      <alignment horizontal="right" vertical="center"/>
    </xf>
    <xf numFmtId="0" fontId="0" fillId="7" borderId="2" xfId="0" applyFill="1" applyBorder="1" applyAlignment="1" applyProtection="1">
      <alignment horizontal="left" vertical="center"/>
    </xf>
    <xf numFmtId="177" fontId="0" fillId="9" borderId="4" xfId="0" applyNumberFormat="1" applyFill="1" applyBorder="1" applyAlignment="1" applyProtection="1">
      <alignment horizontal="center" vertical="center"/>
    </xf>
    <xf numFmtId="177" fontId="0" fillId="9" borderId="5" xfId="0" applyNumberFormat="1" applyFill="1" applyBorder="1" applyAlignment="1" applyProtection="1">
      <alignment horizontal="center" vertical="center"/>
    </xf>
    <xf numFmtId="177" fontId="0" fillId="9" borderId="6" xfId="0" applyNumberFormat="1" applyFill="1" applyBorder="1" applyAlignment="1" applyProtection="1">
      <alignment horizontal="center" vertical="center"/>
    </xf>
    <xf numFmtId="0" fontId="0" fillId="7" borderId="8" xfId="0" applyFill="1" applyBorder="1" applyAlignment="1" applyProtection="1">
      <alignment horizontal="left" vertical="center"/>
    </xf>
    <xf numFmtId="0" fontId="0" fillId="9" borderId="4" xfId="0" applyFill="1" applyBorder="1" applyAlignment="1" applyProtection="1">
      <alignment horizontal="left" vertical="center"/>
    </xf>
    <xf numFmtId="0" fontId="0" fillId="9" borderId="5" xfId="0" applyFill="1" applyBorder="1" applyAlignment="1" applyProtection="1">
      <alignment horizontal="left" vertical="center"/>
    </xf>
    <xf numFmtId="0" fontId="0" fillId="9" borderId="6" xfId="0" applyFill="1" applyBorder="1" applyAlignment="1" applyProtection="1">
      <alignment horizontal="left" vertical="center"/>
    </xf>
    <xf numFmtId="0" fontId="0" fillId="7" borderId="13" xfId="0" applyFill="1" applyBorder="1" applyAlignment="1" applyProtection="1">
      <alignment horizontal="left" vertical="center"/>
    </xf>
    <xf numFmtId="178" fontId="0" fillId="9" borderId="9" xfId="0" applyNumberFormat="1" applyFill="1" applyBorder="1" applyAlignment="1" applyProtection="1">
      <alignment horizontal="right" vertical="center"/>
    </xf>
    <xf numFmtId="178" fontId="0" fillId="9" borderId="10" xfId="0" applyNumberFormat="1" applyFill="1" applyBorder="1" applyAlignment="1" applyProtection="1">
      <alignment horizontal="right" vertical="center"/>
    </xf>
    <xf numFmtId="178" fontId="0" fillId="9" borderId="11" xfId="0" applyNumberFormat="1" applyFill="1" applyBorder="1" applyAlignment="1" applyProtection="1">
      <alignment horizontal="right" vertical="center"/>
    </xf>
    <xf numFmtId="0" fontId="0" fillId="0" borderId="0" xfId="0" applyBorder="1" applyAlignment="1" applyProtection="1">
      <alignment horizontal="right" vertical="center"/>
    </xf>
    <xf numFmtId="178" fontId="0" fillId="9" borderId="20" xfId="0" applyNumberFormat="1" applyFill="1" applyBorder="1" applyAlignment="1" applyProtection="1">
      <alignment horizontal="right" vertical="center"/>
      <protection hidden="1"/>
    </xf>
    <xf numFmtId="0" fontId="0" fillId="0" borderId="0" xfId="0" applyBorder="1" applyAlignment="1" applyProtection="1">
      <alignment horizontal="right" vertical="center"/>
      <protection hidden="1"/>
    </xf>
    <xf numFmtId="0" fontId="0" fillId="3" borderId="30" xfId="0" applyFill="1" applyBorder="1" applyAlignment="1" applyProtection="1">
      <alignment horizontal="center" vertical="center"/>
    </xf>
    <xf numFmtId="0" fontId="0" fillId="3" borderId="20" xfId="0" applyFill="1" applyBorder="1" applyAlignment="1" applyProtection="1">
      <alignment horizontal="center" vertical="center"/>
    </xf>
    <xf numFmtId="0" fontId="0" fillId="5" borderId="30" xfId="0" applyFill="1" applyBorder="1" applyAlignment="1" applyProtection="1">
      <alignment horizontal="center" vertical="center"/>
    </xf>
    <xf numFmtId="0" fontId="0" fillId="5" borderId="20" xfId="0" applyFill="1" applyBorder="1" applyAlignment="1" applyProtection="1">
      <alignment horizontal="center" vertical="center"/>
    </xf>
    <xf numFmtId="0" fontId="13" fillId="0" borderId="30" xfId="0" applyFont="1" applyBorder="1" applyAlignment="1" applyProtection="1">
      <alignment horizontal="center" vertical="center"/>
    </xf>
    <xf numFmtId="0" fontId="13" fillId="0" borderId="20" xfId="0" applyFont="1" applyBorder="1" applyAlignment="1" applyProtection="1">
      <alignment horizontal="center" vertical="center"/>
    </xf>
    <xf numFmtId="0" fontId="14" fillId="0" borderId="0" xfId="0" applyFont="1" applyProtection="1">
      <alignment vertical="center"/>
    </xf>
    <xf numFmtId="0" fontId="15" fillId="0" borderId="0" xfId="0" applyFont="1" applyBorder="1" applyAlignment="1" applyProtection="1">
      <alignment horizontal="center" vertical="center" wrapText="1"/>
    </xf>
    <xf numFmtId="0" fontId="0" fillId="7" borderId="30" xfId="0" applyFill="1" applyBorder="1" applyAlignment="1" applyProtection="1">
      <alignment horizontal="center" vertical="center"/>
    </xf>
    <xf numFmtId="0" fontId="0" fillId="7" borderId="20" xfId="0" applyFill="1" applyBorder="1" applyAlignment="1" applyProtection="1">
      <alignment horizontal="center" vertical="center"/>
    </xf>
    <xf numFmtId="178" fontId="0" fillId="9" borderId="30" xfId="0" applyNumberFormat="1" applyFill="1" applyBorder="1" applyAlignment="1" applyProtection="1">
      <alignment horizontal="right" vertical="center"/>
    </xf>
    <xf numFmtId="178" fontId="0" fillId="9" borderId="20" xfId="0" applyNumberFormat="1" applyFill="1" applyBorder="1" applyAlignment="1" applyProtection="1">
      <alignment horizontal="right" vertical="center"/>
    </xf>
    <xf numFmtId="178" fontId="0" fillId="9" borderId="29" xfId="0" applyNumberFormat="1" applyFill="1" applyBorder="1" applyAlignment="1" applyProtection="1">
      <alignment horizontal="right" vertical="center"/>
    </xf>
    <xf numFmtId="178" fontId="0" fillId="9" borderId="31" xfId="0" applyNumberFormat="1" applyFill="1" applyBorder="1" applyAlignment="1" applyProtection="1">
      <alignment horizontal="right" vertical="center"/>
    </xf>
    <xf numFmtId="0" fontId="16" fillId="0" borderId="0" xfId="0" applyFont="1" applyAlignment="1" applyProtection="1">
      <alignment horizontal="left" vertical="center" wrapText="1"/>
    </xf>
    <xf numFmtId="0" fontId="8" fillId="0" borderId="3" xfId="0" applyFont="1" applyBorder="1" applyAlignment="1" applyProtection="1">
      <alignment vertical="center" shrinkToFit="1"/>
    </xf>
    <xf numFmtId="0" fontId="8" fillId="0" borderId="30"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32" xfId="0" applyFont="1" applyBorder="1" applyAlignment="1" applyProtection="1">
      <alignment horizontal="center" vertical="top" textRotation="255" wrapText="1"/>
    </xf>
    <xf numFmtId="0" fontId="8" fillId="0" borderId="25" xfId="0" applyFont="1" applyBorder="1" applyAlignment="1" applyProtection="1">
      <alignment horizontal="center" vertical="top" textRotation="255" wrapText="1"/>
    </xf>
    <xf numFmtId="0" fontId="8" fillId="0" borderId="25" xfId="0" applyFont="1" applyBorder="1" applyProtection="1">
      <alignment vertical="center"/>
    </xf>
    <xf numFmtId="0" fontId="8" fillId="0" borderId="18" xfId="0" applyFont="1" applyBorder="1" applyProtection="1">
      <alignment vertical="center"/>
    </xf>
    <xf numFmtId="0" fontId="17" fillId="0" borderId="0" xfId="0" applyFont="1" applyAlignment="1" applyProtection="1">
      <alignment horizontal="center" vertical="center"/>
    </xf>
    <xf numFmtId="0" fontId="8" fillId="0" borderId="33"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0" xfId="0" applyFont="1" applyBorder="1" applyProtection="1">
      <alignment vertical="center"/>
    </xf>
    <xf numFmtId="0" fontId="8" fillId="0" borderId="33" xfId="0" applyFont="1" applyBorder="1" applyProtection="1">
      <alignment vertical="center"/>
    </xf>
    <xf numFmtId="0" fontId="8" fillId="0" borderId="8" xfId="0" applyFont="1" applyBorder="1" applyProtection="1">
      <alignment vertical="center"/>
    </xf>
    <xf numFmtId="0" fontId="8" fillId="0" borderId="8" xfId="0" applyFont="1" applyBorder="1" applyAlignment="1" applyProtection="1">
      <alignment vertical="center" shrinkToFit="1"/>
    </xf>
    <xf numFmtId="0" fontId="8" fillId="0" borderId="0" xfId="0" applyFont="1" applyBorder="1" applyAlignment="1" applyProtection="1">
      <alignment horizontal="center" vertical="center"/>
    </xf>
    <xf numFmtId="0" fontId="8" fillId="0" borderId="13" xfId="0" applyFont="1" applyBorder="1" applyProtection="1">
      <alignment vertical="center"/>
    </xf>
    <xf numFmtId="0" fontId="8" fillId="0" borderId="13" xfId="0" applyFont="1" applyBorder="1" applyAlignment="1" applyProtection="1">
      <alignment vertical="center" shrinkToFit="1"/>
    </xf>
    <xf numFmtId="0" fontId="8" fillId="0" borderId="34" xfId="0" applyFont="1" applyBorder="1" applyProtection="1">
      <alignment vertical="center"/>
    </xf>
    <xf numFmtId="0" fontId="8" fillId="0" borderId="34" xfId="0" applyFont="1" applyBorder="1" applyAlignment="1" applyProtection="1">
      <alignment horizontal="center" vertical="center"/>
    </xf>
    <xf numFmtId="0" fontId="8" fillId="0" borderId="31" xfId="0" applyFont="1" applyBorder="1" applyAlignment="1" applyProtection="1">
      <alignment horizontal="center" vertical="center"/>
    </xf>
    <xf numFmtId="0" fontId="18" fillId="0" borderId="0" xfId="0" applyFont="1" applyAlignment="1" applyProtection="1">
      <alignment horizontal="right" vertical="center"/>
    </xf>
    <xf numFmtId="0" fontId="11" fillId="0" borderId="0" xfId="0" applyFont="1" applyAlignment="1" applyProtection="1">
      <alignment horizontal="right" vertical="center"/>
    </xf>
    <xf numFmtId="0" fontId="17" fillId="0" borderId="0" xfId="0" applyFont="1" applyAlignment="1" applyProtection="1">
      <alignment vertical="center"/>
    </xf>
    <xf numFmtId="0" fontId="12" fillId="10" borderId="0" xfId="0" applyFont="1" applyFill="1" applyAlignment="1" applyProtection="1">
      <alignment horizontal="right" vertical="center"/>
      <protection locked="0"/>
    </xf>
    <xf numFmtId="0" fontId="17" fillId="0" borderId="0" xfId="0" applyFont="1" applyAlignment="1">
      <alignment vertical="center"/>
    </xf>
  </cellXfs>
  <cellStyles count="1">
    <cellStyle name="標準" xfId="0" builtinId="0"/>
  </cellStyles>
  <dxfs count="7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colors>
    <mruColors>
      <color rgb="FFFFFFEB"/>
      <color rgb="FFFBFBFB"/>
      <color rgb="FFEAEAEA"/>
      <color rgb="FFCCECFF"/>
      <color rgb="FFF3FAFF"/>
      <color rgb="FFFFFFE5"/>
      <color rgb="FF99CCFF"/>
      <color rgb="FFCCFFCC"/>
      <color rgb="FFFFFFCC"/>
      <color rgb="FFFFCC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610235</xdr:colOff>
      <xdr:row>2</xdr:row>
      <xdr:rowOff>76200</xdr:rowOff>
    </xdr:from>
    <xdr:to xmlns:xdr="http://schemas.openxmlformats.org/drawingml/2006/spreadsheetDrawing">
      <xdr:col>4</xdr:col>
      <xdr:colOff>142240</xdr:colOff>
      <xdr:row>4</xdr:row>
      <xdr:rowOff>38735</xdr:rowOff>
    </xdr:to>
    <xdr:sp macro="" textlink="">
      <xdr:nvSpPr>
        <xdr:cNvPr id="5" name="四角形吹き出し 4"/>
        <xdr:cNvSpPr/>
      </xdr:nvSpPr>
      <xdr:spPr>
        <a:xfrm>
          <a:off x="1877060" y="504825"/>
          <a:ext cx="1170305" cy="419735"/>
        </a:xfrm>
        <a:prstGeom prst="wedgeRectCallout">
          <a:avLst>
            <a:gd name="adj1" fmla="val -47396"/>
            <a:gd name="adj2" fmla="val -85227"/>
          </a:avLst>
        </a:prstGeom>
        <a:ln>
          <a:solidFill>
            <a:srgbClr val="FF99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①</a:t>
          </a:r>
          <a:r>
            <a:rPr kumimoji="1" lang="ja-JP" altLang="ja-JP" sz="1400">
              <a:solidFill>
                <a:schemeClr val="dk1"/>
              </a:solidFill>
              <a:effectLst/>
              <a:latin typeface="+mn-lt"/>
              <a:ea typeface="+mn-ea"/>
              <a:cs typeface="+mn-cs"/>
            </a:rPr>
            <a:t>年度入力</a:t>
          </a:r>
          <a:endParaRPr lang="ja-JP" altLang="ja-JP" sz="1400">
            <a:effectLst/>
          </a:endParaRPr>
        </a:p>
      </xdr:txBody>
    </xdr:sp>
    <xdr:clientData/>
  </xdr:twoCellAnchor>
  <xdr:twoCellAnchor>
    <xdr:from xmlns:xdr="http://schemas.openxmlformats.org/drawingml/2006/spreadsheetDrawing">
      <xdr:col>1</xdr:col>
      <xdr:colOff>875665</xdr:colOff>
      <xdr:row>6</xdr:row>
      <xdr:rowOff>86360</xdr:rowOff>
    </xdr:from>
    <xdr:to xmlns:xdr="http://schemas.openxmlformats.org/drawingml/2006/spreadsheetDrawing">
      <xdr:col>3</xdr:col>
      <xdr:colOff>504825</xdr:colOff>
      <xdr:row>8</xdr:row>
      <xdr:rowOff>76200</xdr:rowOff>
    </xdr:to>
    <xdr:sp macro="" textlink="">
      <xdr:nvSpPr>
        <xdr:cNvPr id="6" name="四角形吹き出し 5"/>
        <xdr:cNvSpPr/>
      </xdr:nvSpPr>
      <xdr:spPr>
        <a:xfrm>
          <a:off x="1142365" y="1429385"/>
          <a:ext cx="1629410" cy="447040"/>
        </a:xfrm>
        <a:prstGeom prst="wedgeRectCallout">
          <a:avLst>
            <a:gd name="adj1" fmla="val -51046"/>
            <a:gd name="adj2" fmla="val -105227"/>
          </a:avLst>
        </a:prstGeom>
        <a:ln cap="rnd">
          <a:solidFill>
            <a:srgbClr val="FF6699"/>
          </a:solidFill>
          <a:miter lim="800000"/>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defRPr/>
          </a:pPr>
          <a:r>
            <a:rPr lang="ja-JP" altLang="en-US" sz="1400">
              <a:effectLst/>
            </a:rPr>
            <a:t>②伝票番号入力</a:t>
          </a:r>
          <a:endParaRPr lang="ja-JP" altLang="ja-JP" sz="1400">
            <a:effectLst/>
          </a:endParaRPr>
        </a:p>
      </xdr:txBody>
    </xdr:sp>
    <xdr:clientData/>
  </xdr:twoCellAnchor>
  <xdr:twoCellAnchor>
    <xdr:from xmlns:xdr="http://schemas.openxmlformats.org/drawingml/2006/spreadsheetDrawing">
      <xdr:col>4</xdr:col>
      <xdr:colOff>1247775</xdr:colOff>
      <xdr:row>4</xdr:row>
      <xdr:rowOff>123825</xdr:rowOff>
    </xdr:from>
    <xdr:to xmlns:xdr="http://schemas.openxmlformats.org/drawingml/2006/spreadsheetDrawing">
      <xdr:col>5</xdr:col>
      <xdr:colOff>999490</xdr:colOff>
      <xdr:row>6</xdr:row>
      <xdr:rowOff>152400</xdr:rowOff>
    </xdr:to>
    <xdr:sp macro="" textlink="">
      <xdr:nvSpPr>
        <xdr:cNvPr id="7" name="四角形吹き出し 6"/>
        <xdr:cNvSpPr/>
      </xdr:nvSpPr>
      <xdr:spPr>
        <a:xfrm>
          <a:off x="4152900" y="1009650"/>
          <a:ext cx="1771015" cy="485775"/>
        </a:xfrm>
        <a:prstGeom prst="wedgeRectCallout">
          <a:avLst>
            <a:gd name="adj1" fmla="val -75134"/>
            <a:gd name="adj2" fmla="val -227"/>
          </a:avLst>
        </a:prstGeom>
        <a:ln>
          <a:solidFill>
            <a:srgbClr val="00B05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defRPr/>
          </a:pPr>
          <a:r>
            <a:rPr lang="ja-JP" altLang="en-US" sz="1200">
              <a:effectLst/>
            </a:rPr>
            <a:t>④プルダウンから選択</a:t>
          </a:r>
          <a:endParaRPr lang="ja-JP" altLang="ja-JP" sz="1200">
            <a:effectLst/>
          </a:endParaRPr>
        </a:p>
      </xdr:txBody>
    </xdr:sp>
    <xdr:clientData/>
  </xdr:twoCellAnchor>
  <xdr:twoCellAnchor>
    <xdr:from xmlns:xdr="http://schemas.openxmlformats.org/drawingml/2006/spreadsheetDrawing">
      <xdr:col>6</xdr:col>
      <xdr:colOff>208915</xdr:colOff>
      <xdr:row>1</xdr:row>
      <xdr:rowOff>19685</xdr:rowOff>
    </xdr:from>
    <xdr:to xmlns:xdr="http://schemas.openxmlformats.org/drawingml/2006/spreadsheetDrawing">
      <xdr:col>7</xdr:col>
      <xdr:colOff>942975</xdr:colOff>
      <xdr:row>3</xdr:row>
      <xdr:rowOff>86360</xdr:rowOff>
    </xdr:to>
    <xdr:sp macro="" textlink="">
      <xdr:nvSpPr>
        <xdr:cNvPr id="8" name="四角形吹き出し 7"/>
        <xdr:cNvSpPr/>
      </xdr:nvSpPr>
      <xdr:spPr>
        <a:xfrm>
          <a:off x="6485890" y="200660"/>
          <a:ext cx="1762760" cy="542925"/>
        </a:xfrm>
        <a:prstGeom prst="wedgeRectCallout">
          <a:avLst>
            <a:gd name="adj1" fmla="val -65576"/>
            <a:gd name="adj2" fmla="val 127885"/>
          </a:avLst>
        </a:prstGeom>
        <a:ln>
          <a:solidFill>
            <a:srgbClr val="FF99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defRPr/>
          </a:pPr>
          <a:r>
            <a:rPr lang="ja-JP" altLang="en-US" sz="1400">
              <a:effectLst/>
            </a:rPr>
            <a:t>⑤内容・金額入力</a:t>
          </a:r>
          <a:endParaRPr lang="ja-JP" altLang="ja-JP" sz="1400">
            <a:effectLst/>
          </a:endParaRPr>
        </a:p>
      </xdr:txBody>
    </xdr:sp>
    <xdr:clientData/>
  </xdr:twoCellAnchor>
  <xdr:twoCellAnchor>
    <xdr:from xmlns:xdr="http://schemas.openxmlformats.org/drawingml/2006/spreadsheetDrawing">
      <xdr:col>8</xdr:col>
      <xdr:colOff>247650</xdr:colOff>
      <xdr:row>14</xdr:row>
      <xdr:rowOff>0</xdr:rowOff>
    </xdr:from>
    <xdr:to xmlns:xdr="http://schemas.openxmlformats.org/drawingml/2006/spreadsheetDrawing">
      <xdr:col>9</xdr:col>
      <xdr:colOff>685165</xdr:colOff>
      <xdr:row>17</xdr:row>
      <xdr:rowOff>76200</xdr:rowOff>
    </xdr:to>
    <xdr:sp macro="" textlink="">
      <xdr:nvSpPr>
        <xdr:cNvPr id="10" name="フローチャート : 代替処理 9"/>
        <xdr:cNvSpPr/>
      </xdr:nvSpPr>
      <xdr:spPr>
        <a:xfrm>
          <a:off x="8582025" y="3171825"/>
          <a:ext cx="1466215" cy="762000"/>
        </a:xfrm>
        <a:prstGeom prst="flowChartAlternateProcess">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t>自動計算されます。</a:t>
          </a:r>
          <a:endParaRPr kumimoji="1" lang="en-US" altLang="ja-JP" sz="1100"/>
        </a:p>
        <a:p>
          <a:pPr algn="ctr"/>
          <a:r>
            <a:rPr kumimoji="1" lang="ja-JP" altLang="en-US" sz="1100"/>
            <a:t>触らないでください。</a:t>
          </a:r>
        </a:p>
      </xdr:txBody>
    </xdr:sp>
    <xdr:clientData/>
  </xdr:twoCellAnchor>
  <xdr:twoCellAnchor>
    <xdr:from xmlns:xdr="http://schemas.openxmlformats.org/drawingml/2006/spreadsheetDrawing">
      <xdr:col>8</xdr:col>
      <xdr:colOff>609600</xdr:colOff>
      <xdr:row>4</xdr:row>
      <xdr:rowOff>171450</xdr:rowOff>
    </xdr:from>
    <xdr:to xmlns:xdr="http://schemas.openxmlformats.org/drawingml/2006/spreadsheetDrawing">
      <xdr:col>8</xdr:col>
      <xdr:colOff>981710</xdr:colOff>
      <xdr:row>14</xdr:row>
      <xdr:rowOff>0</xdr:rowOff>
    </xdr:to>
    <xdr:cxnSp macro="">
      <xdr:nvCxnSpPr>
        <xdr:cNvPr id="12" name="直線矢印コネクタ 11"/>
        <xdr:cNvCxnSpPr>
          <a:stCxn id="10" idx="0"/>
        </xdr:cNvCxnSpPr>
      </xdr:nvCxnSpPr>
      <xdr:spPr>
        <a:xfrm flipH="1" flipV="1">
          <a:off x="8943975" y="1057275"/>
          <a:ext cx="372110" cy="2114550"/>
        </a:xfrm>
        <a:prstGeom prst="straightConnector1">
          <a:avLst/>
        </a:prstGeom>
        <a:ln w="28575">
          <a:solidFill>
            <a:srgbClr val="0070C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8</xdr:col>
      <xdr:colOff>8890</xdr:colOff>
      <xdr:row>11</xdr:row>
      <xdr:rowOff>95250</xdr:rowOff>
    </xdr:from>
    <xdr:to xmlns:xdr="http://schemas.openxmlformats.org/drawingml/2006/spreadsheetDrawing">
      <xdr:col>8</xdr:col>
      <xdr:colOff>981710</xdr:colOff>
      <xdr:row>14</xdr:row>
      <xdr:rowOff>0</xdr:rowOff>
    </xdr:to>
    <xdr:cxnSp macro="">
      <xdr:nvCxnSpPr>
        <xdr:cNvPr id="13" name="直線矢印コネクタ 12"/>
        <xdr:cNvCxnSpPr>
          <a:stCxn id="10" idx="0"/>
        </xdr:cNvCxnSpPr>
      </xdr:nvCxnSpPr>
      <xdr:spPr>
        <a:xfrm flipH="1" flipV="1">
          <a:off x="8343265" y="2581275"/>
          <a:ext cx="972820" cy="590550"/>
        </a:xfrm>
        <a:prstGeom prst="straightConnector1">
          <a:avLst/>
        </a:prstGeom>
        <a:ln w="28575">
          <a:solidFill>
            <a:srgbClr val="0070C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6</xdr:col>
      <xdr:colOff>1000760</xdr:colOff>
      <xdr:row>11</xdr:row>
      <xdr:rowOff>114935</xdr:rowOff>
    </xdr:from>
    <xdr:to xmlns:xdr="http://schemas.openxmlformats.org/drawingml/2006/spreadsheetDrawing">
      <xdr:col>8</xdr:col>
      <xdr:colOff>981710</xdr:colOff>
      <xdr:row>14</xdr:row>
      <xdr:rowOff>0</xdr:rowOff>
    </xdr:to>
    <xdr:cxnSp macro="">
      <xdr:nvCxnSpPr>
        <xdr:cNvPr id="16" name="直線矢印コネクタ 15"/>
        <xdr:cNvCxnSpPr>
          <a:stCxn id="10" idx="0"/>
        </xdr:cNvCxnSpPr>
      </xdr:nvCxnSpPr>
      <xdr:spPr>
        <a:xfrm flipH="1" flipV="1">
          <a:off x="7277735" y="2600960"/>
          <a:ext cx="2038350" cy="570865"/>
        </a:xfrm>
        <a:prstGeom prst="straightConnector1">
          <a:avLst/>
        </a:prstGeom>
        <a:ln w="28575">
          <a:solidFill>
            <a:srgbClr val="0070C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7</xdr:col>
      <xdr:colOff>962025</xdr:colOff>
      <xdr:row>17</xdr:row>
      <xdr:rowOff>57150</xdr:rowOff>
    </xdr:from>
    <xdr:to xmlns:xdr="http://schemas.openxmlformats.org/drawingml/2006/spreadsheetDrawing">
      <xdr:col>8</xdr:col>
      <xdr:colOff>894715</xdr:colOff>
      <xdr:row>47</xdr:row>
      <xdr:rowOff>86360</xdr:rowOff>
    </xdr:to>
    <xdr:cxnSp macro="">
      <xdr:nvCxnSpPr>
        <xdr:cNvPr id="25" name="直線矢印コネクタ 24"/>
        <xdr:cNvCxnSpPr/>
      </xdr:nvCxnSpPr>
      <xdr:spPr>
        <a:xfrm flipH="1">
          <a:off x="8267700" y="3914775"/>
          <a:ext cx="961390" cy="6887210"/>
        </a:xfrm>
        <a:prstGeom prst="straightConnector1">
          <a:avLst/>
        </a:prstGeom>
        <a:ln w="28575">
          <a:solidFill>
            <a:srgbClr val="0070C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6</xdr:col>
      <xdr:colOff>1000760</xdr:colOff>
      <xdr:row>17</xdr:row>
      <xdr:rowOff>57150</xdr:rowOff>
    </xdr:from>
    <xdr:to xmlns:xdr="http://schemas.openxmlformats.org/drawingml/2006/spreadsheetDrawing">
      <xdr:col>8</xdr:col>
      <xdr:colOff>838835</xdr:colOff>
      <xdr:row>47</xdr:row>
      <xdr:rowOff>76200</xdr:rowOff>
    </xdr:to>
    <xdr:cxnSp macro="">
      <xdr:nvCxnSpPr>
        <xdr:cNvPr id="27" name="直線矢印コネクタ 26"/>
        <xdr:cNvCxnSpPr/>
      </xdr:nvCxnSpPr>
      <xdr:spPr>
        <a:xfrm flipH="1">
          <a:off x="7277735" y="3914775"/>
          <a:ext cx="1895475" cy="6877050"/>
        </a:xfrm>
        <a:prstGeom prst="straightConnector1">
          <a:avLst/>
        </a:prstGeom>
        <a:ln w="28575">
          <a:solidFill>
            <a:srgbClr val="0070C0"/>
          </a:solidFill>
          <a:tailEnd type="arrow"/>
        </a:ln>
      </xdr:spPr>
      <xdr:style>
        <a:lnRef idx="1">
          <a:schemeClr val="accent2"/>
        </a:lnRef>
        <a:fillRef idx="0">
          <a:schemeClr val="accent2"/>
        </a:fillRef>
        <a:effectRef idx="0">
          <a:schemeClr val="accent2"/>
        </a:effectRef>
        <a:fontRef idx="minor">
          <a:schemeClr val="tx1"/>
        </a:fontRef>
      </xdr:style>
    </xdr:cxnSp>
    <xdr:clientData/>
  </xdr:twoCellAnchor>
  <xdr:twoCellAnchor>
    <xdr:from xmlns:xdr="http://schemas.openxmlformats.org/drawingml/2006/spreadsheetDrawing">
      <xdr:col>3</xdr:col>
      <xdr:colOff>428625</xdr:colOff>
      <xdr:row>11</xdr:row>
      <xdr:rowOff>57150</xdr:rowOff>
    </xdr:from>
    <xdr:to xmlns:xdr="http://schemas.openxmlformats.org/drawingml/2006/spreadsheetDrawing">
      <xdr:col>4</xdr:col>
      <xdr:colOff>1028700</xdr:colOff>
      <xdr:row>13</xdr:row>
      <xdr:rowOff>76200</xdr:rowOff>
    </xdr:to>
    <xdr:sp macro="" textlink="">
      <xdr:nvSpPr>
        <xdr:cNvPr id="33" name="四角形吹き出し 32"/>
        <xdr:cNvSpPr/>
      </xdr:nvSpPr>
      <xdr:spPr>
        <a:xfrm>
          <a:off x="2695575" y="2543175"/>
          <a:ext cx="1238250" cy="476250"/>
        </a:xfrm>
        <a:prstGeom prst="wedgeRectCallout">
          <a:avLst>
            <a:gd name="adj1" fmla="val -47396"/>
            <a:gd name="adj2" fmla="val -85227"/>
          </a:avLst>
        </a:prstGeom>
        <a:ln>
          <a:solidFill>
            <a:srgbClr val="FF99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③日付</a:t>
          </a:r>
          <a:r>
            <a:rPr kumimoji="1" lang="ja-JP" altLang="ja-JP" sz="1400">
              <a:solidFill>
                <a:schemeClr val="dk1"/>
              </a:solidFill>
              <a:effectLst/>
              <a:latin typeface="+mn-lt"/>
              <a:ea typeface="+mn-ea"/>
              <a:cs typeface="+mn-cs"/>
            </a:rPr>
            <a:t>入力</a:t>
          </a:r>
          <a:endParaRPr lang="ja-JP" altLang="ja-JP" sz="1400">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1638300</xdr:colOff>
      <xdr:row>1</xdr:row>
      <xdr:rowOff>38100</xdr:rowOff>
    </xdr:from>
    <xdr:to xmlns:xdr="http://schemas.openxmlformats.org/drawingml/2006/spreadsheetDrawing">
      <xdr:col>7</xdr:col>
      <xdr:colOff>619125</xdr:colOff>
      <xdr:row>3</xdr:row>
      <xdr:rowOff>95250</xdr:rowOff>
    </xdr:to>
    <xdr:sp macro="" textlink="">
      <xdr:nvSpPr>
        <xdr:cNvPr id="2" name="角丸四角形吹き出し 1"/>
        <xdr:cNvSpPr/>
      </xdr:nvSpPr>
      <xdr:spPr>
        <a:xfrm>
          <a:off x="6562725" y="219075"/>
          <a:ext cx="2133600" cy="485775"/>
        </a:xfrm>
        <a:prstGeom prst="wedgeRoundRectCallout">
          <a:avLst>
            <a:gd name="adj1" fmla="val -73304"/>
            <a:gd name="adj2" fmla="val 115175"/>
            <a:gd name="adj3" fmla="val 16667"/>
          </a:avLst>
        </a:prstGeom>
        <a:ln>
          <a:solidFill>
            <a:schemeClr val="accent6">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薄ピンク色の欄に入力</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1638935</xdr:colOff>
      <xdr:row>1</xdr:row>
      <xdr:rowOff>38100</xdr:rowOff>
    </xdr:from>
    <xdr:to xmlns:xdr="http://schemas.openxmlformats.org/drawingml/2006/spreadsheetDrawing">
      <xdr:col>7</xdr:col>
      <xdr:colOff>619125</xdr:colOff>
      <xdr:row>3</xdr:row>
      <xdr:rowOff>95250</xdr:rowOff>
    </xdr:to>
    <xdr:sp macro="" textlink="">
      <xdr:nvSpPr>
        <xdr:cNvPr id="2" name="角丸四角形吹き出し 1"/>
        <xdr:cNvSpPr/>
      </xdr:nvSpPr>
      <xdr:spPr>
        <a:xfrm>
          <a:off x="6563360" y="219075"/>
          <a:ext cx="2047240" cy="485775"/>
        </a:xfrm>
        <a:prstGeom prst="wedgeRoundRectCallout">
          <a:avLst>
            <a:gd name="adj1" fmla="val -73304"/>
            <a:gd name="adj2" fmla="val 115175"/>
            <a:gd name="adj3" fmla="val 16667"/>
          </a:avLst>
        </a:prstGeom>
        <a:ln>
          <a:solidFill>
            <a:schemeClr val="accent6">
              <a:lumMod val="60000"/>
              <a:lumOff val="40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200"/>
            <a:t>薄ピンク色の欄に入力</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3.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CFF"/>
  </sheetPr>
  <dimension ref="B2:L13"/>
  <sheetViews>
    <sheetView tabSelected="1" workbookViewId="0"/>
  </sheetViews>
  <sheetFormatPr defaultRowHeight="13.5"/>
  <cols>
    <col min="1" max="1" width="3.75" customWidth="1"/>
    <col min="2" max="2" width="11.5" customWidth="1"/>
    <col min="12" max="12" width="17.75" customWidth="1"/>
  </cols>
  <sheetData>
    <row r="2" spans="2:12" ht="24">
      <c r="B2" s="1" t="s">
        <v>76</v>
      </c>
      <c r="C2" s="1"/>
      <c r="D2" s="1"/>
    </row>
    <row r="3" spans="2:12" ht="198.75" customHeight="1">
      <c r="B3" s="2" t="s">
        <v>133</v>
      </c>
      <c r="C3" s="2"/>
      <c r="D3" s="2"/>
      <c r="E3" s="2"/>
      <c r="F3" s="2"/>
      <c r="G3" s="2"/>
      <c r="H3" s="2"/>
      <c r="I3" s="2"/>
      <c r="J3" s="2"/>
      <c r="K3" s="2"/>
      <c r="L3" s="2"/>
    </row>
    <row r="4" spans="2:12" ht="7.5" customHeight="1"/>
    <row r="5" spans="2:12" ht="21">
      <c r="B5" s="3" t="s">
        <v>130</v>
      </c>
      <c r="C5" s="7"/>
      <c r="D5" s="7"/>
      <c r="E5" s="7"/>
      <c r="F5" s="7"/>
      <c r="G5" s="7"/>
      <c r="H5" s="7"/>
      <c r="I5" s="7"/>
      <c r="J5" s="7"/>
      <c r="K5" s="7"/>
      <c r="L5" s="7"/>
    </row>
    <row r="6" spans="2:12" ht="35.25" customHeight="1">
      <c r="B6" s="4" t="s">
        <v>131</v>
      </c>
      <c r="C6" s="8"/>
      <c r="D6" s="8"/>
      <c r="E6" s="8"/>
      <c r="F6" s="8"/>
      <c r="G6" s="8"/>
      <c r="H6" s="8"/>
      <c r="I6" s="8"/>
      <c r="J6" s="8"/>
      <c r="K6" s="8"/>
      <c r="L6" s="8"/>
    </row>
    <row r="7" spans="2:12" ht="9.75" customHeight="1">
      <c r="B7" s="4"/>
      <c r="C7" s="8"/>
      <c r="D7" s="8"/>
      <c r="E7" s="8"/>
      <c r="F7" s="8"/>
      <c r="G7" s="8"/>
      <c r="H7" s="8"/>
      <c r="I7" s="8"/>
      <c r="J7" s="8"/>
      <c r="K7" s="8"/>
      <c r="L7" s="8"/>
    </row>
    <row r="8" spans="2:12" ht="24">
      <c r="B8" s="5" t="s">
        <v>101</v>
      </c>
      <c r="C8" s="9"/>
    </row>
    <row r="9" spans="2:12" ht="18.75">
      <c r="B9" s="6" t="s">
        <v>103</v>
      </c>
      <c r="C9" s="6"/>
      <c r="D9" s="6"/>
      <c r="E9" s="6"/>
      <c r="F9" s="6"/>
      <c r="G9" s="6"/>
      <c r="H9" s="6"/>
      <c r="I9" s="6"/>
      <c r="J9" s="6"/>
      <c r="K9" s="6"/>
      <c r="L9" s="6"/>
    </row>
    <row r="10" spans="2:12" ht="117.75" customHeight="1">
      <c r="B10" s="2" t="s">
        <v>129</v>
      </c>
      <c r="C10" s="10"/>
      <c r="D10" s="10"/>
      <c r="E10" s="10"/>
      <c r="F10" s="10"/>
      <c r="G10" s="10"/>
      <c r="H10" s="10"/>
      <c r="I10" s="10"/>
      <c r="J10" s="10"/>
      <c r="K10" s="10"/>
      <c r="L10" s="10"/>
    </row>
    <row r="11" spans="2:12" ht="18.75">
      <c r="B11" s="6"/>
      <c r="C11" s="6"/>
      <c r="D11" s="6"/>
      <c r="E11" s="6"/>
      <c r="F11" s="6"/>
      <c r="G11" s="6"/>
      <c r="H11" s="6"/>
      <c r="I11" s="6"/>
      <c r="J11" s="6"/>
      <c r="K11" s="6"/>
      <c r="L11" s="6"/>
    </row>
    <row r="12" spans="2:12" ht="18.75">
      <c r="B12" s="6" t="s">
        <v>128</v>
      </c>
      <c r="C12" s="6"/>
      <c r="D12" s="6"/>
      <c r="E12" s="6"/>
      <c r="F12" s="6"/>
      <c r="G12" s="6"/>
      <c r="H12" s="6"/>
      <c r="I12" s="6"/>
      <c r="J12" s="6"/>
      <c r="K12" s="6"/>
      <c r="L12" s="6"/>
    </row>
    <row r="13" spans="2:12" ht="117.75" customHeight="1">
      <c r="B13" s="2" t="s">
        <v>102</v>
      </c>
      <c r="C13" s="10"/>
      <c r="D13" s="10"/>
      <c r="E13" s="10"/>
      <c r="F13" s="10"/>
      <c r="G13" s="10"/>
      <c r="H13" s="10"/>
      <c r="I13" s="10"/>
      <c r="J13" s="10"/>
      <c r="K13" s="10"/>
      <c r="L13" s="10"/>
    </row>
  </sheetData>
  <sheetProtection sheet="1" objects="1" scenarios="1" selectLockedCells="1"/>
  <mergeCells count="5">
    <mergeCell ref="B2:D2"/>
    <mergeCell ref="B3:L3"/>
    <mergeCell ref="B6:L6"/>
    <mergeCell ref="B10:L10"/>
    <mergeCell ref="B13:L13"/>
  </mergeCells>
  <phoneticPr fontId="1"/>
  <pageMargins left="0.38" right="0.33" top="0.4" bottom="0.75" header="0.3" footer="0.3"/>
  <pageSetup paperSize="9" scale="85" fitToWidth="1" fitToHeight="1" orientation="portrait" usePrinterDefaults="1" horizontalDpi="65534"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CCECFF"/>
  </sheetPr>
  <dimension ref="A1:K54"/>
  <sheetViews>
    <sheetView workbookViewId="0">
      <selection activeCell="G2" sqref="G2"/>
    </sheetView>
  </sheetViews>
  <sheetFormatPr defaultRowHeight="13.5"/>
  <cols>
    <col min="1" max="1" width="3.5" customWidth="1"/>
    <col min="2" max="3" width="13.125" style="11" customWidth="1"/>
    <col min="4" max="4" width="8.375" style="11" customWidth="1"/>
    <col min="5" max="5" width="26.5" style="11" customWidth="1"/>
    <col min="6" max="6" width="17.75" customWidth="1"/>
    <col min="7" max="9" width="13.5" customWidth="1"/>
    <col min="10" max="10" width="13.375" customWidth="1"/>
    <col min="12" max="12" width="25.75" customWidth="1"/>
  </cols>
  <sheetData>
    <row r="1" spans="1:11" ht="14.25">
      <c r="A1" s="12"/>
      <c r="B1" s="14"/>
      <c r="C1" s="14"/>
      <c r="D1" s="14"/>
      <c r="E1" s="14"/>
      <c r="F1" s="12"/>
      <c r="G1" s="12"/>
      <c r="H1" s="12"/>
      <c r="I1" s="12"/>
      <c r="J1" s="13"/>
    </row>
    <row r="2" spans="1:11" ht="19.5">
      <c r="A2" s="12"/>
      <c r="B2" s="15" t="s">
        <v>82</v>
      </c>
      <c r="C2" s="26">
        <v>2</v>
      </c>
      <c r="D2" s="35" t="s">
        <v>136</v>
      </c>
      <c r="E2" s="42"/>
      <c r="F2" s="12"/>
      <c r="G2" s="12"/>
      <c r="H2" s="12"/>
      <c r="I2" s="12"/>
      <c r="J2" s="13"/>
    </row>
    <row r="3" spans="1:11" ht="18" customHeight="1">
      <c r="A3" s="12"/>
      <c r="B3" s="12"/>
      <c r="C3" s="12"/>
      <c r="D3" s="12"/>
      <c r="E3" s="12"/>
      <c r="F3" s="12"/>
      <c r="G3" s="12"/>
      <c r="H3" s="12"/>
      <c r="I3" s="12"/>
      <c r="J3" s="13"/>
    </row>
    <row r="4" spans="1:11" ht="18" customHeight="1">
      <c r="A4" s="12"/>
      <c r="B4" s="16" t="s">
        <v>69</v>
      </c>
      <c r="C4" s="12"/>
      <c r="D4" s="12"/>
      <c r="E4" s="12"/>
      <c r="F4" s="12"/>
      <c r="G4" s="12"/>
      <c r="H4" s="12"/>
      <c r="I4" s="12"/>
      <c r="J4" s="13"/>
    </row>
    <row r="5" spans="1:11" ht="18" customHeight="1">
      <c r="A5" s="12"/>
      <c r="B5" s="17" t="s">
        <v>42</v>
      </c>
      <c r="C5" s="27" t="s">
        <v>37</v>
      </c>
      <c r="D5" s="36" t="s">
        <v>127</v>
      </c>
      <c r="E5" s="43" t="s">
        <v>62</v>
      </c>
      <c r="F5" s="50" t="s">
        <v>64</v>
      </c>
      <c r="G5" s="60" t="s">
        <v>19</v>
      </c>
      <c r="H5" s="50" t="s">
        <v>59</v>
      </c>
      <c r="I5" s="79" t="s">
        <v>65</v>
      </c>
      <c r="J5" s="13"/>
    </row>
    <row r="6" spans="1:11" ht="18" customHeight="1">
      <c r="A6" s="12"/>
      <c r="B6" s="18" t="s">
        <v>105</v>
      </c>
      <c r="C6" s="28"/>
      <c r="D6" s="37">
        <v>42826</v>
      </c>
      <c r="E6" s="44" t="s">
        <v>86</v>
      </c>
      <c r="F6" s="51"/>
      <c r="G6" s="61">
        <v>100000</v>
      </c>
      <c r="H6" s="71"/>
      <c r="I6" s="80">
        <f>G6-H6</f>
        <v>100000</v>
      </c>
      <c r="J6" s="13"/>
    </row>
    <row r="7" spans="1:11" ht="18" customHeight="1">
      <c r="A7" s="12"/>
      <c r="B7" s="19"/>
      <c r="C7" s="29"/>
      <c r="D7" s="38"/>
      <c r="E7" s="45"/>
      <c r="F7" s="52"/>
      <c r="G7" s="62"/>
      <c r="H7" s="72"/>
      <c r="I7" s="81">
        <f>I6+G7-H7</f>
        <v>100000</v>
      </c>
      <c r="J7" s="13"/>
    </row>
    <row r="8" spans="1:11" ht="18" customHeight="1">
      <c r="A8" s="12"/>
      <c r="B8" s="19"/>
      <c r="C8" s="29"/>
      <c r="D8" s="38"/>
      <c r="E8" s="45"/>
      <c r="F8" s="52"/>
      <c r="G8" s="62"/>
      <c r="H8" s="72"/>
      <c r="I8" s="81">
        <f>I7+G8-H8</f>
        <v>100000</v>
      </c>
      <c r="J8" s="13"/>
    </row>
    <row r="9" spans="1:11" ht="18" customHeight="1">
      <c r="A9" s="12"/>
      <c r="B9" s="19"/>
      <c r="C9" s="29"/>
      <c r="D9" s="38"/>
      <c r="E9" s="45"/>
      <c r="F9" s="52"/>
      <c r="G9" s="62"/>
      <c r="H9" s="72"/>
      <c r="I9" s="81">
        <f>I8+G9-H9</f>
        <v>100000</v>
      </c>
      <c r="J9" s="13"/>
    </row>
    <row r="10" spans="1:11" ht="18" customHeight="1">
      <c r="A10" s="12"/>
      <c r="B10" s="19" t="s">
        <v>14</v>
      </c>
      <c r="C10" s="29"/>
      <c r="D10" s="39">
        <v>42848</v>
      </c>
      <c r="E10" s="45" t="s">
        <v>81</v>
      </c>
      <c r="F10" s="52" t="s">
        <v>84</v>
      </c>
      <c r="G10" s="62">
        <v>100000</v>
      </c>
      <c r="H10" s="72"/>
      <c r="I10" s="81">
        <f>I9+G10-H10</f>
        <v>200000</v>
      </c>
      <c r="J10" s="13"/>
    </row>
    <row r="11" spans="1:11" ht="18" customHeight="1">
      <c r="A11" s="12"/>
      <c r="B11" s="20"/>
      <c r="C11" s="30" t="s">
        <v>34</v>
      </c>
      <c r="D11" s="40">
        <v>42855</v>
      </c>
      <c r="E11" s="46" t="s">
        <v>85</v>
      </c>
      <c r="F11" s="53" t="s">
        <v>94</v>
      </c>
      <c r="G11" s="63"/>
      <c r="H11" s="73">
        <v>500</v>
      </c>
      <c r="I11" s="82">
        <f>I10+G11-H11</f>
        <v>199500</v>
      </c>
      <c r="J11" s="13"/>
    </row>
    <row r="12" spans="1:11" ht="18" customHeight="1">
      <c r="A12" s="12"/>
      <c r="B12" s="14"/>
      <c r="C12" s="14"/>
      <c r="D12" s="14"/>
      <c r="E12" s="14"/>
      <c r="F12" s="54" t="s">
        <v>77</v>
      </c>
      <c r="G12" s="64">
        <f>SUBTOTAL(9,G6:G11)</f>
        <v>200000</v>
      </c>
      <c r="H12" s="64">
        <f>SUBTOTAL(9,H6:H11)</f>
        <v>500</v>
      </c>
      <c r="I12" s="83"/>
      <c r="J12" s="13"/>
    </row>
    <row r="13" spans="1:11" ht="18" customHeight="1">
      <c r="A13" s="12"/>
      <c r="B13" s="14"/>
      <c r="C13" s="14"/>
      <c r="D13" s="14"/>
      <c r="E13" s="14"/>
      <c r="F13" s="55"/>
      <c r="G13" s="65"/>
      <c r="H13" s="65"/>
      <c r="I13" s="84"/>
      <c r="J13" s="13"/>
      <c r="K13" t="s">
        <v>112</v>
      </c>
    </row>
    <row r="14" spans="1:11" ht="18" customHeight="1">
      <c r="A14" s="12"/>
      <c r="B14" s="14"/>
      <c r="C14" s="14"/>
      <c r="D14" s="14"/>
      <c r="E14" s="14"/>
      <c r="F14" s="12"/>
      <c r="G14" s="14"/>
      <c r="H14" s="12"/>
      <c r="I14" s="12"/>
      <c r="J14" s="13"/>
    </row>
    <row r="15" spans="1:11" ht="18" customHeight="1">
      <c r="A15" s="12"/>
      <c r="B15" s="16" t="s">
        <v>63</v>
      </c>
      <c r="C15" s="12"/>
      <c r="D15" s="12"/>
      <c r="E15" s="12"/>
      <c r="F15" s="12"/>
      <c r="G15" s="12"/>
      <c r="H15" s="12"/>
      <c r="I15" s="12"/>
      <c r="J15" s="13"/>
    </row>
    <row r="16" spans="1:11" ht="18" customHeight="1">
      <c r="A16" s="12"/>
      <c r="B16" s="21" t="s">
        <v>42</v>
      </c>
      <c r="C16" s="31" t="s">
        <v>37</v>
      </c>
      <c r="D16" s="36" t="s">
        <v>127</v>
      </c>
      <c r="E16" s="31" t="s">
        <v>62</v>
      </c>
      <c r="F16" s="36" t="s">
        <v>64</v>
      </c>
      <c r="G16" s="31" t="s">
        <v>19</v>
      </c>
      <c r="H16" s="36" t="s">
        <v>59</v>
      </c>
      <c r="I16" s="31" t="s">
        <v>65</v>
      </c>
      <c r="J16" s="13"/>
    </row>
    <row r="17" spans="1:10" ht="18" customHeight="1">
      <c r="A17" s="12"/>
      <c r="B17" s="22" t="s">
        <v>106</v>
      </c>
      <c r="C17" s="32"/>
      <c r="D17" s="41">
        <v>42865</v>
      </c>
      <c r="E17" s="47" t="s">
        <v>99</v>
      </c>
      <c r="F17" s="56" t="s">
        <v>100</v>
      </c>
      <c r="G17" s="66">
        <v>450000</v>
      </c>
      <c r="H17" s="74"/>
      <c r="I17" s="80">
        <f>G17-H17</f>
        <v>450000</v>
      </c>
      <c r="J17" s="13"/>
    </row>
    <row r="18" spans="1:10" ht="18" customHeight="1">
      <c r="A18" s="12"/>
      <c r="B18" s="22"/>
      <c r="C18" s="32" t="s">
        <v>107</v>
      </c>
      <c r="D18" s="41">
        <v>42867</v>
      </c>
      <c r="E18" s="47" t="s">
        <v>108</v>
      </c>
      <c r="F18" s="56" t="s">
        <v>110</v>
      </c>
      <c r="G18" s="66"/>
      <c r="H18" s="75">
        <v>1000</v>
      </c>
      <c r="I18" s="81">
        <f t="shared" ref="I18:I46" si="0">I17+G18-H18</f>
        <v>449000</v>
      </c>
      <c r="J18" s="13"/>
    </row>
    <row r="19" spans="1:10" ht="18" customHeight="1">
      <c r="A19" s="12"/>
      <c r="B19" s="22"/>
      <c r="C19" s="32" t="s">
        <v>109</v>
      </c>
      <c r="D19" s="41">
        <v>42867</v>
      </c>
      <c r="E19" s="47" t="s">
        <v>85</v>
      </c>
      <c r="F19" s="56" t="s">
        <v>111</v>
      </c>
      <c r="G19" s="66"/>
      <c r="H19" s="75">
        <v>200</v>
      </c>
      <c r="I19" s="81">
        <f t="shared" si="0"/>
        <v>448800</v>
      </c>
      <c r="J19" s="13"/>
    </row>
    <row r="20" spans="1:10" ht="18" customHeight="1">
      <c r="A20" s="12"/>
      <c r="B20" s="23"/>
      <c r="C20" s="33"/>
      <c r="D20" s="33"/>
      <c r="E20" s="48"/>
      <c r="F20" s="57"/>
      <c r="G20" s="67"/>
      <c r="H20" s="76"/>
      <c r="I20" s="82">
        <f t="shared" si="0"/>
        <v>448800</v>
      </c>
      <c r="J20" s="13"/>
    </row>
    <row r="21" spans="1:10" ht="18" customHeight="1">
      <c r="A21" s="12"/>
      <c r="B21" s="24"/>
      <c r="C21" s="34"/>
      <c r="D21" s="34"/>
      <c r="E21" s="49"/>
      <c r="F21" s="58"/>
      <c r="G21" s="68"/>
      <c r="H21" s="77"/>
      <c r="I21" s="85">
        <f t="shared" si="0"/>
        <v>448800</v>
      </c>
      <c r="J21" s="13"/>
    </row>
    <row r="22" spans="1:10" ht="18" customHeight="1">
      <c r="A22" s="12"/>
      <c r="B22" s="22"/>
      <c r="C22" s="32"/>
      <c r="D22" s="32"/>
      <c r="E22" s="47"/>
      <c r="F22" s="56"/>
      <c r="G22" s="66"/>
      <c r="H22" s="75"/>
      <c r="I22" s="86">
        <f t="shared" si="0"/>
        <v>448800</v>
      </c>
      <c r="J22" s="13"/>
    </row>
    <row r="23" spans="1:10" ht="18" customHeight="1">
      <c r="A23" s="12"/>
      <c r="B23" s="22"/>
      <c r="C23" s="32"/>
      <c r="D23" s="32"/>
      <c r="E23" s="47"/>
      <c r="F23" s="56"/>
      <c r="G23" s="66"/>
      <c r="H23" s="75"/>
      <c r="I23" s="86">
        <f t="shared" si="0"/>
        <v>448800</v>
      </c>
      <c r="J23" s="13"/>
    </row>
    <row r="24" spans="1:10" ht="18" customHeight="1">
      <c r="A24" s="12"/>
      <c r="B24" s="22"/>
      <c r="C24" s="32"/>
      <c r="D24" s="32"/>
      <c r="E24" s="47"/>
      <c r="F24" s="56"/>
      <c r="G24" s="66"/>
      <c r="H24" s="75"/>
      <c r="I24" s="86">
        <f t="shared" si="0"/>
        <v>448800</v>
      </c>
      <c r="J24" s="13"/>
    </row>
    <row r="25" spans="1:10" ht="18" customHeight="1">
      <c r="A25" s="12"/>
      <c r="B25" s="22"/>
      <c r="C25" s="32"/>
      <c r="D25" s="32"/>
      <c r="E25" s="47"/>
      <c r="F25" s="56"/>
      <c r="G25" s="66"/>
      <c r="H25" s="75"/>
      <c r="I25" s="86">
        <f t="shared" si="0"/>
        <v>448800</v>
      </c>
      <c r="J25" s="13"/>
    </row>
    <row r="26" spans="1:10" ht="18" customHeight="1">
      <c r="A26" s="12"/>
      <c r="B26" s="22"/>
      <c r="C26" s="32"/>
      <c r="D26" s="32"/>
      <c r="E26" s="47"/>
      <c r="F26" s="56"/>
      <c r="G26" s="66"/>
      <c r="H26" s="75"/>
      <c r="I26" s="86">
        <f t="shared" si="0"/>
        <v>448800</v>
      </c>
      <c r="J26" s="13"/>
    </row>
    <row r="27" spans="1:10" ht="18" customHeight="1">
      <c r="A27" s="12"/>
      <c r="B27" s="22"/>
      <c r="C27" s="32"/>
      <c r="D27" s="32"/>
      <c r="E27" s="47"/>
      <c r="F27" s="56"/>
      <c r="G27" s="66"/>
      <c r="H27" s="75"/>
      <c r="I27" s="86">
        <f t="shared" si="0"/>
        <v>448800</v>
      </c>
      <c r="J27" s="13"/>
    </row>
    <row r="28" spans="1:10" ht="18" customHeight="1">
      <c r="A28" s="12"/>
      <c r="B28" s="22"/>
      <c r="C28" s="32"/>
      <c r="D28" s="32"/>
      <c r="E28" s="47"/>
      <c r="F28" s="56"/>
      <c r="G28" s="66"/>
      <c r="H28" s="75"/>
      <c r="I28" s="86">
        <f t="shared" si="0"/>
        <v>448800</v>
      </c>
      <c r="J28" s="13"/>
    </row>
    <row r="29" spans="1:10" ht="18" customHeight="1">
      <c r="A29" s="12"/>
      <c r="B29" s="22"/>
      <c r="C29" s="32"/>
      <c r="D29" s="32"/>
      <c r="E29" s="47"/>
      <c r="F29" s="56"/>
      <c r="G29" s="66"/>
      <c r="H29" s="75"/>
      <c r="I29" s="86">
        <f t="shared" si="0"/>
        <v>448800</v>
      </c>
      <c r="J29" s="13"/>
    </row>
    <row r="30" spans="1:10" ht="18" customHeight="1">
      <c r="A30" s="12"/>
      <c r="B30" s="22"/>
      <c r="C30" s="32"/>
      <c r="D30" s="32"/>
      <c r="E30" s="47"/>
      <c r="F30" s="56"/>
      <c r="G30" s="66"/>
      <c r="H30" s="75"/>
      <c r="I30" s="86">
        <f t="shared" si="0"/>
        <v>448800</v>
      </c>
      <c r="J30" s="13"/>
    </row>
    <row r="31" spans="1:10" ht="18" customHeight="1">
      <c r="A31" s="12"/>
      <c r="B31" s="23"/>
      <c r="C31" s="33"/>
      <c r="D31" s="33"/>
      <c r="E31" s="48"/>
      <c r="F31" s="57"/>
      <c r="G31" s="67"/>
      <c r="H31" s="76"/>
      <c r="I31" s="87">
        <f t="shared" si="0"/>
        <v>448800</v>
      </c>
      <c r="J31" s="13"/>
    </row>
    <row r="32" spans="1:10" ht="18" customHeight="1">
      <c r="A32" s="12"/>
      <c r="B32" s="24"/>
      <c r="C32" s="34"/>
      <c r="D32" s="34"/>
      <c r="E32" s="49"/>
      <c r="F32" s="58"/>
      <c r="G32" s="68"/>
      <c r="H32" s="77"/>
      <c r="I32" s="85">
        <f t="shared" si="0"/>
        <v>448800</v>
      </c>
      <c r="J32" s="13"/>
    </row>
    <row r="33" spans="1:10" ht="18" customHeight="1">
      <c r="A33" s="12"/>
      <c r="B33" s="22"/>
      <c r="C33" s="32"/>
      <c r="D33" s="32"/>
      <c r="E33" s="47"/>
      <c r="F33" s="56"/>
      <c r="G33" s="66"/>
      <c r="H33" s="75"/>
      <c r="I33" s="86">
        <f t="shared" si="0"/>
        <v>448800</v>
      </c>
      <c r="J33" s="13"/>
    </row>
    <row r="34" spans="1:10" ht="18" customHeight="1">
      <c r="A34" s="12"/>
      <c r="B34" s="22"/>
      <c r="C34" s="32"/>
      <c r="D34" s="32"/>
      <c r="E34" s="47"/>
      <c r="F34" s="56"/>
      <c r="G34" s="66"/>
      <c r="H34" s="75"/>
      <c r="I34" s="86">
        <f t="shared" si="0"/>
        <v>448800</v>
      </c>
      <c r="J34" s="13"/>
    </row>
    <row r="35" spans="1:10" ht="18" customHeight="1">
      <c r="A35" s="12"/>
      <c r="B35" s="22"/>
      <c r="C35" s="32"/>
      <c r="D35" s="32"/>
      <c r="E35" s="47"/>
      <c r="F35" s="56"/>
      <c r="G35" s="66"/>
      <c r="H35" s="75"/>
      <c r="I35" s="86">
        <f t="shared" si="0"/>
        <v>448800</v>
      </c>
      <c r="J35" s="13"/>
    </row>
    <row r="36" spans="1:10" ht="18" customHeight="1">
      <c r="A36" s="12"/>
      <c r="B36" s="22"/>
      <c r="C36" s="32"/>
      <c r="D36" s="32"/>
      <c r="E36" s="47"/>
      <c r="F36" s="56"/>
      <c r="G36" s="66"/>
      <c r="H36" s="75"/>
      <c r="I36" s="86">
        <f t="shared" si="0"/>
        <v>448800</v>
      </c>
      <c r="J36" s="13"/>
    </row>
    <row r="37" spans="1:10" ht="18" customHeight="1">
      <c r="A37" s="12"/>
      <c r="B37" s="22"/>
      <c r="C37" s="32"/>
      <c r="D37" s="32"/>
      <c r="E37" s="47"/>
      <c r="F37" s="56"/>
      <c r="G37" s="66"/>
      <c r="H37" s="75"/>
      <c r="I37" s="86">
        <f t="shared" si="0"/>
        <v>448800</v>
      </c>
      <c r="J37" s="13"/>
    </row>
    <row r="38" spans="1:10" ht="18" customHeight="1">
      <c r="A38" s="12"/>
      <c r="B38" s="22"/>
      <c r="C38" s="32"/>
      <c r="D38" s="32"/>
      <c r="E38" s="47"/>
      <c r="F38" s="56"/>
      <c r="G38" s="66"/>
      <c r="H38" s="75"/>
      <c r="I38" s="86">
        <f t="shared" si="0"/>
        <v>448800</v>
      </c>
      <c r="J38" s="13"/>
    </row>
    <row r="39" spans="1:10" ht="18" customHeight="1">
      <c r="A39" s="12"/>
      <c r="B39" s="22"/>
      <c r="C39" s="32"/>
      <c r="D39" s="32"/>
      <c r="E39" s="47"/>
      <c r="F39" s="56"/>
      <c r="G39" s="66"/>
      <c r="H39" s="75"/>
      <c r="I39" s="86">
        <f t="shared" si="0"/>
        <v>448800</v>
      </c>
      <c r="J39" s="13"/>
    </row>
    <row r="40" spans="1:10" ht="18" customHeight="1">
      <c r="A40" s="12"/>
      <c r="B40" s="22"/>
      <c r="C40" s="32"/>
      <c r="D40" s="32"/>
      <c r="E40" s="47"/>
      <c r="F40" s="56"/>
      <c r="G40" s="66"/>
      <c r="H40" s="75"/>
      <c r="I40" s="86">
        <f t="shared" si="0"/>
        <v>448800</v>
      </c>
      <c r="J40" s="13"/>
    </row>
    <row r="41" spans="1:10" ht="18" customHeight="1">
      <c r="A41" s="12"/>
      <c r="B41" s="22"/>
      <c r="C41" s="32"/>
      <c r="D41" s="32"/>
      <c r="E41" s="47"/>
      <c r="F41" s="56"/>
      <c r="G41" s="66"/>
      <c r="H41" s="75"/>
      <c r="I41" s="86">
        <f t="shared" si="0"/>
        <v>448800</v>
      </c>
      <c r="J41" s="13"/>
    </row>
    <row r="42" spans="1:10" ht="18" customHeight="1">
      <c r="A42" s="12"/>
      <c r="B42" s="22"/>
      <c r="C42" s="32"/>
      <c r="D42" s="32"/>
      <c r="E42" s="47"/>
      <c r="F42" s="56"/>
      <c r="G42" s="66"/>
      <c r="H42" s="75"/>
      <c r="I42" s="86">
        <f t="shared" si="0"/>
        <v>448800</v>
      </c>
      <c r="J42" s="13"/>
    </row>
    <row r="43" spans="1:10" ht="18" customHeight="1">
      <c r="A43" s="12"/>
      <c r="B43" s="22"/>
      <c r="C43" s="32"/>
      <c r="D43" s="32"/>
      <c r="E43" s="47"/>
      <c r="F43" s="56"/>
      <c r="G43" s="66"/>
      <c r="H43" s="75"/>
      <c r="I43" s="86">
        <f t="shared" si="0"/>
        <v>448800</v>
      </c>
      <c r="J43" s="13"/>
    </row>
    <row r="44" spans="1:10" ht="18" customHeight="1">
      <c r="A44" s="12"/>
      <c r="B44" s="22"/>
      <c r="C44" s="32"/>
      <c r="D44" s="32"/>
      <c r="E44" s="47"/>
      <c r="F44" s="56"/>
      <c r="G44" s="66"/>
      <c r="H44" s="75"/>
      <c r="I44" s="86">
        <f t="shared" si="0"/>
        <v>448800</v>
      </c>
      <c r="J44" s="13"/>
    </row>
    <row r="45" spans="1:10" ht="18" customHeight="1">
      <c r="A45" s="12"/>
      <c r="B45" s="22"/>
      <c r="C45" s="32"/>
      <c r="D45" s="32"/>
      <c r="E45" s="47"/>
      <c r="F45" s="56"/>
      <c r="G45" s="66"/>
      <c r="H45" s="75"/>
      <c r="I45" s="86">
        <f t="shared" si="0"/>
        <v>448800</v>
      </c>
      <c r="J45" s="13"/>
    </row>
    <row r="46" spans="1:10" ht="18" customHeight="1">
      <c r="A46" s="12"/>
      <c r="B46" s="23"/>
      <c r="C46" s="33"/>
      <c r="D46" s="33"/>
      <c r="E46" s="48"/>
      <c r="F46" s="59"/>
      <c r="G46" s="69"/>
      <c r="H46" s="78"/>
      <c r="I46" s="86">
        <f t="shared" si="0"/>
        <v>448800</v>
      </c>
      <c r="J46" s="13"/>
    </row>
    <row r="47" spans="1:10" ht="18" customHeight="1">
      <c r="A47" s="12"/>
      <c r="B47" s="14"/>
      <c r="C47" s="14"/>
      <c r="D47" s="14"/>
      <c r="E47" s="14"/>
      <c r="F47" s="21" t="s">
        <v>77</v>
      </c>
      <c r="G47" s="70">
        <f>SUBTOTAL(9,G17:G46)</f>
        <v>450000</v>
      </c>
      <c r="H47" s="70">
        <f>SUBTOTAL(9,H17:H46)</f>
        <v>1200</v>
      </c>
      <c r="I47" s="88"/>
      <c r="J47" s="13"/>
    </row>
    <row r="48" spans="1:10" ht="18" customHeight="1">
      <c r="A48" s="12"/>
      <c r="B48" s="14"/>
      <c r="C48" s="14"/>
      <c r="D48" s="14"/>
      <c r="E48" s="14"/>
      <c r="F48" s="21" t="s">
        <v>66</v>
      </c>
      <c r="G48" s="70">
        <f>SUBTOTAL(9,G6:G46)</f>
        <v>650000</v>
      </c>
      <c r="H48" s="70">
        <f>SUBTOTAL(9,H6:H46)</f>
        <v>1700</v>
      </c>
      <c r="I48" s="12"/>
      <c r="J48" s="13"/>
    </row>
    <row r="49" spans="1:10" ht="18" customHeight="1">
      <c r="A49" s="12"/>
      <c r="B49" s="14"/>
      <c r="C49" s="14"/>
      <c r="D49" s="14"/>
      <c r="E49" s="14"/>
      <c r="F49" s="12"/>
      <c r="G49" s="12"/>
      <c r="H49" s="12"/>
      <c r="I49" s="12"/>
      <c r="J49" s="13"/>
    </row>
    <row r="50" spans="1:10">
      <c r="A50" s="13"/>
      <c r="B50" s="25"/>
      <c r="C50" s="25"/>
      <c r="D50" s="25"/>
      <c r="E50" s="25"/>
      <c r="F50" s="13"/>
      <c r="G50" s="13"/>
      <c r="H50" s="13"/>
      <c r="I50" s="13"/>
      <c r="J50" s="13"/>
    </row>
    <row r="51" spans="1:10">
      <c r="A51" s="13"/>
      <c r="B51" s="25"/>
      <c r="C51" s="25"/>
      <c r="D51" s="25"/>
      <c r="E51" s="25"/>
      <c r="F51" s="13"/>
      <c r="G51" s="13"/>
      <c r="H51" s="13"/>
      <c r="I51" s="13"/>
      <c r="J51" s="13"/>
    </row>
    <row r="52" spans="1:10">
      <c r="A52" s="13"/>
      <c r="B52" s="25"/>
      <c r="C52" s="25"/>
      <c r="D52" s="25"/>
      <c r="E52" s="25"/>
      <c r="F52" s="13"/>
      <c r="G52" s="13"/>
      <c r="H52" s="13"/>
      <c r="I52" s="13"/>
      <c r="J52" s="13"/>
    </row>
    <row r="53" spans="1:10">
      <c r="A53" s="13"/>
      <c r="B53" s="25"/>
      <c r="C53" s="25"/>
      <c r="D53" s="25"/>
      <c r="E53" s="25"/>
      <c r="F53" s="13"/>
      <c r="G53" s="13"/>
      <c r="H53" s="13"/>
      <c r="I53" s="13"/>
      <c r="J53" s="13"/>
    </row>
    <row r="54" spans="1:10">
      <c r="A54" s="13"/>
      <c r="B54" s="25"/>
      <c r="C54" s="25"/>
      <c r="D54" s="25"/>
      <c r="E54" s="25"/>
      <c r="F54" s="13"/>
      <c r="G54" s="13"/>
      <c r="H54" s="13"/>
      <c r="I54" s="13"/>
      <c r="J54" s="13"/>
    </row>
  </sheetData>
  <sheetProtection sheet="1" objects="1" scenarios="1" selectLockedCells="1"/>
  <phoneticPr fontId="1"/>
  <pageMargins left="0.70866141732283472" right="0.70866141732283472" top="0.74803149606299213" bottom="0.74803149606299213" header="0.31496062992125984" footer="0.31496062992125984"/>
  <pageSetup paperSize="9" scale="64" fitToWidth="1" fitToHeight="1" orientation="landscape" usePrinterDefaults="1" horizontalDpi="65534" r:id="rId1"/>
  <colBreaks count="1" manualBreakCount="1">
    <brk id="1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入力不可!$B$4:$B$29</xm:f>
          </x14:formula1>
          <xm:sqref>E6:E11 E17:E46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CCECFF"/>
  </sheetPr>
  <dimension ref="B2:M433"/>
  <sheetViews>
    <sheetView workbookViewId="0">
      <selection activeCell="C6" sqref="C6"/>
    </sheetView>
  </sheetViews>
  <sheetFormatPr defaultRowHeight="13.5"/>
  <cols>
    <col min="1" max="1" width="3.5" customWidth="1"/>
    <col min="2" max="3" width="13.125" style="11" customWidth="1"/>
    <col min="4" max="4" width="8.375" style="11" customWidth="1"/>
    <col min="5" max="5" width="26.5" style="11" customWidth="1"/>
    <col min="6" max="6" width="26.125" customWidth="1"/>
    <col min="7" max="9" width="15.25" customWidth="1"/>
    <col min="10" max="10" width="13.375" customWidth="1"/>
    <col min="12" max="12" width="25.75" customWidth="1"/>
  </cols>
  <sheetData>
    <row r="1" spans="2:9" ht="14.25"/>
    <row r="2" spans="2:9" ht="19.5">
      <c r="B2" s="89" t="s">
        <v>82</v>
      </c>
      <c r="C2" s="97"/>
      <c r="D2" s="103" t="s">
        <v>136</v>
      </c>
      <c r="E2" s="109"/>
    </row>
    <row r="3" spans="2:9" ht="14.25">
      <c r="B3" s="90"/>
      <c r="C3" s="90"/>
      <c r="D3" s="90"/>
      <c r="E3" s="90"/>
    </row>
    <row r="4" spans="2:9" ht="18" customHeight="1">
      <c r="B4" s="91" t="s">
        <v>69</v>
      </c>
      <c r="C4" s="90"/>
      <c r="D4" s="90"/>
      <c r="E4" s="90"/>
    </row>
    <row r="5" spans="2:9" ht="18" customHeight="1">
      <c r="B5" s="92" t="s">
        <v>42</v>
      </c>
      <c r="C5" s="98" t="s">
        <v>37</v>
      </c>
      <c r="D5" s="104" t="s">
        <v>127</v>
      </c>
      <c r="E5" s="98" t="s">
        <v>62</v>
      </c>
      <c r="F5" s="104" t="s">
        <v>64</v>
      </c>
      <c r="G5" s="98" t="s">
        <v>19</v>
      </c>
      <c r="H5" s="104" t="s">
        <v>59</v>
      </c>
      <c r="I5" s="137" t="s">
        <v>65</v>
      </c>
    </row>
    <row r="6" spans="2:9" ht="18" customHeight="1">
      <c r="B6" s="93"/>
      <c r="C6" s="99"/>
      <c r="D6" s="105"/>
      <c r="E6" s="110"/>
      <c r="F6" s="114"/>
      <c r="G6" s="122"/>
      <c r="H6" s="132"/>
      <c r="I6" s="138">
        <f>G6-H6</f>
        <v>0</v>
      </c>
    </row>
    <row r="7" spans="2:9" ht="18" customHeight="1">
      <c r="B7" s="93"/>
      <c r="C7" s="99"/>
      <c r="D7" s="105"/>
      <c r="E7" s="110"/>
      <c r="F7" s="115"/>
      <c r="G7" s="123"/>
      <c r="H7" s="133"/>
      <c r="I7" s="139">
        <f t="shared" ref="I7:I35" si="0">I6+G7-H7</f>
        <v>0</v>
      </c>
    </row>
    <row r="8" spans="2:9" ht="18" customHeight="1">
      <c r="B8" s="93"/>
      <c r="C8" s="99"/>
      <c r="D8" s="105"/>
      <c r="E8" s="110"/>
      <c r="F8" s="115"/>
      <c r="G8" s="123"/>
      <c r="H8" s="133"/>
      <c r="I8" s="139">
        <f t="shared" si="0"/>
        <v>0</v>
      </c>
    </row>
    <row r="9" spans="2:9" ht="18" customHeight="1">
      <c r="B9" s="93"/>
      <c r="C9" s="99"/>
      <c r="D9" s="105"/>
      <c r="E9" s="110"/>
      <c r="F9" s="115"/>
      <c r="G9" s="123"/>
      <c r="H9" s="133"/>
      <c r="I9" s="139">
        <f t="shared" si="0"/>
        <v>0</v>
      </c>
    </row>
    <row r="10" spans="2:9" ht="18" customHeight="1">
      <c r="B10" s="93"/>
      <c r="C10" s="99"/>
      <c r="D10" s="105"/>
      <c r="E10" s="110"/>
      <c r="F10" s="115"/>
      <c r="G10" s="123"/>
      <c r="H10" s="133"/>
      <c r="I10" s="139">
        <f t="shared" si="0"/>
        <v>0</v>
      </c>
    </row>
    <row r="11" spans="2:9" ht="18" customHeight="1">
      <c r="B11" s="93"/>
      <c r="C11" s="99"/>
      <c r="D11" s="105"/>
      <c r="E11" s="110"/>
      <c r="F11" s="115"/>
      <c r="G11" s="123"/>
      <c r="H11" s="133"/>
      <c r="I11" s="139">
        <f t="shared" si="0"/>
        <v>0</v>
      </c>
    </row>
    <row r="12" spans="2:9" ht="18" customHeight="1">
      <c r="B12" s="93"/>
      <c r="C12" s="99"/>
      <c r="D12" s="105"/>
      <c r="E12" s="110"/>
      <c r="F12" s="115"/>
      <c r="G12" s="123"/>
      <c r="H12" s="133"/>
      <c r="I12" s="139">
        <f t="shared" si="0"/>
        <v>0</v>
      </c>
    </row>
    <row r="13" spans="2:9" ht="18" customHeight="1">
      <c r="B13" s="93"/>
      <c r="C13" s="99"/>
      <c r="D13" s="105"/>
      <c r="E13" s="110"/>
      <c r="F13" s="115"/>
      <c r="G13" s="123"/>
      <c r="H13" s="133"/>
      <c r="I13" s="139">
        <f t="shared" si="0"/>
        <v>0</v>
      </c>
    </row>
    <row r="14" spans="2:9" ht="18" customHeight="1">
      <c r="B14" s="93"/>
      <c r="C14" s="99"/>
      <c r="D14" s="105"/>
      <c r="E14" s="110"/>
      <c r="F14" s="115"/>
      <c r="G14" s="123"/>
      <c r="H14" s="133"/>
      <c r="I14" s="139">
        <f t="shared" si="0"/>
        <v>0</v>
      </c>
    </row>
    <row r="15" spans="2:9" ht="18" customHeight="1">
      <c r="B15" s="93"/>
      <c r="C15" s="99"/>
      <c r="D15" s="105"/>
      <c r="E15" s="110"/>
      <c r="F15" s="115"/>
      <c r="G15" s="123"/>
      <c r="H15" s="133"/>
      <c r="I15" s="139">
        <f t="shared" si="0"/>
        <v>0</v>
      </c>
    </row>
    <row r="16" spans="2:9" ht="18" customHeight="1">
      <c r="B16" s="93"/>
      <c r="C16" s="99"/>
      <c r="D16" s="105"/>
      <c r="E16" s="110"/>
      <c r="F16" s="115"/>
      <c r="G16" s="123"/>
      <c r="H16" s="133"/>
      <c r="I16" s="139">
        <f t="shared" si="0"/>
        <v>0</v>
      </c>
    </row>
    <row r="17" spans="2:9" ht="18" customHeight="1">
      <c r="B17" s="93"/>
      <c r="C17" s="99"/>
      <c r="D17" s="105"/>
      <c r="E17" s="110"/>
      <c r="F17" s="115"/>
      <c r="G17" s="123"/>
      <c r="H17" s="133"/>
      <c r="I17" s="139">
        <f t="shared" si="0"/>
        <v>0</v>
      </c>
    </row>
    <row r="18" spans="2:9" ht="18" customHeight="1">
      <c r="B18" s="93"/>
      <c r="C18" s="99"/>
      <c r="D18" s="105"/>
      <c r="E18" s="110"/>
      <c r="F18" s="115"/>
      <c r="G18" s="123"/>
      <c r="H18" s="133"/>
      <c r="I18" s="139">
        <f t="shared" si="0"/>
        <v>0</v>
      </c>
    </row>
    <row r="19" spans="2:9" ht="18" customHeight="1">
      <c r="B19" s="93"/>
      <c r="C19" s="99"/>
      <c r="D19" s="105"/>
      <c r="E19" s="110"/>
      <c r="F19" s="115"/>
      <c r="G19" s="123"/>
      <c r="H19" s="133"/>
      <c r="I19" s="139">
        <f t="shared" si="0"/>
        <v>0</v>
      </c>
    </row>
    <row r="20" spans="2:9" ht="18" customHeight="1">
      <c r="B20" s="94"/>
      <c r="C20" s="100"/>
      <c r="D20" s="106"/>
      <c r="E20" s="111"/>
      <c r="F20" s="116"/>
      <c r="G20" s="124"/>
      <c r="H20" s="134"/>
      <c r="I20" s="140">
        <f t="shared" si="0"/>
        <v>0</v>
      </c>
    </row>
    <row r="21" spans="2:9" ht="18" customHeight="1">
      <c r="B21" s="93"/>
      <c r="C21" s="99"/>
      <c r="D21" s="105"/>
      <c r="E21" s="110"/>
      <c r="F21" s="115"/>
      <c r="G21" s="123"/>
      <c r="H21" s="133"/>
      <c r="I21" s="139">
        <f t="shared" si="0"/>
        <v>0</v>
      </c>
    </row>
    <row r="22" spans="2:9" ht="18" customHeight="1">
      <c r="B22" s="93"/>
      <c r="C22" s="99"/>
      <c r="D22" s="105"/>
      <c r="E22" s="110"/>
      <c r="F22" s="115"/>
      <c r="G22" s="123"/>
      <c r="H22" s="133"/>
      <c r="I22" s="139">
        <f t="shared" si="0"/>
        <v>0</v>
      </c>
    </row>
    <row r="23" spans="2:9" ht="18" customHeight="1">
      <c r="B23" s="93"/>
      <c r="C23" s="99"/>
      <c r="D23" s="105"/>
      <c r="E23" s="110"/>
      <c r="F23" s="115"/>
      <c r="G23" s="123"/>
      <c r="H23" s="133"/>
      <c r="I23" s="139">
        <f t="shared" si="0"/>
        <v>0</v>
      </c>
    </row>
    <row r="24" spans="2:9" ht="18" customHeight="1">
      <c r="B24" s="93"/>
      <c r="C24" s="99"/>
      <c r="D24" s="105"/>
      <c r="E24" s="110"/>
      <c r="F24" s="115"/>
      <c r="G24" s="123"/>
      <c r="H24" s="133"/>
      <c r="I24" s="139">
        <f t="shared" si="0"/>
        <v>0</v>
      </c>
    </row>
    <row r="25" spans="2:9" ht="18" customHeight="1">
      <c r="B25" s="93"/>
      <c r="C25" s="99"/>
      <c r="D25" s="105"/>
      <c r="E25" s="110"/>
      <c r="F25" s="115"/>
      <c r="G25" s="123"/>
      <c r="H25" s="133"/>
      <c r="I25" s="139">
        <f t="shared" si="0"/>
        <v>0</v>
      </c>
    </row>
    <row r="26" spans="2:9" ht="18" customHeight="1">
      <c r="B26" s="93"/>
      <c r="C26" s="99"/>
      <c r="D26" s="105"/>
      <c r="E26" s="110"/>
      <c r="F26" s="115"/>
      <c r="G26" s="123"/>
      <c r="H26" s="133"/>
      <c r="I26" s="139">
        <f t="shared" si="0"/>
        <v>0</v>
      </c>
    </row>
    <row r="27" spans="2:9" ht="18" customHeight="1">
      <c r="B27" s="93"/>
      <c r="C27" s="99"/>
      <c r="D27" s="105"/>
      <c r="E27" s="110"/>
      <c r="F27" s="115"/>
      <c r="G27" s="123"/>
      <c r="H27" s="133"/>
      <c r="I27" s="139">
        <f t="shared" si="0"/>
        <v>0</v>
      </c>
    </row>
    <row r="28" spans="2:9" ht="18" customHeight="1">
      <c r="B28" s="93"/>
      <c r="C28" s="99"/>
      <c r="D28" s="105"/>
      <c r="E28" s="110"/>
      <c r="F28" s="115"/>
      <c r="G28" s="123"/>
      <c r="H28" s="133"/>
      <c r="I28" s="139">
        <f t="shared" si="0"/>
        <v>0</v>
      </c>
    </row>
    <row r="29" spans="2:9" ht="18" customHeight="1">
      <c r="B29" s="93"/>
      <c r="C29" s="99"/>
      <c r="D29" s="105"/>
      <c r="E29" s="110"/>
      <c r="F29" s="115"/>
      <c r="G29" s="123"/>
      <c r="H29" s="133"/>
      <c r="I29" s="139">
        <f t="shared" si="0"/>
        <v>0</v>
      </c>
    </row>
    <row r="30" spans="2:9" ht="18" customHeight="1">
      <c r="B30" s="93"/>
      <c r="C30" s="99"/>
      <c r="D30" s="105"/>
      <c r="E30" s="110"/>
      <c r="F30" s="115"/>
      <c r="G30" s="123"/>
      <c r="H30" s="133"/>
      <c r="I30" s="139">
        <f t="shared" si="0"/>
        <v>0</v>
      </c>
    </row>
    <row r="31" spans="2:9" ht="18" customHeight="1">
      <c r="B31" s="93"/>
      <c r="C31" s="99"/>
      <c r="D31" s="105"/>
      <c r="E31" s="110"/>
      <c r="F31" s="115"/>
      <c r="G31" s="123"/>
      <c r="H31" s="133"/>
      <c r="I31" s="139">
        <f t="shared" si="0"/>
        <v>0</v>
      </c>
    </row>
    <row r="32" spans="2:9" ht="18" customHeight="1">
      <c r="B32" s="93"/>
      <c r="C32" s="99"/>
      <c r="D32" s="105"/>
      <c r="E32" s="110"/>
      <c r="F32" s="115"/>
      <c r="G32" s="123"/>
      <c r="H32" s="133"/>
      <c r="I32" s="139">
        <f t="shared" si="0"/>
        <v>0</v>
      </c>
    </row>
    <row r="33" spans="2:9" ht="18" customHeight="1">
      <c r="B33" s="93"/>
      <c r="C33" s="99"/>
      <c r="D33" s="105"/>
      <c r="E33" s="110"/>
      <c r="F33" s="115"/>
      <c r="G33" s="123"/>
      <c r="H33" s="133"/>
      <c r="I33" s="139">
        <f t="shared" si="0"/>
        <v>0</v>
      </c>
    </row>
    <row r="34" spans="2:9" ht="18" customHeight="1">
      <c r="B34" s="93"/>
      <c r="C34" s="99"/>
      <c r="D34" s="105"/>
      <c r="E34" s="110"/>
      <c r="F34" s="115"/>
      <c r="G34" s="123"/>
      <c r="H34" s="133"/>
      <c r="I34" s="139">
        <f t="shared" si="0"/>
        <v>0</v>
      </c>
    </row>
    <row r="35" spans="2:9" ht="18" customHeight="1">
      <c r="B35" s="94"/>
      <c r="C35" s="100"/>
      <c r="D35" s="106"/>
      <c r="E35" s="111"/>
      <c r="F35" s="117"/>
      <c r="G35" s="125"/>
      <c r="H35" s="135"/>
      <c r="I35" s="139">
        <f t="shared" si="0"/>
        <v>0</v>
      </c>
    </row>
    <row r="36" spans="2:9" ht="18" customHeight="1">
      <c r="F36" s="118" t="s">
        <v>77</v>
      </c>
      <c r="G36" s="126">
        <f>SUBTOTAL(9,G6:G35)</f>
        <v>0</v>
      </c>
      <c r="H36" s="126">
        <f>SUBTOTAL(9,H6:H35)</f>
        <v>0</v>
      </c>
      <c r="I36" s="141"/>
    </row>
    <row r="37" spans="2:9" ht="18" customHeight="1">
      <c r="F37" s="119"/>
      <c r="I37" s="142"/>
    </row>
    <row r="38" spans="2:9" ht="18" customHeight="1">
      <c r="G38" s="11"/>
    </row>
    <row r="39" spans="2:9" ht="18" customHeight="1">
      <c r="B39" s="91" t="s">
        <v>63</v>
      </c>
      <c r="C39" s="90"/>
      <c r="D39" s="90"/>
      <c r="E39" s="90"/>
    </row>
    <row r="40" spans="2:9" ht="18" customHeight="1">
      <c r="B40" s="92" t="s">
        <v>42</v>
      </c>
      <c r="C40" s="98" t="s">
        <v>37</v>
      </c>
      <c r="D40" s="104" t="s">
        <v>127</v>
      </c>
      <c r="E40" s="98" t="s">
        <v>62</v>
      </c>
      <c r="F40" s="104" t="s">
        <v>64</v>
      </c>
      <c r="G40" s="98" t="s">
        <v>19</v>
      </c>
      <c r="H40" s="104" t="s">
        <v>59</v>
      </c>
      <c r="I40" s="137" t="s">
        <v>65</v>
      </c>
    </row>
    <row r="41" spans="2:9" ht="18" customHeight="1">
      <c r="B41" s="95"/>
      <c r="C41" s="101"/>
      <c r="D41" s="107"/>
      <c r="E41" s="112"/>
      <c r="F41" s="120"/>
      <c r="G41" s="128"/>
      <c r="H41" s="132"/>
      <c r="I41" s="138">
        <f>I35+G41-H41</f>
        <v>0</v>
      </c>
    </row>
    <row r="42" spans="2:9" ht="18" customHeight="1">
      <c r="B42" s="93"/>
      <c r="C42" s="99"/>
      <c r="D42" s="105"/>
      <c r="E42" s="110"/>
      <c r="F42" s="115"/>
      <c r="G42" s="123"/>
      <c r="H42" s="133"/>
      <c r="I42" s="139">
        <f t="shared" ref="I42:I70" si="1">I41+G42-H42</f>
        <v>0</v>
      </c>
    </row>
    <row r="43" spans="2:9" ht="18" customHeight="1">
      <c r="B43" s="93"/>
      <c r="C43" s="99"/>
      <c r="D43" s="105"/>
      <c r="E43" s="110"/>
      <c r="F43" s="115"/>
      <c r="G43" s="123"/>
      <c r="H43" s="133"/>
      <c r="I43" s="139">
        <f t="shared" si="1"/>
        <v>0</v>
      </c>
    </row>
    <row r="44" spans="2:9" ht="18" customHeight="1">
      <c r="B44" s="93"/>
      <c r="C44" s="99"/>
      <c r="D44" s="105"/>
      <c r="E44" s="110"/>
      <c r="F44" s="115"/>
      <c r="G44" s="123"/>
      <c r="H44" s="133"/>
      <c r="I44" s="139">
        <f t="shared" si="1"/>
        <v>0</v>
      </c>
    </row>
    <row r="45" spans="2:9" ht="18" customHeight="1">
      <c r="B45" s="93"/>
      <c r="C45" s="99"/>
      <c r="D45" s="105"/>
      <c r="E45" s="110"/>
      <c r="F45" s="115"/>
      <c r="G45" s="123"/>
      <c r="H45" s="133"/>
      <c r="I45" s="139">
        <f t="shared" si="1"/>
        <v>0</v>
      </c>
    </row>
    <row r="46" spans="2:9" ht="18" customHeight="1">
      <c r="B46" s="93"/>
      <c r="C46" s="99"/>
      <c r="D46" s="105"/>
      <c r="E46" s="110"/>
      <c r="F46" s="115"/>
      <c r="G46" s="123"/>
      <c r="H46" s="133"/>
      <c r="I46" s="139">
        <f t="shared" si="1"/>
        <v>0</v>
      </c>
    </row>
    <row r="47" spans="2:9" ht="18" customHeight="1">
      <c r="B47" s="93"/>
      <c r="C47" s="99"/>
      <c r="D47" s="105"/>
      <c r="E47" s="110"/>
      <c r="F47" s="115"/>
      <c r="G47" s="123"/>
      <c r="H47" s="133"/>
      <c r="I47" s="139">
        <f t="shared" si="1"/>
        <v>0</v>
      </c>
    </row>
    <row r="48" spans="2:9" ht="18" customHeight="1">
      <c r="B48" s="93"/>
      <c r="C48" s="99"/>
      <c r="D48" s="105"/>
      <c r="E48" s="110"/>
      <c r="F48" s="115"/>
      <c r="G48" s="123"/>
      <c r="H48" s="133"/>
      <c r="I48" s="139">
        <f t="shared" si="1"/>
        <v>0</v>
      </c>
    </row>
    <row r="49" spans="2:9" ht="18" customHeight="1">
      <c r="B49" s="93"/>
      <c r="C49" s="99"/>
      <c r="D49" s="105"/>
      <c r="E49" s="110"/>
      <c r="F49" s="115"/>
      <c r="G49" s="123"/>
      <c r="H49" s="133"/>
      <c r="I49" s="139">
        <f t="shared" si="1"/>
        <v>0</v>
      </c>
    </row>
    <row r="50" spans="2:9" ht="18" customHeight="1">
      <c r="B50" s="93"/>
      <c r="C50" s="99"/>
      <c r="D50" s="105"/>
      <c r="E50" s="110"/>
      <c r="F50" s="115"/>
      <c r="G50" s="123"/>
      <c r="H50" s="133"/>
      <c r="I50" s="139">
        <f t="shared" si="1"/>
        <v>0</v>
      </c>
    </row>
    <row r="51" spans="2:9" ht="18" customHeight="1">
      <c r="B51" s="93"/>
      <c r="C51" s="99"/>
      <c r="D51" s="105"/>
      <c r="E51" s="110"/>
      <c r="F51" s="115"/>
      <c r="G51" s="123"/>
      <c r="H51" s="133"/>
      <c r="I51" s="139">
        <f t="shared" si="1"/>
        <v>0</v>
      </c>
    </row>
    <row r="52" spans="2:9" ht="18" customHeight="1">
      <c r="B52" s="93"/>
      <c r="C52" s="99"/>
      <c r="D52" s="105"/>
      <c r="E52" s="110"/>
      <c r="F52" s="115"/>
      <c r="G52" s="123"/>
      <c r="H52" s="133"/>
      <c r="I52" s="139">
        <f t="shared" si="1"/>
        <v>0</v>
      </c>
    </row>
    <row r="53" spans="2:9" ht="18" customHeight="1">
      <c r="B53" s="93"/>
      <c r="C53" s="99"/>
      <c r="D53" s="105"/>
      <c r="E53" s="110"/>
      <c r="F53" s="115"/>
      <c r="G53" s="123"/>
      <c r="H53" s="133"/>
      <c r="I53" s="139">
        <f t="shared" si="1"/>
        <v>0</v>
      </c>
    </row>
    <row r="54" spans="2:9" ht="18" customHeight="1">
      <c r="B54" s="93"/>
      <c r="C54" s="99"/>
      <c r="D54" s="105"/>
      <c r="E54" s="110"/>
      <c r="F54" s="115"/>
      <c r="G54" s="123"/>
      <c r="H54" s="133"/>
      <c r="I54" s="139">
        <f t="shared" si="1"/>
        <v>0</v>
      </c>
    </row>
    <row r="55" spans="2:9" ht="18" customHeight="1">
      <c r="B55" s="94"/>
      <c r="C55" s="100"/>
      <c r="D55" s="106"/>
      <c r="E55" s="111"/>
      <c r="F55" s="116"/>
      <c r="G55" s="124"/>
      <c r="H55" s="134"/>
      <c r="I55" s="140">
        <f t="shared" si="1"/>
        <v>0</v>
      </c>
    </row>
    <row r="56" spans="2:9" ht="18" customHeight="1">
      <c r="B56" s="96"/>
      <c r="C56" s="102"/>
      <c r="D56" s="108"/>
      <c r="E56" s="113"/>
      <c r="F56" s="121"/>
      <c r="G56" s="129"/>
      <c r="H56" s="136"/>
      <c r="I56" s="143">
        <f t="shared" si="1"/>
        <v>0</v>
      </c>
    </row>
    <row r="57" spans="2:9" ht="18" customHeight="1">
      <c r="B57" s="93"/>
      <c r="C57" s="99"/>
      <c r="D57" s="105"/>
      <c r="E57" s="110"/>
      <c r="F57" s="115"/>
      <c r="G57" s="123"/>
      <c r="H57" s="133"/>
      <c r="I57" s="139">
        <f t="shared" si="1"/>
        <v>0</v>
      </c>
    </row>
    <row r="58" spans="2:9" ht="18" customHeight="1">
      <c r="B58" s="93"/>
      <c r="C58" s="99"/>
      <c r="D58" s="105"/>
      <c r="E58" s="110"/>
      <c r="F58" s="115"/>
      <c r="G58" s="123"/>
      <c r="H58" s="133"/>
      <c r="I58" s="139">
        <f t="shared" si="1"/>
        <v>0</v>
      </c>
    </row>
    <row r="59" spans="2:9" ht="18" customHeight="1">
      <c r="B59" s="93"/>
      <c r="C59" s="99"/>
      <c r="D59" s="105"/>
      <c r="E59" s="110"/>
      <c r="F59" s="115"/>
      <c r="G59" s="123"/>
      <c r="H59" s="133"/>
      <c r="I59" s="139">
        <f t="shared" si="1"/>
        <v>0</v>
      </c>
    </row>
    <row r="60" spans="2:9" ht="18" customHeight="1">
      <c r="B60" s="93"/>
      <c r="C60" s="99"/>
      <c r="D60" s="105"/>
      <c r="E60" s="110"/>
      <c r="F60" s="115"/>
      <c r="G60" s="123"/>
      <c r="H60" s="133"/>
      <c r="I60" s="139">
        <f t="shared" si="1"/>
        <v>0</v>
      </c>
    </row>
    <row r="61" spans="2:9" ht="18" customHeight="1">
      <c r="B61" s="93"/>
      <c r="C61" s="99"/>
      <c r="D61" s="105"/>
      <c r="E61" s="110"/>
      <c r="F61" s="115"/>
      <c r="G61" s="123"/>
      <c r="H61" s="133"/>
      <c r="I61" s="139">
        <f t="shared" si="1"/>
        <v>0</v>
      </c>
    </row>
    <row r="62" spans="2:9" ht="18" customHeight="1">
      <c r="B62" s="93"/>
      <c r="C62" s="99"/>
      <c r="D62" s="105"/>
      <c r="E62" s="110"/>
      <c r="F62" s="115"/>
      <c r="G62" s="123"/>
      <c r="H62" s="133"/>
      <c r="I62" s="139">
        <f t="shared" si="1"/>
        <v>0</v>
      </c>
    </row>
    <row r="63" spans="2:9" ht="18" customHeight="1">
      <c r="B63" s="93"/>
      <c r="C63" s="99"/>
      <c r="D63" s="105"/>
      <c r="E63" s="110"/>
      <c r="F63" s="115"/>
      <c r="G63" s="123"/>
      <c r="H63" s="133"/>
      <c r="I63" s="139">
        <f t="shared" si="1"/>
        <v>0</v>
      </c>
    </row>
    <row r="64" spans="2:9" ht="18" customHeight="1">
      <c r="B64" s="93"/>
      <c r="C64" s="99"/>
      <c r="D64" s="105"/>
      <c r="E64" s="110"/>
      <c r="F64" s="115"/>
      <c r="G64" s="123"/>
      <c r="H64" s="133"/>
      <c r="I64" s="139">
        <f t="shared" si="1"/>
        <v>0</v>
      </c>
    </row>
    <row r="65" spans="2:9" ht="18" customHeight="1">
      <c r="B65" s="93"/>
      <c r="C65" s="99"/>
      <c r="D65" s="105"/>
      <c r="E65" s="110"/>
      <c r="F65" s="115"/>
      <c r="G65" s="123"/>
      <c r="H65" s="133"/>
      <c r="I65" s="139">
        <f t="shared" si="1"/>
        <v>0</v>
      </c>
    </row>
    <row r="66" spans="2:9" ht="18" customHeight="1">
      <c r="B66" s="93"/>
      <c r="C66" s="99"/>
      <c r="D66" s="105"/>
      <c r="E66" s="110"/>
      <c r="F66" s="115"/>
      <c r="G66" s="123"/>
      <c r="H66" s="133"/>
      <c r="I66" s="139">
        <f t="shared" si="1"/>
        <v>0</v>
      </c>
    </row>
    <row r="67" spans="2:9" ht="18" customHeight="1">
      <c r="B67" s="93"/>
      <c r="C67" s="99"/>
      <c r="D67" s="105"/>
      <c r="E67" s="110"/>
      <c r="F67" s="115"/>
      <c r="G67" s="123"/>
      <c r="H67" s="133"/>
      <c r="I67" s="139">
        <f t="shared" si="1"/>
        <v>0</v>
      </c>
    </row>
    <row r="68" spans="2:9" ht="18" customHeight="1">
      <c r="B68" s="93"/>
      <c r="C68" s="99"/>
      <c r="D68" s="105"/>
      <c r="E68" s="110"/>
      <c r="F68" s="115"/>
      <c r="G68" s="123"/>
      <c r="H68" s="133"/>
      <c r="I68" s="139">
        <f t="shared" si="1"/>
        <v>0</v>
      </c>
    </row>
    <row r="69" spans="2:9" ht="18" customHeight="1">
      <c r="B69" s="93"/>
      <c r="C69" s="99"/>
      <c r="D69" s="105"/>
      <c r="E69" s="110"/>
      <c r="F69" s="115"/>
      <c r="G69" s="123"/>
      <c r="H69" s="133"/>
      <c r="I69" s="139">
        <f t="shared" si="1"/>
        <v>0</v>
      </c>
    </row>
    <row r="70" spans="2:9" ht="18" customHeight="1">
      <c r="B70" s="94"/>
      <c r="C70" s="100"/>
      <c r="D70" s="106"/>
      <c r="E70" s="111"/>
      <c r="F70" s="117"/>
      <c r="G70" s="125"/>
      <c r="H70" s="135"/>
      <c r="I70" s="139">
        <f t="shared" si="1"/>
        <v>0</v>
      </c>
    </row>
    <row r="71" spans="2:9" ht="18" customHeight="1">
      <c r="F71" s="118" t="s">
        <v>77</v>
      </c>
      <c r="G71" s="126">
        <f>SUBTOTAL(9,G41:G70)</f>
        <v>0</v>
      </c>
      <c r="H71" s="126">
        <f>SUBTOTAL(9,H41:H70)</f>
        <v>0</v>
      </c>
      <c r="I71" s="141"/>
    </row>
    <row r="72" spans="2:9" ht="18" customHeight="1">
      <c r="F72" s="118" t="s">
        <v>66</v>
      </c>
      <c r="G72" s="126">
        <f>SUBTOTAL(9,G6:G70)</f>
        <v>0</v>
      </c>
      <c r="H72" s="126">
        <f>SUBTOTAL(9,H6:H70)</f>
        <v>0</v>
      </c>
      <c r="I72" s="144"/>
    </row>
    <row r="73" spans="2:9" ht="18" customHeight="1"/>
    <row r="74" spans="2:9" ht="18" customHeight="1"/>
    <row r="75" spans="2:9" ht="18" customHeight="1">
      <c r="B75" s="91" t="s">
        <v>70</v>
      </c>
      <c r="C75" s="90"/>
      <c r="D75" s="90"/>
      <c r="E75" s="90"/>
    </row>
    <row r="76" spans="2:9" ht="18" customHeight="1">
      <c r="B76" s="92" t="s">
        <v>42</v>
      </c>
      <c r="C76" s="98" t="s">
        <v>37</v>
      </c>
      <c r="D76" s="104" t="s">
        <v>127</v>
      </c>
      <c r="E76" s="98" t="s">
        <v>62</v>
      </c>
      <c r="F76" s="104" t="s">
        <v>64</v>
      </c>
      <c r="G76" s="98" t="s">
        <v>19</v>
      </c>
      <c r="H76" s="104" t="s">
        <v>59</v>
      </c>
      <c r="I76" s="137" t="s">
        <v>65</v>
      </c>
    </row>
    <row r="77" spans="2:9" ht="18" customHeight="1">
      <c r="B77" s="95"/>
      <c r="C77" s="101"/>
      <c r="D77" s="107"/>
      <c r="E77" s="112"/>
      <c r="F77" s="120"/>
      <c r="G77" s="128"/>
      <c r="H77" s="132"/>
      <c r="I77" s="138">
        <f>I70+G77-H77</f>
        <v>0</v>
      </c>
    </row>
    <row r="78" spans="2:9" ht="18" customHeight="1">
      <c r="B78" s="93"/>
      <c r="C78" s="99"/>
      <c r="D78" s="105"/>
      <c r="E78" s="110"/>
      <c r="F78" s="115"/>
      <c r="G78" s="123"/>
      <c r="H78" s="133"/>
      <c r="I78" s="139">
        <f t="shared" ref="I78:I106" si="2">I77+G78-H78</f>
        <v>0</v>
      </c>
    </row>
    <row r="79" spans="2:9" ht="18" customHeight="1">
      <c r="B79" s="93"/>
      <c r="C79" s="99"/>
      <c r="D79" s="105"/>
      <c r="E79" s="110"/>
      <c r="F79" s="115"/>
      <c r="G79" s="123"/>
      <c r="H79" s="133"/>
      <c r="I79" s="139">
        <f t="shared" si="2"/>
        <v>0</v>
      </c>
    </row>
    <row r="80" spans="2:9" ht="18" customHeight="1">
      <c r="B80" s="93"/>
      <c r="C80" s="99"/>
      <c r="D80" s="105"/>
      <c r="E80" s="110"/>
      <c r="F80" s="115"/>
      <c r="G80" s="123"/>
      <c r="H80" s="133"/>
      <c r="I80" s="139">
        <f t="shared" si="2"/>
        <v>0</v>
      </c>
    </row>
    <row r="81" spans="2:9" ht="18" customHeight="1">
      <c r="B81" s="93"/>
      <c r="C81" s="99"/>
      <c r="D81" s="105"/>
      <c r="E81" s="110"/>
      <c r="F81" s="115"/>
      <c r="G81" s="123"/>
      <c r="H81" s="133"/>
      <c r="I81" s="139">
        <f t="shared" si="2"/>
        <v>0</v>
      </c>
    </row>
    <row r="82" spans="2:9" ht="18" customHeight="1">
      <c r="B82" s="93"/>
      <c r="C82" s="99"/>
      <c r="D82" s="105"/>
      <c r="E82" s="110"/>
      <c r="F82" s="115"/>
      <c r="G82" s="123"/>
      <c r="H82" s="133"/>
      <c r="I82" s="139">
        <f t="shared" si="2"/>
        <v>0</v>
      </c>
    </row>
    <row r="83" spans="2:9" ht="18" customHeight="1">
      <c r="B83" s="93"/>
      <c r="C83" s="99"/>
      <c r="D83" s="105"/>
      <c r="E83" s="110"/>
      <c r="F83" s="115"/>
      <c r="G83" s="123"/>
      <c r="H83" s="133"/>
      <c r="I83" s="139">
        <f t="shared" si="2"/>
        <v>0</v>
      </c>
    </row>
    <row r="84" spans="2:9" ht="18" customHeight="1">
      <c r="B84" s="93"/>
      <c r="C84" s="99"/>
      <c r="D84" s="105"/>
      <c r="E84" s="110"/>
      <c r="F84" s="115"/>
      <c r="G84" s="123"/>
      <c r="H84" s="133"/>
      <c r="I84" s="139">
        <f t="shared" si="2"/>
        <v>0</v>
      </c>
    </row>
    <row r="85" spans="2:9" ht="18" customHeight="1">
      <c r="B85" s="93"/>
      <c r="C85" s="99"/>
      <c r="D85" s="105"/>
      <c r="E85" s="110"/>
      <c r="F85" s="115"/>
      <c r="G85" s="123"/>
      <c r="H85" s="133"/>
      <c r="I85" s="139">
        <f t="shared" si="2"/>
        <v>0</v>
      </c>
    </row>
    <row r="86" spans="2:9" ht="18" customHeight="1">
      <c r="B86" s="93"/>
      <c r="C86" s="99"/>
      <c r="D86" s="105"/>
      <c r="E86" s="110"/>
      <c r="F86" s="115"/>
      <c r="G86" s="123"/>
      <c r="H86" s="133"/>
      <c r="I86" s="139">
        <f t="shared" si="2"/>
        <v>0</v>
      </c>
    </row>
    <row r="87" spans="2:9" ht="18" customHeight="1">
      <c r="B87" s="93"/>
      <c r="C87" s="99"/>
      <c r="D87" s="105"/>
      <c r="E87" s="110"/>
      <c r="F87" s="115"/>
      <c r="G87" s="123"/>
      <c r="H87" s="133"/>
      <c r="I87" s="139">
        <f t="shared" si="2"/>
        <v>0</v>
      </c>
    </row>
    <row r="88" spans="2:9" ht="18" customHeight="1">
      <c r="B88" s="93"/>
      <c r="C88" s="99"/>
      <c r="D88" s="105"/>
      <c r="E88" s="110"/>
      <c r="F88" s="115"/>
      <c r="G88" s="123"/>
      <c r="H88" s="133"/>
      <c r="I88" s="139">
        <f t="shared" si="2"/>
        <v>0</v>
      </c>
    </row>
    <row r="89" spans="2:9" ht="18" customHeight="1">
      <c r="B89" s="93"/>
      <c r="C89" s="99"/>
      <c r="D89" s="105"/>
      <c r="E89" s="110"/>
      <c r="F89" s="115"/>
      <c r="G89" s="123"/>
      <c r="H89" s="133"/>
      <c r="I89" s="139">
        <f t="shared" si="2"/>
        <v>0</v>
      </c>
    </row>
    <row r="90" spans="2:9" ht="18" customHeight="1">
      <c r="B90" s="93"/>
      <c r="C90" s="99"/>
      <c r="D90" s="105"/>
      <c r="E90" s="110"/>
      <c r="F90" s="115"/>
      <c r="G90" s="123"/>
      <c r="H90" s="133"/>
      <c r="I90" s="139">
        <f t="shared" si="2"/>
        <v>0</v>
      </c>
    </row>
    <row r="91" spans="2:9" ht="18" customHeight="1">
      <c r="B91" s="94"/>
      <c r="C91" s="100"/>
      <c r="D91" s="106"/>
      <c r="E91" s="111"/>
      <c r="F91" s="116"/>
      <c r="G91" s="124"/>
      <c r="H91" s="134"/>
      <c r="I91" s="140">
        <f t="shared" si="2"/>
        <v>0</v>
      </c>
    </row>
    <row r="92" spans="2:9" ht="18" customHeight="1">
      <c r="B92" s="96"/>
      <c r="C92" s="102"/>
      <c r="D92" s="108"/>
      <c r="E92" s="113"/>
      <c r="F92" s="121"/>
      <c r="G92" s="129"/>
      <c r="H92" s="136"/>
      <c r="I92" s="143">
        <f t="shared" si="2"/>
        <v>0</v>
      </c>
    </row>
    <row r="93" spans="2:9" ht="18" customHeight="1">
      <c r="B93" s="93"/>
      <c r="C93" s="99"/>
      <c r="D93" s="105"/>
      <c r="E93" s="110"/>
      <c r="F93" s="115"/>
      <c r="G93" s="123"/>
      <c r="H93" s="133"/>
      <c r="I93" s="139">
        <f t="shared" si="2"/>
        <v>0</v>
      </c>
    </row>
    <row r="94" spans="2:9" ht="18" customHeight="1">
      <c r="B94" s="93"/>
      <c r="C94" s="99"/>
      <c r="D94" s="105"/>
      <c r="E94" s="110"/>
      <c r="F94" s="115"/>
      <c r="G94" s="123"/>
      <c r="H94" s="133"/>
      <c r="I94" s="139">
        <f t="shared" si="2"/>
        <v>0</v>
      </c>
    </row>
    <row r="95" spans="2:9" ht="18" customHeight="1">
      <c r="B95" s="93"/>
      <c r="C95" s="99"/>
      <c r="D95" s="105"/>
      <c r="E95" s="110"/>
      <c r="F95" s="115"/>
      <c r="G95" s="123"/>
      <c r="H95" s="133"/>
      <c r="I95" s="139">
        <f t="shared" si="2"/>
        <v>0</v>
      </c>
    </row>
    <row r="96" spans="2:9" ht="18" customHeight="1">
      <c r="B96" s="93"/>
      <c r="C96" s="99"/>
      <c r="D96" s="105"/>
      <c r="E96" s="110"/>
      <c r="F96" s="115"/>
      <c r="G96" s="123"/>
      <c r="H96" s="133"/>
      <c r="I96" s="139">
        <f t="shared" si="2"/>
        <v>0</v>
      </c>
    </row>
    <row r="97" spans="2:9" ht="18" customHeight="1">
      <c r="B97" s="93"/>
      <c r="C97" s="99"/>
      <c r="D97" s="105"/>
      <c r="E97" s="110"/>
      <c r="F97" s="115"/>
      <c r="G97" s="123"/>
      <c r="H97" s="133"/>
      <c r="I97" s="139">
        <f t="shared" si="2"/>
        <v>0</v>
      </c>
    </row>
    <row r="98" spans="2:9" ht="18" customHeight="1">
      <c r="B98" s="93"/>
      <c r="C98" s="99"/>
      <c r="D98" s="105"/>
      <c r="E98" s="110"/>
      <c r="F98" s="115"/>
      <c r="G98" s="123"/>
      <c r="H98" s="133"/>
      <c r="I98" s="139">
        <f t="shared" si="2"/>
        <v>0</v>
      </c>
    </row>
    <row r="99" spans="2:9" ht="18" customHeight="1">
      <c r="B99" s="93"/>
      <c r="C99" s="99"/>
      <c r="D99" s="105"/>
      <c r="E99" s="110"/>
      <c r="F99" s="115"/>
      <c r="G99" s="123"/>
      <c r="H99" s="133"/>
      <c r="I99" s="139">
        <f t="shared" si="2"/>
        <v>0</v>
      </c>
    </row>
    <row r="100" spans="2:9" ht="18" customHeight="1">
      <c r="B100" s="93"/>
      <c r="C100" s="99"/>
      <c r="D100" s="105"/>
      <c r="E100" s="110"/>
      <c r="F100" s="115"/>
      <c r="G100" s="123"/>
      <c r="H100" s="133"/>
      <c r="I100" s="139">
        <f t="shared" si="2"/>
        <v>0</v>
      </c>
    </row>
    <row r="101" spans="2:9" ht="18" customHeight="1">
      <c r="B101" s="93"/>
      <c r="C101" s="99"/>
      <c r="D101" s="105"/>
      <c r="E101" s="110"/>
      <c r="F101" s="115"/>
      <c r="G101" s="123"/>
      <c r="H101" s="133"/>
      <c r="I101" s="139">
        <f t="shared" si="2"/>
        <v>0</v>
      </c>
    </row>
    <row r="102" spans="2:9" ht="18" customHeight="1">
      <c r="B102" s="93"/>
      <c r="C102" s="99"/>
      <c r="D102" s="105"/>
      <c r="E102" s="110"/>
      <c r="F102" s="115"/>
      <c r="G102" s="123"/>
      <c r="H102" s="133"/>
      <c r="I102" s="139">
        <f t="shared" si="2"/>
        <v>0</v>
      </c>
    </row>
    <row r="103" spans="2:9" ht="18" customHeight="1">
      <c r="B103" s="93"/>
      <c r="C103" s="99"/>
      <c r="D103" s="105"/>
      <c r="E103" s="110"/>
      <c r="F103" s="115"/>
      <c r="G103" s="123"/>
      <c r="H103" s="133"/>
      <c r="I103" s="139">
        <f t="shared" si="2"/>
        <v>0</v>
      </c>
    </row>
    <row r="104" spans="2:9" ht="18" customHeight="1">
      <c r="B104" s="93"/>
      <c r="C104" s="99"/>
      <c r="D104" s="105"/>
      <c r="E104" s="110"/>
      <c r="F104" s="115"/>
      <c r="G104" s="123"/>
      <c r="H104" s="133"/>
      <c r="I104" s="139">
        <f t="shared" si="2"/>
        <v>0</v>
      </c>
    </row>
    <row r="105" spans="2:9" ht="18" customHeight="1">
      <c r="B105" s="93"/>
      <c r="C105" s="99"/>
      <c r="D105" s="105"/>
      <c r="E105" s="110"/>
      <c r="F105" s="115"/>
      <c r="G105" s="123"/>
      <c r="H105" s="133"/>
      <c r="I105" s="139">
        <f t="shared" si="2"/>
        <v>0</v>
      </c>
    </row>
    <row r="106" spans="2:9" ht="18" customHeight="1">
      <c r="B106" s="94"/>
      <c r="C106" s="100"/>
      <c r="D106" s="106"/>
      <c r="E106" s="111"/>
      <c r="F106" s="117"/>
      <c r="G106" s="125"/>
      <c r="H106" s="135"/>
      <c r="I106" s="139">
        <f t="shared" si="2"/>
        <v>0</v>
      </c>
    </row>
    <row r="107" spans="2:9" ht="18" customHeight="1">
      <c r="F107" s="118" t="s">
        <v>77</v>
      </c>
      <c r="G107" s="126">
        <f>SUBTOTAL(9,G77:G106)</f>
        <v>0</v>
      </c>
      <c r="H107" s="126">
        <f>SUBTOTAL(9,H77:H106)</f>
        <v>0</v>
      </c>
      <c r="I107" s="141"/>
    </row>
    <row r="108" spans="2:9" ht="18" customHeight="1">
      <c r="F108" s="118" t="s">
        <v>66</v>
      </c>
      <c r="G108" s="126">
        <f>SUBTOTAL(9,G6:G106)</f>
        <v>0</v>
      </c>
      <c r="H108" s="126">
        <f>SUBTOTAL(9,H6:H106)</f>
        <v>0</v>
      </c>
      <c r="I108" s="144"/>
    </row>
    <row r="109" spans="2:9" ht="18" customHeight="1">
      <c r="F109" s="55"/>
      <c r="G109" s="65"/>
      <c r="H109" s="65"/>
    </row>
    <row r="110" spans="2:9" ht="18" customHeight="1"/>
    <row r="111" spans="2:9" ht="18" customHeight="1">
      <c r="B111" s="91" t="s">
        <v>32</v>
      </c>
      <c r="C111" s="90"/>
      <c r="D111" s="90"/>
      <c r="E111" s="90"/>
    </row>
    <row r="112" spans="2:9" ht="18" customHeight="1">
      <c r="B112" s="92" t="s">
        <v>42</v>
      </c>
      <c r="C112" s="98" t="s">
        <v>37</v>
      </c>
      <c r="D112" s="104" t="s">
        <v>127</v>
      </c>
      <c r="E112" s="98" t="s">
        <v>62</v>
      </c>
      <c r="F112" s="104" t="s">
        <v>64</v>
      </c>
      <c r="G112" s="98" t="s">
        <v>19</v>
      </c>
      <c r="H112" s="104" t="s">
        <v>59</v>
      </c>
      <c r="I112" s="137" t="s">
        <v>65</v>
      </c>
    </row>
    <row r="113" spans="2:9" ht="18" customHeight="1">
      <c r="B113" s="95"/>
      <c r="C113" s="101"/>
      <c r="D113" s="107"/>
      <c r="E113" s="112"/>
      <c r="F113" s="120"/>
      <c r="G113" s="128"/>
      <c r="H113" s="132"/>
      <c r="I113" s="138">
        <f>I106+G113-H113</f>
        <v>0</v>
      </c>
    </row>
    <row r="114" spans="2:9" ht="18" customHeight="1">
      <c r="B114" s="93"/>
      <c r="C114" s="99"/>
      <c r="D114" s="105"/>
      <c r="E114" s="110"/>
      <c r="F114" s="115"/>
      <c r="G114" s="123"/>
      <c r="H114" s="133"/>
      <c r="I114" s="139">
        <f t="shared" ref="I114:I142" si="3">I113+G114-H114</f>
        <v>0</v>
      </c>
    </row>
    <row r="115" spans="2:9" ht="18" customHeight="1">
      <c r="B115" s="93"/>
      <c r="C115" s="99"/>
      <c r="D115" s="105"/>
      <c r="E115" s="110"/>
      <c r="F115" s="115"/>
      <c r="G115" s="123"/>
      <c r="H115" s="133"/>
      <c r="I115" s="139">
        <f t="shared" si="3"/>
        <v>0</v>
      </c>
    </row>
    <row r="116" spans="2:9" ht="18" customHeight="1">
      <c r="B116" s="93"/>
      <c r="C116" s="99"/>
      <c r="D116" s="105"/>
      <c r="E116" s="110"/>
      <c r="F116" s="115"/>
      <c r="G116" s="123"/>
      <c r="H116" s="133"/>
      <c r="I116" s="139">
        <f t="shared" si="3"/>
        <v>0</v>
      </c>
    </row>
    <row r="117" spans="2:9" ht="18" customHeight="1">
      <c r="B117" s="93"/>
      <c r="C117" s="99"/>
      <c r="D117" s="105"/>
      <c r="E117" s="110"/>
      <c r="F117" s="115"/>
      <c r="G117" s="123"/>
      <c r="H117" s="133"/>
      <c r="I117" s="139">
        <f t="shared" si="3"/>
        <v>0</v>
      </c>
    </row>
    <row r="118" spans="2:9" ht="18" customHeight="1">
      <c r="B118" s="93"/>
      <c r="C118" s="99"/>
      <c r="D118" s="105"/>
      <c r="E118" s="110"/>
      <c r="F118" s="115"/>
      <c r="G118" s="123"/>
      <c r="H118" s="133"/>
      <c r="I118" s="139">
        <f t="shared" si="3"/>
        <v>0</v>
      </c>
    </row>
    <row r="119" spans="2:9" ht="18" customHeight="1">
      <c r="B119" s="93"/>
      <c r="C119" s="99"/>
      <c r="D119" s="105"/>
      <c r="E119" s="110"/>
      <c r="F119" s="115"/>
      <c r="G119" s="123"/>
      <c r="H119" s="133"/>
      <c r="I119" s="139">
        <f t="shared" si="3"/>
        <v>0</v>
      </c>
    </row>
    <row r="120" spans="2:9" ht="18" customHeight="1">
      <c r="B120" s="93"/>
      <c r="C120" s="99"/>
      <c r="D120" s="105"/>
      <c r="E120" s="110"/>
      <c r="F120" s="115"/>
      <c r="G120" s="123"/>
      <c r="H120" s="133"/>
      <c r="I120" s="139">
        <f t="shared" si="3"/>
        <v>0</v>
      </c>
    </row>
    <row r="121" spans="2:9" ht="18" customHeight="1">
      <c r="B121" s="93"/>
      <c r="C121" s="99"/>
      <c r="D121" s="105"/>
      <c r="E121" s="110"/>
      <c r="F121" s="115"/>
      <c r="G121" s="123"/>
      <c r="H121" s="133"/>
      <c r="I121" s="139">
        <f t="shared" si="3"/>
        <v>0</v>
      </c>
    </row>
    <row r="122" spans="2:9" ht="18" customHeight="1">
      <c r="B122" s="93"/>
      <c r="C122" s="99"/>
      <c r="D122" s="105"/>
      <c r="E122" s="110"/>
      <c r="F122" s="115"/>
      <c r="G122" s="123"/>
      <c r="H122" s="133"/>
      <c r="I122" s="139">
        <f t="shared" si="3"/>
        <v>0</v>
      </c>
    </row>
    <row r="123" spans="2:9" ht="18" customHeight="1">
      <c r="B123" s="93"/>
      <c r="C123" s="99"/>
      <c r="D123" s="105"/>
      <c r="E123" s="110"/>
      <c r="F123" s="115"/>
      <c r="G123" s="123"/>
      <c r="H123" s="133"/>
      <c r="I123" s="139">
        <f t="shared" si="3"/>
        <v>0</v>
      </c>
    </row>
    <row r="124" spans="2:9" ht="18" customHeight="1">
      <c r="B124" s="93"/>
      <c r="C124" s="99"/>
      <c r="D124" s="105"/>
      <c r="E124" s="110"/>
      <c r="F124" s="115"/>
      <c r="G124" s="123"/>
      <c r="H124" s="133"/>
      <c r="I124" s="139">
        <f t="shared" si="3"/>
        <v>0</v>
      </c>
    </row>
    <row r="125" spans="2:9" ht="18" customHeight="1">
      <c r="B125" s="93"/>
      <c r="C125" s="99"/>
      <c r="D125" s="105"/>
      <c r="E125" s="110"/>
      <c r="F125" s="115"/>
      <c r="G125" s="123"/>
      <c r="H125" s="133"/>
      <c r="I125" s="139">
        <f t="shared" si="3"/>
        <v>0</v>
      </c>
    </row>
    <row r="126" spans="2:9" ht="18" customHeight="1">
      <c r="B126" s="93"/>
      <c r="C126" s="99"/>
      <c r="D126" s="105"/>
      <c r="E126" s="110"/>
      <c r="F126" s="115"/>
      <c r="G126" s="123"/>
      <c r="H126" s="133"/>
      <c r="I126" s="139">
        <f t="shared" si="3"/>
        <v>0</v>
      </c>
    </row>
    <row r="127" spans="2:9" ht="18" customHeight="1">
      <c r="B127" s="94"/>
      <c r="C127" s="100"/>
      <c r="D127" s="106"/>
      <c r="E127" s="111"/>
      <c r="F127" s="116"/>
      <c r="G127" s="124"/>
      <c r="H127" s="134"/>
      <c r="I127" s="140">
        <f t="shared" si="3"/>
        <v>0</v>
      </c>
    </row>
    <row r="128" spans="2:9" ht="18" customHeight="1">
      <c r="B128" s="96"/>
      <c r="C128" s="102"/>
      <c r="D128" s="108"/>
      <c r="E128" s="113"/>
      <c r="F128" s="121"/>
      <c r="G128" s="129"/>
      <c r="H128" s="136"/>
      <c r="I128" s="143">
        <f t="shared" si="3"/>
        <v>0</v>
      </c>
    </row>
    <row r="129" spans="2:9" ht="18" customHeight="1">
      <c r="B129" s="93"/>
      <c r="C129" s="99"/>
      <c r="D129" s="105"/>
      <c r="E129" s="110"/>
      <c r="F129" s="115"/>
      <c r="G129" s="123"/>
      <c r="H129" s="133"/>
      <c r="I129" s="139">
        <f t="shared" si="3"/>
        <v>0</v>
      </c>
    </row>
    <row r="130" spans="2:9" ht="18" customHeight="1">
      <c r="B130" s="93"/>
      <c r="C130" s="99"/>
      <c r="D130" s="105"/>
      <c r="E130" s="110"/>
      <c r="F130" s="115"/>
      <c r="G130" s="123"/>
      <c r="H130" s="133"/>
      <c r="I130" s="139">
        <f t="shared" si="3"/>
        <v>0</v>
      </c>
    </row>
    <row r="131" spans="2:9" ht="18" customHeight="1">
      <c r="B131" s="93"/>
      <c r="C131" s="99"/>
      <c r="D131" s="105"/>
      <c r="E131" s="110"/>
      <c r="F131" s="115"/>
      <c r="G131" s="123"/>
      <c r="H131" s="133"/>
      <c r="I131" s="139">
        <f t="shared" si="3"/>
        <v>0</v>
      </c>
    </row>
    <row r="132" spans="2:9" ht="18" customHeight="1">
      <c r="B132" s="93"/>
      <c r="C132" s="99"/>
      <c r="D132" s="105"/>
      <c r="E132" s="110"/>
      <c r="F132" s="115"/>
      <c r="G132" s="123"/>
      <c r="H132" s="133"/>
      <c r="I132" s="139">
        <f t="shared" si="3"/>
        <v>0</v>
      </c>
    </row>
    <row r="133" spans="2:9" ht="18" customHeight="1">
      <c r="B133" s="93"/>
      <c r="C133" s="99"/>
      <c r="D133" s="105"/>
      <c r="E133" s="110"/>
      <c r="F133" s="115"/>
      <c r="G133" s="123"/>
      <c r="H133" s="133"/>
      <c r="I133" s="139">
        <f t="shared" si="3"/>
        <v>0</v>
      </c>
    </row>
    <row r="134" spans="2:9" ht="18" customHeight="1">
      <c r="B134" s="93"/>
      <c r="C134" s="99"/>
      <c r="D134" s="105"/>
      <c r="E134" s="110"/>
      <c r="F134" s="115"/>
      <c r="G134" s="123"/>
      <c r="H134" s="133"/>
      <c r="I134" s="139">
        <f t="shared" si="3"/>
        <v>0</v>
      </c>
    </row>
    <row r="135" spans="2:9" ht="18" customHeight="1">
      <c r="B135" s="93"/>
      <c r="C135" s="99"/>
      <c r="D135" s="105"/>
      <c r="E135" s="110"/>
      <c r="F135" s="115"/>
      <c r="G135" s="123"/>
      <c r="H135" s="133"/>
      <c r="I135" s="139">
        <f t="shared" si="3"/>
        <v>0</v>
      </c>
    </row>
    <row r="136" spans="2:9" ht="18" customHeight="1">
      <c r="B136" s="93"/>
      <c r="C136" s="99"/>
      <c r="D136" s="105"/>
      <c r="E136" s="110"/>
      <c r="F136" s="115"/>
      <c r="G136" s="123"/>
      <c r="H136" s="133"/>
      <c r="I136" s="139">
        <f t="shared" si="3"/>
        <v>0</v>
      </c>
    </row>
    <row r="137" spans="2:9" ht="18" customHeight="1">
      <c r="B137" s="93"/>
      <c r="C137" s="99"/>
      <c r="D137" s="105"/>
      <c r="E137" s="110"/>
      <c r="F137" s="115"/>
      <c r="G137" s="123"/>
      <c r="H137" s="133"/>
      <c r="I137" s="139">
        <f t="shared" si="3"/>
        <v>0</v>
      </c>
    </row>
    <row r="138" spans="2:9" ht="18" customHeight="1">
      <c r="B138" s="93"/>
      <c r="C138" s="99"/>
      <c r="D138" s="105"/>
      <c r="E138" s="110"/>
      <c r="F138" s="115"/>
      <c r="G138" s="123"/>
      <c r="H138" s="133"/>
      <c r="I138" s="139">
        <f t="shared" si="3"/>
        <v>0</v>
      </c>
    </row>
    <row r="139" spans="2:9" ht="18" customHeight="1">
      <c r="B139" s="93"/>
      <c r="C139" s="99"/>
      <c r="D139" s="105"/>
      <c r="E139" s="110"/>
      <c r="F139" s="115"/>
      <c r="G139" s="123"/>
      <c r="H139" s="133"/>
      <c r="I139" s="139">
        <f t="shared" si="3"/>
        <v>0</v>
      </c>
    </row>
    <row r="140" spans="2:9" ht="18" customHeight="1">
      <c r="B140" s="93"/>
      <c r="C140" s="99"/>
      <c r="D140" s="105"/>
      <c r="E140" s="110"/>
      <c r="F140" s="115"/>
      <c r="G140" s="123"/>
      <c r="H140" s="133"/>
      <c r="I140" s="139">
        <f t="shared" si="3"/>
        <v>0</v>
      </c>
    </row>
    <row r="141" spans="2:9" ht="18" customHeight="1">
      <c r="B141" s="93"/>
      <c r="C141" s="99"/>
      <c r="D141" s="105"/>
      <c r="E141" s="110"/>
      <c r="F141" s="115"/>
      <c r="G141" s="123"/>
      <c r="H141" s="133"/>
      <c r="I141" s="139">
        <f t="shared" si="3"/>
        <v>0</v>
      </c>
    </row>
    <row r="142" spans="2:9" ht="18" customHeight="1">
      <c r="B142" s="94"/>
      <c r="C142" s="100"/>
      <c r="D142" s="106"/>
      <c r="E142" s="111"/>
      <c r="F142" s="117"/>
      <c r="G142" s="125"/>
      <c r="H142" s="135"/>
      <c r="I142" s="139">
        <f t="shared" si="3"/>
        <v>0</v>
      </c>
    </row>
    <row r="143" spans="2:9" ht="18" customHeight="1">
      <c r="F143" s="118" t="s">
        <v>77</v>
      </c>
      <c r="G143" s="126">
        <f>SUBTOTAL(9,G113:G142)</f>
        <v>0</v>
      </c>
      <c r="H143" s="126">
        <f>SUBTOTAL(9,H113:H142)</f>
        <v>0</v>
      </c>
      <c r="I143" s="141"/>
    </row>
    <row r="144" spans="2:9" ht="18" customHeight="1">
      <c r="F144" s="118" t="s">
        <v>66</v>
      </c>
      <c r="G144" s="126">
        <f>SUBTOTAL(9,G6:G142)</f>
        <v>0</v>
      </c>
      <c r="H144" s="126">
        <f>SUBTOTAL(9,H6:H142)</f>
        <v>0</v>
      </c>
      <c r="I144" s="144"/>
    </row>
    <row r="145" spans="2:9" ht="18" customHeight="1">
      <c r="F145" s="55"/>
      <c r="G145" s="130"/>
      <c r="H145" s="130"/>
      <c r="I145" s="144"/>
    </row>
    <row r="146" spans="2:9" ht="18" customHeight="1"/>
    <row r="147" spans="2:9" ht="18" customHeight="1">
      <c r="B147" s="91" t="s">
        <v>71</v>
      </c>
      <c r="C147" s="90"/>
      <c r="D147" s="90"/>
      <c r="E147" s="90"/>
    </row>
    <row r="148" spans="2:9" ht="18" customHeight="1">
      <c r="B148" s="92" t="s">
        <v>42</v>
      </c>
      <c r="C148" s="98" t="s">
        <v>37</v>
      </c>
      <c r="D148" s="104" t="s">
        <v>127</v>
      </c>
      <c r="E148" s="98" t="s">
        <v>62</v>
      </c>
      <c r="F148" s="104" t="s">
        <v>64</v>
      </c>
      <c r="G148" s="98" t="s">
        <v>19</v>
      </c>
      <c r="H148" s="104" t="s">
        <v>59</v>
      </c>
      <c r="I148" s="137" t="s">
        <v>65</v>
      </c>
    </row>
    <row r="149" spans="2:9" ht="18" customHeight="1">
      <c r="B149" s="95"/>
      <c r="C149" s="101"/>
      <c r="D149" s="107"/>
      <c r="E149" s="112"/>
      <c r="F149" s="120"/>
      <c r="G149" s="128"/>
      <c r="H149" s="132"/>
      <c r="I149" s="138">
        <f>I142+G149-H149</f>
        <v>0</v>
      </c>
    </row>
    <row r="150" spans="2:9" ht="18" customHeight="1">
      <c r="B150" s="93"/>
      <c r="C150" s="99"/>
      <c r="D150" s="105"/>
      <c r="E150" s="110"/>
      <c r="F150" s="115"/>
      <c r="G150" s="123"/>
      <c r="H150" s="133"/>
      <c r="I150" s="139">
        <f t="shared" ref="I150:I178" si="4">I149+G150-H150</f>
        <v>0</v>
      </c>
    </row>
    <row r="151" spans="2:9" ht="18" customHeight="1">
      <c r="B151" s="93"/>
      <c r="C151" s="99"/>
      <c r="D151" s="105"/>
      <c r="E151" s="110"/>
      <c r="F151" s="115"/>
      <c r="G151" s="123"/>
      <c r="H151" s="133"/>
      <c r="I151" s="139">
        <f t="shared" si="4"/>
        <v>0</v>
      </c>
    </row>
    <row r="152" spans="2:9" ht="18" customHeight="1">
      <c r="B152" s="93"/>
      <c r="C152" s="99"/>
      <c r="D152" s="105"/>
      <c r="E152" s="110"/>
      <c r="F152" s="115"/>
      <c r="G152" s="123"/>
      <c r="H152" s="133"/>
      <c r="I152" s="139">
        <f t="shared" si="4"/>
        <v>0</v>
      </c>
    </row>
    <row r="153" spans="2:9" ht="18" customHeight="1">
      <c r="B153" s="93"/>
      <c r="C153" s="99"/>
      <c r="D153" s="105"/>
      <c r="E153" s="110"/>
      <c r="F153" s="115"/>
      <c r="G153" s="123"/>
      <c r="H153" s="133"/>
      <c r="I153" s="139">
        <f t="shared" si="4"/>
        <v>0</v>
      </c>
    </row>
    <row r="154" spans="2:9" ht="18" customHeight="1">
      <c r="B154" s="93"/>
      <c r="C154" s="99"/>
      <c r="D154" s="105"/>
      <c r="E154" s="110"/>
      <c r="F154" s="115"/>
      <c r="G154" s="123"/>
      <c r="H154" s="133"/>
      <c r="I154" s="139">
        <f t="shared" si="4"/>
        <v>0</v>
      </c>
    </row>
    <row r="155" spans="2:9" ht="18" customHeight="1">
      <c r="B155" s="93"/>
      <c r="C155" s="99"/>
      <c r="D155" s="105"/>
      <c r="E155" s="110"/>
      <c r="F155" s="115"/>
      <c r="G155" s="123"/>
      <c r="H155" s="133"/>
      <c r="I155" s="139">
        <f t="shared" si="4"/>
        <v>0</v>
      </c>
    </row>
    <row r="156" spans="2:9" ht="18" customHeight="1">
      <c r="B156" s="93"/>
      <c r="C156" s="99"/>
      <c r="D156" s="105"/>
      <c r="E156" s="110"/>
      <c r="F156" s="115"/>
      <c r="G156" s="123"/>
      <c r="H156" s="133"/>
      <c r="I156" s="139">
        <f t="shared" si="4"/>
        <v>0</v>
      </c>
    </row>
    <row r="157" spans="2:9" ht="18" customHeight="1">
      <c r="B157" s="93"/>
      <c r="C157" s="99"/>
      <c r="D157" s="105"/>
      <c r="E157" s="110"/>
      <c r="F157" s="115"/>
      <c r="G157" s="123"/>
      <c r="H157" s="133"/>
      <c r="I157" s="139">
        <f t="shared" si="4"/>
        <v>0</v>
      </c>
    </row>
    <row r="158" spans="2:9" ht="18" customHeight="1">
      <c r="B158" s="93"/>
      <c r="C158" s="99"/>
      <c r="D158" s="105"/>
      <c r="E158" s="110"/>
      <c r="F158" s="115"/>
      <c r="G158" s="123"/>
      <c r="H158" s="133"/>
      <c r="I158" s="139">
        <f t="shared" si="4"/>
        <v>0</v>
      </c>
    </row>
    <row r="159" spans="2:9" ht="18" customHeight="1">
      <c r="B159" s="93"/>
      <c r="C159" s="99"/>
      <c r="D159" s="105"/>
      <c r="E159" s="110"/>
      <c r="F159" s="115"/>
      <c r="G159" s="123"/>
      <c r="H159" s="133"/>
      <c r="I159" s="139">
        <f t="shared" si="4"/>
        <v>0</v>
      </c>
    </row>
    <row r="160" spans="2:9" ht="18" customHeight="1">
      <c r="B160" s="93"/>
      <c r="C160" s="99"/>
      <c r="D160" s="105"/>
      <c r="E160" s="110"/>
      <c r="F160" s="115"/>
      <c r="G160" s="123"/>
      <c r="H160" s="133"/>
      <c r="I160" s="139">
        <f t="shared" si="4"/>
        <v>0</v>
      </c>
    </row>
    <row r="161" spans="2:9" ht="18" customHeight="1">
      <c r="B161" s="93"/>
      <c r="C161" s="99"/>
      <c r="D161" s="105"/>
      <c r="E161" s="110"/>
      <c r="F161" s="115"/>
      <c r="G161" s="123"/>
      <c r="H161" s="133"/>
      <c r="I161" s="139">
        <f t="shared" si="4"/>
        <v>0</v>
      </c>
    </row>
    <row r="162" spans="2:9" ht="18" customHeight="1">
      <c r="B162" s="93"/>
      <c r="C162" s="99"/>
      <c r="D162" s="105"/>
      <c r="E162" s="110"/>
      <c r="F162" s="115"/>
      <c r="G162" s="123"/>
      <c r="H162" s="133"/>
      <c r="I162" s="139">
        <f t="shared" si="4"/>
        <v>0</v>
      </c>
    </row>
    <row r="163" spans="2:9" ht="18" customHeight="1">
      <c r="B163" s="94"/>
      <c r="C163" s="100"/>
      <c r="D163" s="106"/>
      <c r="E163" s="111"/>
      <c r="F163" s="116"/>
      <c r="G163" s="124"/>
      <c r="H163" s="134"/>
      <c r="I163" s="140">
        <f t="shared" si="4"/>
        <v>0</v>
      </c>
    </row>
    <row r="164" spans="2:9" ht="18" customHeight="1">
      <c r="B164" s="96"/>
      <c r="C164" s="102"/>
      <c r="D164" s="108"/>
      <c r="E164" s="113"/>
      <c r="F164" s="121"/>
      <c r="G164" s="129"/>
      <c r="H164" s="136"/>
      <c r="I164" s="143">
        <f t="shared" si="4"/>
        <v>0</v>
      </c>
    </row>
    <row r="165" spans="2:9" ht="18" customHeight="1">
      <c r="B165" s="93"/>
      <c r="C165" s="99"/>
      <c r="D165" s="105"/>
      <c r="E165" s="110"/>
      <c r="F165" s="115"/>
      <c r="G165" s="123"/>
      <c r="H165" s="133"/>
      <c r="I165" s="139">
        <f t="shared" si="4"/>
        <v>0</v>
      </c>
    </row>
    <row r="166" spans="2:9" ht="18" customHeight="1">
      <c r="B166" s="93"/>
      <c r="C166" s="99"/>
      <c r="D166" s="105"/>
      <c r="E166" s="110"/>
      <c r="F166" s="115"/>
      <c r="G166" s="123"/>
      <c r="H166" s="133"/>
      <c r="I166" s="139">
        <f t="shared" si="4"/>
        <v>0</v>
      </c>
    </row>
    <row r="167" spans="2:9" ht="18" customHeight="1">
      <c r="B167" s="93"/>
      <c r="C167" s="99"/>
      <c r="D167" s="105"/>
      <c r="E167" s="110"/>
      <c r="F167" s="115"/>
      <c r="G167" s="123"/>
      <c r="H167" s="133"/>
      <c r="I167" s="139">
        <f t="shared" si="4"/>
        <v>0</v>
      </c>
    </row>
    <row r="168" spans="2:9" ht="18" customHeight="1">
      <c r="B168" s="93"/>
      <c r="C168" s="99"/>
      <c r="D168" s="105"/>
      <c r="E168" s="110"/>
      <c r="F168" s="115"/>
      <c r="G168" s="123"/>
      <c r="H168" s="133"/>
      <c r="I168" s="139">
        <f t="shared" si="4"/>
        <v>0</v>
      </c>
    </row>
    <row r="169" spans="2:9" ht="18" customHeight="1">
      <c r="B169" s="93"/>
      <c r="C169" s="99"/>
      <c r="D169" s="105"/>
      <c r="E169" s="110"/>
      <c r="F169" s="115"/>
      <c r="G169" s="123"/>
      <c r="H169" s="133"/>
      <c r="I169" s="139">
        <f t="shared" si="4"/>
        <v>0</v>
      </c>
    </row>
    <row r="170" spans="2:9" ht="18" customHeight="1">
      <c r="B170" s="93"/>
      <c r="C170" s="99"/>
      <c r="D170" s="105"/>
      <c r="E170" s="110"/>
      <c r="F170" s="115"/>
      <c r="G170" s="123"/>
      <c r="H170" s="133"/>
      <c r="I170" s="139">
        <f t="shared" si="4"/>
        <v>0</v>
      </c>
    </row>
    <row r="171" spans="2:9" ht="18" customHeight="1">
      <c r="B171" s="93"/>
      <c r="C171" s="99"/>
      <c r="D171" s="105"/>
      <c r="E171" s="110"/>
      <c r="F171" s="115"/>
      <c r="G171" s="123"/>
      <c r="H171" s="133"/>
      <c r="I171" s="139">
        <f t="shared" si="4"/>
        <v>0</v>
      </c>
    </row>
    <row r="172" spans="2:9" ht="18" customHeight="1">
      <c r="B172" s="93"/>
      <c r="C172" s="99"/>
      <c r="D172" s="105"/>
      <c r="E172" s="110"/>
      <c r="F172" s="115"/>
      <c r="G172" s="123"/>
      <c r="H172" s="133"/>
      <c r="I172" s="139">
        <f t="shared" si="4"/>
        <v>0</v>
      </c>
    </row>
    <row r="173" spans="2:9" ht="18" customHeight="1">
      <c r="B173" s="93"/>
      <c r="C173" s="99"/>
      <c r="D173" s="105"/>
      <c r="E173" s="110"/>
      <c r="F173" s="115"/>
      <c r="G173" s="123"/>
      <c r="H173" s="133"/>
      <c r="I173" s="139">
        <f t="shared" si="4"/>
        <v>0</v>
      </c>
    </row>
    <row r="174" spans="2:9" ht="18" customHeight="1">
      <c r="B174" s="93"/>
      <c r="C174" s="99"/>
      <c r="D174" s="105"/>
      <c r="E174" s="110"/>
      <c r="F174" s="115"/>
      <c r="G174" s="123"/>
      <c r="H174" s="133"/>
      <c r="I174" s="139">
        <f t="shared" si="4"/>
        <v>0</v>
      </c>
    </row>
    <row r="175" spans="2:9" ht="18" customHeight="1">
      <c r="B175" s="93"/>
      <c r="C175" s="99"/>
      <c r="D175" s="105"/>
      <c r="E175" s="110"/>
      <c r="F175" s="115"/>
      <c r="G175" s="123"/>
      <c r="H175" s="133"/>
      <c r="I175" s="139">
        <f t="shared" si="4"/>
        <v>0</v>
      </c>
    </row>
    <row r="176" spans="2:9" ht="18" customHeight="1">
      <c r="B176" s="93"/>
      <c r="C176" s="99"/>
      <c r="D176" s="105"/>
      <c r="E176" s="110"/>
      <c r="F176" s="115"/>
      <c r="G176" s="123"/>
      <c r="H176" s="133"/>
      <c r="I176" s="139">
        <f t="shared" si="4"/>
        <v>0</v>
      </c>
    </row>
    <row r="177" spans="2:9" ht="18" customHeight="1">
      <c r="B177" s="93"/>
      <c r="C177" s="99"/>
      <c r="D177" s="105"/>
      <c r="E177" s="110"/>
      <c r="F177" s="115"/>
      <c r="G177" s="123"/>
      <c r="H177" s="133"/>
      <c r="I177" s="139">
        <f t="shared" si="4"/>
        <v>0</v>
      </c>
    </row>
    <row r="178" spans="2:9" ht="18" customHeight="1">
      <c r="B178" s="94"/>
      <c r="C178" s="100"/>
      <c r="D178" s="106"/>
      <c r="E178" s="111"/>
      <c r="F178" s="117"/>
      <c r="G178" s="125"/>
      <c r="H178" s="135"/>
      <c r="I178" s="139">
        <f t="shared" si="4"/>
        <v>0</v>
      </c>
    </row>
    <row r="179" spans="2:9" ht="18" customHeight="1">
      <c r="F179" s="118" t="s">
        <v>77</v>
      </c>
      <c r="G179" s="126">
        <f>SUBTOTAL(9,G149:G178)</f>
        <v>0</v>
      </c>
      <c r="H179" s="126">
        <f>SUBTOTAL(9,H149:H178)</f>
        <v>0</v>
      </c>
      <c r="I179" s="141"/>
    </row>
    <row r="180" spans="2:9" ht="18" customHeight="1">
      <c r="F180" s="118" t="s">
        <v>66</v>
      </c>
      <c r="G180" s="126">
        <f>SUBTOTAL(9,G6:G178)</f>
        <v>0</v>
      </c>
      <c r="H180" s="126">
        <f>SUBTOTAL(9,H6:H178)</f>
        <v>0</v>
      </c>
      <c r="I180" s="144"/>
    </row>
    <row r="181" spans="2:9" ht="18" customHeight="1">
      <c r="F181" s="55"/>
      <c r="G181" s="65"/>
      <c r="H181" s="65"/>
    </row>
    <row r="182" spans="2:9" ht="18" customHeight="1"/>
    <row r="183" spans="2:9" ht="18" customHeight="1">
      <c r="B183" s="91" t="s">
        <v>72</v>
      </c>
      <c r="C183" s="90"/>
      <c r="D183" s="90"/>
      <c r="E183" s="90"/>
    </row>
    <row r="184" spans="2:9" ht="18" customHeight="1">
      <c r="B184" s="92" t="s">
        <v>42</v>
      </c>
      <c r="C184" s="98" t="s">
        <v>37</v>
      </c>
      <c r="D184" s="104" t="s">
        <v>127</v>
      </c>
      <c r="E184" s="98" t="s">
        <v>62</v>
      </c>
      <c r="F184" s="104" t="s">
        <v>64</v>
      </c>
      <c r="G184" s="98" t="s">
        <v>19</v>
      </c>
      <c r="H184" s="104" t="s">
        <v>59</v>
      </c>
      <c r="I184" s="137" t="s">
        <v>65</v>
      </c>
    </row>
    <row r="185" spans="2:9" ht="18" customHeight="1">
      <c r="B185" s="95"/>
      <c r="C185" s="101"/>
      <c r="D185" s="107"/>
      <c r="E185" s="112"/>
      <c r="F185" s="120"/>
      <c r="G185" s="128"/>
      <c r="H185" s="132"/>
      <c r="I185" s="138">
        <f>I178+G185-H185</f>
        <v>0</v>
      </c>
    </row>
    <row r="186" spans="2:9" ht="18" customHeight="1">
      <c r="B186" s="93"/>
      <c r="C186" s="99"/>
      <c r="D186" s="105"/>
      <c r="E186" s="110"/>
      <c r="F186" s="115"/>
      <c r="G186" s="123"/>
      <c r="H186" s="133"/>
      <c r="I186" s="139">
        <f t="shared" ref="I186:I214" si="5">I185+G186-H186</f>
        <v>0</v>
      </c>
    </row>
    <row r="187" spans="2:9" ht="18" customHeight="1">
      <c r="B187" s="93"/>
      <c r="C187" s="99"/>
      <c r="D187" s="105"/>
      <c r="E187" s="110"/>
      <c r="F187" s="115"/>
      <c r="G187" s="123"/>
      <c r="H187" s="133"/>
      <c r="I187" s="139">
        <f t="shared" si="5"/>
        <v>0</v>
      </c>
    </row>
    <row r="188" spans="2:9" ht="18" customHeight="1">
      <c r="B188" s="93"/>
      <c r="C188" s="99"/>
      <c r="D188" s="105"/>
      <c r="E188" s="110"/>
      <c r="F188" s="115"/>
      <c r="G188" s="123"/>
      <c r="H188" s="133"/>
      <c r="I188" s="139">
        <f t="shared" si="5"/>
        <v>0</v>
      </c>
    </row>
    <row r="189" spans="2:9" ht="18" customHeight="1">
      <c r="B189" s="93"/>
      <c r="C189" s="99"/>
      <c r="D189" s="105"/>
      <c r="E189" s="110"/>
      <c r="F189" s="115"/>
      <c r="G189" s="123"/>
      <c r="H189" s="133"/>
      <c r="I189" s="139">
        <f t="shared" si="5"/>
        <v>0</v>
      </c>
    </row>
    <row r="190" spans="2:9" ht="18" customHeight="1">
      <c r="B190" s="93"/>
      <c r="C190" s="99"/>
      <c r="D190" s="105"/>
      <c r="E190" s="110"/>
      <c r="F190" s="115"/>
      <c r="G190" s="123"/>
      <c r="H190" s="133"/>
      <c r="I190" s="139">
        <f t="shared" si="5"/>
        <v>0</v>
      </c>
    </row>
    <row r="191" spans="2:9" ht="18" customHeight="1">
      <c r="B191" s="93"/>
      <c r="C191" s="99"/>
      <c r="D191" s="105"/>
      <c r="E191" s="110"/>
      <c r="F191" s="115"/>
      <c r="G191" s="123"/>
      <c r="H191" s="133"/>
      <c r="I191" s="139">
        <f t="shared" si="5"/>
        <v>0</v>
      </c>
    </row>
    <row r="192" spans="2:9" ht="18" customHeight="1">
      <c r="B192" s="93"/>
      <c r="C192" s="99"/>
      <c r="D192" s="105"/>
      <c r="E192" s="110"/>
      <c r="F192" s="115"/>
      <c r="G192" s="123"/>
      <c r="H192" s="133"/>
      <c r="I192" s="139">
        <f t="shared" si="5"/>
        <v>0</v>
      </c>
    </row>
    <row r="193" spans="2:9" ht="18" customHeight="1">
      <c r="B193" s="93"/>
      <c r="C193" s="99"/>
      <c r="D193" s="105"/>
      <c r="E193" s="110"/>
      <c r="F193" s="115"/>
      <c r="G193" s="123"/>
      <c r="H193" s="133"/>
      <c r="I193" s="139">
        <f t="shared" si="5"/>
        <v>0</v>
      </c>
    </row>
    <row r="194" spans="2:9" ht="18" customHeight="1">
      <c r="B194" s="93"/>
      <c r="C194" s="99"/>
      <c r="D194" s="105"/>
      <c r="E194" s="110"/>
      <c r="F194" s="115"/>
      <c r="G194" s="123"/>
      <c r="H194" s="133"/>
      <c r="I194" s="139">
        <f t="shared" si="5"/>
        <v>0</v>
      </c>
    </row>
    <row r="195" spans="2:9" ht="18" customHeight="1">
      <c r="B195" s="93"/>
      <c r="C195" s="99"/>
      <c r="D195" s="105"/>
      <c r="E195" s="110"/>
      <c r="F195" s="115"/>
      <c r="G195" s="123"/>
      <c r="H195" s="133"/>
      <c r="I195" s="139">
        <f t="shared" si="5"/>
        <v>0</v>
      </c>
    </row>
    <row r="196" spans="2:9" ht="18" customHeight="1">
      <c r="B196" s="93"/>
      <c r="C196" s="99"/>
      <c r="D196" s="105"/>
      <c r="E196" s="110"/>
      <c r="F196" s="115"/>
      <c r="G196" s="123"/>
      <c r="H196" s="133"/>
      <c r="I196" s="139">
        <f t="shared" si="5"/>
        <v>0</v>
      </c>
    </row>
    <row r="197" spans="2:9" ht="18" customHeight="1">
      <c r="B197" s="93"/>
      <c r="C197" s="99"/>
      <c r="D197" s="105"/>
      <c r="E197" s="110"/>
      <c r="F197" s="115"/>
      <c r="G197" s="123"/>
      <c r="H197" s="133"/>
      <c r="I197" s="139">
        <f t="shared" si="5"/>
        <v>0</v>
      </c>
    </row>
    <row r="198" spans="2:9" ht="18" customHeight="1">
      <c r="B198" s="93"/>
      <c r="C198" s="99"/>
      <c r="D198" s="105"/>
      <c r="E198" s="110"/>
      <c r="F198" s="115"/>
      <c r="G198" s="123"/>
      <c r="H198" s="133"/>
      <c r="I198" s="139">
        <f t="shared" si="5"/>
        <v>0</v>
      </c>
    </row>
    <row r="199" spans="2:9" ht="18" customHeight="1">
      <c r="B199" s="94"/>
      <c r="C199" s="100"/>
      <c r="D199" s="106"/>
      <c r="E199" s="111"/>
      <c r="F199" s="116"/>
      <c r="G199" s="124"/>
      <c r="H199" s="134"/>
      <c r="I199" s="140">
        <f t="shared" si="5"/>
        <v>0</v>
      </c>
    </row>
    <row r="200" spans="2:9" ht="18" customHeight="1">
      <c r="B200" s="96"/>
      <c r="C200" s="102"/>
      <c r="D200" s="108"/>
      <c r="E200" s="113"/>
      <c r="F200" s="121"/>
      <c r="G200" s="129"/>
      <c r="H200" s="136"/>
      <c r="I200" s="143">
        <f t="shared" si="5"/>
        <v>0</v>
      </c>
    </row>
    <row r="201" spans="2:9" ht="18" customHeight="1">
      <c r="B201" s="93"/>
      <c r="C201" s="99"/>
      <c r="D201" s="105"/>
      <c r="E201" s="110"/>
      <c r="F201" s="115"/>
      <c r="G201" s="123"/>
      <c r="H201" s="133"/>
      <c r="I201" s="139">
        <f t="shared" si="5"/>
        <v>0</v>
      </c>
    </row>
    <row r="202" spans="2:9" ht="18" customHeight="1">
      <c r="B202" s="93"/>
      <c r="C202" s="99"/>
      <c r="D202" s="105"/>
      <c r="E202" s="110"/>
      <c r="F202" s="115"/>
      <c r="G202" s="123"/>
      <c r="H202" s="133"/>
      <c r="I202" s="139">
        <f t="shared" si="5"/>
        <v>0</v>
      </c>
    </row>
    <row r="203" spans="2:9" ht="18" customHeight="1">
      <c r="B203" s="93"/>
      <c r="C203" s="99"/>
      <c r="D203" s="105"/>
      <c r="E203" s="110"/>
      <c r="F203" s="115"/>
      <c r="G203" s="123"/>
      <c r="H203" s="133"/>
      <c r="I203" s="139">
        <f t="shared" si="5"/>
        <v>0</v>
      </c>
    </row>
    <row r="204" spans="2:9" ht="18" customHeight="1">
      <c r="B204" s="93"/>
      <c r="C204" s="99"/>
      <c r="D204" s="105"/>
      <c r="E204" s="110"/>
      <c r="F204" s="115"/>
      <c r="G204" s="123"/>
      <c r="H204" s="133"/>
      <c r="I204" s="139">
        <f t="shared" si="5"/>
        <v>0</v>
      </c>
    </row>
    <row r="205" spans="2:9" ht="18" customHeight="1">
      <c r="B205" s="93"/>
      <c r="C205" s="99"/>
      <c r="D205" s="105"/>
      <c r="E205" s="110"/>
      <c r="F205" s="115"/>
      <c r="G205" s="123"/>
      <c r="H205" s="133"/>
      <c r="I205" s="139">
        <f t="shared" si="5"/>
        <v>0</v>
      </c>
    </row>
    <row r="206" spans="2:9" ht="18" customHeight="1">
      <c r="B206" s="93"/>
      <c r="C206" s="99"/>
      <c r="D206" s="105"/>
      <c r="E206" s="110"/>
      <c r="F206" s="115"/>
      <c r="G206" s="123"/>
      <c r="H206" s="133"/>
      <c r="I206" s="139">
        <f t="shared" si="5"/>
        <v>0</v>
      </c>
    </row>
    <row r="207" spans="2:9" ht="18" customHeight="1">
      <c r="B207" s="93"/>
      <c r="C207" s="99"/>
      <c r="D207" s="105"/>
      <c r="E207" s="110"/>
      <c r="F207" s="115"/>
      <c r="G207" s="123"/>
      <c r="H207" s="133"/>
      <c r="I207" s="139">
        <f t="shared" si="5"/>
        <v>0</v>
      </c>
    </row>
    <row r="208" spans="2:9" ht="18" customHeight="1">
      <c r="B208" s="93"/>
      <c r="C208" s="99"/>
      <c r="D208" s="105"/>
      <c r="E208" s="110"/>
      <c r="F208" s="115"/>
      <c r="G208" s="123"/>
      <c r="H208" s="133"/>
      <c r="I208" s="139">
        <f t="shared" si="5"/>
        <v>0</v>
      </c>
    </row>
    <row r="209" spans="2:9" ht="18" customHeight="1">
      <c r="B209" s="93"/>
      <c r="C209" s="99"/>
      <c r="D209" s="105"/>
      <c r="E209" s="110"/>
      <c r="F209" s="115"/>
      <c r="G209" s="123"/>
      <c r="H209" s="133"/>
      <c r="I209" s="139">
        <f t="shared" si="5"/>
        <v>0</v>
      </c>
    </row>
    <row r="210" spans="2:9" ht="18" customHeight="1">
      <c r="B210" s="93"/>
      <c r="C210" s="99"/>
      <c r="D210" s="105"/>
      <c r="E210" s="110"/>
      <c r="F210" s="115"/>
      <c r="G210" s="123"/>
      <c r="H210" s="133"/>
      <c r="I210" s="139">
        <f t="shared" si="5"/>
        <v>0</v>
      </c>
    </row>
    <row r="211" spans="2:9" ht="18" customHeight="1">
      <c r="B211" s="93"/>
      <c r="C211" s="99"/>
      <c r="D211" s="105"/>
      <c r="E211" s="110"/>
      <c r="F211" s="115"/>
      <c r="G211" s="123"/>
      <c r="H211" s="133"/>
      <c r="I211" s="139">
        <f t="shared" si="5"/>
        <v>0</v>
      </c>
    </row>
    <row r="212" spans="2:9" ht="18" customHeight="1">
      <c r="B212" s="93"/>
      <c r="C212" s="99"/>
      <c r="D212" s="105"/>
      <c r="E212" s="110"/>
      <c r="F212" s="115"/>
      <c r="G212" s="123"/>
      <c r="H212" s="133"/>
      <c r="I212" s="139">
        <f t="shared" si="5"/>
        <v>0</v>
      </c>
    </row>
    <row r="213" spans="2:9" ht="18" customHeight="1">
      <c r="B213" s="93"/>
      <c r="C213" s="99"/>
      <c r="D213" s="105"/>
      <c r="E213" s="110"/>
      <c r="F213" s="115"/>
      <c r="G213" s="123"/>
      <c r="H213" s="133"/>
      <c r="I213" s="139">
        <f t="shared" si="5"/>
        <v>0</v>
      </c>
    </row>
    <row r="214" spans="2:9" ht="18" customHeight="1">
      <c r="B214" s="94"/>
      <c r="C214" s="100"/>
      <c r="D214" s="106"/>
      <c r="E214" s="111"/>
      <c r="F214" s="117"/>
      <c r="G214" s="125"/>
      <c r="H214" s="135"/>
      <c r="I214" s="139">
        <f t="shared" si="5"/>
        <v>0</v>
      </c>
    </row>
    <row r="215" spans="2:9" ht="18" customHeight="1">
      <c r="F215" s="118" t="s">
        <v>77</v>
      </c>
      <c r="G215" s="126">
        <f>SUBTOTAL(9,G185:G214)</f>
        <v>0</v>
      </c>
      <c r="H215" s="126">
        <f>SUBTOTAL(9,H185:H214)</f>
        <v>0</v>
      </c>
      <c r="I215" s="141"/>
    </row>
    <row r="216" spans="2:9" ht="18" customHeight="1">
      <c r="F216" s="118" t="s">
        <v>66</v>
      </c>
      <c r="G216" s="126">
        <f>SUBTOTAL(9,G6:G214)</f>
        <v>0</v>
      </c>
      <c r="H216" s="126">
        <f>SUBTOTAL(9,H6:H214)</f>
        <v>0</v>
      </c>
      <c r="I216" s="144"/>
    </row>
    <row r="217" spans="2:9" ht="18" customHeight="1">
      <c r="F217" s="55"/>
      <c r="G217" s="65"/>
      <c r="H217" s="65"/>
    </row>
    <row r="218" spans="2:9" ht="18" customHeight="1"/>
    <row r="219" spans="2:9" ht="18" customHeight="1">
      <c r="B219" s="91" t="s">
        <v>73</v>
      </c>
      <c r="C219" s="90"/>
      <c r="D219" s="90"/>
      <c r="E219" s="90"/>
    </row>
    <row r="220" spans="2:9" ht="18" customHeight="1">
      <c r="B220" s="92" t="s">
        <v>42</v>
      </c>
      <c r="C220" s="98" t="s">
        <v>37</v>
      </c>
      <c r="D220" s="104" t="s">
        <v>127</v>
      </c>
      <c r="E220" s="98" t="s">
        <v>62</v>
      </c>
      <c r="F220" s="104" t="s">
        <v>64</v>
      </c>
      <c r="G220" s="98" t="s">
        <v>19</v>
      </c>
      <c r="H220" s="104" t="s">
        <v>59</v>
      </c>
      <c r="I220" s="137" t="s">
        <v>65</v>
      </c>
    </row>
    <row r="221" spans="2:9" ht="18" customHeight="1">
      <c r="B221" s="95"/>
      <c r="C221" s="101"/>
      <c r="D221" s="107"/>
      <c r="E221" s="112"/>
      <c r="F221" s="120"/>
      <c r="G221" s="128"/>
      <c r="H221" s="132"/>
      <c r="I221" s="138">
        <f>I214+G221-H221</f>
        <v>0</v>
      </c>
    </row>
    <row r="222" spans="2:9" ht="18" customHeight="1">
      <c r="B222" s="93"/>
      <c r="C222" s="99"/>
      <c r="D222" s="105"/>
      <c r="E222" s="110"/>
      <c r="F222" s="115"/>
      <c r="G222" s="123"/>
      <c r="H222" s="133"/>
      <c r="I222" s="139">
        <f t="shared" ref="I222:I250" si="6">I221+G222-H222</f>
        <v>0</v>
      </c>
    </row>
    <row r="223" spans="2:9" ht="18" customHeight="1">
      <c r="B223" s="93"/>
      <c r="C223" s="99"/>
      <c r="D223" s="105"/>
      <c r="E223" s="110"/>
      <c r="F223" s="115"/>
      <c r="G223" s="123"/>
      <c r="H223" s="133"/>
      <c r="I223" s="139">
        <f t="shared" si="6"/>
        <v>0</v>
      </c>
    </row>
    <row r="224" spans="2:9" ht="18" customHeight="1">
      <c r="B224" s="93"/>
      <c r="C224" s="99"/>
      <c r="D224" s="105"/>
      <c r="E224" s="110"/>
      <c r="F224" s="115"/>
      <c r="G224" s="123"/>
      <c r="H224" s="133"/>
      <c r="I224" s="139">
        <f t="shared" si="6"/>
        <v>0</v>
      </c>
    </row>
    <row r="225" spans="2:9" ht="18" customHeight="1">
      <c r="B225" s="93"/>
      <c r="C225" s="99"/>
      <c r="D225" s="105"/>
      <c r="E225" s="110"/>
      <c r="F225" s="115"/>
      <c r="G225" s="123"/>
      <c r="H225" s="133"/>
      <c r="I225" s="139">
        <f t="shared" si="6"/>
        <v>0</v>
      </c>
    </row>
    <row r="226" spans="2:9" ht="18" customHeight="1">
      <c r="B226" s="93"/>
      <c r="C226" s="99"/>
      <c r="D226" s="105"/>
      <c r="E226" s="110"/>
      <c r="F226" s="115"/>
      <c r="G226" s="123"/>
      <c r="H226" s="133"/>
      <c r="I226" s="139">
        <f t="shared" si="6"/>
        <v>0</v>
      </c>
    </row>
    <row r="227" spans="2:9" ht="18" customHeight="1">
      <c r="B227" s="93"/>
      <c r="C227" s="99"/>
      <c r="D227" s="105"/>
      <c r="E227" s="110"/>
      <c r="F227" s="115"/>
      <c r="G227" s="123"/>
      <c r="H227" s="133"/>
      <c r="I227" s="139">
        <f t="shared" si="6"/>
        <v>0</v>
      </c>
    </row>
    <row r="228" spans="2:9" ht="18" customHeight="1">
      <c r="B228" s="93"/>
      <c r="C228" s="99"/>
      <c r="D228" s="105"/>
      <c r="E228" s="110"/>
      <c r="F228" s="115"/>
      <c r="G228" s="123"/>
      <c r="H228" s="133"/>
      <c r="I228" s="139">
        <f t="shared" si="6"/>
        <v>0</v>
      </c>
    </row>
    <row r="229" spans="2:9" ht="18" customHeight="1">
      <c r="B229" s="93"/>
      <c r="C229" s="99"/>
      <c r="D229" s="105"/>
      <c r="E229" s="110"/>
      <c r="F229" s="115"/>
      <c r="G229" s="123"/>
      <c r="H229" s="133"/>
      <c r="I229" s="139">
        <f t="shared" si="6"/>
        <v>0</v>
      </c>
    </row>
    <row r="230" spans="2:9" ht="18" customHeight="1">
      <c r="B230" s="93"/>
      <c r="C230" s="99"/>
      <c r="D230" s="105"/>
      <c r="E230" s="110"/>
      <c r="F230" s="115"/>
      <c r="G230" s="123"/>
      <c r="H230" s="133"/>
      <c r="I230" s="139">
        <f t="shared" si="6"/>
        <v>0</v>
      </c>
    </row>
    <row r="231" spans="2:9" ht="18" customHeight="1">
      <c r="B231" s="93"/>
      <c r="C231" s="99"/>
      <c r="D231" s="105"/>
      <c r="E231" s="110"/>
      <c r="F231" s="115"/>
      <c r="G231" s="123"/>
      <c r="H231" s="133"/>
      <c r="I231" s="139">
        <f t="shared" si="6"/>
        <v>0</v>
      </c>
    </row>
    <row r="232" spans="2:9" ht="18" customHeight="1">
      <c r="B232" s="93"/>
      <c r="C232" s="99"/>
      <c r="D232" s="105"/>
      <c r="E232" s="110"/>
      <c r="F232" s="115"/>
      <c r="G232" s="123"/>
      <c r="H232" s="133"/>
      <c r="I232" s="139">
        <f t="shared" si="6"/>
        <v>0</v>
      </c>
    </row>
    <row r="233" spans="2:9" ht="18" customHeight="1">
      <c r="B233" s="93"/>
      <c r="C233" s="99"/>
      <c r="D233" s="105"/>
      <c r="E233" s="110"/>
      <c r="F233" s="115"/>
      <c r="G233" s="123"/>
      <c r="H233" s="133"/>
      <c r="I233" s="139">
        <f t="shared" si="6"/>
        <v>0</v>
      </c>
    </row>
    <row r="234" spans="2:9" ht="18" customHeight="1">
      <c r="B234" s="93"/>
      <c r="C234" s="99"/>
      <c r="D234" s="105"/>
      <c r="E234" s="110"/>
      <c r="F234" s="115"/>
      <c r="G234" s="123"/>
      <c r="H234" s="133"/>
      <c r="I234" s="139">
        <f t="shared" si="6"/>
        <v>0</v>
      </c>
    </row>
    <row r="235" spans="2:9" ht="18" customHeight="1">
      <c r="B235" s="94"/>
      <c r="C235" s="100"/>
      <c r="D235" s="106"/>
      <c r="E235" s="111"/>
      <c r="F235" s="116"/>
      <c r="G235" s="124"/>
      <c r="H235" s="134"/>
      <c r="I235" s="140">
        <f t="shared" si="6"/>
        <v>0</v>
      </c>
    </row>
    <row r="236" spans="2:9" ht="18" customHeight="1">
      <c r="B236" s="96"/>
      <c r="C236" s="102"/>
      <c r="D236" s="108"/>
      <c r="E236" s="113"/>
      <c r="F236" s="121"/>
      <c r="G236" s="129"/>
      <c r="H236" s="136"/>
      <c r="I236" s="143">
        <f t="shared" si="6"/>
        <v>0</v>
      </c>
    </row>
    <row r="237" spans="2:9" ht="18" customHeight="1">
      <c r="B237" s="93"/>
      <c r="C237" s="99"/>
      <c r="D237" s="105"/>
      <c r="E237" s="110"/>
      <c r="F237" s="115"/>
      <c r="G237" s="123"/>
      <c r="H237" s="133"/>
      <c r="I237" s="139">
        <f t="shared" si="6"/>
        <v>0</v>
      </c>
    </row>
    <row r="238" spans="2:9" ht="18" customHeight="1">
      <c r="B238" s="93"/>
      <c r="C238" s="99"/>
      <c r="D238" s="105"/>
      <c r="E238" s="110"/>
      <c r="F238" s="115"/>
      <c r="G238" s="123"/>
      <c r="H238" s="133"/>
      <c r="I238" s="139">
        <f t="shared" si="6"/>
        <v>0</v>
      </c>
    </row>
    <row r="239" spans="2:9" ht="18" customHeight="1">
      <c r="B239" s="93"/>
      <c r="C239" s="99"/>
      <c r="D239" s="105"/>
      <c r="E239" s="110"/>
      <c r="F239" s="115"/>
      <c r="G239" s="123"/>
      <c r="H239" s="133"/>
      <c r="I239" s="139">
        <f t="shared" si="6"/>
        <v>0</v>
      </c>
    </row>
    <row r="240" spans="2:9" ht="18" customHeight="1">
      <c r="B240" s="93"/>
      <c r="C240" s="99"/>
      <c r="D240" s="105"/>
      <c r="E240" s="110"/>
      <c r="F240" s="115"/>
      <c r="G240" s="123"/>
      <c r="H240" s="133"/>
      <c r="I240" s="139">
        <f t="shared" si="6"/>
        <v>0</v>
      </c>
    </row>
    <row r="241" spans="2:9" ht="18" customHeight="1">
      <c r="B241" s="93"/>
      <c r="C241" s="99"/>
      <c r="D241" s="105"/>
      <c r="E241" s="110"/>
      <c r="F241" s="115"/>
      <c r="G241" s="123"/>
      <c r="H241" s="133"/>
      <c r="I241" s="139">
        <f t="shared" si="6"/>
        <v>0</v>
      </c>
    </row>
    <row r="242" spans="2:9" ht="18" customHeight="1">
      <c r="B242" s="93"/>
      <c r="C242" s="99"/>
      <c r="D242" s="105"/>
      <c r="E242" s="110"/>
      <c r="F242" s="115"/>
      <c r="G242" s="123"/>
      <c r="H242" s="133"/>
      <c r="I242" s="139">
        <f t="shared" si="6"/>
        <v>0</v>
      </c>
    </row>
    <row r="243" spans="2:9" ht="18" customHeight="1">
      <c r="B243" s="93"/>
      <c r="C243" s="99"/>
      <c r="D243" s="105"/>
      <c r="E243" s="110"/>
      <c r="F243" s="115"/>
      <c r="G243" s="123"/>
      <c r="H243" s="133"/>
      <c r="I243" s="139">
        <f t="shared" si="6"/>
        <v>0</v>
      </c>
    </row>
    <row r="244" spans="2:9" ht="18" customHeight="1">
      <c r="B244" s="93"/>
      <c r="C244" s="99"/>
      <c r="D244" s="105"/>
      <c r="E244" s="110"/>
      <c r="F244" s="115"/>
      <c r="G244" s="123"/>
      <c r="H244" s="133"/>
      <c r="I244" s="139">
        <f t="shared" si="6"/>
        <v>0</v>
      </c>
    </row>
    <row r="245" spans="2:9" ht="18" customHeight="1">
      <c r="B245" s="93"/>
      <c r="C245" s="99"/>
      <c r="D245" s="105"/>
      <c r="E245" s="110"/>
      <c r="F245" s="115"/>
      <c r="G245" s="123"/>
      <c r="H245" s="133"/>
      <c r="I245" s="139">
        <f t="shared" si="6"/>
        <v>0</v>
      </c>
    </row>
    <row r="246" spans="2:9" ht="18" customHeight="1">
      <c r="B246" s="93"/>
      <c r="C246" s="99"/>
      <c r="D246" s="105"/>
      <c r="E246" s="110"/>
      <c r="F246" s="115"/>
      <c r="G246" s="123"/>
      <c r="H246" s="133"/>
      <c r="I246" s="139">
        <f t="shared" si="6"/>
        <v>0</v>
      </c>
    </row>
    <row r="247" spans="2:9" ht="18" customHeight="1">
      <c r="B247" s="93"/>
      <c r="C247" s="99"/>
      <c r="D247" s="105"/>
      <c r="E247" s="110"/>
      <c r="F247" s="115"/>
      <c r="G247" s="123"/>
      <c r="H247" s="133"/>
      <c r="I247" s="139">
        <f t="shared" si="6"/>
        <v>0</v>
      </c>
    </row>
    <row r="248" spans="2:9" ht="18" customHeight="1">
      <c r="B248" s="93"/>
      <c r="C248" s="99"/>
      <c r="D248" s="105"/>
      <c r="E248" s="110"/>
      <c r="F248" s="115"/>
      <c r="G248" s="123"/>
      <c r="H248" s="133"/>
      <c r="I248" s="139">
        <f t="shared" si="6"/>
        <v>0</v>
      </c>
    </row>
    <row r="249" spans="2:9" ht="18" customHeight="1">
      <c r="B249" s="93"/>
      <c r="C249" s="99"/>
      <c r="D249" s="105"/>
      <c r="E249" s="110"/>
      <c r="F249" s="115"/>
      <c r="G249" s="123"/>
      <c r="H249" s="133"/>
      <c r="I249" s="139">
        <f t="shared" si="6"/>
        <v>0</v>
      </c>
    </row>
    <row r="250" spans="2:9" ht="18" customHeight="1">
      <c r="B250" s="94"/>
      <c r="C250" s="100"/>
      <c r="D250" s="106"/>
      <c r="E250" s="111"/>
      <c r="F250" s="117"/>
      <c r="G250" s="125"/>
      <c r="H250" s="135"/>
      <c r="I250" s="139">
        <f t="shared" si="6"/>
        <v>0</v>
      </c>
    </row>
    <row r="251" spans="2:9" ht="18" customHeight="1">
      <c r="F251" s="118" t="s">
        <v>77</v>
      </c>
      <c r="G251" s="126">
        <f>SUBTOTAL(9,G221:G250)</f>
        <v>0</v>
      </c>
      <c r="H251" s="126">
        <f>SUBTOTAL(9,H221:H250)</f>
        <v>0</v>
      </c>
      <c r="I251" s="141"/>
    </row>
    <row r="252" spans="2:9" ht="18" customHeight="1">
      <c r="F252" s="118" t="s">
        <v>66</v>
      </c>
      <c r="G252" s="126">
        <f>SUBTOTAL(9,G6:G250)</f>
        <v>0</v>
      </c>
      <c r="H252" s="126">
        <f>SUBTOTAL(9,H6:H250)</f>
        <v>0</v>
      </c>
      <c r="I252" s="144"/>
    </row>
    <row r="253" spans="2:9" ht="18" customHeight="1">
      <c r="F253" s="55"/>
      <c r="G253" s="65"/>
      <c r="H253" s="65"/>
    </row>
    <row r="254" spans="2:9" ht="18" customHeight="1"/>
    <row r="255" spans="2:9" ht="18" customHeight="1">
      <c r="B255" s="91" t="s">
        <v>74</v>
      </c>
      <c r="C255" s="90"/>
      <c r="D255" s="90"/>
      <c r="E255" s="90"/>
    </row>
    <row r="256" spans="2:9" ht="18" customHeight="1">
      <c r="B256" s="92" t="s">
        <v>42</v>
      </c>
      <c r="C256" s="98" t="s">
        <v>37</v>
      </c>
      <c r="D256" s="104" t="s">
        <v>127</v>
      </c>
      <c r="E256" s="98" t="s">
        <v>62</v>
      </c>
      <c r="F256" s="104" t="s">
        <v>64</v>
      </c>
      <c r="G256" s="98" t="s">
        <v>19</v>
      </c>
      <c r="H256" s="104" t="s">
        <v>59</v>
      </c>
      <c r="I256" s="137" t="s">
        <v>65</v>
      </c>
    </row>
    <row r="257" spans="2:9" ht="18" customHeight="1">
      <c r="B257" s="95"/>
      <c r="C257" s="101"/>
      <c r="D257" s="107"/>
      <c r="E257" s="112"/>
      <c r="F257" s="120"/>
      <c r="G257" s="128"/>
      <c r="H257" s="132"/>
      <c r="I257" s="138">
        <f>I250+G257-H257</f>
        <v>0</v>
      </c>
    </row>
    <row r="258" spans="2:9" ht="18" customHeight="1">
      <c r="B258" s="93"/>
      <c r="C258" s="99"/>
      <c r="D258" s="105"/>
      <c r="E258" s="110"/>
      <c r="F258" s="115"/>
      <c r="G258" s="123"/>
      <c r="H258" s="133"/>
      <c r="I258" s="139">
        <f t="shared" ref="I258:I286" si="7">I257+G258-H258</f>
        <v>0</v>
      </c>
    </row>
    <row r="259" spans="2:9" ht="18" customHeight="1">
      <c r="B259" s="93"/>
      <c r="C259" s="99"/>
      <c r="D259" s="105"/>
      <c r="E259" s="110"/>
      <c r="F259" s="115"/>
      <c r="G259" s="123"/>
      <c r="H259" s="133"/>
      <c r="I259" s="139">
        <f t="shared" si="7"/>
        <v>0</v>
      </c>
    </row>
    <row r="260" spans="2:9" ht="18" customHeight="1">
      <c r="B260" s="93"/>
      <c r="C260" s="99"/>
      <c r="D260" s="105"/>
      <c r="E260" s="110"/>
      <c r="F260" s="115"/>
      <c r="G260" s="123"/>
      <c r="H260" s="133"/>
      <c r="I260" s="139">
        <f t="shared" si="7"/>
        <v>0</v>
      </c>
    </row>
    <row r="261" spans="2:9" ht="18" customHeight="1">
      <c r="B261" s="93"/>
      <c r="C261" s="99"/>
      <c r="D261" s="105"/>
      <c r="E261" s="110"/>
      <c r="F261" s="115"/>
      <c r="G261" s="123"/>
      <c r="H261" s="133"/>
      <c r="I261" s="139">
        <f t="shared" si="7"/>
        <v>0</v>
      </c>
    </row>
    <row r="262" spans="2:9" ht="18" customHeight="1">
      <c r="B262" s="93"/>
      <c r="C262" s="99"/>
      <c r="D262" s="105"/>
      <c r="E262" s="110"/>
      <c r="F262" s="115"/>
      <c r="G262" s="123"/>
      <c r="H262" s="133"/>
      <c r="I262" s="139">
        <f t="shared" si="7"/>
        <v>0</v>
      </c>
    </row>
    <row r="263" spans="2:9" ht="18" customHeight="1">
      <c r="B263" s="93"/>
      <c r="C263" s="99"/>
      <c r="D263" s="105"/>
      <c r="E263" s="110"/>
      <c r="F263" s="115"/>
      <c r="G263" s="123"/>
      <c r="H263" s="133"/>
      <c r="I263" s="139">
        <f t="shared" si="7"/>
        <v>0</v>
      </c>
    </row>
    <row r="264" spans="2:9" ht="18" customHeight="1">
      <c r="B264" s="93"/>
      <c r="C264" s="99"/>
      <c r="D264" s="105"/>
      <c r="E264" s="110"/>
      <c r="F264" s="115"/>
      <c r="G264" s="123"/>
      <c r="H264" s="133"/>
      <c r="I264" s="139">
        <f t="shared" si="7"/>
        <v>0</v>
      </c>
    </row>
    <row r="265" spans="2:9" ht="18" customHeight="1">
      <c r="B265" s="93"/>
      <c r="C265" s="99"/>
      <c r="D265" s="105"/>
      <c r="E265" s="110"/>
      <c r="F265" s="115"/>
      <c r="G265" s="123"/>
      <c r="H265" s="133"/>
      <c r="I265" s="139">
        <f t="shared" si="7"/>
        <v>0</v>
      </c>
    </row>
    <row r="266" spans="2:9" ht="18" customHeight="1">
      <c r="B266" s="93"/>
      <c r="C266" s="99"/>
      <c r="D266" s="105"/>
      <c r="E266" s="110"/>
      <c r="F266" s="115"/>
      <c r="G266" s="123"/>
      <c r="H266" s="133"/>
      <c r="I266" s="139">
        <f t="shared" si="7"/>
        <v>0</v>
      </c>
    </row>
    <row r="267" spans="2:9" ht="18" customHeight="1">
      <c r="B267" s="93"/>
      <c r="C267" s="99"/>
      <c r="D267" s="105"/>
      <c r="E267" s="110"/>
      <c r="F267" s="115"/>
      <c r="G267" s="123"/>
      <c r="H267" s="133"/>
      <c r="I267" s="139">
        <f t="shared" si="7"/>
        <v>0</v>
      </c>
    </row>
    <row r="268" spans="2:9" ht="18" customHeight="1">
      <c r="B268" s="93"/>
      <c r="C268" s="99"/>
      <c r="D268" s="105"/>
      <c r="E268" s="110"/>
      <c r="F268" s="115"/>
      <c r="G268" s="123"/>
      <c r="H268" s="133"/>
      <c r="I268" s="139">
        <f t="shared" si="7"/>
        <v>0</v>
      </c>
    </row>
    <row r="269" spans="2:9" ht="18" customHeight="1">
      <c r="B269" s="93"/>
      <c r="C269" s="99"/>
      <c r="D269" s="105"/>
      <c r="E269" s="110"/>
      <c r="F269" s="115"/>
      <c r="G269" s="123"/>
      <c r="H269" s="133"/>
      <c r="I269" s="139">
        <f t="shared" si="7"/>
        <v>0</v>
      </c>
    </row>
    <row r="270" spans="2:9" ht="18" customHeight="1">
      <c r="B270" s="93"/>
      <c r="C270" s="99"/>
      <c r="D270" s="105"/>
      <c r="E270" s="110"/>
      <c r="F270" s="115"/>
      <c r="G270" s="123"/>
      <c r="H270" s="133"/>
      <c r="I270" s="139">
        <f t="shared" si="7"/>
        <v>0</v>
      </c>
    </row>
    <row r="271" spans="2:9" ht="18" customHeight="1">
      <c r="B271" s="94"/>
      <c r="C271" s="100"/>
      <c r="D271" s="106"/>
      <c r="E271" s="111"/>
      <c r="F271" s="116"/>
      <c r="G271" s="124"/>
      <c r="H271" s="134"/>
      <c r="I271" s="140">
        <f t="shared" si="7"/>
        <v>0</v>
      </c>
    </row>
    <row r="272" spans="2:9" ht="18" customHeight="1">
      <c r="B272" s="96"/>
      <c r="C272" s="102"/>
      <c r="D272" s="108"/>
      <c r="E272" s="113"/>
      <c r="F272" s="121"/>
      <c r="G272" s="129"/>
      <c r="H272" s="136"/>
      <c r="I272" s="143">
        <f t="shared" si="7"/>
        <v>0</v>
      </c>
    </row>
    <row r="273" spans="2:9" ht="18" customHeight="1">
      <c r="B273" s="93"/>
      <c r="C273" s="99"/>
      <c r="D273" s="105"/>
      <c r="E273" s="110"/>
      <c r="F273" s="115"/>
      <c r="G273" s="123"/>
      <c r="H273" s="133"/>
      <c r="I273" s="139">
        <f t="shared" si="7"/>
        <v>0</v>
      </c>
    </row>
    <row r="274" spans="2:9" ht="18" customHeight="1">
      <c r="B274" s="93"/>
      <c r="C274" s="99"/>
      <c r="D274" s="105"/>
      <c r="E274" s="110"/>
      <c r="F274" s="115"/>
      <c r="G274" s="123"/>
      <c r="H274" s="133"/>
      <c r="I274" s="139">
        <f t="shared" si="7"/>
        <v>0</v>
      </c>
    </row>
    <row r="275" spans="2:9" ht="18" customHeight="1">
      <c r="B275" s="93"/>
      <c r="C275" s="99"/>
      <c r="D275" s="105"/>
      <c r="E275" s="110"/>
      <c r="F275" s="115"/>
      <c r="G275" s="123"/>
      <c r="H275" s="133"/>
      <c r="I275" s="139">
        <f t="shared" si="7"/>
        <v>0</v>
      </c>
    </row>
    <row r="276" spans="2:9" ht="18" customHeight="1">
      <c r="B276" s="93"/>
      <c r="C276" s="99"/>
      <c r="D276" s="105"/>
      <c r="E276" s="110"/>
      <c r="F276" s="115"/>
      <c r="G276" s="123"/>
      <c r="H276" s="133"/>
      <c r="I276" s="139">
        <f t="shared" si="7"/>
        <v>0</v>
      </c>
    </row>
    <row r="277" spans="2:9" ht="18" customHeight="1">
      <c r="B277" s="93"/>
      <c r="C277" s="99"/>
      <c r="D277" s="105"/>
      <c r="E277" s="110"/>
      <c r="F277" s="115"/>
      <c r="G277" s="123"/>
      <c r="H277" s="133"/>
      <c r="I277" s="139">
        <f t="shared" si="7"/>
        <v>0</v>
      </c>
    </row>
    <row r="278" spans="2:9" ht="18" customHeight="1">
      <c r="B278" s="93"/>
      <c r="C278" s="99"/>
      <c r="D278" s="105"/>
      <c r="E278" s="110"/>
      <c r="F278" s="115"/>
      <c r="G278" s="123"/>
      <c r="H278" s="133"/>
      <c r="I278" s="139">
        <f t="shared" si="7"/>
        <v>0</v>
      </c>
    </row>
    <row r="279" spans="2:9" ht="18" customHeight="1">
      <c r="B279" s="93"/>
      <c r="C279" s="99"/>
      <c r="D279" s="105"/>
      <c r="E279" s="110"/>
      <c r="F279" s="115"/>
      <c r="G279" s="123"/>
      <c r="H279" s="133"/>
      <c r="I279" s="139">
        <f t="shared" si="7"/>
        <v>0</v>
      </c>
    </row>
    <row r="280" spans="2:9" ht="18" customHeight="1">
      <c r="B280" s="93"/>
      <c r="C280" s="99"/>
      <c r="D280" s="105"/>
      <c r="E280" s="110"/>
      <c r="F280" s="115"/>
      <c r="G280" s="123"/>
      <c r="H280" s="133"/>
      <c r="I280" s="139">
        <f t="shared" si="7"/>
        <v>0</v>
      </c>
    </row>
    <row r="281" spans="2:9" ht="18" customHeight="1">
      <c r="B281" s="93"/>
      <c r="C281" s="99"/>
      <c r="D281" s="105"/>
      <c r="E281" s="110"/>
      <c r="F281" s="115"/>
      <c r="G281" s="123"/>
      <c r="H281" s="133"/>
      <c r="I281" s="139">
        <f t="shared" si="7"/>
        <v>0</v>
      </c>
    </row>
    <row r="282" spans="2:9" ht="18" customHeight="1">
      <c r="B282" s="93"/>
      <c r="C282" s="99"/>
      <c r="D282" s="105"/>
      <c r="E282" s="110"/>
      <c r="F282" s="115"/>
      <c r="G282" s="123"/>
      <c r="H282" s="133"/>
      <c r="I282" s="139">
        <f t="shared" si="7"/>
        <v>0</v>
      </c>
    </row>
    <row r="283" spans="2:9" ht="18" customHeight="1">
      <c r="B283" s="93"/>
      <c r="C283" s="99"/>
      <c r="D283" s="105"/>
      <c r="E283" s="110"/>
      <c r="F283" s="115"/>
      <c r="G283" s="123"/>
      <c r="H283" s="133"/>
      <c r="I283" s="139">
        <f t="shared" si="7"/>
        <v>0</v>
      </c>
    </row>
    <row r="284" spans="2:9" ht="18" customHeight="1">
      <c r="B284" s="93"/>
      <c r="C284" s="99"/>
      <c r="D284" s="105"/>
      <c r="E284" s="110"/>
      <c r="F284" s="115"/>
      <c r="G284" s="123"/>
      <c r="H284" s="133"/>
      <c r="I284" s="139">
        <f t="shared" si="7"/>
        <v>0</v>
      </c>
    </row>
    <row r="285" spans="2:9" ht="18" customHeight="1">
      <c r="B285" s="93"/>
      <c r="C285" s="99"/>
      <c r="D285" s="105"/>
      <c r="E285" s="110"/>
      <c r="F285" s="115"/>
      <c r="G285" s="123"/>
      <c r="H285" s="133"/>
      <c r="I285" s="139">
        <f t="shared" si="7"/>
        <v>0</v>
      </c>
    </row>
    <row r="286" spans="2:9" ht="18" customHeight="1">
      <c r="B286" s="94"/>
      <c r="C286" s="100"/>
      <c r="D286" s="106"/>
      <c r="E286" s="111"/>
      <c r="F286" s="117"/>
      <c r="G286" s="125"/>
      <c r="H286" s="135"/>
      <c r="I286" s="139">
        <f t="shared" si="7"/>
        <v>0</v>
      </c>
    </row>
    <row r="287" spans="2:9" ht="18" customHeight="1">
      <c r="F287" s="118" t="s">
        <v>77</v>
      </c>
      <c r="G287" s="126">
        <f>SUBTOTAL(9,G257:G286)</f>
        <v>0</v>
      </c>
      <c r="H287" s="126">
        <f>SUBTOTAL(9,H257:H286)</f>
        <v>0</v>
      </c>
      <c r="I287" s="141"/>
    </row>
    <row r="288" spans="2:9" ht="18" customHeight="1">
      <c r="F288" s="118" t="s">
        <v>66</v>
      </c>
      <c r="G288" s="126">
        <f>SUBTOTAL(9,G6:G286)</f>
        <v>0</v>
      </c>
      <c r="H288" s="126">
        <f>SUBTOTAL(9,H6:H286)</f>
        <v>0</v>
      </c>
      <c r="I288" s="144"/>
    </row>
    <row r="289" spans="2:9" ht="18" customHeight="1">
      <c r="F289" s="55"/>
      <c r="G289" s="65"/>
      <c r="H289" s="65"/>
    </row>
    <row r="290" spans="2:9" ht="18" customHeight="1"/>
    <row r="291" spans="2:9" ht="18" customHeight="1">
      <c r="B291" s="91" t="s">
        <v>75</v>
      </c>
      <c r="C291" s="90"/>
      <c r="D291" s="90"/>
      <c r="E291" s="90"/>
    </row>
    <row r="292" spans="2:9" ht="18" customHeight="1">
      <c r="B292" s="92" t="s">
        <v>42</v>
      </c>
      <c r="C292" s="98" t="s">
        <v>37</v>
      </c>
      <c r="D292" s="104" t="s">
        <v>127</v>
      </c>
      <c r="E292" s="98" t="s">
        <v>62</v>
      </c>
      <c r="F292" s="104" t="s">
        <v>64</v>
      </c>
      <c r="G292" s="98" t="s">
        <v>19</v>
      </c>
      <c r="H292" s="104" t="s">
        <v>59</v>
      </c>
      <c r="I292" s="137" t="s">
        <v>65</v>
      </c>
    </row>
    <row r="293" spans="2:9" ht="18" customHeight="1">
      <c r="B293" s="95"/>
      <c r="C293" s="101"/>
      <c r="D293" s="107"/>
      <c r="E293" s="112"/>
      <c r="F293" s="120"/>
      <c r="G293" s="128"/>
      <c r="H293" s="132"/>
      <c r="I293" s="138">
        <f>I286+G293-H293</f>
        <v>0</v>
      </c>
    </row>
    <row r="294" spans="2:9" ht="18" customHeight="1">
      <c r="B294" s="93"/>
      <c r="C294" s="99"/>
      <c r="D294" s="105"/>
      <c r="E294" s="110"/>
      <c r="F294" s="115"/>
      <c r="G294" s="123"/>
      <c r="H294" s="133"/>
      <c r="I294" s="139">
        <f t="shared" ref="I294:I322" si="8">I293+G294-H294</f>
        <v>0</v>
      </c>
    </row>
    <row r="295" spans="2:9" ht="18" customHeight="1">
      <c r="B295" s="93"/>
      <c r="C295" s="99"/>
      <c r="D295" s="105"/>
      <c r="E295" s="110"/>
      <c r="F295" s="115"/>
      <c r="G295" s="123"/>
      <c r="H295" s="133"/>
      <c r="I295" s="139">
        <f t="shared" si="8"/>
        <v>0</v>
      </c>
    </row>
    <row r="296" spans="2:9" ht="18" customHeight="1">
      <c r="B296" s="93"/>
      <c r="C296" s="99"/>
      <c r="D296" s="105"/>
      <c r="E296" s="110"/>
      <c r="F296" s="115"/>
      <c r="G296" s="123"/>
      <c r="H296" s="133"/>
      <c r="I296" s="139">
        <f t="shared" si="8"/>
        <v>0</v>
      </c>
    </row>
    <row r="297" spans="2:9" ht="18" customHeight="1">
      <c r="B297" s="93"/>
      <c r="C297" s="99"/>
      <c r="D297" s="105"/>
      <c r="E297" s="110"/>
      <c r="F297" s="115"/>
      <c r="G297" s="123"/>
      <c r="H297" s="133"/>
      <c r="I297" s="139">
        <f t="shared" si="8"/>
        <v>0</v>
      </c>
    </row>
    <row r="298" spans="2:9" ht="18" customHeight="1">
      <c r="B298" s="93"/>
      <c r="C298" s="99"/>
      <c r="D298" s="105"/>
      <c r="E298" s="110"/>
      <c r="F298" s="115"/>
      <c r="G298" s="123"/>
      <c r="H298" s="133"/>
      <c r="I298" s="139">
        <f t="shared" si="8"/>
        <v>0</v>
      </c>
    </row>
    <row r="299" spans="2:9" ht="18" customHeight="1">
      <c r="B299" s="93"/>
      <c r="C299" s="99"/>
      <c r="D299" s="105"/>
      <c r="E299" s="110"/>
      <c r="F299" s="115"/>
      <c r="G299" s="123"/>
      <c r="H299" s="133"/>
      <c r="I299" s="139">
        <f t="shared" si="8"/>
        <v>0</v>
      </c>
    </row>
    <row r="300" spans="2:9" ht="18" customHeight="1">
      <c r="B300" s="93"/>
      <c r="C300" s="99"/>
      <c r="D300" s="105"/>
      <c r="E300" s="110"/>
      <c r="F300" s="115"/>
      <c r="G300" s="123"/>
      <c r="H300" s="133"/>
      <c r="I300" s="139">
        <f t="shared" si="8"/>
        <v>0</v>
      </c>
    </row>
    <row r="301" spans="2:9" ht="18" customHeight="1">
      <c r="B301" s="93"/>
      <c r="C301" s="99"/>
      <c r="D301" s="105"/>
      <c r="E301" s="110"/>
      <c r="F301" s="115"/>
      <c r="G301" s="123"/>
      <c r="H301" s="133"/>
      <c r="I301" s="139">
        <f t="shared" si="8"/>
        <v>0</v>
      </c>
    </row>
    <row r="302" spans="2:9" ht="18" customHeight="1">
      <c r="B302" s="93"/>
      <c r="C302" s="99"/>
      <c r="D302" s="105"/>
      <c r="E302" s="110"/>
      <c r="F302" s="115"/>
      <c r="G302" s="123"/>
      <c r="H302" s="133"/>
      <c r="I302" s="139">
        <f t="shared" si="8"/>
        <v>0</v>
      </c>
    </row>
    <row r="303" spans="2:9" ht="18" customHeight="1">
      <c r="B303" s="93"/>
      <c r="C303" s="99"/>
      <c r="D303" s="105"/>
      <c r="E303" s="110"/>
      <c r="F303" s="115"/>
      <c r="G303" s="123"/>
      <c r="H303" s="133"/>
      <c r="I303" s="139">
        <f t="shared" si="8"/>
        <v>0</v>
      </c>
    </row>
    <row r="304" spans="2:9" ht="18" customHeight="1">
      <c r="B304" s="93"/>
      <c r="C304" s="99"/>
      <c r="D304" s="105"/>
      <c r="E304" s="110"/>
      <c r="F304" s="115"/>
      <c r="G304" s="123"/>
      <c r="H304" s="133"/>
      <c r="I304" s="139">
        <f t="shared" si="8"/>
        <v>0</v>
      </c>
    </row>
    <row r="305" spans="2:9" ht="18" customHeight="1">
      <c r="B305" s="93"/>
      <c r="C305" s="99"/>
      <c r="D305" s="105"/>
      <c r="E305" s="110"/>
      <c r="F305" s="115"/>
      <c r="G305" s="123"/>
      <c r="H305" s="133"/>
      <c r="I305" s="139">
        <f t="shared" si="8"/>
        <v>0</v>
      </c>
    </row>
    <row r="306" spans="2:9" ht="18" customHeight="1">
      <c r="B306" s="93"/>
      <c r="C306" s="99"/>
      <c r="D306" s="105"/>
      <c r="E306" s="110"/>
      <c r="F306" s="115"/>
      <c r="G306" s="123"/>
      <c r="H306" s="133"/>
      <c r="I306" s="139">
        <f t="shared" si="8"/>
        <v>0</v>
      </c>
    </row>
    <row r="307" spans="2:9" ht="18" customHeight="1">
      <c r="B307" s="94"/>
      <c r="C307" s="100"/>
      <c r="D307" s="106"/>
      <c r="E307" s="111"/>
      <c r="F307" s="116"/>
      <c r="G307" s="124"/>
      <c r="H307" s="134"/>
      <c r="I307" s="140">
        <f t="shared" si="8"/>
        <v>0</v>
      </c>
    </row>
    <row r="308" spans="2:9" ht="18" customHeight="1">
      <c r="B308" s="96"/>
      <c r="C308" s="102"/>
      <c r="D308" s="108"/>
      <c r="E308" s="113"/>
      <c r="F308" s="121"/>
      <c r="G308" s="129"/>
      <c r="H308" s="136"/>
      <c r="I308" s="143">
        <f t="shared" si="8"/>
        <v>0</v>
      </c>
    </row>
    <row r="309" spans="2:9" ht="18" customHeight="1">
      <c r="B309" s="93"/>
      <c r="C309" s="99"/>
      <c r="D309" s="105"/>
      <c r="E309" s="110"/>
      <c r="F309" s="115"/>
      <c r="G309" s="123"/>
      <c r="H309" s="133"/>
      <c r="I309" s="139">
        <f t="shared" si="8"/>
        <v>0</v>
      </c>
    </row>
    <row r="310" spans="2:9" ht="18" customHeight="1">
      <c r="B310" s="93"/>
      <c r="C310" s="99"/>
      <c r="D310" s="105"/>
      <c r="E310" s="110"/>
      <c r="F310" s="115"/>
      <c r="G310" s="123"/>
      <c r="H310" s="133"/>
      <c r="I310" s="139">
        <f t="shared" si="8"/>
        <v>0</v>
      </c>
    </row>
    <row r="311" spans="2:9" ht="18" customHeight="1">
      <c r="B311" s="93"/>
      <c r="C311" s="99"/>
      <c r="D311" s="105"/>
      <c r="E311" s="110"/>
      <c r="F311" s="115"/>
      <c r="G311" s="123"/>
      <c r="H311" s="133"/>
      <c r="I311" s="139">
        <f t="shared" si="8"/>
        <v>0</v>
      </c>
    </row>
    <row r="312" spans="2:9" ht="18" customHeight="1">
      <c r="B312" s="93"/>
      <c r="C312" s="99"/>
      <c r="D312" s="105"/>
      <c r="E312" s="110"/>
      <c r="F312" s="115"/>
      <c r="G312" s="123"/>
      <c r="H312" s="133"/>
      <c r="I312" s="139">
        <f t="shared" si="8"/>
        <v>0</v>
      </c>
    </row>
    <row r="313" spans="2:9" ht="18" customHeight="1">
      <c r="B313" s="93"/>
      <c r="C313" s="99"/>
      <c r="D313" s="105"/>
      <c r="E313" s="110"/>
      <c r="F313" s="115"/>
      <c r="G313" s="123"/>
      <c r="H313" s="133"/>
      <c r="I313" s="139">
        <f t="shared" si="8"/>
        <v>0</v>
      </c>
    </row>
    <row r="314" spans="2:9" ht="18" customHeight="1">
      <c r="B314" s="93"/>
      <c r="C314" s="99"/>
      <c r="D314" s="105"/>
      <c r="E314" s="110"/>
      <c r="F314" s="115"/>
      <c r="G314" s="123"/>
      <c r="H314" s="133"/>
      <c r="I314" s="139">
        <f t="shared" si="8"/>
        <v>0</v>
      </c>
    </row>
    <row r="315" spans="2:9" ht="18" customHeight="1">
      <c r="B315" s="93"/>
      <c r="C315" s="99"/>
      <c r="D315" s="105"/>
      <c r="E315" s="110"/>
      <c r="F315" s="115"/>
      <c r="G315" s="123"/>
      <c r="H315" s="133"/>
      <c r="I315" s="139">
        <f t="shared" si="8"/>
        <v>0</v>
      </c>
    </row>
    <row r="316" spans="2:9" ht="18" customHeight="1">
      <c r="B316" s="93"/>
      <c r="C316" s="99"/>
      <c r="D316" s="105"/>
      <c r="E316" s="110"/>
      <c r="F316" s="115"/>
      <c r="G316" s="123"/>
      <c r="H316" s="133"/>
      <c r="I316" s="139">
        <f t="shared" si="8"/>
        <v>0</v>
      </c>
    </row>
    <row r="317" spans="2:9" ht="18" customHeight="1">
      <c r="B317" s="93"/>
      <c r="C317" s="99"/>
      <c r="D317" s="105"/>
      <c r="E317" s="110"/>
      <c r="F317" s="115"/>
      <c r="G317" s="123"/>
      <c r="H317" s="133"/>
      <c r="I317" s="139">
        <f t="shared" si="8"/>
        <v>0</v>
      </c>
    </row>
    <row r="318" spans="2:9" ht="18" customHeight="1">
      <c r="B318" s="93"/>
      <c r="C318" s="99"/>
      <c r="D318" s="105"/>
      <c r="E318" s="110"/>
      <c r="F318" s="115"/>
      <c r="G318" s="123"/>
      <c r="H318" s="133"/>
      <c r="I318" s="139">
        <f t="shared" si="8"/>
        <v>0</v>
      </c>
    </row>
    <row r="319" spans="2:9" ht="18" customHeight="1">
      <c r="B319" s="93"/>
      <c r="C319" s="99"/>
      <c r="D319" s="105"/>
      <c r="E319" s="110"/>
      <c r="F319" s="115"/>
      <c r="G319" s="123"/>
      <c r="H319" s="133"/>
      <c r="I319" s="139">
        <f t="shared" si="8"/>
        <v>0</v>
      </c>
    </row>
    <row r="320" spans="2:9" ht="18" customHeight="1">
      <c r="B320" s="93"/>
      <c r="C320" s="99"/>
      <c r="D320" s="105"/>
      <c r="E320" s="110"/>
      <c r="F320" s="115"/>
      <c r="G320" s="123"/>
      <c r="H320" s="133"/>
      <c r="I320" s="139">
        <f t="shared" si="8"/>
        <v>0</v>
      </c>
    </row>
    <row r="321" spans="2:9" ht="18" customHeight="1">
      <c r="B321" s="93"/>
      <c r="C321" s="99"/>
      <c r="D321" s="105"/>
      <c r="E321" s="110"/>
      <c r="F321" s="115"/>
      <c r="G321" s="123"/>
      <c r="H321" s="133"/>
      <c r="I321" s="139">
        <f t="shared" si="8"/>
        <v>0</v>
      </c>
    </row>
    <row r="322" spans="2:9" ht="18" customHeight="1">
      <c r="B322" s="94"/>
      <c r="C322" s="100"/>
      <c r="D322" s="106"/>
      <c r="E322" s="111"/>
      <c r="F322" s="117"/>
      <c r="G322" s="125"/>
      <c r="H322" s="135"/>
      <c r="I322" s="139">
        <f t="shared" si="8"/>
        <v>0</v>
      </c>
    </row>
    <row r="323" spans="2:9" ht="18" customHeight="1">
      <c r="F323" s="118" t="s">
        <v>77</v>
      </c>
      <c r="G323" s="126">
        <f>SUBTOTAL(9,G293:G322)</f>
        <v>0</v>
      </c>
      <c r="H323" s="126">
        <f>SUBTOTAL(9,H293:H322)</f>
        <v>0</v>
      </c>
      <c r="I323" s="141"/>
    </row>
    <row r="324" spans="2:9" ht="18" customHeight="1">
      <c r="F324" s="118" t="s">
        <v>66</v>
      </c>
      <c r="G324" s="126">
        <f>SUBTOTAL(9,G6:G322)</f>
        <v>0</v>
      </c>
      <c r="H324" s="126">
        <f>SUBTOTAL(9,H6:H322)</f>
        <v>0</v>
      </c>
      <c r="I324" s="144"/>
    </row>
    <row r="325" spans="2:9" ht="18" customHeight="1">
      <c r="F325" s="55"/>
      <c r="G325" s="65"/>
      <c r="H325" s="65"/>
    </row>
    <row r="326" spans="2:9" ht="18" customHeight="1"/>
    <row r="327" spans="2:9" ht="18" customHeight="1">
      <c r="B327" s="91" t="s">
        <v>80</v>
      </c>
      <c r="C327" s="90"/>
      <c r="D327" s="90"/>
      <c r="E327" s="90"/>
    </row>
    <row r="328" spans="2:9" ht="18" customHeight="1">
      <c r="B328" s="92" t="s">
        <v>42</v>
      </c>
      <c r="C328" s="98" t="s">
        <v>37</v>
      </c>
      <c r="D328" s="104" t="s">
        <v>127</v>
      </c>
      <c r="E328" s="98" t="s">
        <v>62</v>
      </c>
      <c r="F328" s="104" t="s">
        <v>64</v>
      </c>
      <c r="G328" s="98" t="s">
        <v>19</v>
      </c>
      <c r="H328" s="104" t="s">
        <v>59</v>
      </c>
      <c r="I328" s="137" t="s">
        <v>65</v>
      </c>
    </row>
    <row r="329" spans="2:9" ht="18" customHeight="1">
      <c r="B329" s="95"/>
      <c r="C329" s="101"/>
      <c r="D329" s="107"/>
      <c r="E329" s="112"/>
      <c r="F329" s="120"/>
      <c r="G329" s="128"/>
      <c r="H329" s="132"/>
      <c r="I329" s="138">
        <f>I322+G329-H329</f>
        <v>0</v>
      </c>
    </row>
    <row r="330" spans="2:9" ht="18" customHeight="1">
      <c r="B330" s="93"/>
      <c r="C330" s="99"/>
      <c r="D330" s="105"/>
      <c r="E330" s="110"/>
      <c r="F330" s="115"/>
      <c r="G330" s="123"/>
      <c r="H330" s="133"/>
      <c r="I330" s="139">
        <f t="shared" ref="I330:I358" si="9">I329+G330-H330</f>
        <v>0</v>
      </c>
    </row>
    <row r="331" spans="2:9" ht="18" customHeight="1">
      <c r="B331" s="93"/>
      <c r="C331" s="99"/>
      <c r="D331" s="105"/>
      <c r="E331" s="110"/>
      <c r="F331" s="115"/>
      <c r="G331" s="123"/>
      <c r="H331" s="133"/>
      <c r="I331" s="139">
        <f t="shared" si="9"/>
        <v>0</v>
      </c>
    </row>
    <row r="332" spans="2:9" ht="18" customHeight="1">
      <c r="B332" s="93"/>
      <c r="C332" s="99"/>
      <c r="D332" s="105"/>
      <c r="E332" s="110"/>
      <c r="F332" s="115"/>
      <c r="G332" s="123"/>
      <c r="H332" s="133"/>
      <c r="I332" s="139">
        <f t="shared" si="9"/>
        <v>0</v>
      </c>
    </row>
    <row r="333" spans="2:9" ht="18" customHeight="1">
      <c r="B333" s="93"/>
      <c r="C333" s="99"/>
      <c r="D333" s="105"/>
      <c r="E333" s="110"/>
      <c r="F333" s="115"/>
      <c r="G333" s="123"/>
      <c r="H333" s="133"/>
      <c r="I333" s="139">
        <f t="shared" si="9"/>
        <v>0</v>
      </c>
    </row>
    <row r="334" spans="2:9" ht="18" customHeight="1">
      <c r="B334" s="93"/>
      <c r="C334" s="99"/>
      <c r="D334" s="105"/>
      <c r="E334" s="110"/>
      <c r="F334" s="115"/>
      <c r="G334" s="123"/>
      <c r="H334" s="133"/>
      <c r="I334" s="139">
        <f t="shared" si="9"/>
        <v>0</v>
      </c>
    </row>
    <row r="335" spans="2:9" ht="18" customHeight="1">
      <c r="B335" s="93"/>
      <c r="C335" s="99"/>
      <c r="D335" s="105"/>
      <c r="E335" s="110"/>
      <c r="F335" s="115"/>
      <c r="G335" s="123"/>
      <c r="H335" s="133"/>
      <c r="I335" s="139">
        <f t="shared" si="9"/>
        <v>0</v>
      </c>
    </row>
    <row r="336" spans="2:9" ht="18" customHeight="1">
      <c r="B336" s="93"/>
      <c r="C336" s="99"/>
      <c r="D336" s="105"/>
      <c r="E336" s="110"/>
      <c r="F336" s="115"/>
      <c r="G336" s="123"/>
      <c r="H336" s="133"/>
      <c r="I336" s="139">
        <f t="shared" si="9"/>
        <v>0</v>
      </c>
    </row>
    <row r="337" spans="2:9" ht="18" customHeight="1">
      <c r="B337" s="93"/>
      <c r="C337" s="99"/>
      <c r="D337" s="105"/>
      <c r="E337" s="110"/>
      <c r="F337" s="115"/>
      <c r="G337" s="123"/>
      <c r="H337" s="133"/>
      <c r="I337" s="139">
        <f t="shared" si="9"/>
        <v>0</v>
      </c>
    </row>
    <row r="338" spans="2:9" ht="18" customHeight="1">
      <c r="B338" s="93"/>
      <c r="C338" s="99"/>
      <c r="D338" s="105"/>
      <c r="E338" s="110"/>
      <c r="F338" s="115"/>
      <c r="G338" s="123"/>
      <c r="H338" s="133"/>
      <c r="I338" s="139">
        <f t="shared" si="9"/>
        <v>0</v>
      </c>
    </row>
    <row r="339" spans="2:9" ht="18" customHeight="1">
      <c r="B339" s="93"/>
      <c r="C339" s="99"/>
      <c r="D339" s="105"/>
      <c r="E339" s="110"/>
      <c r="F339" s="115"/>
      <c r="G339" s="123"/>
      <c r="H339" s="133"/>
      <c r="I339" s="139">
        <f t="shared" si="9"/>
        <v>0</v>
      </c>
    </row>
    <row r="340" spans="2:9" ht="18" customHeight="1">
      <c r="B340" s="93"/>
      <c r="C340" s="99"/>
      <c r="D340" s="105"/>
      <c r="E340" s="110"/>
      <c r="F340" s="115"/>
      <c r="G340" s="123"/>
      <c r="H340" s="133"/>
      <c r="I340" s="139">
        <f t="shared" si="9"/>
        <v>0</v>
      </c>
    </row>
    <row r="341" spans="2:9" ht="18" customHeight="1">
      <c r="B341" s="93"/>
      <c r="C341" s="99"/>
      <c r="D341" s="105"/>
      <c r="E341" s="110"/>
      <c r="F341" s="115"/>
      <c r="G341" s="123"/>
      <c r="H341" s="133"/>
      <c r="I341" s="139">
        <f t="shared" si="9"/>
        <v>0</v>
      </c>
    </row>
    <row r="342" spans="2:9" ht="18" customHeight="1">
      <c r="B342" s="93"/>
      <c r="C342" s="99"/>
      <c r="D342" s="105"/>
      <c r="E342" s="110"/>
      <c r="F342" s="115"/>
      <c r="G342" s="123"/>
      <c r="H342" s="133"/>
      <c r="I342" s="139">
        <f t="shared" si="9"/>
        <v>0</v>
      </c>
    </row>
    <row r="343" spans="2:9" ht="18" customHeight="1">
      <c r="B343" s="94"/>
      <c r="C343" s="100"/>
      <c r="D343" s="106"/>
      <c r="E343" s="111"/>
      <c r="F343" s="116"/>
      <c r="G343" s="124"/>
      <c r="H343" s="134"/>
      <c r="I343" s="140">
        <f t="shared" si="9"/>
        <v>0</v>
      </c>
    </row>
    <row r="344" spans="2:9" ht="18" customHeight="1">
      <c r="B344" s="96"/>
      <c r="C344" s="102"/>
      <c r="D344" s="108"/>
      <c r="E344" s="113"/>
      <c r="F344" s="121"/>
      <c r="G344" s="129"/>
      <c r="H344" s="136"/>
      <c r="I344" s="143">
        <f t="shared" si="9"/>
        <v>0</v>
      </c>
    </row>
    <row r="345" spans="2:9" ht="18" customHeight="1">
      <c r="B345" s="93"/>
      <c r="C345" s="99"/>
      <c r="D345" s="105"/>
      <c r="E345" s="110"/>
      <c r="F345" s="115"/>
      <c r="G345" s="123"/>
      <c r="H345" s="133"/>
      <c r="I345" s="139">
        <f t="shared" si="9"/>
        <v>0</v>
      </c>
    </row>
    <row r="346" spans="2:9" ht="18" customHeight="1">
      <c r="B346" s="93"/>
      <c r="C346" s="99"/>
      <c r="D346" s="105"/>
      <c r="E346" s="110"/>
      <c r="F346" s="115"/>
      <c r="G346" s="123"/>
      <c r="H346" s="133"/>
      <c r="I346" s="139">
        <f t="shared" si="9"/>
        <v>0</v>
      </c>
    </row>
    <row r="347" spans="2:9" ht="18" customHeight="1">
      <c r="B347" s="93"/>
      <c r="C347" s="99"/>
      <c r="D347" s="105"/>
      <c r="E347" s="110"/>
      <c r="F347" s="115"/>
      <c r="G347" s="123"/>
      <c r="H347" s="133"/>
      <c r="I347" s="139">
        <f t="shared" si="9"/>
        <v>0</v>
      </c>
    </row>
    <row r="348" spans="2:9" ht="18" customHeight="1">
      <c r="B348" s="93"/>
      <c r="C348" s="99"/>
      <c r="D348" s="105"/>
      <c r="E348" s="110"/>
      <c r="F348" s="115"/>
      <c r="G348" s="123"/>
      <c r="H348" s="133"/>
      <c r="I348" s="139">
        <f t="shared" si="9"/>
        <v>0</v>
      </c>
    </row>
    <row r="349" spans="2:9" ht="18" customHeight="1">
      <c r="B349" s="93"/>
      <c r="C349" s="99"/>
      <c r="D349" s="105"/>
      <c r="E349" s="110"/>
      <c r="F349" s="115"/>
      <c r="G349" s="123"/>
      <c r="H349" s="133"/>
      <c r="I349" s="139">
        <f t="shared" si="9"/>
        <v>0</v>
      </c>
    </row>
    <row r="350" spans="2:9" ht="18" customHeight="1">
      <c r="B350" s="93"/>
      <c r="C350" s="99"/>
      <c r="D350" s="105"/>
      <c r="E350" s="110"/>
      <c r="F350" s="115"/>
      <c r="G350" s="123"/>
      <c r="H350" s="133"/>
      <c r="I350" s="139">
        <f t="shared" si="9"/>
        <v>0</v>
      </c>
    </row>
    <row r="351" spans="2:9" ht="18" customHeight="1">
      <c r="B351" s="93"/>
      <c r="C351" s="99"/>
      <c r="D351" s="105"/>
      <c r="E351" s="110"/>
      <c r="F351" s="115"/>
      <c r="G351" s="123"/>
      <c r="H351" s="133"/>
      <c r="I351" s="139">
        <f t="shared" si="9"/>
        <v>0</v>
      </c>
    </row>
    <row r="352" spans="2:9" ht="18" customHeight="1">
      <c r="B352" s="93"/>
      <c r="C352" s="99"/>
      <c r="D352" s="105"/>
      <c r="E352" s="110"/>
      <c r="F352" s="115"/>
      <c r="G352" s="123"/>
      <c r="H352" s="133"/>
      <c r="I352" s="139">
        <f t="shared" si="9"/>
        <v>0</v>
      </c>
    </row>
    <row r="353" spans="2:12" ht="18" customHeight="1">
      <c r="B353" s="93"/>
      <c r="C353" s="99"/>
      <c r="D353" s="105"/>
      <c r="E353" s="110"/>
      <c r="F353" s="115"/>
      <c r="G353" s="123"/>
      <c r="H353" s="133"/>
      <c r="I353" s="139">
        <f t="shared" si="9"/>
        <v>0</v>
      </c>
    </row>
    <row r="354" spans="2:12" ht="18" customHeight="1">
      <c r="B354" s="93"/>
      <c r="C354" s="99"/>
      <c r="D354" s="105"/>
      <c r="E354" s="110"/>
      <c r="F354" s="115"/>
      <c r="G354" s="123"/>
      <c r="H354" s="133"/>
      <c r="I354" s="139">
        <f t="shared" si="9"/>
        <v>0</v>
      </c>
    </row>
    <row r="355" spans="2:12" ht="18" customHeight="1">
      <c r="B355" s="93"/>
      <c r="C355" s="99"/>
      <c r="D355" s="105"/>
      <c r="E355" s="110"/>
      <c r="F355" s="115"/>
      <c r="G355" s="123"/>
      <c r="H355" s="133"/>
      <c r="I355" s="139">
        <f t="shared" si="9"/>
        <v>0</v>
      </c>
    </row>
    <row r="356" spans="2:12" ht="18" customHeight="1">
      <c r="B356" s="93"/>
      <c r="C356" s="99"/>
      <c r="D356" s="105"/>
      <c r="E356" s="110"/>
      <c r="F356" s="115"/>
      <c r="G356" s="123"/>
      <c r="H356" s="133"/>
      <c r="I356" s="139">
        <f t="shared" si="9"/>
        <v>0</v>
      </c>
    </row>
    <row r="357" spans="2:12" ht="18" customHeight="1">
      <c r="B357" s="93"/>
      <c r="C357" s="99"/>
      <c r="D357" s="105"/>
      <c r="E357" s="110"/>
      <c r="F357" s="115"/>
      <c r="G357" s="123"/>
      <c r="H357" s="133"/>
      <c r="I357" s="139">
        <f t="shared" si="9"/>
        <v>0</v>
      </c>
    </row>
    <row r="358" spans="2:12" ht="18" customHeight="1">
      <c r="B358" s="94"/>
      <c r="C358" s="100"/>
      <c r="D358" s="106"/>
      <c r="E358" s="111"/>
      <c r="F358" s="117"/>
      <c r="G358" s="125"/>
      <c r="H358" s="135"/>
      <c r="I358" s="139">
        <f t="shared" si="9"/>
        <v>0</v>
      </c>
    </row>
    <row r="359" spans="2:12" ht="18" customHeight="1">
      <c r="F359" s="118" t="s">
        <v>77</v>
      </c>
      <c r="G359" s="126">
        <f>SUBTOTAL(9,G329:G358)</f>
        <v>0</v>
      </c>
      <c r="H359" s="126">
        <f>SUBTOTAL(9,H329:H358)</f>
        <v>0</v>
      </c>
      <c r="I359" s="141"/>
    </row>
    <row r="360" spans="2:12" ht="18" customHeight="1">
      <c r="F360" s="118" t="s">
        <v>66</v>
      </c>
      <c r="G360" s="126">
        <f>SUBTOTAL(9,G6:G358)</f>
        <v>0</v>
      </c>
      <c r="H360" s="126">
        <f>SUBTOTAL(9,H6:H358)</f>
        <v>0</v>
      </c>
      <c r="I360" s="144"/>
      <c r="L360" s="145"/>
    </row>
    <row r="361" spans="2:12" ht="18" customHeight="1">
      <c r="F361" s="55"/>
      <c r="G361" s="65"/>
      <c r="H361" s="65"/>
    </row>
    <row r="362" spans="2:12" ht="18" customHeight="1"/>
    <row r="363" spans="2:12" ht="18" customHeight="1">
      <c r="B363" s="91" t="s">
        <v>79</v>
      </c>
      <c r="C363" s="90"/>
      <c r="D363" s="90"/>
      <c r="E363" s="90"/>
    </row>
    <row r="364" spans="2:12" ht="18" customHeight="1">
      <c r="B364" s="92" t="s">
        <v>42</v>
      </c>
      <c r="C364" s="98" t="s">
        <v>37</v>
      </c>
      <c r="D364" s="104" t="s">
        <v>127</v>
      </c>
      <c r="E364" s="98" t="s">
        <v>62</v>
      </c>
      <c r="F364" s="104" t="s">
        <v>64</v>
      </c>
      <c r="G364" s="98" t="s">
        <v>19</v>
      </c>
      <c r="H364" s="104" t="s">
        <v>59</v>
      </c>
      <c r="I364" s="137" t="s">
        <v>65</v>
      </c>
    </row>
    <row r="365" spans="2:12" ht="18" customHeight="1">
      <c r="B365" s="95"/>
      <c r="C365" s="101"/>
      <c r="D365" s="107"/>
      <c r="E365" s="112"/>
      <c r="F365" s="120"/>
      <c r="G365" s="128"/>
      <c r="H365" s="132"/>
      <c r="I365" s="138">
        <f>I358+G365-H365</f>
        <v>0</v>
      </c>
    </row>
    <row r="366" spans="2:12" ht="18" customHeight="1">
      <c r="B366" s="93"/>
      <c r="C366" s="99"/>
      <c r="D366" s="105"/>
      <c r="E366" s="110"/>
      <c r="F366" s="115"/>
      <c r="G366" s="123"/>
      <c r="H366" s="133"/>
      <c r="I366" s="139">
        <f t="shared" ref="I366:I394" si="10">I365+G366-H366</f>
        <v>0</v>
      </c>
    </row>
    <row r="367" spans="2:12" ht="18" customHeight="1">
      <c r="B367" s="93"/>
      <c r="C367" s="99"/>
      <c r="D367" s="105"/>
      <c r="E367" s="110"/>
      <c r="F367" s="115"/>
      <c r="G367" s="123"/>
      <c r="H367" s="133"/>
      <c r="I367" s="139">
        <f t="shared" si="10"/>
        <v>0</v>
      </c>
    </row>
    <row r="368" spans="2:12" ht="18" customHeight="1">
      <c r="B368" s="93"/>
      <c r="C368" s="99"/>
      <c r="D368" s="105"/>
      <c r="E368" s="110"/>
      <c r="F368" s="115"/>
      <c r="G368" s="123"/>
      <c r="H368" s="133"/>
      <c r="I368" s="139">
        <f t="shared" si="10"/>
        <v>0</v>
      </c>
    </row>
    <row r="369" spans="2:9" ht="18" customHeight="1">
      <c r="B369" s="93"/>
      <c r="C369" s="99"/>
      <c r="D369" s="105"/>
      <c r="E369" s="110"/>
      <c r="F369" s="115"/>
      <c r="G369" s="123"/>
      <c r="H369" s="133"/>
      <c r="I369" s="139">
        <f t="shared" si="10"/>
        <v>0</v>
      </c>
    </row>
    <row r="370" spans="2:9" ht="18" customHeight="1">
      <c r="B370" s="93"/>
      <c r="C370" s="99"/>
      <c r="D370" s="105"/>
      <c r="E370" s="110"/>
      <c r="F370" s="115"/>
      <c r="G370" s="123"/>
      <c r="H370" s="133"/>
      <c r="I370" s="139">
        <f t="shared" si="10"/>
        <v>0</v>
      </c>
    </row>
    <row r="371" spans="2:9" ht="18" customHeight="1">
      <c r="B371" s="93"/>
      <c r="C371" s="99"/>
      <c r="D371" s="105"/>
      <c r="E371" s="110"/>
      <c r="F371" s="115"/>
      <c r="G371" s="123"/>
      <c r="H371" s="133"/>
      <c r="I371" s="139">
        <f t="shared" si="10"/>
        <v>0</v>
      </c>
    </row>
    <row r="372" spans="2:9" ht="18" customHeight="1">
      <c r="B372" s="93"/>
      <c r="C372" s="99"/>
      <c r="D372" s="105"/>
      <c r="E372" s="110"/>
      <c r="F372" s="115"/>
      <c r="G372" s="123"/>
      <c r="H372" s="133"/>
      <c r="I372" s="139">
        <f t="shared" si="10"/>
        <v>0</v>
      </c>
    </row>
    <row r="373" spans="2:9" ht="18" customHeight="1">
      <c r="B373" s="93"/>
      <c r="C373" s="99"/>
      <c r="D373" s="105"/>
      <c r="E373" s="110"/>
      <c r="F373" s="115"/>
      <c r="G373" s="123"/>
      <c r="H373" s="133"/>
      <c r="I373" s="139">
        <f t="shared" si="10"/>
        <v>0</v>
      </c>
    </row>
    <row r="374" spans="2:9" ht="18" customHeight="1">
      <c r="B374" s="93"/>
      <c r="C374" s="99"/>
      <c r="D374" s="105"/>
      <c r="E374" s="110"/>
      <c r="F374" s="115"/>
      <c r="G374" s="123"/>
      <c r="H374" s="133"/>
      <c r="I374" s="139">
        <f t="shared" si="10"/>
        <v>0</v>
      </c>
    </row>
    <row r="375" spans="2:9" ht="18" customHeight="1">
      <c r="B375" s="93"/>
      <c r="C375" s="99"/>
      <c r="D375" s="105"/>
      <c r="E375" s="110"/>
      <c r="F375" s="115"/>
      <c r="G375" s="123"/>
      <c r="H375" s="133"/>
      <c r="I375" s="139">
        <f t="shared" si="10"/>
        <v>0</v>
      </c>
    </row>
    <row r="376" spans="2:9" ht="18" customHeight="1">
      <c r="B376" s="93"/>
      <c r="C376" s="99"/>
      <c r="D376" s="105"/>
      <c r="E376" s="110"/>
      <c r="F376" s="115"/>
      <c r="G376" s="123"/>
      <c r="H376" s="133"/>
      <c r="I376" s="139">
        <f t="shared" si="10"/>
        <v>0</v>
      </c>
    </row>
    <row r="377" spans="2:9" ht="18" customHeight="1">
      <c r="B377" s="93"/>
      <c r="C377" s="99"/>
      <c r="D377" s="105"/>
      <c r="E377" s="110"/>
      <c r="F377" s="115"/>
      <c r="G377" s="123"/>
      <c r="H377" s="133"/>
      <c r="I377" s="139">
        <f t="shared" si="10"/>
        <v>0</v>
      </c>
    </row>
    <row r="378" spans="2:9" ht="18" customHeight="1">
      <c r="B378" s="93"/>
      <c r="C378" s="99"/>
      <c r="D378" s="105"/>
      <c r="E378" s="110"/>
      <c r="F378" s="115"/>
      <c r="G378" s="123"/>
      <c r="H378" s="133"/>
      <c r="I378" s="139">
        <f t="shared" si="10"/>
        <v>0</v>
      </c>
    </row>
    <row r="379" spans="2:9" ht="18" customHeight="1">
      <c r="B379" s="94"/>
      <c r="C379" s="100"/>
      <c r="D379" s="106"/>
      <c r="E379" s="111"/>
      <c r="F379" s="116"/>
      <c r="G379" s="124"/>
      <c r="H379" s="134"/>
      <c r="I379" s="140">
        <f t="shared" si="10"/>
        <v>0</v>
      </c>
    </row>
    <row r="380" spans="2:9" ht="18" customHeight="1">
      <c r="B380" s="96"/>
      <c r="C380" s="102"/>
      <c r="D380" s="108"/>
      <c r="E380" s="113"/>
      <c r="F380" s="121"/>
      <c r="G380" s="129"/>
      <c r="H380" s="136"/>
      <c r="I380" s="143">
        <f t="shared" si="10"/>
        <v>0</v>
      </c>
    </row>
    <row r="381" spans="2:9" ht="18" customHeight="1">
      <c r="B381" s="93"/>
      <c r="C381" s="99"/>
      <c r="D381" s="105"/>
      <c r="E381" s="110"/>
      <c r="F381" s="115"/>
      <c r="G381" s="123"/>
      <c r="H381" s="133"/>
      <c r="I381" s="139">
        <f t="shared" si="10"/>
        <v>0</v>
      </c>
    </row>
    <row r="382" spans="2:9" ht="18" customHeight="1">
      <c r="B382" s="93"/>
      <c r="C382" s="99"/>
      <c r="D382" s="105"/>
      <c r="E382" s="110"/>
      <c r="F382" s="115"/>
      <c r="G382" s="123"/>
      <c r="H382" s="133"/>
      <c r="I382" s="139">
        <f t="shared" si="10"/>
        <v>0</v>
      </c>
    </row>
    <row r="383" spans="2:9" ht="18" customHeight="1">
      <c r="B383" s="93"/>
      <c r="C383" s="99"/>
      <c r="D383" s="105"/>
      <c r="E383" s="110"/>
      <c r="F383" s="115"/>
      <c r="G383" s="123"/>
      <c r="H383" s="133"/>
      <c r="I383" s="139">
        <f t="shared" si="10"/>
        <v>0</v>
      </c>
    </row>
    <row r="384" spans="2:9" ht="18" customHeight="1">
      <c r="B384" s="93"/>
      <c r="C384" s="99"/>
      <c r="D384" s="105"/>
      <c r="E384" s="110"/>
      <c r="F384" s="115"/>
      <c r="G384" s="123"/>
      <c r="H384" s="133"/>
      <c r="I384" s="139">
        <f t="shared" si="10"/>
        <v>0</v>
      </c>
    </row>
    <row r="385" spans="2:13" ht="18" customHeight="1">
      <c r="B385" s="93"/>
      <c r="C385" s="99"/>
      <c r="D385" s="105"/>
      <c r="E385" s="110"/>
      <c r="F385" s="115"/>
      <c r="G385" s="123"/>
      <c r="H385" s="133"/>
      <c r="I385" s="139">
        <f t="shared" si="10"/>
        <v>0</v>
      </c>
    </row>
    <row r="386" spans="2:13" ht="18" customHeight="1">
      <c r="B386" s="93"/>
      <c r="C386" s="99"/>
      <c r="D386" s="105"/>
      <c r="E386" s="110"/>
      <c r="F386" s="115"/>
      <c r="G386" s="123"/>
      <c r="H386" s="133"/>
      <c r="I386" s="139">
        <f t="shared" si="10"/>
        <v>0</v>
      </c>
    </row>
    <row r="387" spans="2:13" ht="18" customHeight="1">
      <c r="B387" s="93"/>
      <c r="C387" s="99"/>
      <c r="D387" s="105"/>
      <c r="E387" s="110"/>
      <c r="F387" s="115"/>
      <c r="G387" s="123"/>
      <c r="H387" s="133"/>
      <c r="I387" s="139">
        <f t="shared" si="10"/>
        <v>0</v>
      </c>
    </row>
    <row r="388" spans="2:13" ht="18" customHeight="1">
      <c r="B388" s="93"/>
      <c r="C388" s="99"/>
      <c r="D388" s="105"/>
      <c r="E388" s="110"/>
      <c r="F388" s="115"/>
      <c r="G388" s="123"/>
      <c r="H388" s="133"/>
      <c r="I388" s="139">
        <f t="shared" si="10"/>
        <v>0</v>
      </c>
    </row>
    <row r="389" spans="2:13" ht="18" customHeight="1">
      <c r="B389" s="93"/>
      <c r="C389" s="99"/>
      <c r="D389" s="105"/>
      <c r="E389" s="110"/>
      <c r="F389" s="115"/>
      <c r="G389" s="123"/>
      <c r="H389" s="133"/>
      <c r="I389" s="139">
        <f t="shared" si="10"/>
        <v>0</v>
      </c>
    </row>
    <row r="390" spans="2:13" ht="18" customHeight="1">
      <c r="B390" s="93"/>
      <c r="C390" s="99"/>
      <c r="D390" s="105"/>
      <c r="E390" s="110"/>
      <c r="F390" s="115"/>
      <c r="G390" s="123"/>
      <c r="H390" s="133"/>
      <c r="I390" s="139">
        <f t="shared" si="10"/>
        <v>0</v>
      </c>
    </row>
    <row r="391" spans="2:13" ht="18" customHeight="1">
      <c r="B391" s="93"/>
      <c r="C391" s="99"/>
      <c r="D391" s="105"/>
      <c r="E391" s="110"/>
      <c r="F391" s="115"/>
      <c r="G391" s="123"/>
      <c r="H391" s="133"/>
      <c r="I391" s="139">
        <f t="shared" si="10"/>
        <v>0</v>
      </c>
    </row>
    <row r="392" spans="2:13" ht="18" customHeight="1">
      <c r="B392" s="93"/>
      <c r="C392" s="99"/>
      <c r="D392" s="105"/>
      <c r="E392" s="110"/>
      <c r="F392" s="115"/>
      <c r="G392" s="123"/>
      <c r="H392" s="133"/>
      <c r="I392" s="139">
        <f t="shared" si="10"/>
        <v>0</v>
      </c>
    </row>
    <row r="393" spans="2:13" ht="18" customHeight="1">
      <c r="B393" s="93"/>
      <c r="C393" s="99"/>
      <c r="D393" s="105"/>
      <c r="E393" s="110"/>
      <c r="F393" s="115"/>
      <c r="G393" s="123"/>
      <c r="H393" s="133"/>
      <c r="I393" s="139">
        <f t="shared" si="10"/>
        <v>0</v>
      </c>
    </row>
    <row r="394" spans="2:13" ht="18" customHeight="1">
      <c r="B394" s="94"/>
      <c r="C394" s="100"/>
      <c r="D394" s="106"/>
      <c r="E394" s="111"/>
      <c r="F394" s="117"/>
      <c r="G394" s="125"/>
      <c r="H394" s="135"/>
      <c r="I394" s="139">
        <f t="shared" si="10"/>
        <v>0</v>
      </c>
    </row>
    <row r="395" spans="2:13" ht="18" customHeight="1">
      <c r="F395" s="118" t="s">
        <v>77</v>
      </c>
      <c r="G395" s="126">
        <f>SUBTOTAL(9,G365:G394)</f>
        <v>0</v>
      </c>
      <c r="H395" s="126">
        <f>SUBTOTAL(9,H365:H394)</f>
        <v>0</v>
      </c>
      <c r="I395" s="141"/>
    </row>
    <row r="396" spans="2:13" ht="18" customHeight="1">
      <c r="F396" s="118" t="s">
        <v>66</v>
      </c>
      <c r="G396" s="126">
        <f>SUBTOTAL(9,G6:G394)</f>
        <v>0</v>
      </c>
      <c r="H396" s="126">
        <f>SUBTOTAL(9,H6:H394)</f>
        <v>0</v>
      </c>
      <c r="I396" s="144"/>
    </row>
    <row r="397" spans="2:13" ht="18" customHeight="1">
      <c r="F397" s="55"/>
      <c r="G397" s="65"/>
      <c r="H397" s="65"/>
      <c r="M397" s="145"/>
    </row>
    <row r="398" spans="2:13" ht="18" customHeight="1"/>
    <row r="399" spans="2:13" ht="18" customHeight="1">
      <c r="B399" s="91" t="s">
        <v>78</v>
      </c>
      <c r="C399" s="90"/>
      <c r="D399" s="90"/>
      <c r="E399" s="90"/>
    </row>
    <row r="400" spans="2:13" ht="18" customHeight="1">
      <c r="B400" s="92" t="s">
        <v>42</v>
      </c>
      <c r="C400" s="98" t="s">
        <v>37</v>
      </c>
      <c r="D400" s="104" t="s">
        <v>127</v>
      </c>
      <c r="E400" s="98" t="s">
        <v>62</v>
      </c>
      <c r="F400" s="104" t="s">
        <v>64</v>
      </c>
      <c r="G400" s="98" t="s">
        <v>19</v>
      </c>
      <c r="H400" s="104" t="s">
        <v>59</v>
      </c>
      <c r="I400" s="137" t="s">
        <v>65</v>
      </c>
    </row>
    <row r="401" spans="2:9" ht="18" customHeight="1">
      <c r="B401" s="95"/>
      <c r="C401" s="101"/>
      <c r="D401" s="107"/>
      <c r="E401" s="112"/>
      <c r="F401" s="120"/>
      <c r="G401" s="128"/>
      <c r="H401" s="132"/>
      <c r="I401" s="138">
        <f>I394+G401-H401</f>
        <v>0</v>
      </c>
    </row>
    <row r="402" spans="2:9" ht="18" customHeight="1">
      <c r="B402" s="93"/>
      <c r="C402" s="99"/>
      <c r="D402" s="105"/>
      <c r="E402" s="110"/>
      <c r="F402" s="115"/>
      <c r="G402" s="123"/>
      <c r="H402" s="133"/>
      <c r="I402" s="139">
        <f t="shared" ref="I402:I430" si="11">I401+G402-H402</f>
        <v>0</v>
      </c>
    </row>
    <row r="403" spans="2:9" ht="18" customHeight="1">
      <c r="B403" s="93"/>
      <c r="C403" s="99"/>
      <c r="D403" s="105"/>
      <c r="E403" s="110"/>
      <c r="F403" s="115"/>
      <c r="G403" s="123"/>
      <c r="H403" s="133"/>
      <c r="I403" s="139">
        <f t="shared" si="11"/>
        <v>0</v>
      </c>
    </row>
    <row r="404" spans="2:9" ht="18" customHeight="1">
      <c r="B404" s="93"/>
      <c r="C404" s="99"/>
      <c r="D404" s="105"/>
      <c r="E404" s="110"/>
      <c r="F404" s="115"/>
      <c r="G404" s="123"/>
      <c r="H404" s="133"/>
      <c r="I404" s="139">
        <f t="shared" si="11"/>
        <v>0</v>
      </c>
    </row>
    <row r="405" spans="2:9" ht="18" customHeight="1">
      <c r="B405" s="93"/>
      <c r="C405" s="99"/>
      <c r="D405" s="105"/>
      <c r="E405" s="110"/>
      <c r="F405" s="115"/>
      <c r="G405" s="123"/>
      <c r="H405" s="133"/>
      <c r="I405" s="139">
        <f t="shared" si="11"/>
        <v>0</v>
      </c>
    </row>
    <row r="406" spans="2:9" ht="18" customHeight="1">
      <c r="B406" s="93"/>
      <c r="C406" s="99"/>
      <c r="D406" s="105"/>
      <c r="E406" s="110"/>
      <c r="F406" s="115"/>
      <c r="G406" s="123"/>
      <c r="H406" s="133"/>
      <c r="I406" s="139">
        <f t="shared" si="11"/>
        <v>0</v>
      </c>
    </row>
    <row r="407" spans="2:9" ht="18" customHeight="1">
      <c r="B407" s="93"/>
      <c r="C407" s="99"/>
      <c r="D407" s="105"/>
      <c r="E407" s="110"/>
      <c r="F407" s="115"/>
      <c r="G407" s="123"/>
      <c r="H407" s="133"/>
      <c r="I407" s="139">
        <f t="shared" si="11"/>
        <v>0</v>
      </c>
    </row>
    <row r="408" spans="2:9" ht="18" customHeight="1">
      <c r="B408" s="93"/>
      <c r="C408" s="99"/>
      <c r="D408" s="105"/>
      <c r="E408" s="110"/>
      <c r="F408" s="115"/>
      <c r="G408" s="123"/>
      <c r="H408" s="133"/>
      <c r="I408" s="139">
        <f t="shared" si="11"/>
        <v>0</v>
      </c>
    </row>
    <row r="409" spans="2:9" ht="18" customHeight="1">
      <c r="B409" s="93"/>
      <c r="C409" s="99"/>
      <c r="D409" s="105"/>
      <c r="E409" s="110"/>
      <c r="F409" s="115"/>
      <c r="G409" s="123"/>
      <c r="H409" s="133"/>
      <c r="I409" s="139">
        <f t="shared" si="11"/>
        <v>0</v>
      </c>
    </row>
    <row r="410" spans="2:9" ht="18" customHeight="1">
      <c r="B410" s="93"/>
      <c r="C410" s="99"/>
      <c r="D410" s="105"/>
      <c r="E410" s="110"/>
      <c r="F410" s="115"/>
      <c r="G410" s="123"/>
      <c r="H410" s="133"/>
      <c r="I410" s="139">
        <f t="shared" si="11"/>
        <v>0</v>
      </c>
    </row>
    <row r="411" spans="2:9" ht="18" customHeight="1">
      <c r="B411" s="93"/>
      <c r="C411" s="99"/>
      <c r="D411" s="105"/>
      <c r="E411" s="110"/>
      <c r="F411" s="115"/>
      <c r="G411" s="123"/>
      <c r="H411" s="133"/>
      <c r="I411" s="139">
        <f t="shared" si="11"/>
        <v>0</v>
      </c>
    </row>
    <row r="412" spans="2:9" ht="18" customHeight="1">
      <c r="B412" s="93"/>
      <c r="C412" s="99"/>
      <c r="D412" s="105"/>
      <c r="E412" s="110"/>
      <c r="F412" s="115"/>
      <c r="G412" s="123"/>
      <c r="H412" s="133"/>
      <c r="I412" s="139">
        <f t="shared" si="11"/>
        <v>0</v>
      </c>
    </row>
    <row r="413" spans="2:9" ht="18" customHeight="1">
      <c r="B413" s="93"/>
      <c r="C413" s="99"/>
      <c r="D413" s="105"/>
      <c r="E413" s="110"/>
      <c r="F413" s="115"/>
      <c r="G413" s="123"/>
      <c r="H413" s="133"/>
      <c r="I413" s="139">
        <f t="shared" si="11"/>
        <v>0</v>
      </c>
    </row>
    <row r="414" spans="2:9" ht="18" customHeight="1">
      <c r="B414" s="93"/>
      <c r="C414" s="99"/>
      <c r="D414" s="105"/>
      <c r="E414" s="110"/>
      <c r="F414" s="115"/>
      <c r="G414" s="123"/>
      <c r="H414" s="133"/>
      <c r="I414" s="139">
        <f t="shared" si="11"/>
        <v>0</v>
      </c>
    </row>
    <row r="415" spans="2:9" ht="18" customHeight="1">
      <c r="B415" s="94"/>
      <c r="C415" s="100"/>
      <c r="D415" s="106"/>
      <c r="E415" s="111"/>
      <c r="F415" s="116"/>
      <c r="G415" s="124"/>
      <c r="H415" s="134"/>
      <c r="I415" s="140">
        <f t="shared" si="11"/>
        <v>0</v>
      </c>
    </row>
    <row r="416" spans="2:9" ht="18" customHeight="1">
      <c r="B416" s="96"/>
      <c r="C416" s="102"/>
      <c r="D416" s="108"/>
      <c r="E416" s="113"/>
      <c r="F416" s="121"/>
      <c r="G416" s="129"/>
      <c r="H416" s="136"/>
      <c r="I416" s="143">
        <f t="shared" si="11"/>
        <v>0</v>
      </c>
    </row>
    <row r="417" spans="2:9" ht="18" customHeight="1">
      <c r="B417" s="93"/>
      <c r="C417" s="99"/>
      <c r="D417" s="105"/>
      <c r="E417" s="110"/>
      <c r="F417" s="115"/>
      <c r="G417" s="123"/>
      <c r="H417" s="133"/>
      <c r="I417" s="139">
        <f t="shared" si="11"/>
        <v>0</v>
      </c>
    </row>
    <row r="418" spans="2:9" ht="18" customHeight="1">
      <c r="B418" s="93"/>
      <c r="C418" s="99"/>
      <c r="D418" s="105"/>
      <c r="E418" s="110"/>
      <c r="F418" s="115"/>
      <c r="G418" s="123"/>
      <c r="H418" s="133"/>
      <c r="I418" s="139">
        <f t="shared" si="11"/>
        <v>0</v>
      </c>
    </row>
    <row r="419" spans="2:9" ht="18" customHeight="1">
      <c r="B419" s="93"/>
      <c r="C419" s="99"/>
      <c r="D419" s="105"/>
      <c r="E419" s="110"/>
      <c r="F419" s="115"/>
      <c r="G419" s="123"/>
      <c r="H419" s="133"/>
      <c r="I419" s="139">
        <f t="shared" si="11"/>
        <v>0</v>
      </c>
    </row>
    <row r="420" spans="2:9" ht="18" customHeight="1">
      <c r="B420" s="93"/>
      <c r="C420" s="99"/>
      <c r="D420" s="105"/>
      <c r="E420" s="110"/>
      <c r="F420" s="115"/>
      <c r="G420" s="123"/>
      <c r="H420" s="133"/>
      <c r="I420" s="139">
        <f t="shared" si="11"/>
        <v>0</v>
      </c>
    </row>
    <row r="421" spans="2:9" ht="18" customHeight="1">
      <c r="B421" s="93"/>
      <c r="C421" s="99"/>
      <c r="D421" s="105"/>
      <c r="E421" s="110"/>
      <c r="F421" s="115"/>
      <c r="G421" s="123"/>
      <c r="H421" s="133"/>
      <c r="I421" s="139">
        <f t="shared" si="11"/>
        <v>0</v>
      </c>
    </row>
    <row r="422" spans="2:9" ht="18" customHeight="1">
      <c r="B422" s="93"/>
      <c r="C422" s="99"/>
      <c r="D422" s="105"/>
      <c r="E422" s="110"/>
      <c r="F422" s="115"/>
      <c r="G422" s="123"/>
      <c r="H422" s="133"/>
      <c r="I422" s="139">
        <f t="shared" si="11"/>
        <v>0</v>
      </c>
    </row>
    <row r="423" spans="2:9" ht="18" customHeight="1">
      <c r="B423" s="93"/>
      <c r="C423" s="99"/>
      <c r="D423" s="105"/>
      <c r="E423" s="110"/>
      <c r="F423" s="115"/>
      <c r="G423" s="123"/>
      <c r="H423" s="133"/>
      <c r="I423" s="139">
        <f t="shared" si="11"/>
        <v>0</v>
      </c>
    </row>
    <row r="424" spans="2:9" ht="18" customHeight="1">
      <c r="B424" s="93"/>
      <c r="C424" s="99"/>
      <c r="D424" s="105"/>
      <c r="E424" s="110"/>
      <c r="F424" s="115"/>
      <c r="G424" s="123"/>
      <c r="H424" s="133"/>
      <c r="I424" s="139">
        <f t="shared" si="11"/>
        <v>0</v>
      </c>
    </row>
    <row r="425" spans="2:9" ht="18" customHeight="1">
      <c r="B425" s="93"/>
      <c r="C425" s="99"/>
      <c r="D425" s="105"/>
      <c r="E425" s="110"/>
      <c r="F425" s="115"/>
      <c r="G425" s="123"/>
      <c r="H425" s="133"/>
      <c r="I425" s="139">
        <f t="shared" si="11"/>
        <v>0</v>
      </c>
    </row>
    <row r="426" spans="2:9" ht="18" customHeight="1">
      <c r="B426" s="93"/>
      <c r="C426" s="99"/>
      <c r="D426" s="105"/>
      <c r="E426" s="110"/>
      <c r="F426" s="115"/>
      <c r="G426" s="123"/>
      <c r="H426" s="133"/>
      <c r="I426" s="139">
        <f t="shared" si="11"/>
        <v>0</v>
      </c>
    </row>
    <row r="427" spans="2:9" ht="18" customHeight="1">
      <c r="B427" s="93"/>
      <c r="C427" s="99"/>
      <c r="D427" s="105"/>
      <c r="E427" s="110"/>
      <c r="F427" s="115"/>
      <c r="G427" s="123"/>
      <c r="H427" s="133"/>
      <c r="I427" s="139">
        <f t="shared" si="11"/>
        <v>0</v>
      </c>
    </row>
    <row r="428" spans="2:9" ht="18" customHeight="1">
      <c r="B428" s="93"/>
      <c r="C428" s="99"/>
      <c r="D428" s="105"/>
      <c r="E428" s="110"/>
      <c r="F428" s="115"/>
      <c r="G428" s="123"/>
      <c r="H428" s="133"/>
      <c r="I428" s="139">
        <f t="shared" si="11"/>
        <v>0</v>
      </c>
    </row>
    <row r="429" spans="2:9" ht="18" customHeight="1">
      <c r="B429" s="93"/>
      <c r="C429" s="99"/>
      <c r="D429" s="105"/>
      <c r="E429" s="110"/>
      <c r="F429" s="115"/>
      <c r="G429" s="123"/>
      <c r="H429" s="133"/>
      <c r="I429" s="139">
        <f t="shared" si="11"/>
        <v>0</v>
      </c>
    </row>
    <row r="430" spans="2:9" ht="18" customHeight="1">
      <c r="B430" s="94"/>
      <c r="C430" s="100"/>
      <c r="D430" s="106"/>
      <c r="E430" s="111"/>
      <c r="F430" s="117"/>
      <c r="G430" s="125"/>
      <c r="H430" s="135"/>
      <c r="I430" s="139">
        <f t="shared" si="11"/>
        <v>0</v>
      </c>
    </row>
    <row r="431" spans="2:9" ht="18" customHeight="1">
      <c r="F431" s="118" t="s">
        <v>77</v>
      </c>
      <c r="G431" s="126">
        <f>SUBTOTAL(9,G401:G430)</f>
        <v>0</v>
      </c>
      <c r="H431" s="126">
        <f>SUBTOTAL(9,H401:H430)</f>
        <v>0</v>
      </c>
      <c r="I431" s="141"/>
    </row>
    <row r="432" spans="2:9" ht="18" customHeight="1">
      <c r="F432" s="118" t="s">
        <v>66</v>
      </c>
      <c r="G432" s="126">
        <f>SUBTOTAL(9,G6:G430)</f>
        <v>0</v>
      </c>
      <c r="H432" s="126">
        <f>SUBTOTAL(9,H6:H430)</f>
        <v>0</v>
      </c>
      <c r="I432" s="144"/>
    </row>
    <row r="433" spans="7:9">
      <c r="G433" s="131"/>
      <c r="H433" s="131"/>
      <c r="I433" s="131"/>
    </row>
  </sheetData>
  <sheetProtection sheet="1" objects="1" scenarios="1" selectLockedCells="1"/>
  <phoneticPr fontId="1"/>
  <conditionalFormatting sqref="A1:XFD1048576">
    <cfRule type="cellIs" dxfId="71" priority="1" operator="equal">
      <formula>0</formula>
    </cfRule>
  </conditionalFormatting>
  <pageMargins left="0.7" right="0.7" top="0.75" bottom="0.75" header="0.3" footer="0.3"/>
  <pageSetup paperSize="9" scale="65" fitToWidth="1" fitToHeight="1" orientation="portrait" usePrinterDefaults="1" horizontalDpi="65534" r:id="rId1"/>
  <colBreaks count="1" manualBreakCount="1">
    <brk id="9"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入力不可!$B$4:$B$29</xm:f>
          </x14:formula1>
          <xm:sqref>E77:E106 E41:E70 E149:E178 E401:E430 E113:E142 E185:E214 E221:E250 E257:E286 E293:E322 E329:E358 E365:E394 E6:E35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CCECFF"/>
  </sheetPr>
  <dimension ref="B2:M432"/>
  <sheetViews>
    <sheetView workbookViewId="0">
      <selection activeCell="B6" sqref="B6"/>
    </sheetView>
  </sheetViews>
  <sheetFormatPr defaultRowHeight="13.5"/>
  <cols>
    <col min="1" max="1" width="3.5" customWidth="1"/>
    <col min="2" max="3" width="13.125" style="11" customWidth="1"/>
    <col min="4" max="4" width="8.375" style="11" customWidth="1"/>
    <col min="5" max="5" width="26.5" style="11" customWidth="1"/>
    <col min="6" max="6" width="25" customWidth="1"/>
    <col min="7" max="9" width="15.25" customWidth="1"/>
    <col min="10" max="10" width="13.375" customWidth="1"/>
    <col min="12" max="12" width="25.75" customWidth="1"/>
  </cols>
  <sheetData>
    <row r="1" spans="2:9" ht="14.25"/>
    <row r="2" spans="2:9" ht="19.5">
      <c r="B2" s="89" t="s">
        <v>82</v>
      </c>
      <c r="C2" s="97"/>
      <c r="D2" s="103" t="s">
        <v>51</v>
      </c>
      <c r="E2" s="109"/>
    </row>
    <row r="3" spans="2:9" ht="14.25">
      <c r="B3" s="90"/>
      <c r="C3" s="90"/>
      <c r="D3" s="90"/>
      <c r="E3" s="90"/>
    </row>
    <row r="4" spans="2:9" ht="18" customHeight="1">
      <c r="B4" s="91" t="s">
        <v>69</v>
      </c>
      <c r="C4" s="90"/>
      <c r="D4" s="90"/>
      <c r="E4" s="90"/>
    </row>
    <row r="5" spans="2:9" ht="18" customHeight="1">
      <c r="B5" s="92" t="s">
        <v>42</v>
      </c>
      <c r="C5" s="98" t="s">
        <v>37</v>
      </c>
      <c r="D5" s="104" t="s">
        <v>127</v>
      </c>
      <c r="E5" s="98" t="s">
        <v>62</v>
      </c>
      <c r="F5" s="104" t="s">
        <v>64</v>
      </c>
      <c r="G5" s="98" t="s">
        <v>19</v>
      </c>
      <c r="H5" s="104" t="s">
        <v>59</v>
      </c>
      <c r="I5" s="137" t="s">
        <v>65</v>
      </c>
    </row>
    <row r="6" spans="2:9" ht="18" customHeight="1">
      <c r="B6" s="93"/>
      <c r="C6" s="99"/>
      <c r="D6" s="105"/>
      <c r="E6" s="110"/>
      <c r="F6" s="114"/>
      <c r="G6" s="146"/>
      <c r="H6" s="153"/>
      <c r="I6" s="158">
        <f>G6-H6</f>
        <v>0</v>
      </c>
    </row>
    <row r="7" spans="2:9" ht="18" customHeight="1">
      <c r="B7" s="93"/>
      <c r="C7" s="99"/>
      <c r="D7" s="105"/>
      <c r="E7" s="110"/>
      <c r="F7" s="115"/>
      <c r="G7" s="147"/>
      <c r="H7" s="154"/>
      <c r="I7" s="159">
        <f t="shared" ref="I7:I35" si="0">I6+G7-H7</f>
        <v>0</v>
      </c>
    </row>
    <row r="8" spans="2:9" ht="18" customHeight="1">
      <c r="B8" s="93"/>
      <c r="C8" s="99"/>
      <c r="D8" s="105"/>
      <c r="E8" s="110"/>
      <c r="F8" s="115"/>
      <c r="G8" s="147"/>
      <c r="H8" s="154"/>
      <c r="I8" s="159">
        <f t="shared" si="0"/>
        <v>0</v>
      </c>
    </row>
    <row r="9" spans="2:9" ht="18" customHeight="1">
      <c r="B9" s="93"/>
      <c r="C9" s="99"/>
      <c r="D9" s="105"/>
      <c r="E9" s="110"/>
      <c r="F9" s="115"/>
      <c r="G9" s="147"/>
      <c r="H9" s="154"/>
      <c r="I9" s="159">
        <f t="shared" si="0"/>
        <v>0</v>
      </c>
    </row>
    <row r="10" spans="2:9" ht="18" customHeight="1">
      <c r="B10" s="93"/>
      <c r="C10" s="99"/>
      <c r="D10" s="105"/>
      <c r="E10" s="110"/>
      <c r="F10" s="115"/>
      <c r="G10" s="147"/>
      <c r="H10" s="154"/>
      <c r="I10" s="159">
        <f t="shared" si="0"/>
        <v>0</v>
      </c>
    </row>
    <row r="11" spans="2:9" ht="18" customHeight="1">
      <c r="B11" s="93"/>
      <c r="C11" s="99"/>
      <c r="D11" s="105"/>
      <c r="E11" s="110"/>
      <c r="F11" s="115"/>
      <c r="G11" s="147"/>
      <c r="H11" s="154"/>
      <c r="I11" s="159">
        <f t="shared" si="0"/>
        <v>0</v>
      </c>
    </row>
    <row r="12" spans="2:9" ht="18" customHeight="1">
      <c r="B12" s="93"/>
      <c r="C12" s="99"/>
      <c r="D12" s="105"/>
      <c r="E12" s="110"/>
      <c r="F12" s="115"/>
      <c r="G12" s="147"/>
      <c r="H12" s="154"/>
      <c r="I12" s="159">
        <f t="shared" si="0"/>
        <v>0</v>
      </c>
    </row>
    <row r="13" spans="2:9" ht="18" customHeight="1">
      <c r="B13" s="93"/>
      <c r="C13" s="99"/>
      <c r="D13" s="105"/>
      <c r="E13" s="110"/>
      <c r="F13" s="115"/>
      <c r="G13" s="147"/>
      <c r="H13" s="154"/>
      <c r="I13" s="159">
        <f t="shared" si="0"/>
        <v>0</v>
      </c>
    </row>
    <row r="14" spans="2:9" ht="18" customHeight="1">
      <c r="B14" s="93"/>
      <c r="C14" s="99"/>
      <c r="D14" s="105"/>
      <c r="E14" s="110"/>
      <c r="F14" s="115"/>
      <c r="G14" s="147"/>
      <c r="H14" s="154"/>
      <c r="I14" s="159">
        <f t="shared" si="0"/>
        <v>0</v>
      </c>
    </row>
    <row r="15" spans="2:9" ht="18" customHeight="1">
      <c r="B15" s="93"/>
      <c r="C15" s="99"/>
      <c r="D15" s="105"/>
      <c r="E15" s="110"/>
      <c r="F15" s="115"/>
      <c r="G15" s="147"/>
      <c r="H15" s="154"/>
      <c r="I15" s="159">
        <f t="shared" si="0"/>
        <v>0</v>
      </c>
    </row>
    <row r="16" spans="2:9" ht="18" customHeight="1">
      <c r="B16" s="93"/>
      <c r="C16" s="99"/>
      <c r="D16" s="105"/>
      <c r="E16" s="110"/>
      <c r="F16" s="115"/>
      <c r="G16" s="147"/>
      <c r="H16" s="154"/>
      <c r="I16" s="159">
        <f t="shared" si="0"/>
        <v>0</v>
      </c>
    </row>
    <row r="17" spans="2:9" ht="18" customHeight="1">
      <c r="B17" s="93"/>
      <c r="C17" s="99"/>
      <c r="D17" s="105"/>
      <c r="E17" s="110"/>
      <c r="F17" s="115"/>
      <c r="G17" s="147"/>
      <c r="H17" s="154"/>
      <c r="I17" s="159">
        <f t="shared" si="0"/>
        <v>0</v>
      </c>
    </row>
    <row r="18" spans="2:9" ht="18" customHeight="1">
      <c r="B18" s="93"/>
      <c r="C18" s="99"/>
      <c r="D18" s="105"/>
      <c r="E18" s="110"/>
      <c r="F18" s="115"/>
      <c r="G18" s="147"/>
      <c r="H18" s="154"/>
      <c r="I18" s="159">
        <f t="shared" si="0"/>
        <v>0</v>
      </c>
    </row>
    <row r="19" spans="2:9" ht="18" customHeight="1">
      <c r="B19" s="93"/>
      <c r="C19" s="99"/>
      <c r="D19" s="105"/>
      <c r="E19" s="110"/>
      <c r="F19" s="115"/>
      <c r="G19" s="147"/>
      <c r="H19" s="154"/>
      <c r="I19" s="159">
        <f t="shared" si="0"/>
        <v>0</v>
      </c>
    </row>
    <row r="20" spans="2:9" ht="18" customHeight="1">
      <c r="B20" s="94"/>
      <c r="C20" s="100"/>
      <c r="D20" s="106"/>
      <c r="E20" s="111"/>
      <c r="F20" s="116"/>
      <c r="G20" s="148"/>
      <c r="H20" s="155"/>
      <c r="I20" s="160">
        <f t="shared" si="0"/>
        <v>0</v>
      </c>
    </row>
    <row r="21" spans="2:9" ht="18" customHeight="1">
      <c r="B21" s="93"/>
      <c r="C21" s="99"/>
      <c r="D21" s="105"/>
      <c r="E21" s="110"/>
      <c r="F21" s="115"/>
      <c r="G21" s="147"/>
      <c r="H21" s="154"/>
      <c r="I21" s="159">
        <f t="shared" si="0"/>
        <v>0</v>
      </c>
    </row>
    <row r="22" spans="2:9" ht="18" customHeight="1">
      <c r="B22" s="93"/>
      <c r="C22" s="99"/>
      <c r="D22" s="105"/>
      <c r="E22" s="110"/>
      <c r="F22" s="115"/>
      <c r="G22" s="147"/>
      <c r="H22" s="154"/>
      <c r="I22" s="159">
        <f t="shared" si="0"/>
        <v>0</v>
      </c>
    </row>
    <row r="23" spans="2:9" ht="18" customHeight="1">
      <c r="B23" s="93"/>
      <c r="C23" s="99"/>
      <c r="D23" s="105"/>
      <c r="E23" s="110"/>
      <c r="F23" s="115"/>
      <c r="G23" s="147"/>
      <c r="H23" s="154"/>
      <c r="I23" s="159">
        <f t="shared" si="0"/>
        <v>0</v>
      </c>
    </row>
    <row r="24" spans="2:9" ht="18" customHeight="1">
      <c r="B24" s="93"/>
      <c r="C24" s="99"/>
      <c r="D24" s="105"/>
      <c r="E24" s="110"/>
      <c r="F24" s="115"/>
      <c r="G24" s="147"/>
      <c r="H24" s="154"/>
      <c r="I24" s="159">
        <f t="shared" si="0"/>
        <v>0</v>
      </c>
    </row>
    <row r="25" spans="2:9" ht="18" customHeight="1">
      <c r="B25" s="93"/>
      <c r="C25" s="99"/>
      <c r="D25" s="105"/>
      <c r="E25" s="110"/>
      <c r="F25" s="115"/>
      <c r="G25" s="147"/>
      <c r="H25" s="154"/>
      <c r="I25" s="159">
        <f t="shared" si="0"/>
        <v>0</v>
      </c>
    </row>
    <row r="26" spans="2:9" ht="18" customHeight="1">
      <c r="B26" s="93"/>
      <c r="C26" s="99"/>
      <c r="D26" s="105"/>
      <c r="E26" s="110"/>
      <c r="F26" s="115"/>
      <c r="G26" s="147"/>
      <c r="H26" s="154"/>
      <c r="I26" s="159">
        <f t="shared" si="0"/>
        <v>0</v>
      </c>
    </row>
    <row r="27" spans="2:9" ht="18" customHeight="1">
      <c r="B27" s="93"/>
      <c r="C27" s="99"/>
      <c r="D27" s="105"/>
      <c r="E27" s="110"/>
      <c r="F27" s="115"/>
      <c r="G27" s="147"/>
      <c r="H27" s="154"/>
      <c r="I27" s="159">
        <f t="shared" si="0"/>
        <v>0</v>
      </c>
    </row>
    <row r="28" spans="2:9" ht="18" customHeight="1">
      <c r="B28" s="93"/>
      <c r="C28" s="99"/>
      <c r="D28" s="105"/>
      <c r="E28" s="110"/>
      <c r="F28" s="115"/>
      <c r="G28" s="147"/>
      <c r="H28" s="154"/>
      <c r="I28" s="159">
        <f t="shared" si="0"/>
        <v>0</v>
      </c>
    </row>
    <row r="29" spans="2:9" ht="18" customHeight="1">
      <c r="B29" s="93"/>
      <c r="C29" s="99"/>
      <c r="D29" s="105"/>
      <c r="E29" s="110"/>
      <c r="F29" s="115"/>
      <c r="G29" s="147"/>
      <c r="H29" s="154"/>
      <c r="I29" s="159">
        <f t="shared" si="0"/>
        <v>0</v>
      </c>
    </row>
    <row r="30" spans="2:9" ht="18" customHeight="1">
      <c r="B30" s="93"/>
      <c r="C30" s="99"/>
      <c r="D30" s="105"/>
      <c r="E30" s="110"/>
      <c r="F30" s="115"/>
      <c r="G30" s="147"/>
      <c r="H30" s="154"/>
      <c r="I30" s="159">
        <f t="shared" si="0"/>
        <v>0</v>
      </c>
    </row>
    <row r="31" spans="2:9" ht="18" customHeight="1">
      <c r="B31" s="93"/>
      <c r="C31" s="99"/>
      <c r="D31" s="105"/>
      <c r="E31" s="110"/>
      <c r="F31" s="115"/>
      <c r="G31" s="147"/>
      <c r="H31" s="154"/>
      <c r="I31" s="159">
        <f t="shared" si="0"/>
        <v>0</v>
      </c>
    </row>
    <row r="32" spans="2:9" ht="18" customHeight="1">
      <c r="B32" s="93"/>
      <c r="C32" s="99"/>
      <c r="D32" s="105"/>
      <c r="E32" s="110"/>
      <c r="F32" s="115"/>
      <c r="G32" s="147"/>
      <c r="H32" s="154"/>
      <c r="I32" s="159">
        <f t="shared" si="0"/>
        <v>0</v>
      </c>
    </row>
    <row r="33" spans="2:9" ht="18" customHeight="1">
      <c r="B33" s="93"/>
      <c r="C33" s="99"/>
      <c r="D33" s="105"/>
      <c r="E33" s="110"/>
      <c r="F33" s="115"/>
      <c r="G33" s="147"/>
      <c r="H33" s="154"/>
      <c r="I33" s="159">
        <f t="shared" si="0"/>
        <v>0</v>
      </c>
    </row>
    <row r="34" spans="2:9" ht="18" customHeight="1">
      <c r="B34" s="93"/>
      <c r="C34" s="99"/>
      <c r="D34" s="105"/>
      <c r="E34" s="110"/>
      <c r="F34" s="115"/>
      <c r="G34" s="147"/>
      <c r="H34" s="154"/>
      <c r="I34" s="159">
        <f t="shared" si="0"/>
        <v>0</v>
      </c>
    </row>
    <row r="35" spans="2:9" ht="18" customHeight="1">
      <c r="B35" s="94"/>
      <c r="C35" s="100"/>
      <c r="D35" s="106"/>
      <c r="E35" s="111"/>
      <c r="F35" s="117"/>
      <c r="G35" s="149"/>
      <c r="H35" s="156"/>
      <c r="I35" s="159">
        <f t="shared" si="0"/>
        <v>0</v>
      </c>
    </row>
    <row r="36" spans="2:9" ht="18" customHeight="1">
      <c r="F36" s="118" t="s">
        <v>77</v>
      </c>
      <c r="G36" s="150">
        <f>SUBTOTAL(9,G6:G35)</f>
        <v>0</v>
      </c>
      <c r="H36" s="150">
        <f>SUBTOTAL(9,H6:H35)</f>
        <v>0</v>
      </c>
      <c r="I36" s="161"/>
    </row>
    <row r="37" spans="2:9" ht="18" customHeight="1">
      <c r="F37" s="119"/>
      <c r="I37" s="142"/>
    </row>
    <row r="38" spans="2:9" ht="18" customHeight="1">
      <c r="G38" s="11"/>
    </row>
    <row r="39" spans="2:9" ht="18" customHeight="1">
      <c r="B39" s="91" t="s">
        <v>63</v>
      </c>
      <c r="C39" s="90"/>
      <c r="D39" s="90"/>
      <c r="E39" s="90"/>
    </row>
    <row r="40" spans="2:9" ht="18" customHeight="1">
      <c r="B40" s="92" t="s">
        <v>42</v>
      </c>
      <c r="C40" s="98" t="s">
        <v>37</v>
      </c>
      <c r="D40" s="104" t="s">
        <v>127</v>
      </c>
      <c r="E40" s="98" t="s">
        <v>62</v>
      </c>
      <c r="F40" s="104" t="s">
        <v>64</v>
      </c>
      <c r="G40" s="98" t="s">
        <v>19</v>
      </c>
      <c r="H40" s="104" t="s">
        <v>59</v>
      </c>
      <c r="I40" s="137" t="s">
        <v>65</v>
      </c>
    </row>
    <row r="41" spans="2:9" ht="18" customHeight="1">
      <c r="B41" s="95"/>
      <c r="C41" s="101"/>
      <c r="D41" s="107"/>
      <c r="E41" s="112"/>
      <c r="F41" s="120"/>
      <c r="G41" s="151"/>
      <c r="H41" s="153"/>
      <c r="I41" s="158">
        <f>I35+G41-H41</f>
        <v>0</v>
      </c>
    </row>
    <row r="42" spans="2:9" ht="18" customHeight="1">
      <c r="B42" s="93"/>
      <c r="C42" s="99"/>
      <c r="D42" s="105"/>
      <c r="E42" s="110"/>
      <c r="F42" s="115"/>
      <c r="G42" s="147"/>
      <c r="H42" s="154"/>
      <c r="I42" s="159">
        <f t="shared" ref="I42:I70" si="1">I41+G42-H42</f>
        <v>0</v>
      </c>
    </row>
    <row r="43" spans="2:9" ht="18" customHeight="1">
      <c r="B43" s="93"/>
      <c r="C43" s="99"/>
      <c r="D43" s="105"/>
      <c r="E43" s="110"/>
      <c r="F43" s="115"/>
      <c r="G43" s="147"/>
      <c r="H43" s="154"/>
      <c r="I43" s="159">
        <f t="shared" si="1"/>
        <v>0</v>
      </c>
    </row>
    <row r="44" spans="2:9" ht="18" customHeight="1">
      <c r="B44" s="93"/>
      <c r="C44" s="99"/>
      <c r="D44" s="105"/>
      <c r="E44" s="110"/>
      <c r="F44" s="115"/>
      <c r="G44" s="147"/>
      <c r="H44" s="154"/>
      <c r="I44" s="159">
        <f t="shared" si="1"/>
        <v>0</v>
      </c>
    </row>
    <row r="45" spans="2:9" ht="18" customHeight="1">
      <c r="B45" s="93"/>
      <c r="C45" s="99"/>
      <c r="D45" s="105"/>
      <c r="E45" s="110"/>
      <c r="F45" s="115"/>
      <c r="G45" s="147"/>
      <c r="H45" s="154"/>
      <c r="I45" s="159">
        <f t="shared" si="1"/>
        <v>0</v>
      </c>
    </row>
    <row r="46" spans="2:9" ht="18" customHeight="1">
      <c r="B46" s="93"/>
      <c r="C46" s="99"/>
      <c r="D46" s="105"/>
      <c r="E46" s="110"/>
      <c r="F46" s="115"/>
      <c r="G46" s="147"/>
      <c r="H46" s="154"/>
      <c r="I46" s="159">
        <f t="shared" si="1"/>
        <v>0</v>
      </c>
    </row>
    <row r="47" spans="2:9" ht="18" customHeight="1">
      <c r="B47" s="93"/>
      <c r="C47" s="99"/>
      <c r="D47" s="105"/>
      <c r="E47" s="110"/>
      <c r="F47" s="115"/>
      <c r="G47" s="147"/>
      <c r="H47" s="154"/>
      <c r="I47" s="159">
        <f t="shared" si="1"/>
        <v>0</v>
      </c>
    </row>
    <row r="48" spans="2:9" ht="18" customHeight="1">
      <c r="B48" s="93"/>
      <c r="C48" s="99"/>
      <c r="D48" s="105"/>
      <c r="E48" s="110"/>
      <c r="F48" s="115"/>
      <c r="G48" s="147"/>
      <c r="H48" s="154"/>
      <c r="I48" s="159">
        <f t="shared" si="1"/>
        <v>0</v>
      </c>
    </row>
    <row r="49" spans="2:9" ht="18" customHeight="1">
      <c r="B49" s="93"/>
      <c r="C49" s="99"/>
      <c r="D49" s="105"/>
      <c r="E49" s="110"/>
      <c r="F49" s="115"/>
      <c r="G49" s="147"/>
      <c r="H49" s="154"/>
      <c r="I49" s="159">
        <f t="shared" si="1"/>
        <v>0</v>
      </c>
    </row>
    <row r="50" spans="2:9" ht="18" customHeight="1">
      <c r="B50" s="93"/>
      <c r="C50" s="99"/>
      <c r="D50" s="105"/>
      <c r="E50" s="110"/>
      <c r="F50" s="115"/>
      <c r="G50" s="147"/>
      <c r="H50" s="154"/>
      <c r="I50" s="159">
        <f t="shared" si="1"/>
        <v>0</v>
      </c>
    </row>
    <row r="51" spans="2:9" ht="18" customHeight="1">
      <c r="B51" s="93"/>
      <c r="C51" s="99"/>
      <c r="D51" s="105"/>
      <c r="E51" s="110"/>
      <c r="F51" s="115"/>
      <c r="G51" s="147"/>
      <c r="H51" s="154"/>
      <c r="I51" s="159">
        <f t="shared" si="1"/>
        <v>0</v>
      </c>
    </row>
    <row r="52" spans="2:9" ht="18" customHeight="1">
      <c r="B52" s="93"/>
      <c r="C52" s="99"/>
      <c r="D52" s="105"/>
      <c r="E52" s="110"/>
      <c r="F52" s="115"/>
      <c r="G52" s="147"/>
      <c r="H52" s="154"/>
      <c r="I52" s="159">
        <f t="shared" si="1"/>
        <v>0</v>
      </c>
    </row>
    <row r="53" spans="2:9" ht="18" customHeight="1">
      <c r="B53" s="93"/>
      <c r="C53" s="99"/>
      <c r="D53" s="105"/>
      <c r="E53" s="110"/>
      <c r="F53" s="115"/>
      <c r="G53" s="147"/>
      <c r="H53" s="154"/>
      <c r="I53" s="159">
        <f t="shared" si="1"/>
        <v>0</v>
      </c>
    </row>
    <row r="54" spans="2:9" ht="18" customHeight="1">
      <c r="B54" s="93"/>
      <c r="C54" s="99"/>
      <c r="D54" s="105"/>
      <c r="E54" s="110"/>
      <c r="F54" s="115"/>
      <c r="G54" s="147"/>
      <c r="H54" s="154"/>
      <c r="I54" s="159">
        <f t="shared" si="1"/>
        <v>0</v>
      </c>
    </row>
    <row r="55" spans="2:9" ht="18" customHeight="1">
      <c r="B55" s="94"/>
      <c r="C55" s="100"/>
      <c r="D55" s="106"/>
      <c r="E55" s="111"/>
      <c r="F55" s="116"/>
      <c r="G55" s="148"/>
      <c r="H55" s="155"/>
      <c r="I55" s="160">
        <f t="shared" si="1"/>
        <v>0</v>
      </c>
    </row>
    <row r="56" spans="2:9" ht="18" customHeight="1">
      <c r="B56" s="96"/>
      <c r="C56" s="102"/>
      <c r="D56" s="108"/>
      <c r="E56" s="113"/>
      <c r="F56" s="121"/>
      <c r="G56" s="152"/>
      <c r="H56" s="157"/>
      <c r="I56" s="162">
        <f t="shared" si="1"/>
        <v>0</v>
      </c>
    </row>
    <row r="57" spans="2:9" ht="18" customHeight="1">
      <c r="B57" s="93"/>
      <c r="C57" s="99"/>
      <c r="D57" s="105"/>
      <c r="E57" s="110"/>
      <c r="F57" s="115"/>
      <c r="G57" s="147"/>
      <c r="H57" s="154"/>
      <c r="I57" s="159">
        <f t="shared" si="1"/>
        <v>0</v>
      </c>
    </row>
    <row r="58" spans="2:9" ht="18" customHeight="1">
      <c r="B58" s="93"/>
      <c r="C58" s="99"/>
      <c r="D58" s="105"/>
      <c r="E58" s="110"/>
      <c r="F58" s="115"/>
      <c r="G58" s="147"/>
      <c r="H58" s="154"/>
      <c r="I58" s="159">
        <f t="shared" si="1"/>
        <v>0</v>
      </c>
    </row>
    <row r="59" spans="2:9" ht="18" customHeight="1">
      <c r="B59" s="93"/>
      <c r="C59" s="99"/>
      <c r="D59" s="105"/>
      <c r="E59" s="110"/>
      <c r="F59" s="115"/>
      <c r="G59" s="147"/>
      <c r="H59" s="154"/>
      <c r="I59" s="159">
        <f t="shared" si="1"/>
        <v>0</v>
      </c>
    </row>
    <row r="60" spans="2:9" ht="18" customHeight="1">
      <c r="B60" s="93"/>
      <c r="C60" s="99"/>
      <c r="D60" s="105"/>
      <c r="E60" s="110"/>
      <c r="F60" s="115"/>
      <c r="G60" s="147"/>
      <c r="H60" s="154"/>
      <c r="I60" s="159">
        <f t="shared" si="1"/>
        <v>0</v>
      </c>
    </row>
    <row r="61" spans="2:9" ht="18" customHeight="1">
      <c r="B61" s="93"/>
      <c r="C61" s="99"/>
      <c r="D61" s="105"/>
      <c r="E61" s="110"/>
      <c r="F61" s="115"/>
      <c r="G61" s="147"/>
      <c r="H61" s="154"/>
      <c r="I61" s="159">
        <f t="shared" si="1"/>
        <v>0</v>
      </c>
    </row>
    <row r="62" spans="2:9" ht="18" customHeight="1">
      <c r="B62" s="93"/>
      <c r="C62" s="99"/>
      <c r="D62" s="105"/>
      <c r="E62" s="110"/>
      <c r="F62" s="115"/>
      <c r="G62" s="147"/>
      <c r="H62" s="154"/>
      <c r="I62" s="159">
        <f t="shared" si="1"/>
        <v>0</v>
      </c>
    </row>
    <row r="63" spans="2:9" ht="18" customHeight="1">
      <c r="B63" s="93"/>
      <c r="C63" s="99"/>
      <c r="D63" s="105"/>
      <c r="E63" s="110"/>
      <c r="F63" s="115"/>
      <c r="G63" s="147"/>
      <c r="H63" s="154"/>
      <c r="I63" s="159">
        <f t="shared" si="1"/>
        <v>0</v>
      </c>
    </row>
    <row r="64" spans="2:9" ht="18" customHeight="1">
      <c r="B64" s="93"/>
      <c r="C64" s="99"/>
      <c r="D64" s="105"/>
      <c r="E64" s="110"/>
      <c r="F64" s="115"/>
      <c r="G64" s="147"/>
      <c r="H64" s="154"/>
      <c r="I64" s="159">
        <f t="shared" si="1"/>
        <v>0</v>
      </c>
    </row>
    <row r="65" spans="2:9" ht="18" customHeight="1">
      <c r="B65" s="93"/>
      <c r="C65" s="99"/>
      <c r="D65" s="105"/>
      <c r="E65" s="110"/>
      <c r="F65" s="115"/>
      <c r="G65" s="147"/>
      <c r="H65" s="154"/>
      <c r="I65" s="159">
        <f t="shared" si="1"/>
        <v>0</v>
      </c>
    </row>
    <row r="66" spans="2:9" ht="18" customHeight="1">
      <c r="B66" s="93"/>
      <c r="C66" s="99"/>
      <c r="D66" s="105"/>
      <c r="E66" s="110"/>
      <c r="F66" s="115"/>
      <c r="G66" s="147"/>
      <c r="H66" s="154"/>
      <c r="I66" s="159">
        <f t="shared" si="1"/>
        <v>0</v>
      </c>
    </row>
    <row r="67" spans="2:9" ht="18" customHeight="1">
      <c r="B67" s="93"/>
      <c r="C67" s="99"/>
      <c r="D67" s="105"/>
      <c r="E67" s="110"/>
      <c r="F67" s="115"/>
      <c r="G67" s="147"/>
      <c r="H67" s="154"/>
      <c r="I67" s="159">
        <f t="shared" si="1"/>
        <v>0</v>
      </c>
    </row>
    <row r="68" spans="2:9" ht="18" customHeight="1">
      <c r="B68" s="93"/>
      <c r="C68" s="99"/>
      <c r="D68" s="105"/>
      <c r="E68" s="110"/>
      <c r="F68" s="115"/>
      <c r="G68" s="147"/>
      <c r="H68" s="154"/>
      <c r="I68" s="159">
        <f t="shared" si="1"/>
        <v>0</v>
      </c>
    </row>
    <row r="69" spans="2:9" ht="18" customHeight="1">
      <c r="B69" s="93"/>
      <c r="C69" s="99"/>
      <c r="D69" s="105"/>
      <c r="E69" s="110"/>
      <c r="F69" s="115"/>
      <c r="G69" s="147"/>
      <c r="H69" s="154"/>
      <c r="I69" s="159">
        <f t="shared" si="1"/>
        <v>0</v>
      </c>
    </row>
    <row r="70" spans="2:9" ht="18" customHeight="1">
      <c r="B70" s="94"/>
      <c r="C70" s="100"/>
      <c r="D70" s="106"/>
      <c r="E70" s="111"/>
      <c r="F70" s="117"/>
      <c r="G70" s="149"/>
      <c r="H70" s="156"/>
      <c r="I70" s="159">
        <f t="shared" si="1"/>
        <v>0</v>
      </c>
    </row>
    <row r="71" spans="2:9" ht="18" customHeight="1">
      <c r="F71" s="118" t="s">
        <v>77</v>
      </c>
      <c r="G71" s="150">
        <f>SUBTOTAL(9,G41:G70)</f>
        <v>0</v>
      </c>
      <c r="H71" s="150">
        <f>SUBTOTAL(9,H41:H70)</f>
        <v>0</v>
      </c>
      <c r="I71" s="161"/>
    </row>
    <row r="72" spans="2:9" ht="18" customHeight="1">
      <c r="F72" s="118" t="s">
        <v>66</v>
      </c>
      <c r="G72" s="150">
        <f>SUBTOTAL(9,G6:G70)</f>
        <v>0</v>
      </c>
      <c r="H72" s="150">
        <f>SUBTOTAL(9,H6:H70)</f>
        <v>0</v>
      </c>
      <c r="I72" s="163"/>
    </row>
    <row r="73" spans="2:9" ht="18" customHeight="1"/>
    <row r="74" spans="2:9" ht="18" customHeight="1"/>
    <row r="75" spans="2:9" ht="18" customHeight="1">
      <c r="B75" s="91" t="s">
        <v>70</v>
      </c>
      <c r="C75" s="90"/>
      <c r="D75" s="90"/>
      <c r="E75" s="90"/>
    </row>
    <row r="76" spans="2:9" ht="18" customHeight="1">
      <c r="B76" s="92" t="s">
        <v>42</v>
      </c>
      <c r="C76" s="98" t="s">
        <v>37</v>
      </c>
      <c r="D76" s="104" t="s">
        <v>127</v>
      </c>
      <c r="E76" s="98" t="s">
        <v>62</v>
      </c>
      <c r="F76" s="104" t="s">
        <v>64</v>
      </c>
      <c r="G76" s="98" t="s">
        <v>19</v>
      </c>
      <c r="H76" s="104" t="s">
        <v>59</v>
      </c>
      <c r="I76" s="137" t="s">
        <v>65</v>
      </c>
    </row>
    <row r="77" spans="2:9" ht="18" customHeight="1">
      <c r="B77" s="95"/>
      <c r="C77" s="101"/>
      <c r="D77" s="107"/>
      <c r="E77" s="112"/>
      <c r="F77" s="120"/>
      <c r="G77" s="151"/>
      <c r="H77" s="153"/>
      <c r="I77" s="158">
        <f>I70+G77-H77</f>
        <v>0</v>
      </c>
    </row>
    <row r="78" spans="2:9" ht="18" customHeight="1">
      <c r="B78" s="93"/>
      <c r="C78" s="99"/>
      <c r="D78" s="105"/>
      <c r="E78" s="110"/>
      <c r="F78" s="115"/>
      <c r="G78" s="147"/>
      <c r="H78" s="154"/>
      <c r="I78" s="159">
        <f t="shared" ref="I78:I106" si="2">I77+G78-H78</f>
        <v>0</v>
      </c>
    </row>
    <row r="79" spans="2:9" ht="18" customHeight="1">
      <c r="B79" s="93"/>
      <c r="C79" s="99"/>
      <c r="D79" s="105"/>
      <c r="E79" s="110"/>
      <c r="F79" s="115"/>
      <c r="G79" s="147"/>
      <c r="H79" s="154"/>
      <c r="I79" s="159">
        <f t="shared" si="2"/>
        <v>0</v>
      </c>
    </row>
    <row r="80" spans="2:9" ht="18" customHeight="1">
      <c r="B80" s="93"/>
      <c r="C80" s="99"/>
      <c r="D80" s="105"/>
      <c r="E80" s="110"/>
      <c r="F80" s="115"/>
      <c r="G80" s="147"/>
      <c r="H80" s="154"/>
      <c r="I80" s="159">
        <f t="shared" si="2"/>
        <v>0</v>
      </c>
    </row>
    <row r="81" spans="2:9" ht="18" customHeight="1">
      <c r="B81" s="93"/>
      <c r="C81" s="99"/>
      <c r="D81" s="105"/>
      <c r="E81" s="110"/>
      <c r="F81" s="115"/>
      <c r="G81" s="147"/>
      <c r="H81" s="154"/>
      <c r="I81" s="159">
        <f t="shared" si="2"/>
        <v>0</v>
      </c>
    </row>
    <row r="82" spans="2:9" ht="18" customHeight="1">
      <c r="B82" s="93"/>
      <c r="C82" s="99"/>
      <c r="D82" s="105"/>
      <c r="E82" s="110"/>
      <c r="F82" s="115"/>
      <c r="G82" s="147"/>
      <c r="H82" s="154"/>
      <c r="I82" s="159">
        <f t="shared" si="2"/>
        <v>0</v>
      </c>
    </row>
    <row r="83" spans="2:9" ht="18" customHeight="1">
      <c r="B83" s="93"/>
      <c r="C83" s="99"/>
      <c r="D83" s="105"/>
      <c r="E83" s="110"/>
      <c r="F83" s="115"/>
      <c r="G83" s="147"/>
      <c r="H83" s="154"/>
      <c r="I83" s="159">
        <f t="shared" si="2"/>
        <v>0</v>
      </c>
    </row>
    <row r="84" spans="2:9" ht="18" customHeight="1">
      <c r="B84" s="93"/>
      <c r="C84" s="99"/>
      <c r="D84" s="105"/>
      <c r="E84" s="110"/>
      <c r="F84" s="115"/>
      <c r="G84" s="147"/>
      <c r="H84" s="154"/>
      <c r="I84" s="159">
        <f t="shared" si="2"/>
        <v>0</v>
      </c>
    </row>
    <row r="85" spans="2:9" ht="18" customHeight="1">
      <c r="B85" s="93"/>
      <c r="C85" s="99"/>
      <c r="D85" s="105"/>
      <c r="E85" s="110"/>
      <c r="F85" s="115"/>
      <c r="G85" s="147"/>
      <c r="H85" s="154"/>
      <c r="I85" s="159">
        <f t="shared" si="2"/>
        <v>0</v>
      </c>
    </row>
    <row r="86" spans="2:9" ht="18" customHeight="1">
      <c r="B86" s="93"/>
      <c r="C86" s="99"/>
      <c r="D86" s="105"/>
      <c r="E86" s="110"/>
      <c r="F86" s="115"/>
      <c r="G86" s="147"/>
      <c r="H86" s="154"/>
      <c r="I86" s="159">
        <f t="shared" si="2"/>
        <v>0</v>
      </c>
    </row>
    <row r="87" spans="2:9" ht="18" customHeight="1">
      <c r="B87" s="93"/>
      <c r="C87" s="99"/>
      <c r="D87" s="105"/>
      <c r="E87" s="110"/>
      <c r="F87" s="115"/>
      <c r="G87" s="147"/>
      <c r="H87" s="154"/>
      <c r="I87" s="159">
        <f t="shared" si="2"/>
        <v>0</v>
      </c>
    </row>
    <row r="88" spans="2:9" ht="18" customHeight="1">
      <c r="B88" s="93"/>
      <c r="C88" s="99"/>
      <c r="D88" s="105"/>
      <c r="E88" s="110"/>
      <c r="F88" s="115"/>
      <c r="G88" s="147"/>
      <c r="H88" s="154"/>
      <c r="I88" s="159">
        <f t="shared" si="2"/>
        <v>0</v>
      </c>
    </row>
    <row r="89" spans="2:9" ht="18" customHeight="1">
      <c r="B89" s="93"/>
      <c r="C89" s="99"/>
      <c r="D89" s="105"/>
      <c r="E89" s="110"/>
      <c r="F89" s="115"/>
      <c r="G89" s="147"/>
      <c r="H89" s="154"/>
      <c r="I89" s="159">
        <f t="shared" si="2"/>
        <v>0</v>
      </c>
    </row>
    <row r="90" spans="2:9" ht="18" customHeight="1">
      <c r="B90" s="93"/>
      <c r="C90" s="99"/>
      <c r="D90" s="105"/>
      <c r="E90" s="110"/>
      <c r="F90" s="115"/>
      <c r="G90" s="147"/>
      <c r="H90" s="154"/>
      <c r="I90" s="159">
        <f t="shared" si="2"/>
        <v>0</v>
      </c>
    </row>
    <row r="91" spans="2:9" ht="18" customHeight="1">
      <c r="B91" s="94"/>
      <c r="C91" s="100"/>
      <c r="D91" s="106"/>
      <c r="E91" s="111"/>
      <c r="F91" s="116"/>
      <c r="G91" s="148"/>
      <c r="H91" s="155"/>
      <c r="I91" s="160">
        <f t="shared" si="2"/>
        <v>0</v>
      </c>
    </row>
    <row r="92" spans="2:9" ht="18" customHeight="1">
      <c r="B92" s="96"/>
      <c r="C92" s="102"/>
      <c r="D92" s="108"/>
      <c r="E92" s="113"/>
      <c r="F92" s="121"/>
      <c r="G92" s="152"/>
      <c r="H92" s="157"/>
      <c r="I92" s="162">
        <f t="shared" si="2"/>
        <v>0</v>
      </c>
    </row>
    <row r="93" spans="2:9" ht="18" customHeight="1">
      <c r="B93" s="93"/>
      <c r="C93" s="99"/>
      <c r="D93" s="105"/>
      <c r="E93" s="110"/>
      <c r="F93" s="115"/>
      <c r="G93" s="147"/>
      <c r="H93" s="154"/>
      <c r="I93" s="159">
        <f t="shared" si="2"/>
        <v>0</v>
      </c>
    </row>
    <row r="94" spans="2:9" ht="18" customHeight="1">
      <c r="B94" s="93"/>
      <c r="C94" s="99"/>
      <c r="D94" s="105"/>
      <c r="E94" s="110"/>
      <c r="F94" s="115"/>
      <c r="G94" s="147"/>
      <c r="H94" s="154"/>
      <c r="I94" s="159">
        <f t="shared" si="2"/>
        <v>0</v>
      </c>
    </row>
    <row r="95" spans="2:9" ht="18" customHeight="1">
      <c r="B95" s="93"/>
      <c r="C95" s="99"/>
      <c r="D95" s="105"/>
      <c r="E95" s="110"/>
      <c r="F95" s="115"/>
      <c r="G95" s="147"/>
      <c r="H95" s="154"/>
      <c r="I95" s="159">
        <f t="shared" si="2"/>
        <v>0</v>
      </c>
    </row>
    <row r="96" spans="2:9" ht="18" customHeight="1">
      <c r="B96" s="93"/>
      <c r="C96" s="99"/>
      <c r="D96" s="105"/>
      <c r="E96" s="110"/>
      <c r="F96" s="115"/>
      <c r="G96" s="147"/>
      <c r="H96" s="154"/>
      <c r="I96" s="159">
        <f t="shared" si="2"/>
        <v>0</v>
      </c>
    </row>
    <row r="97" spans="2:9" ht="18" customHeight="1">
      <c r="B97" s="93"/>
      <c r="C97" s="99"/>
      <c r="D97" s="105"/>
      <c r="E97" s="110"/>
      <c r="F97" s="115"/>
      <c r="G97" s="147"/>
      <c r="H97" s="154"/>
      <c r="I97" s="159">
        <f t="shared" si="2"/>
        <v>0</v>
      </c>
    </row>
    <row r="98" spans="2:9" ht="18" customHeight="1">
      <c r="B98" s="93"/>
      <c r="C98" s="99"/>
      <c r="D98" s="105"/>
      <c r="E98" s="110"/>
      <c r="F98" s="115"/>
      <c r="G98" s="147"/>
      <c r="H98" s="154"/>
      <c r="I98" s="159">
        <f t="shared" si="2"/>
        <v>0</v>
      </c>
    </row>
    <row r="99" spans="2:9" ht="18" customHeight="1">
      <c r="B99" s="93"/>
      <c r="C99" s="99"/>
      <c r="D99" s="105"/>
      <c r="E99" s="110"/>
      <c r="F99" s="115"/>
      <c r="G99" s="147"/>
      <c r="H99" s="154"/>
      <c r="I99" s="159">
        <f t="shared" si="2"/>
        <v>0</v>
      </c>
    </row>
    <row r="100" spans="2:9" ht="18" customHeight="1">
      <c r="B100" s="93"/>
      <c r="C100" s="99"/>
      <c r="D100" s="105"/>
      <c r="E100" s="110"/>
      <c r="F100" s="115"/>
      <c r="G100" s="147"/>
      <c r="H100" s="154"/>
      <c r="I100" s="159">
        <f t="shared" si="2"/>
        <v>0</v>
      </c>
    </row>
    <row r="101" spans="2:9" ht="18" customHeight="1">
      <c r="B101" s="93"/>
      <c r="C101" s="99"/>
      <c r="D101" s="105"/>
      <c r="E101" s="110"/>
      <c r="F101" s="115"/>
      <c r="G101" s="147"/>
      <c r="H101" s="154"/>
      <c r="I101" s="159">
        <f t="shared" si="2"/>
        <v>0</v>
      </c>
    </row>
    <row r="102" spans="2:9" ht="18" customHeight="1">
      <c r="B102" s="93"/>
      <c r="C102" s="99"/>
      <c r="D102" s="105"/>
      <c r="E102" s="110"/>
      <c r="F102" s="115"/>
      <c r="G102" s="147"/>
      <c r="H102" s="154"/>
      <c r="I102" s="159">
        <f t="shared" si="2"/>
        <v>0</v>
      </c>
    </row>
    <row r="103" spans="2:9" ht="18" customHeight="1">
      <c r="B103" s="93"/>
      <c r="C103" s="99"/>
      <c r="D103" s="105"/>
      <c r="E103" s="110"/>
      <c r="F103" s="115"/>
      <c r="G103" s="147"/>
      <c r="H103" s="154"/>
      <c r="I103" s="159">
        <f t="shared" si="2"/>
        <v>0</v>
      </c>
    </row>
    <row r="104" spans="2:9" ht="18" customHeight="1">
      <c r="B104" s="93"/>
      <c r="C104" s="99"/>
      <c r="D104" s="105"/>
      <c r="E104" s="110"/>
      <c r="F104" s="115"/>
      <c r="G104" s="147"/>
      <c r="H104" s="154"/>
      <c r="I104" s="159">
        <f t="shared" si="2"/>
        <v>0</v>
      </c>
    </row>
    <row r="105" spans="2:9" ht="18" customHeight="1">
      <c r="B105" s="93"/>
      <c r="C105" s="99"/>
      <c r="D105" s="105"/>
      <c r="E105" s="110"/>
      <c r="F105" s="115"/>
      <c r="G105" s="147"/>
      <c r="H105" s="154"/>
      <c r="I105" s="159">
        <f t="shared" si="2"/>
        <v>0</v>
      </c>
    </row>
    <row r="106" spans="2:9" ht="18" customHeight="1">
      <c r="B106" s="94"/>
      <c r="C106" s="100"/>
      <c r="D106" s="106"/>
      <c r="E106" s="111"/>
      <c r="F106" s="117"/>
      <c r="G106" s="149"/>
      <c r="H106" s="156"/>
      <c r="I106" s="159">
        <f t="shared" si="2"/>
        <v>0</v>
      </c>
    </row>
    <row r="107" spans="2:9" ht="18" customHeight="1">
      <c r="F107" s="118" t="s">
        <v>77</v>
      </c>
      <c r="G107" s="150">
        <f>SUBTOTAL(9,G77:G106)</f>
        <v>0</v>
      </c>
      <c r="H107" s="150">
        <f>SUBTOTAL(9,H77:H106)</f>
        <v>0</v>
      </c>
      <c r="I107" s="161"/>
    </row>
    <row r="108" spans="2:9" ht="18" customHeight="1">
      <c r="F108" s="118" t="s">
        <v>66</v>
      </c>
      <c r="G108" s="150">
        <f>SUBTOTAL(9,G6:G106)</f>
        <v>0</v>
      </c>
      <c r="H108" s="150">
        <f>SUBTOTAL(9,H6:H106)</f>
        <v>0</v>
      </c>
      <c r="I108" s="163"/>
    </row>
    <row r="109" spans="2:9" ht="18" customHeight="1">
      <c r="F109" s="55"/>
      <c r="G109" s="65"/>
      <c r="H109" s="65"/>
    </row>
    <row r="110" spans="2:9" ht="18" customHeight="1"/>
    <row r="111" spans="2:9" ht="18" customHeight="1">
      <c r="B111" s="91" t="s">
        <v>32</v>
      </c>
      <c r="C111" s="90"/>
      <c r="D111" s="90"/>
      <c r="E111" s="90"/>
    </row>
    <row r="112" spans="2:9" ht="18" customHeight="1">
      <c r="B112" s="92" t="s">
        <v>42</v>
      </c>
      <c r="C112" s="98" t="s">
        <v>37</v>
      </c>
      <c r="D112" s="104" t="s">
        <v>127</v>
      </c>
      <c r="E112" s="98" t="s">
        <v>62</v>
      </c>
      <c r="F112" s="104" t="s">
        <v>64</v>
      </c>
      <c r="G112" s="98" t="s">
        <v>19</v>
      </c>
      <c r="H112" s="104" t="s">
        <v>59</v>
      </c>
      <c r="I112" s="137" t="s">
        <v>65</v>
      </c>
    </row>
    <row r="113" spans="2:9" ht="18" customHeight="1">
      <c r="B113" s="95"/>
      <c r="C113" s="101"/>
      <c r="D113" s="107"/>
      <c r="E113" s="112"/>
      <c r="F113" s="120"/>
      <c r="G113" s="151"/>
      <c r="H113" s="153"/>
      <c r="I113" s="158">
        <f>I106+G113-H113</f>
        <v>0</v>
      </c>
    </row>
    <row r="114" spans="2:9" ht="18" customHeight="1">
      <c r="B114" s="93"/>
      <c r="C114" s="99"/>
      <c r="D114" s="105"/>
      <c r="E114" s="110"/>
      <c r="F114" s="115"/>
      <c r="G114" s="147"/>
      <c r="H114" s="154"/>
      <c r="I114" s="159">
        <f t="shared" ref="I114:I142" si="3">I113+G114-H114</f>
        <v>0</v>
      </c>
    </row>
    <row r="115" spans="2:9" ht="18" customHeight="1">
      <c r="B115" s="93"/>
      <c r="C115" s="99"/>
      <c r="D115" s="105"/>
      <c r="E115" s="110"/>
      <c r="F115" s="115"/>
      <c r="G115" s="147"/>
      <c r="H115" s="154"/>
      <c r="I115" s="159">
        <f t="shared" si="3"/>
        <v>0</v>
      </c>
    </row>
    <row r="116" spans="2:9" ht="18" customHeight="1">
      <c r="B116" s="93"/>
      <c r="C116" s="99"/>
      <c r="D116" s="105"/>
      <c r="E116" s="110"/>
      <c r="F116" s="115"/>
      <c r="G116" s="147"/>
      <c r="H116" s="154"/>
      <c r="I116" s="159">
        <f t="shared" si="3"/>
        <v>0</v>
      </c>
    </row>
    <row r="117" spans="2:9" ht="18" customHeight="1">
      <c r="B117" s="93"/>
      <c r="C117" s="99"/>
      <c r="D117" s="105"/>
      <c r="E117" s="110"/>
      <c r="F117" s="115"/>
      <c r="G117" s="147"/>
      <c r="H117" s="154"/>
      <c r="I117" s="159">
        <f t="shared" si="3"/>
        <v>0</v>
      </c>
    </row>
    <row r="118" spans="2:9" ht="18" customHeight="1">
      <c r="B118" s="93"/>
      <c r="C118" s="99"/>
      <c r="D118" s="105"/>
      <c r="E118" s="110"/>
      <c r="F118" s="115"/>
      <c r="G118" s="147"/>
      <c r="H118" s="154"/>
      <c r="I118" s="159">
        <f t="shared" si="3"/>
        <v>0</v>
      </c>
    </row>
    <row r="119" spans="2:9" ht="18" customHeight="1">
      <c r="B119" s="93"/>
      <c r="C119" s="99"/>
      <c r="D119" s="105"/>
      <c r="E119" s="110"/>
      <c r="F119" s="115"/>
      <c r="G119" s="147"/>
      <c r="H119" s="154"/>
      <c r="I119" s="159">
        <f t="shared" si="3"/>
        <v>0</v>
      </c>
    </row>
    <row r="120" spans="2:9" ht="18" customHeight="1">
      <c r="B120" s="93"/>
      <c r="C120" s="99"/>
      <c r="D120" s="105"/>
      <c r="E120" s="110"/>
      <c r="F120" s="115"/>
      <c r="G120" s="147"/>
      <c r="H120" s="154"/>
      <c r="I120" s="159">
        <f t="shared" si="3"/>
        <v>0</v>
      </c>
    </row>
    <row r="121" spans="2:9" ht="18" customHeight="1">
      <c r="B121" s="93"/>
      <c r="C121" s="99"/>
      <c r="D121" s="105"/>
      <c r="E121" s="110"/>
      <c r="F121" s="115"/>
      <c r="G121" s="147"/>
      <c r="H121" s="154"/>
      <c r="I121" s="159">
        <f t="shared" si="3"/>
        <v>0</v>
      </c>
    </row>
    <row r="122" spans="2:9" ht="18" customHeight="1">
      <c r="B122" s="93"/>
      <c r="C122" s="99"/>
      <c r="D122" s="105"/>
      <c r="E122" s="110"/>
      <c r="F122" s="115"/>
      <c r="G122" s="147"/>
      <c r="H122" s="154"/>
      <c r="I122" s="159">
        <f t="shared" si="3"/>
        <v>0</v>
      </c>
    </row>
    <row r="123" spans="2:9" ht="18" customHeight="1">
      <c r="B123" s="93"/>
      <c r="C123" s="99"/>
      <c r="D123" s="105"/>
      <c r="E123" s="110"/>
      <c r="F123" s="115"/>
      <c r="G123" s="147"/>
      <c r="H123" s="154"/>
      <c r="I123" s="159">
        <f t="shared" si="3"/>
        <v>0</v>
      </c>
    </row>
    <row r="124" spans="2:9" ht="18" customHeight="1">
      <c r="B124" s="93"/>
      <c r="C124" s="99"/>
      <c r="D124" s="105"/>
      <c r="E124" s="110"/>
      <c r="F124" s="115"/>
      <c r="G124" s="147"/>
      <c r="H124" s="154"/>
      <c r="I124" s="159">
        <f t="shared" si="3"/>
        <v>0</v>
      </c>
    </row>
    <row r="125" spans="2:9" ht="18" customHeight="1">
      <c r="B125" s="93"/>
      <c r="C125" s="99"/>
      <c r="D125" s="105"/>
      <c r="E125" s="110"/>
      <c r="F125" s="115"/>
      <c r="G125" s="147"/>
      <c r="H125" s="154"/>
      <c r="I125" s="159">
        <f t="shared" si="3"/>
        <v>0</v>
      </c>
    </row>
    <row r="126" spans="2:9" ht="18" customHeight="1">
      <c r="B126" s="93"/>
      <c r="C126" s="99"/>
      <c r="D126" s="105"/>
      <c r="E126" s="110"/>
      <c r="F126" s="115"/>
      <c r="G126" s="147"/>
      <c r="H126" s="154"/>
      <c r="I126" s="159">
        <f t="shared" si="3"/>
        <v>0</v>
      </c>
    </row>
    <row r="127" spans="2:9" ht="18" customHeight="1">
      <c r="B127" s="94"/>
      <c r="C127" s="100"/>
      <c r="D127" s="106"/>
      <c r="E127" s="111"/>
      <c r="F127" s="116"/>
      <c r="G127" s="148"/>
      <c r="H127" s="155"/>
      <c r="I127" s="160">
        <f t="shared" si="3"/>
        <v>0</v>
      </c>
    </row>
    <row r="128" spans="2:9" ht="18" customHeight="1">
      <c r="B128" s="96"/>
      <c r="C128" s="102"/>
      <c r="D128" s="108"/>
      <c r="E128" s="113"/>
      <c r="F128" s="121"/>
      <c r="G128" s="152"/>
      <c r="H128" s="157"/>
      <c r="I128" s="162">
        <f t="shared" si="3"/>
        <v>0</v>
      </c>
    </row>
    <row r="129" spans="2:9" ht="18" customHeight="1">
      <c r="B129" s="93"/>
      <c r="C129" s="99"/>
      <c r="D129" s="105"/>
      <c r="E129" s="110"/>
      <c r="F129" s="115"/>
      <c r="G129" s="147"/>
      <c r="H129" s="154"/>
      <c r="I129" s="159">
        <f t="shared" si="3"/>
        <v>0</v>
      </c>
    </row>
    <row r="130" spans="2:9" ht="18" customHeight="1">
      <c r="B130" s="93"/>
      <c r="C130" s="99"/>
      <c r="D130" s="105"/>
      <c r="E130" s="110"/>
      <c r="F130" s="115"/>
      <c r="G130" s="147"/>
      <c r="H130" s="154"/>
      <c r="I130" s="159">
        <f t="shared" si="3"/>
        <v>0</v>
      </c>
    </row>
    <row r="131" spans="2:9" ht="18" customHeight="1">
      <c r="B131" s="93"/>
      <c r="C131" s="99"/>
      <c r="D131" s="105"/>
      <c r="E131" s="110"/>
      <c r="F131" s="115"/>
      <c r="G131" s="147"/>
      <c r="H131" s="154"/>
      <c r="I131" s="159">
        <f t="shared" si="3"/>
        <v>0</v>
      </c>
    </row>
    <row r="132" spans="2:9" ht="18" customHeight="1">
      <c r="B132" s="93"/>
      <c r="C132" s="99"/>
      <c r="D132" s="105"/>
      <c r="E132" s="110"/>
      <c r="F132" s="115"/>
      <c r="G132" s="147"/>
      <c r="H132" s="154"/>
      <c r="I132" s="159">
        <f t="shared" si="3"/>
        <v>0</v>
      </c>
    </row>
    <row r="133" spans="2:9" ht="18" customHeight="1">
      <c r="B133" s="93"/>
      <c r="C133" s="99"/>
      <c r="D133" s="105"/>
      <c r="E133" s="110"/>
      <c r="F133" s="115"/>
      <c r="G133" s="147"/>
      <c r="H133" s="154"/>
      <c r="I133" s="159">
        <f t="shared" si="3"/>
        <v>0</v>
      </c>
    </row>
    <row r="134" spans="2:9" ht="18" customHeight="1">
      <c r="B134" s="93"/>
      <c r="C134" s="99"/>
      <c r="D134" s="105"/>
      <c r="E134" s="110"/>
      <c r="F134" s="115"/>
      <c r="G134" s="147"/>
      <c r="H134" s="154"/>
      <c r="I134" s="159">
        <f t="shared" si="3"/>
        <v>0</v>
      </c>
    </row>
    <row r="135" spans="2:9" ht="18" customHeight="1">
      <c r="B135" s="93"/>
      <c r="C135" s="99"/>
      <c r="D135" s="105"/>
      <c r="E135" s="110"/>
      <c r="F135" s="115"/>
      <c r="G135" s="147"/>
      <c r="H135" s="154"/>
      <c r="I135" s="159">
        <f t="shared" si="3"/>
        <v>0</v>
      </c>
    </row>
    <row r="136" spans="2:9" ht="18" customHeight="1">
      <c r="B136" s="93"/>
      <c r="C136" s="99"/>
      <c r="D136" s="105"/>
      <c r="E136" s="110"/>
      <c r="F136" s="115"/>
      <c r="G136" s="147"/>
      <c r="H136" s="154"/>
      <c r="I136" s="159">
        <f t="shared" si="3"/>
        <v>0</v>
      </c>
    </row>
    <row r="137" spans="2:9" ht="18" customHeight="1">
      <c r="B137" s="93"/>
      <c r="C137" s="99"/>
      <c r="D137" s="105"/>
      <c r="E137" s="110"/>
      <c r="F137" s="115"/>
      <c r="G137" s="147"/>
      <c r="H137" s="154"/>
      <c r="I137" s="159">
        <f t="shared" si="3"/>
        <v>0</v>
      </c>
    </row>
    <row r="138" spans="2:9" ht="18" customHeight="1">
      <c r="B138" s="93"/>
      <c r="C138" s="99"/>
      <c r="D138" s="105"/>
      <c r="E138" s="110"/>
      <c r="F138" s="115"/>
      <c r="G138" s="147"/>
      <c r="H138" s="154"/>
      <c r="I138" s="159">
        <f t="shared" si="3"/>
        <v>0</v>
      </c>
    </row>
    <row r="139" spans="2:9" ht="18" customHeight="1">
      <c r="B139" s="93"/>
      <c r="C139" s="99"/>
      <c r="D139" s="105"/>
      <c r="E139" s="110"/>
      <c r="F139" s="115"/>
      <c r="G139" s="147"/>
      <c r="H139" s="154"/>
      <c r="I139" s="159">
        <f t="shared" si="3"/>
        <v>0</v>
      </c>
    </row>
    <row r="140" spans="2:9" ht="18" customHeight="1">
      <c r="B140" s="93"/>
      <c r="C140" s="99"/>
      <c r="D140" s="105"/>
      <c r="E140" s="110"/>
      <c r="F140" s="115"/>
      <c r="G140" s="147"/>
      <c r="H140" s="154"/>
      <c r="I140" s="159">
        <f t="shared" si="3"/>
        <v>0</v>
      </c>
    </row>
    <row r="141" spans="2:9" ht="18" customHeight="1">
      <c r="B141" s="93"/>
      <c r="C141" s="99"/>
      <c r="D141" s="105"/>
      <c r="E141" s="110"/>
      <c r="F141" s="115"/>
      <c r="G141" s="147"/>
      <c r="H141" s="154"/>
      <c r="I141" s="159">
        <f t="shared" si="3"/>
        <v>0</v>
      </c>
    </row>
    <row r="142" spans="2:9" ht="18" customHeight="1">
      <c r="B142" s="94"/>
      <c r="C142" s="100"/>
      <c r="D142" s="106"/>
      <c r="E142" s="111"/>
      <c r="F142" s="117"/>
      <c r="G142" s="149"/>
      <c r="H142" s="156"/>
      <c r="I142" s="159">
        <f t="shared" si="3"/>
        <v>0</v>
      </c>
    </row>
    <row r="143" spans="2:9" ht="18" customHeight="1">
      <c r="F143" s="118" t="s">
        <v>77</v>
      </c>
      <c r="G143" s="150">
        <f>SUBTOTAL(9,G113:G142)</f>
        <v>0</v>
      </c>
      <c r="H143" s="150">
        <f>SUBTOTAL(9,H113:H142)</f>
        <v>0</v>
      </c>
      <c r="I143" s="161"/>
    </row>
    <row r="144" spans="2:9" ht="18" customHeight="1">
      <c r="F144" s="118" t="s">
        <v>66</v>
      </c>
      <c r="G144" s="150">
        <f>SUBTOTAL(9,G6:G142)</f>
        <v>0</v>
      </c>
      <c r="H144" s="150">
        <f>SUBTOTAL(9,H6:H142)</f>
        <v>0</v>
      </c>
      <c r="I144" s="163"/>
    </row>
    <row r="145" spans="2:9" ht="18" customHeight="1">
      <c r="F145" s="55"/>
      <c r="G145" s="65"/>
      <c r="H145" s="65"/>
    </row>
    <row r="146" spans="2:9" ht="18" customHeight="1"/>
    <row r="147" spans="2:9" ht="18" customHeight="1">
      <c r="B147" s="91" t="s">
        <v>71</v>
      </c>
      <c r="C147" s="90"/>
      <c r="D147" s="90"/>
      <c r="E147" s="90"/>
    </row>
    <row r="148" spans="2:9" ht="18" customHeight="1">
      <c r="B148" s="92" t="s">
        <v>42</v>
      </c>
      <c r="C148" s="98" t="s">
        <v>37</v>
      </c>
      <c r="D148" s="104" t="s">
        <v>127</v>
      </c>
      <c r="E148" s="98" t="s">
        <v>62</v>
      </c>
      <c r="F148" s="104" t="s">
        <v>64</v>
      </c>
      <c r="G148" s="98" t="s">
        <v>19</v>
      </c>
      <c r="H148" s="104" t="s">
        <v>59</v>
      </c>
      <c r="I148" s="137" t="s">
        <v>65</v>
      </c>
    </row>
    <row r="149" spans="2:9" ht="18" customHeight="1">
      <c r="B149" s="95"/>
      <c r="C149" s="101"/>
      <c r="D149" s="107"/>
      <c r="E149" s="112"/>
      <c r="F149" s="120"/>
      <c r="G149" s="151"/>
      <c r="H149" s="153"/>
      <c r="I149" s="158">
        <f>I142+G149-H149</f>
        <v>0</v>
      </c>
    </row>
    <row r="150" spans="2:9" ht="18" customHeight="1">
      <c r="B150" s="93"/>
      <c r="C150" s="99"/>
      <c r="D150" s="105"/>
      <c r="E150" s="110"/>
      <c r="F150" s="115"/>
      <c r="G150" s="147"/>
      <c r="H150" s="154"/>
      <c r="I150" s="159">
        <f t="shared" ref="I150:I178" si="4">I149+G150-H150</f>
        <v>0</v>
      </c>
    </row>
    <row r="151" spans="2:9" ht="18" customHeight="1">
      <c r="B151" s="93"/>
      <c r="C151" s="99"/>
      <c r="D151" s="105"/>
      <c r="E151" s="110"/>
      <c r="F151" s="115"/>
      <c r="G151" s="147"/>
      <c r="H151" s="154"/>
      <c r="I151" s="159">
        <f t="shared" si="4"/>
        <v>0</v>
      </c>
    </row>
    <row r="152" spans="2:9" ht="18" customHeight="1">
      <c r="B152" s="93"/>
      <c r="C152" s="99"/>
      <c r="D152" s="105"/>
      <c r="E152" s="110"/>
      <c r="F152" s="115"/>
      <c r="G152" s="147"/>
      <c r="H152" s="154"/>
      <c r="I152" s="159">
        <f t="shared" si="4"/>
        <v>0</v>
      </c>
    </row>
    <row r="153" spans="2:9" ht="18" customHeight="1">
      <c r="B153" s="93"/>
      <c r="C153" s="99"/>
      <c r="D153" s="105"/>
      <c r="E153" s="110"/>
      <c r="F153" s="115"/>
      <c r="G153" s="147"/>
      <c r="H153" s="154"/>
      <c r="I153" s="159">
        <f t="shared" si="4"/>
        <v>0</v>
      </c>
    </row>
    <row r="154" spans="2:9" ht="18" customHeight="1">
      <c r="B154" s="93"/>
      <c r="C154" s="99"/>
      <c r="D154" s="105"/>
      <c r="E154" s="110"/>
      <c r="F154" s="115"/>
      <c r="G154" s="147"/>
      <c r="H154" s="154"/>
      <c r="I154" s="159">
        <f t="shared" si="4"/>
        <v>0</v>
      </c>
    </row>
    <row r="155" spans="2:9" ht="18" customHeight="1">
      <c r="B155" s="93"/>
      <c r="C155" s="99"/>
      <c r="D155" s="105"/>
      <c r="E155" s="110"/>
      <c r="F155" s="115"/>
      <c r="G155" s="147"/>
      <c r="H155" s="154"/>
      <c r="I155" s="159">
        <f t="shared" si="4"/>
        <v>0</v>
      </c>
    </row>
    <row r="156" spans="2:9" ht="18" customHeight="1">
      <c r="B156" s="93"/>
      <c r="C156" s="99"/>
      <c r="D156" s="105"/>
      <c r="E156" s="110"/>
      <c r="F156" s="115"/>
      <c r="G156" s="147"/>
      <c r="H156" s="154"/>
      <c r="I156" s="159">
        <f t="shared" si="4"/>
        <v>0</v>
      </c>
    </row>
    <row r="157" spans="2:9" ht="18" customHeight="1">
      <c r="B157" s="93"/>
      <c r="C157" s="99"/>
      <c r="D157" s="105"/>
      <c r="E157" s="110"/>
      <c r="F157" s="115"/>
      <c r="G157" s="147"/>
      <c r="H157" s="154"/>
      <c r="I157" s="159">
        <f t="shared" si="4"/>
        <v>0</v>
      </c>
    </row>
    <row r="158" spans="2:9" ht="18" customHeight="1">
      <c r="B158" s="93"/>
      <c r="C158" s="99"/>
      <c r="D158" s="105"/>
      <c r="E158" s="110"/>
      <c r="F158" s="115"/>
      <c r="G158" s="147"/>
      <c r="H158" s="154"/>
      <c r="I158" s="159">
        <f t="shared" si="4"/>
        <v>0</v>
      </c>
    </row>
    <row r="159" spans="2:9" ht="18" customHeight="1">
      <c r="B159" s="93"/>
      <c r="C159" s="99"/>
      <c r="D159" s="105"/>
      <c r="E159" s="110"/>
      <c r="F159" s="115"/>
      <c r="G159" s="147"/>
      <c r="H159" s="154"/>
      <c r="I159" s="159">
        <f t="shared" si="4"/>
        <v>0</v>
      </c>
    </row>
    <row r="160" spans="2:9" ht="18" customHeight="1">
      <c r="B160" s="93"/>
      <c r="C160" s="99"/>
      <c r="D160" s="105"/>
      <c r="E160" s="110"/>
      <c r="F160" s="115"/>
      <c r="G160" s="147"/>
      <c r="H160" s="154"/>
      <c r="I160" s="159">
        <f t="shared" si="4"/>
        <v>0</v>
      </c>
    </row>
    <row r="161" spans="2:9" ht="18" customHeight="1">
      <c r="B161" s="93"/>
      <c r="C161" s="99"/>
      <c r="D161" s="105"/>
      <c r="E161" s="110"/>
      <c r="F161" s="115"/>
      <c r="G161" s="147"/>
      <c r="H161" s="154"/>
      <c r="I161" s="159">
        <f t="shared" si="4"/>
        <v>0</v>
      </c>
    </row>
    <row r="162" spans="2:9" ht="18" customHeight="1">
      <c r="B162" s="93"/>
      <c r="C162" s="99"/>
      <c r="D162" s="105"/>
      <c r="E162" s="110"/>
      <c r="F162" s="115"/>
      <c r="G162" s="147"/>
      <c r="H162" s="154"/>
      <c r="I162" s="159">
        <f t="shared" si="4"/>
        <v>0</v>
      </c>
    </row>
    <row r="163" spans="2:9" ht="18" customHeight="1">
      <c r="B163" s="94"/>
      <c r="C163" s="100"/>
      <c r="D163" s="106"/>
      <c r="E163" s="111"/>
      <c r="F163" s="116"/>
      <c r="G163" s="148"/>
      <c r="H163" s="155"/>
      <c r="I163" s="160">
        <f t="shared" si="4"/>
        <v>0</v>
      </c>
    </row>
    <row r="164" spans="2:9" ht="18" customHeight="1">
      <c r="B164" s="96"/>
      <c r="C164" s="102"/>
      <c r="D164" s="108"/>
      <c r="E164" s="113"/>
      <c r="F164" s="121"/>
      <c r="G164" s="152"/>
      <c r="H164" s="157"/>
      <c r="I164" s="162">
        <f t="shared" si="4"/>
        <v>0</v>
      </c>
    </row>
    <row r="165" spans="2:9" ht="18" customHeight="1">
      <c r="B165" s="93"/>
      <c r="C165" s="99"/>
      <c r="D165" s="105"/>
      <c r="E165" s="110"/>
      <c r="F165" s="115"/>
      <c r="G165" s="147"/>
      <c r="H165" s="154"/>
      <c r="I165" s="159">
        <f t="shared" si="4"/>
        <v>0</v>
      </c>
    </row>
    <row r="166" spans="2:9" ht="18" customHeight="1">
      <c r="B166" s="93"/>
      <c r="C166" s="99"/>
      <c r="D166" s="105"/>
      <c r="E166" s="110"/>
      <c r="F166" s="115"/>
      <c r="G166" s="147"/>
      <c r="H166" s="154"/>
      <c r="I166" s="159">
        <f t="shared" si="4"/>
        <v>0</v>
      </c>
    </row>
    <row r="167" spans="2:9" ht="18" customHeight="1">
      <c r="B167" s="93"/>
      <c r="C167" s="99"/>
      <c r="D167" s="105"/>
      <c r="E167" s="110"/>
      <c r="F167" s="115"/>
      <c r="G167" s="147"/>
      <c r="H167" s="154"/>
      <c r="I167" s="159">
        <f t="shared" si="4"/>
        <v>0</v>
      </c>
    </row>
    <row r="168" spans="2:9" ht="18" customHeight="1">
      <c r="B168" s="93"/>
      <c r="C168" s="99"/>
      <c r="D168" s="105"/>
      <c r="E168" s="110"/>
      <c r="F168" s="115"/>
      <c r="G168" s="147"/>
      <c r="H168" s="154"/>
      <c r="I168" s="159">
        <f t="shared" si="4"/>
        <v>0</v>
      </c>
    </row>
    <row r="169" spans="2:9" ht="18" customHeight="1">
      <c r="B169" s="93"/>
      <c r="C169" s="99"/>
      <c r="D169" s="105"/>
      <c r="E169" s="110"/>
      <c r="F169" s="115"/>
      <c r="G169" s="147"/>
      <c r="H169" s="154"/>
      <c r="I169" s="159">
        <f t="shared" si="4"/>
        <v>0</v>
      </c>
    </row>
    <row r="170" spans="2:9" ht="18" customHeight="1">
      <c r="B170" s="93"/>
      <c r="C170" s="99"/>
      <c r="D170" s="105"/>
      <c r="E170" s="110"/>
      <c r="F170" s="115"/>
      <c r="G170" s="147"/>
      <c r="H170" s="154"/>
      <c r="I170" s="159">
        <f t="shared" si="4"/>
        <v>0</v>
      </c>
    </row>
    <row r="171" spans="2:9" ht="18" customHeight="1">
      <c r="B171" s="93"/>
      <c r="C171" s="99"/>
      <c r="D171" s="105"/>
      <c r="E171" s="110"/>
      <c r="F171" s="115"/>
      <c r="G171" s="147"/>
      <c r="H171" s="154"/>
      <c r="I171" s="159">
        <f t="shared" si="4"/>
        <v>0</v>
      </c>
    </row>
    <row r="172" spans="2:9" ht="18" customHeight="1">
      <c r="B172" s="93"/>
      <c r="C172" s="99"/>
      <c r="D172" s="105"/>
      <c r="E172" s="110"/>
      <c r="F172" s="115"/>
      <c r="G172" s="147"/>
      <c r="H172" s="154"/>
      <c r="I172" s="159">
        <f t="shared" si="4"/>
        <v>0</v>
      </c>
    </row>
    <row r="173" spans="2:9" ht="18" customHeight="1">
      <c r="B173" s="93"/>
      <c r="C173" s="99"/>
      <c r="D173" s="105"/>
      <c r="E173" s="110"/>
      <c r="F173" s="115"/>
      <c r="G173" s="147"/>
      <c r="H173" s="154"/>
      <c r="I173" s="159">
        <f t="shared" si="4"/>
        <v>0</v>
      </c>
    </row>
    <row r="174" spans="2:9" ht="18" customHeight="1">
      <c r="B174" s="93"/>
      <c r="C174" s="99"/>
      <c r="D174" s="105"/>
      <c r="E174" s="110"/>
      <c r="F174" s="115"/>
      <c r="G174" s="147"/>
      <c r="H174" s="154"/>
      <c r="I174" s="159">
        <f t="shared" si="4"/>
        <v>0</v>
      </c>
    </row>
    <row r="175" spans="2:9" ht="18" customHeight="1">
      <c r="B175" s="93"/>
      <c r="C175" s="99"/>
      <c r="D175" s="105"/>
      <c r="E175" s="110"/>
      <c r="F175" s="115"/>
      <c r="G175" s="147"/>
      <c r="H175" s="154"/>
      <c r="I175" s="159">
        <f t="shared" si="4"/>
        <v>0</v>
      </c>
    </row>
    <row r="176" spans="2:9" ht="18" customHeight="1">
      <c r="B176" s="93"/>
      <c r="C176" s="99"/>
      <c r="D176" s="105"/>
      <c r="E176" s="110"/>
      <c r="F176" s="115"/>
      <c r="G176" s="147"/>
      <c r="H176" s="154"/>
      <c r="I176" s="159">
        <f t="shared" si="4"/>
        <v>0</v>
      </c>
    </row>
    <row r="177" spans="2:9" ht="18" customHeight="1">
      <c r="B177" s="93"/>
      <c r="C177" s="99"/>
      <c r="D177" s="105"/>
      <c r="E177" s="110"/>
      <c r="F177" s="115"/>
      <c r="G177" s="147"/>
      <c r="H177" s="154"/>
      <c r="I177" s="159">
        <f t="shared" si="4"/>
        <v>0</v>
      </c>
    </row>
    <row r="178" spans="2:9" ht="18" customHeight="1">
      <c r="B178" s="94"/>
      <c r="C178" s="100"/>
      <c r="D178" s="106"/>
      <c r="E178" s="111"/>
      <c r="F178" s="117"/>
      <c r="G178" s="149"/>
      <c r="H178" s="156"/>
      <c r="I178" s="159">
        <f t="shared" si="4"/>
        <v>0</v>
      </c>
    </row>
    <row r="179" spans="2:9" ht="18" customHeight="1">
      <c r="F179" s="118" t="s">
        <v>77</v>
      </c>
      <c r="G179" s="150">
        <f>SUBTOTAL(9,G149:G178)</f>
        <v>0</v>
      </c>
      <c r="H179" s="150">
        <f>SUBTOTAL(9,H149:H178)</f>
        <v>0</v>
      </c>
      <c r="I179" s="161"/>
    </row>
    <row r="180" spans="2:9" ht="18" customHeight="1">
      <c r="F180" s="118" t="s">
        <v>66</v>
      </c>
      <c r="G180" s="150">
        <f>SUBTOTAL(9,G6:G178)</f>
        <v>0</v>
      </c>
      <c r="H180" s="150">
        <f>SUBTOTAL(9,H6:H178)</f>
        <v>0</v>
      </c>
      <c r="I180" s="163"/>
    </row>
    <row r="181" spans="2:9" ht="18" customHeight="1">
      <c r="F181" s="55"/>
      <c r="G181" s="65"/>
      <c r="H181" s="65"/>
    </row>
    <row r="182" spans="2:9" ht="18" customHeight="1"/>
    <row r="183" spans="2:9" ht="18" customHeight="1">
      <c r="B183" s="91" t="s">
        <v>72</v>
      </c>
      <c r="C183" s="90"/>
      <c r="D183" s="90"/>
      <c r="E183" s="90"/>
    </row>
    <row r="184" spans="2:9" ht="18" customHeight="1">
      <c r="B184" s="92" t="s">
        <v>42</v>
      </c>
      <c r="C184" s="98" t="s">
        <v>37</v>
      </c>
      <c r="D184" s="104" t="s">
        <v>127</v>
      </c>
      <c r="E184" s="98" t="s">
        <v>62</v>
      </c>
      <c r="F184" s="104" t="s">
        <v>64</v>
      </c>
      <c r="G184" s="98" t="s">
        <v>19</v>
      </c>
      <c r="H184" s="104" t="s">
        <v>59</v>
      </c>
      <c r="I184" s="137" t="s">
        <v>65</v>
      </c>
    </row>
    <row r="185" spans="2:9" ht="18" customHeight="1">
      <c r="B185" s="95"/>
      <c r="C185" s="101"/>
      <c r="D185" s="107"/>
      <c r="E185" s="112"/>
      <c r="F185" s="120"/>
      <c r="G185" s="151"/>
      <c r="H185" s="153"/>
      <c r="I185" s="158">
        <f>I178+G185-H185</f>
        <v>0</v>
      </c>
    </row>
    <row r="186" spans="2:9" ht="18" customHeight="1">
      <c r="B186" s="93"/>
      <c r="C186" s="99"/>
      <c r="D186" s="105"/>
      <c r="E186" s="110"/>
      <c r="F186" s="115"/>
      <c r="G186" s="147"/>
      <c r="H186" s="154"/>
      <c r="I186" s="159">
        <f t="shared" ref="I186:I214" si="5">I185+G186-H186</f>
        <v>0</v>
      </c>
    </row>
    <row r="187" spans="2:9" ht="18" customHeight="1">
      <c r="B187" s="93"/>
      <c r="C187" s="99"/>
      <c r="D187" s="105"/>
      <c r="E187" s="110"/>
      <c r="F187" s="115"/>
      <c r="G187" s="147"/>
      <c r="H187" s="154"/>
      <c r="I187" s="159">
        <f t="shared" si="5"/>
        <v>0</v>
      </c>
    </row>
    <row r="188" spans="2:9" ht="18" customHeight="1">
      <c r="B188" s="93"/>
      <c r="C188" s="99"/>
      <c r="D188" s="105"/>
      <c r="E188" s="110"/>
      <c r="F188" s="115"/>
      <c r="G188" s="147"/>
      <c r="H188" s="154"/>
      <c r="I188" s="159">
        <f t="shared" si="5"/>
        <v>0</v>
      </c>
    </row>
    <row r="189" spans="2:9" ht="18" customHeight="1">
      <c r="B189" s="93"/>
      <c r="C189" s="99"/>
      <c r="D189" s="105"/>
      <c r="E189" s="110"/>
      <c r="F189" s="115"/>
      <c r="G189" s="147"/>
      <c r="H189" s="154"/>
      <c r="I189" s="159">
        <f t="shared" si="5"/>
        <v>0</v>
      </c>
    </row>
    <row r="190" spans="2:9" ht="18" customHeight="1">
      <c r="B190" s="93"/>
      <c r="C190" s="99"/>
      <c r="D190" s="105"/>
      <c r="E190" s="110"/>
      <c r="F190" s="115"/>
      <c r="G190" s="147"/>
      <c r="H190" s="154"/>
      <c r="I190" s="159">
        <f t="shared" si="5"/>
        <v>0</v>
      </c>
    </row>
    <row r="191" spans="2:9" ht="18" customHeight="1">
      <c r="B191" s="93"/>
      <c r="C191" s="99"/>
      <c r="D191" s="105"/>
      <c r="E191" s="110"/>
      <c r="F191" s="115"/>
      <c r="G191" s="147"/>
      <c r="H191" s="154"/>
      <c r="I191" s="159">
        <f t="shared" si="5"/>
        <v>0</v>
      </c>
    </row>
    <row r="192" spans="2:9" ht="18" customHeight="1">
      <c r="B192" s="93"/>
      <c r="C192" s="99"/>
      <c r="D192" s="105"/>
      <c r="E192" s="110"/>
      <c r="F192" s="115"/>
      <c r="G192" s="147"/>
      <c r="H192" s="154"/>
      <c r="I192" s="159">
        <f t="shared" si="5"/>
        <v>0</v>
      </c>
    </row>
    <row r="193" spans="2:9" ht="18" customHeight="1">
      <c r="B193" s="93"/>
      <c r="C193" s="99"/>
      <c r="D193" s="105"/>
      <c r="E193" s="110"/>
      <c r="F193" s="115"/>
      <c r="G193" s="147"/>
      <c r="H193" s="154"/>
      <c r="I193" s="159">
        <f t="shared" si="5"/>
        <v>0</v>
      </c>
    </row>
    <row r="194" spans="2:9" ht="18" customHeight="1">
      <c r="B194" s="93"/>
      <c r="C194" s="99"/>
      <c r="D194" s="105"/>
      <c r="E194" s="110"/>
      <c r="F194" s="115"/>
      <c r="G194" s="147"/>
      <c r="H194" s="154"/>
      <c r="I194" s="159">
        <f t="shared" si="5"/>
        <v>0</v>
      </c>
    </row>
    <row r="195" spans="2:9" ht="18" customHeight="1">
      <c r="B195" s="93"/>
      <c r="C195" s="99"/>
      <c r="D195" s="105"/>
      <c r="E195" s="110"/>
      <c r="F195" s="115"/>
      <c r="G195" s="147"/>
      <c r="H195" s="154"/>
      <c r="I195" s="159">
        <f t="shared" si="5"/>
        <v>0</v>
      </c>
    </row>
    <row r="196" spans="2:9" ht="18" customHeight="1">
      <c r="B196" s="93"/>
      <c r="C196" s="99"/>
      <c r="D196" s="105"/>
      <c r="E196" s="110"/>
      <c r="F196" s="115"/>
      <c r="G196" s="147"/>
      <c r="H196" s="154"/>
      <c r="I196" s="159">
        <f t="shared" si="5"/>
        <v>0</v>
      </c>
    </row>
    <row r="197" spans="2:9" ht="18" customHeight="1">
      <c r="B197" s="93"/>
      <c r="C197" s="99"/>
      <c r="D197" s="105"/>
      <c r="E197" s="110"/>
      <c r="F197" s="115"/>
      <c r="G197" s="147"/>
      <c r="H197" s="154"/>
      <c r="I197" s="159">
        <f t="shared" si="5"/>
        <v>0</v>
      </c>
    </row>
    <row r="198" spans="2:9" ht="18" customHeight="1">
      <c r="B198" s="93"/>
      <c r="C198" s="99"/>
      <c r="D198" s="105"/>
      <c r="E198" s="110"/>
      <c r="F198" s="115"/>
      <c r="G198" s="147"/>
      <c r="H198" s="154"/>
      <c r="I198" s="159">
        <f t="shared" si="5"/>
        <v>0</v>
      </c>
    </row>
    <row r="199" spans="2:9" ht="18" customHeight="1">
      <c r="B199" s="94"/>
      <c r="C199" s="100"/>
      <c r="D199" s="106"/>
      <c r="E199" s="111"/>
      <c r="F199" s="116"/>
      <c r="G199" s="148"/>
      <c r="H199" s="155"/>
      <c r="I199" s="160">
        <f t="shared" si="5"/>
        <v>0</v>
      </c>
    </row>
    <row r="200" spans="2:9" ht="18" customHeight="1">
      <c r="B200" s="96"/>
      <c r="C200" s="102"/>
      <c r="D200" s="108"/>
      <c r="E200" s="113"/>
      <c r="F200" s="121"/>
      <c r="G200" s="152"/>
      <c r="H200" s="157"/>
      <c r="I200" s="162">
        <f t="shared" si="5"/>
        <v>0</v>
      </c>
    </row>
    <row r="201" spans="2:9" ht="18" customHeight="1">
      <c r="B201" s="93"/>
      <c r="C201" s="99"/>
      <c r="D201" s="105"/>
      <c r="E201" s="110"/>
      <c r="F201" s="115"/>
      <c r="G201" s="147"/>
      <c r="H201" s="154"/>
      <c r="I201" s="159">
        <f t="shared" si="5"/>
        <v>0</v>
      </c>
    </row>
    <row r="202" spans="2:9" ht="18" customHeight="1">
      <c r="B202" s="93"/>
      <c r="C202" s="99"/>
      <c r="D202" s="105"/>
      <c r="E202" s="110"/>
      <c r="F202" s="115"/>
      <c r="G202" s="147"/>
      <c r="H202" s="154"/>
      <c r="I202" s="159">
        <f t="shared" si="5"/>
        <v>0</v>
      </c>
    </row>
    <row r="203" spans="2:9" ht="18" customHeight="1">
      <c r="B203" s="93"/>
      <c r="C203" s="99"/>
      <c r="D203" s="105"/>
      <c r="E203" s="110"/>
      <c r="F203" s="115"/>
      <c r="G203" s="147"/>
      <c r="H203" s="154"/>
      <c r="I203" s="159">
        <f t="shared" si="5"/>
        <v>0</v>
      </c>
    </row>
    <row r="204" spans="2:9" ht="18" customHeight="1">
      <c r="B204" s="93"/>
      <c r="C204" s="99"/>
      <c r="D204" s="105"/>
      <c r="E204" s="110"/>
      <c r="F204" s="115"/>
      <c r="G204" s="147"/>
      <c r="H204" s="154"/>
      <c r="I204" s="159">
        <f t="shared" si="5"/>
        <v>0</v>
      </c>
    </row>
    <row r="205" spans="2:9" ht="18" customHeight="1">
      <c r="B205" s="93"/>
      <c r="C205" s="99"/>
      <c r="D205" s="105"/>
      <c r="E205" s="110"/>
      <c r="F205" s="115"/>
      <c r="G205" s="147"/>
      <c r="H205" s="154"/>
      <c r="I205" s="159">
        <f t="shared" si="5"/>
        <v>0</v>
      </c>
    </row>
    <row r="206" spans="2:9" ht="18" customHeight="1">
      <c r="B206" s="93"/>
      <c r="C206" s="99"/>
      <c r="D206" s="105"/>
      <c r="E206" s="110"/>
      <c r="F206" s="115"/>
      <c r="G206" s="147"/>
      <c r="H206" s="154"/>
      <c r="I206" s="159">
        <f t="shared" si="5"/>
        <v>0</v>
      </c>
    </row>
    <row r="207" spans="2:9" ht="18" customHeight="1">
      <c r="B207" s="93"/>
      <c r="C207" s="99"/>
      <c r="D207" s="105"/>
      <c r="E207" s="110"/>
      <c r="F207" s="115"/>
      <c r="G207" s="147"/>
      <c r="H207" s="154"/>
      <c r="I207" s="159">
        <f t="shared" si="5"/>
        <v>0</v>
      </c>
    </row>
    <row r="208" spans="2:9" ht="18" customHeight="1">
      <c r="B208" s="93"/>
      <c r="C208" s="99"/>
      <c r="D208" s="105"/>
      <c r="E208" s="110"/>
      <c r="F208" s="115"/>
      <c r="G208" s="147"/>
      <c r="H208" s="154"/>
      <c r="I208" s="159">
        <f t="shared" si="5"/>
        <v>0</v>
      </c>
    </row>
    <row r="209" spans="2:9" ht="18" customHeight="1">
      <c r="B209" s="93"/>
      <c r="C209" s="99"/>
      <c r="D209" s="105"/>
      <c r="E209" s="110"/>
      <c r="F209" s="115"/>
      <c r="G209" s="147"/>
      <c r="H209" s="154"/>
      <c r="I209" s="159">
        <f t="shared" si="5"/>
        <v>0</v>
      </c>
    </row>
    <row r="210" spans="2:9" ht="18" customHeight="1">
      <c r="B210" s="93"/>
      <c r="C210" s="99"/>
      <c r="D210" s="105"/>
      <c r="E210" s="110"/>
      <c r="F210" s="115"/>
      <c r="G210" s="147"/>
      <c r="H210" s="154"/>
      <c r="I210" s="159">
        <f t="shared" si="5"/>
        <v>0</v>
      </c>
    </row>
    <row r="211" spans="2:9" ht="18" customHeight="1">
      <c r="B211" s="93"/>
      <c r="C211" s="99"/>
      <c r="D211" s="105"/>
      <c r="E211" s="110"/>
      <c r="F211" s="115"/>
      <c r="G211" s="147"/>
      <c r="H211" s="154"/>
      <c r="I211" s="159">
        <f t="shared" si="5"/>
        <v>0</v>
      </c>
    </row>
    <row r="212" spans="2:9" ht="18" customHeight="1">
      <c r="B212" s="93"/>
      <c r="C212" s="99"/>
      <c r="D212" s="105"/>
      <c r="E212" s="110"/>
      <c r="F212" s="115"/>
      <c r="G212" s="147"/>
      <c r="H212" s="154"/>
      <c r="I212" s="159">
        <f t="shared" si="5"/>
        <v>0</v>
      </c>
    </row>
    <row r="213" spans="2:9" ht="18" customHeight="1">
      <c r="B213" s="93"/>
      <c r="C213" s="99"/>
      <c r="D213" s="105"/>
      <c r="E213" s="110"/>
      <c r="F213" s="115"/>
      <c r="G213" s="147"/>
      <c r="H213" s="154"/>
      <c r="I213" s="159">
        <f t="shared" si="5"/>
        <v>0</v>
      </c>
    </row>
    <row r="214" spans="2:9" ht="18" customHeight="1">
      <c r="B214" s="94"/>
      <c r="C214" s="100"/>
      <c r="D214" s="106"/>
      <c r="E214" s="111"/>
      <c r="F214" s="117"/>
      <c r="G214" s="149"/>
      <c r="H214" s="156"/>
      <c r="I214" s="159">
        <f t="shared" si="5"/>
        <v>0</v>
      </c>
    </row>
    <row r="215" spans="2:9" ht="18" customHeight="1">
      <c r="F215" s="118" t="s">
        <v>77</v>
      </c>
      <c r="G215" s="150">
        <f>SUBTOTAL(9,G185:G214)</f>
        <v>0</v>
      </c>
      <c r="H215" s="150">
        <f>SUBTOTAL(9,H185:H214)</f>
        <v>0</v>
      </c>
      <c r="I215" s="161"/>
    </row>
    <row r="216" spans="2:9" ht="18" customHeight="1">
      <c r="F216" s="118" t="s">
        <v>66</v>
      </c>
      <c r="G216" s="150">
        <f>SUBTOTAL(9,G6:G214)</f>
        <v>0</v>
      </c>
      <c r="H216" s="150">
        <f>SUBTOTAL(9,H6:H214)</f>
        <v>0</v>
      </c>
      <c r="I216" s="163"/>
    </row>
    <row r="217" spans="2:9" ht="18" customHeight="1">
      <c r="F217" s="55"/>
      <c r="G217" s="65"/>
      <c r="H217" s="65"/>
    </row>
    <row r="218" spans="2:9" ht="18" customHeight="1"/>
    <row r="219" spans="2:9" ht="18" customHeight="1">
      <c r="B219" s="91" t="s">
        <v>73</v>
      </c>
      <c r="C219" s="90"/>
      <c r="D219" s="90"/>
      <c r="E219" s="90"/>
    </row>
    <row r="220" spans="2:9" ht="18" customHeight="1">
      <c r="B220" s="92" t="s">
        <v>42</v>
      </c>
      <c r="C220" s="98" t="s">
        <v>37</v>
      </c>
      <c r="D220" s="104" t="s">
        <v>127</v>
      </c>
      <c r="E220" s="98" t="s">
        <v>62</v>
      </c>
      <c r="F220" s="104" t="s">
        <v>64</v>
      </c>
      <c r="G220" s="98" t="s">
        <v>19</v>
      </c>
      <c r="H220" s="104" t="s">
        <v>59</v>
      </c>
      <c r="I220" s="137" t="s">
        <v>65</v>
      </c>
    </row>
    <row r="221" spans="2:9" ht="18" customHeight="1">
      <c r="B221" s="95"/>
      <c r="C221" s="101"/>
      <c r="D221" s="107"/>
      <c r="E221" s="112"/>
      <c r="F221" s="120"/>
      <c r="G221" s="151"/>
      <c r="H221" s="153"/>
      <c r="I221" s="158">
        <f>I214+G221-H221</f>
        <v>0</v>
      </c>
    </row>
    <row r="222" spans="2:9" ht="18" customHeight="1">
      <c r="B222" s="93"/>
      <c r="C222" s="99"/>
      <c r="D222" s="105"/>
      <c r="E222" s="110"/>
      <c r="F222" s="115"/>
      <c r="G222" s="147"/>
      <c r="H222" s="154"/>
      <c r="I222" s="159">
        <f t="shared" ref="I222:I250" si="6">I221+G222-H222</f>
        <v>0</v>
      </c>
    </row>
    <row r="223" spans="2:9" ht="18" customHeight="1">
      <c r="B223" s="93"/>
      <c r="C223" s="99"/>
      <c r="D223" s="105"/>
      <c r="E223" s="110"/>
      <c r="F223" s="115"/>
      <c r="G223" s="147"/>
      <c r="H223" s="154"/>
      <c r="I223" s="159">
        <f t="shared" si="6"/>
        <v>0</v>
      </c>
    </row>
    <row r="224" spans="2:9" ht="18" customHeight="1">
      <c r="B224" s="93"/>
      <c r="C224" s="99"/>
      <c r="D224" s="105"/>
      <c r="E224" s="110"/>
      <c r="F224" s="115"/>
      <c r="G224" s="147"/>
      <c r="H224" s="154"/>
      <c r="I224" s="159">
        <f t="shared" si="6"/>
        <v>0</v>
      </c>
    </row>
    <row r="225" spans="2:9" ht="18" customHeight="1">
      <c r="B225" s="93"/>
      <c r="C225" s="99"/>
      <c r="D225" s="105"/>
      <c r="E225" s="110"/>
      <c r="F225" s="115"/>
      <c r="G225" s="147"/>
      <c r="H225" s="154"/>
      <c r="I225" s="159">
        <f t="shared" si="6"/>
        <v>0</v>
      </c>
    </row>
    <row r="226" spans="2:9" ht="18" customHeight="1">
      <c r="B226" s="93"/>
      <c r="C226" s="99"/>
      <c r="D226" s="105"/>
      <c r="E226" s="110"/>
      <c r="F226" s="115"/>
      <c r="G226" s="147"/>
      <c r="H226" s="154"/>
      <c r="I226" s="159">
        <f t="shared" si="6"/>
        <v>0</v>
      </c>
    </row>
    <row r="227" spans="2:9" ht="18" customHeight="1">
      <c r="B227" s="93"/>
      <c r="C227" s="99"/>
      <c r="D227" s="105"/>
      <c r="E227" s="110"/>
      <c r="F227" s="115"/>
      <c r="G227" s="147"/>
      <c r="H227" s="154"/>
      <c r="I227" s="159">
        <f t="shared" si="6"/>
        <v>0</v>
      </c>
    </row>
    <row r="228" spans="2:9" ht="18" customHeight="1">
      <c r="B228" s="93"/>
      <c r="C228" s="99"/>
      <c r="D228" s="105"/>
      <c r="E228" s="110"/>
      <c r="F228" s="115"/>
      <c r="G228" s="147"/>
      <c r="H228" s="154"/>
      <c r="I228" s="159">
        <f t="shared" si="6"/>
        <v>0</v>
      </c>
    </row>
    <row r="229" spans="2:9" ht="18" customHeight="1">
      <c r="B229" s="93"/>
      <c r="C229" s="99"/>
      <c r="D229" s="105"/>
      <c r="E229" s="110"/>
      <c r="F229" s="115"/>
      <c r="G229" s="147"/>
      <c r="H229" s="154"/>
      <c r="I229" s="159">
        <f t="shared" si="6"/>
        <v>0</v>
      </c>
    </row>
    <row r="230" spans="2:9" ht="18" customHeight="1">
      <c r="B230" s="93"/>
      <c r="C230" s="99"/>
      <c r="D230" s="105"/>
      <c r="E230" s="110"/>
      <c r="F230" s="115"/>
      <c r="G230" s="147"/>
      <c r="H230" s="154"/>
      <c r="I230" s="159">
        <f t="shared" si="6"/>
        <v>0</v>
      </c>
    </row>
    <row r="231" spans="2:9" ht="18" customHeight="1">
      <c r="B231" s="93"/>
      <c r="C231" s="99"/>
      <c r="D231" s="105"/>
      <c r="E231" s="110"/>
      <c r="F231" s="115"/>
      <c r="G231" s="147"/>
      <c r="H231" s="154"/>
      <c r="I231" s="159">
        <f t="shared" si="6"/>
        <v>0</v>
      </c>
    </row>
    <row r="232" spans="2:9" ht="18" customHeight="1">
      <c r="B232" s="93"/>
      <c r="C232" s="99"/>
      <c r="D232" s="105"/>
      <c r="E232" s="110"/>
      <c r="F232" s="115"/>
      <c r="G232" s="147"/>
      <c r="H232" s="154"/>
      <c r="I232" s="159">
        <f t="shared" si="6"/>
        <v>0</v>
      </c>
    </row>
    <row r="233" spans="2:9" ht="18" customHeight="1">
      <c r="B233" s="93"/>
      <c r="C233" s="99"/>
      <c r="D233" s="105"/>
      <c r="E233" s="110"/>
      <c r="F233" s="115"/>
      <c r="G233" s="147"/>
      <c r="H233" s="154"/>
      <c r="I233" s="159">
        <f t="shared" si="6"/>
        <v>0</v>
      </c>
    </row>
    <row r="234" spans="2:9" ht="18" customHeight="1">
      <c r="B234" s="93"/>
      <c r="C234" s="99"/>
      <c r="D234" s="105"/>
      <c r="E234" s="110"/>
      <c r="F234" s="115"/>
      <c r="G234" s="147"/>
      <c r="H234" s="154"/>
      <c r="I234" s="159">
        <f t="shared" si="6"/>
        <v>0</v>
      </c>
    </row>
    <row r="235" spans="2:9" ht="18" customHeight="1">
      <c r="B235" s="94"/>
      <c r="C235" s="100"/>
      <c r="D235" s="106"/>
      <c r="E235" s="111"/>
      <c r="F235" s="116"/>
      <c r="G235" s="148"/>
      <c r="H235" s="155"/>
      <c r="I235" s="160">
        <f t="shared" si="6"/>
        <v>0</v>
      </c>
    </row>
    <row r="236" spans="2:9" ht="18" customHeight="1">
      <c r="B236" s="96"/>
      <c r="C236" s="102"/>
      <c r="D236" s="108"/>
      <c r="E236" s="113"/>
      <c r="F236" s="121"/>
      <c r="G236" s="152"/>
      <c r="H236" s="157"/>
      <c r="I236" s="162">
        <f t="shared" si="6"/>
        <v>0</v>
      </c>
    </row>
    <row r="237" spans="2:9" ht="18" customHeight="1">
      <c r="B237" s="93"/>
      <c r="C237" s="99"/>
      <c r="D237" s="105"/>
      <c r="E237" s="110"/>
      <c r="F237" s="115"/>
      <c r="G237" s="147"/>
      <c r="H237" s="154"/>
      <c r="I237" s="159">
        <f t="shared" si="6"/>
        <v>0</v>
      </c>
    </row>
    <row r="238" spans="2:9" ht="18" customHeight="1">
      <c r="B238" s="93"/>
      <c r="C238" s="99"/>
      <c r="D238" s="105"/>
      <c r="E238" s="110"/>
      <c r="F238" s="115"/>
      <c r="G238" s="147"/>
      <c r="H238" s="154"/>
      <c r="I238" s="159">
        <f t="shared" si="6"/>
        <v>0</v>
      </c>
    </row>
    <row r="239" spans="2:9" ht="18" customHeight="1">
      <c r="B239" s="93"/>
      <c r="C239" s="99"/>
      <c r="D239" s="105"/>
      <c r="E239" s="110"/>
      <c r="F239" s="115"/>
      <c r="G239" s="147"/>
      <c r="H239" s="154"/>
      <c r="I239" s="159">
        <f t="shared" si="6"/>
        <v>0</v>
      </c>
    </row>
    <row r="240" spans="2:9" ht="18" customHeight="1">
      <c r="B240" s="93"/>
      <c r="C240" s="99"/>
      <c r="D240" s="105"/>
      <c r="E240" s="110"/>
      <c r="F240" s="115"/>
      <c r="G240" s="147"/>
      <c r="H240" s="154"/>
      <c r="I240" s="159">
        <f t="shared" si="6"/>
        <v>0</v>
      </c>
    </row>
    <row r="241" spans="2:9" ht="18" customHeight="1">
      <c r="B241" s="93"/>
      <c r="C241" s="99"/>
      <c r="D241" s="105"/>
      <c r="E241" s="110"/>
      <c r="F241" s="115"/>
      <c r="G241" s="147"/>
      <c r="H241" s="154"/>
      <c r="I241" s="159">
        <f t="shared" si="6"/>
        <v>0</v>
      </c>
    </row>
    <row r="242" spans="2:9" ht="18" customHeight="1">
      <c r="B242" s="93"/>
      <c r="C242" s="99"/>
      <c r="D242" s="105"/>
      <c r="E242" s="110"/>
      <c r="F242" s="115"/>
      <c r="G242" s="147"/>
      <c r="H242" s="154"/>
      <c r="I242" s="159">
        <f t="shared" si="6"/>
        <v>0</v>
      </c>
    </row>
    <row r="243" spans="2:9" ht="18" customHeight="1">
      <c r="B243" s="93"/>
      <c r="C243" s="99"/>
      <c r="D243" s="105"/>
      <c r="E243" s="110"/>
      <c r="F243" s="115"/>
      <c r="G243" s="147"/>
      <c r="H243" s="154"/>
      <c r="I243" s="159">
        <f t="shared" si="6"/>
        <v>0</v>
      </c>
    </row>
    <row r="244" spans="2:9" ht="18" customHeight="1">
      <c r="B244" s="93"/>
      <c r="C244" s="99"/>
      <c r="D244" s="105"/>
      <c r="E244" s="110"/>
      <c r="F244" s="115"/>
      <c r="G244" s="147"/>
      <c r="H244" s="154"/>
      <c r="I244" s="159">
        <f t="shared" si="6"/>
        <v>0</v>
      </c>
    </row>
    <row r="245" spans="2:9" ht="18" customHeight="1">
      <c r="B245" s="93"/>
      <c r="C245" s="99"/>
      <c r="D245" s="105"/>
      <c r="E245" s="110"/>
      <c r="F245" s="115"/>
      <c r="G245" s="147"/>
      <c r="H245" s="154"/>
      <c r="I245" s="159">
        <f t="shared" si="6"/>
        <v>0</v>
      </c>
    </row>
    <row r="246" spans="2:9" ht="18" customHeight="1">
      <c r="B246" s="93"/>
      <c r="C246" s="99"/>
      <c r="D246" s="105"/>
      <c r="E246" s="110"/>
      <c r="F246" s="115"/>
      <c r="G246" s="147"/>
      <c r="H246" s="154"/>
      <c r="I246" s="159">
        <f t="shared" si="6"/>
        <v>0</v>
      </c>
    </row>
    <row r="247" spans="2:9" ht="18" customHeight="1">
      <c r="B247" s="93"/>
      <c r="C247" s="99"/>
      <c r="D247" s="105"/>
      <c r="E247" s="110"/>
      <c r="F247" s="115"/>
      <c r="G247" s="147"/>
      <c r="H247" s="154"/>
      <c r="I247" s="159">
        <f t="shared" si="6"/>
        <v>0</v>
      </c>
    </row>
    <row r="248" spans="2:9" ht="18" customHeight="1">
      <c r="B248" s="93"/>
      <c r="C248" s="99"/>
      <c r="D248" s="105"/>
      <c r="E248" s="110"/>
      <c r="F248" s="115"/>
      <c r="G248" s="147"/>
      <c r="H248" s="154"/>
      <c r="I248" s="159">
        <f t="shared" si="6"/>
        <v>0</v>
      </c>
    </row>
    <row r="249" spans="2:9" ht="18" customHeight="1">
      <c r="B249" s="93"/>
      <c r="C249" s="99"/>
      <c r="D249" s="105"/>
      <c r="E249" s="110"/>
      <c r="F249" s="115"/>
      <c r="G249" s="147"/>
      <c r="H249" s="154"/>
      <c r="I249" s="159">
        <f t="shared" si="6"/>
        <v>0</v>
      </c>
    </row>
    <row r="250" spans="2:9" ht="18" customHeight="1">
      <c r="B250" s="94"/>
      <c r="C250" s="100"/>
      <c r="D250" s="106"/>
      <c r="E250" s="111"/>
      <c r="F250" s="117"/>
      <c r="G250" s="149"/>
      <c r="H250" s="156"/>
      <c r="I250" s="159">
        <f t="shared" si="6"/>
        <v>0</v>
      </c>
    </row>
    <row r="251" spans="2:9" ht="18" customHeight="1">
      <c r="F251" s="118" t="s">
        <v>77</v>
      </c>
      <c r="G251" s="150">
        <f>SUBTOTAL(9,G221:G250)</f>
        <v>0</v>
      </c>
      <c r="H251" s="150">
        <f>SUBTOTAL(9,H221:H250)</f>
        <v>0</v>
      </c>
      <c r="I251" s="161"/>
    </row>
    <row r="252" spans="2:9" ht="18" customHeight="1">
      <c r="F252" s="118" t="s">
        <v>66</v>
      </c>
      <c r="G252" s="150">
        <f>SUBTOTAL(9,G6:G250)</f>
        <v>0</v>
      </c>
      <c r="H252" s="150">
        <f>SUBTOTAL(9,H6:H250)</f>
        <v>0</v>
      </c>
      <c r="I252" s="163"/>
    </row>
    <row r="253" spans="2:9" ht="18" customHeight="1">
      <c r="F253" s="55"/>
      <c r="G253" s="65"/>
      <c r="H253" s="65"/>
    </row>
    <row r="254" spans="2:9" ht="18" customHeight="1"/>
    <row r="255" spans="2:9" ht="18" customHeight="1">
      <c r="B255" s="91" t="s">
        <v>74</v>
      </c>
      <c r="C255" s="90"/>
      <c r="D255" s="90"/>
      <c r="E255" s="90"/>
    </row>
    <row r="256" spans="2:9" ht="18" customHeight="1">
      <c r="B256" s="92" t="s">
        <v>42</v>
      </c>
      <c r="C256" s="98" t="s">
        <v>37</v>
      </c>
      <c r="D256" s="104" t="s">
        <v>127</v>
      </c>
      <c r="E256" s="98" t="s">
        <v>62</v>
      </c>
      <c r="F256" s="104" t="s">
        <v>64</v>
      </c>
      <c r="G256" s="98" t="s">
        <v>19</v>
      </c>
      <c r="H256" s="104" t="s">
        <v>59</v>
      </c>
      <c r="I256" s="137" t="s">
        <v>65</v>
      </c>
    </row>
    <row r="257" spans="2:9" ht="18" customHeight="1">
      <c r="B257" s="95"/>
      <c r="C257" s="101"/>
      <c r="D257" s="107"/>
      <c r="E257" s="112"/>
      <c r="F257" s="120"/>
      <c r="G257" s="151"/>
      <c r="H257" s="153"/>
      <c r="I257" s="158">
        <f>I250+G257-H257</f>
        <v>0</v>
      </c>
    </row>
    <row r="258" spans="2:9" ht="18" customHeight="1">
      <c r="B258" s="93"/>
      <c r="C258" s="99"/>
      <c r="D258" s="105"/>
      <c r="E258" s="110"/>
      <c r="F258" s="115"/>
      <c r="G258" s="147"/>
      <c r="H258" s="154"/>
      <c r="I258" s="159">
        <f t="shared" ref="I258:I286" si="7">I257+G258-H258</f>
        <v>0</v>
      </c>
    </row>
    <row r="259" spans="2:9" ht="18" customHeight="1">
      <c r="B259" s="93"/>
      <c r="C259" s="99"/>
      <c r="D259" s="105"/>
      <c r="E259" s="110"/>
      <c r="F259" s="115"/>
      <c r="G259" s="147"/>
      <c r="H259" s="154"/>
      <c r="I259" s="159">
        <f t="shared" si="7"/>
        <v>0</v>
      </c>
    </row>
    <row r="260" spans="2:9" ht="18" customHeight="1">
      <c r="B260" s="93"/>
      <c r="C260" s="99"/>
      <c r="D260" s="105"/>
      <c r="E260" s="110"/>
      <c r="F260" s="115"/>
      <c r="G260" s="147"/>
      <c r="H260" s="154"/>
      <c r="I260" s="159">
        <f t="shared" si="7"/>
        <v>0</v>
      </c>
    </row>
    <row r="261" spans="2:9" ht="18" customHeight="1">
      <c r="B261" s="93"/>
      <c r="C261" s="99"/>
      <c r="D261" s="105"/>
      <c r="E261" s="110"/>
      <c r="F261" s="115"/>
      <c r="G261" s="147"/>
      <c r="H261" s="154"/>
      <c r="I261" s="159">
        <f t="shared" si="7"/>
        <v>0</v>
      </c>
    </row>
    <row r="262" spans="2:9" ht="18" customHeight="1">
      <c r="B262" s="93"/>
      <c r="C262" s="99"/>
      <c r="D262" s="105"/>
      <c r="E262" s="110"/>
      <c r="F262" s="115"/>
      <c r="G262" s="147"/>
      <c r="H262" s="154"/>
      <c r="I262" s="159">
        <f t="shared" si="7"/>
        <v>0</v>
      </c>
    </row>
    <row r="263" spans="2:9" ht="18" customHeight="1">
      <c r="B263" s="93"/>
      <c r="C263" s="99"/>
      <c r="D263" s="105"/>
      <c r="E263" s="110"/>
      <c r="F263" s="115"/>
      <c r="G263" s="147"/>
      <c r="H263" s="154"/>
      <c r="I263" s="159">
        <f t="shared" si="7"/>
        <v>0</v>
      </c>
    </row>
    <row r="264" spans="2:9" ht="18" customHeight="1">
      <c r="B264" s="93"/>
      <c r="C264" s="99"/>
      <c r="D264" s="105"/>
      <c r="E264" s="110"/>
      <c r="F264" s="115"/>
      <c r="G264" s="147"/>
      <c r="H264" s="154"/>
      <c r="I264" s="159">
        <f t="shared" si="7"/>
        <v>0</v>
      </c>
    </row>
    <row r="265" spans="2:9" ht="18" customHeight="1">
      <c r="B265" s="93"/>
      <c r="C265" s="99"/>
      <c r="D265" s="105"/>
      <c r="E265" s="110"/>
      <c r="F265" s="115"/>
      <c r="G265" s="147"/>
      <c r="H265" s="154"/>
      <c r="I265" s="159">
        <f t="shared" si="7"/>
        <v>0</v>
      </c>
    </row>
    <row r="266" spans="2:9" ht="18" customHeight="1">
      <c r="B266" s="93"/>
      <c r="C266" s="99"/>
      <c r="D266" s="105"/>
      <c r="E266" s="110"/>
      <c r="F266" s="115"/>
      <c r="G266" s="147"/>
      <c r="H266" s="154"/>
      <c r="I266" s="159">
        <f t="shared" si="7"/>
        <v>0</v>
      </c>
    </row>
    <row r="267" spans="2:9" ht="18" customHeight="1">
      <c r="B267" s="93"/>
      <c r="C267" s="99"/>
      <c r="D267" s="105"/>
      <c r="E267" s="110"/>
      <c r="F267" s="115"/>
      <c r="G267" s="147"/>
      <c r="H267" s="154"/>
      <c r="I267" s="159">
        <f t="shared" si="7"/>
        <v>0</v>
      </c>
    </row>
    <row r="268" spans="2:9" ht="18" customHeight="1">
      <c r="B268" s="93"/>
      <c r="C268" s="99"/>
      <c r="D268" s="105"/>
      <c r="E268" s="110"/>
      <c r="F268" s="115"/>
      <c r="G268" s="147"/>
      <c r="H268" s="154"/>
      <c r="I268" s="159">
        <f t="shared" si="7"/>
        <v>0</v>
      </c>
    </row>
    <row r="269" spans="2:9" ht="18" customHeight="1">
      <c r="B269" s="93"/>
      <c r="C269" s="99"/>
      <c r="D269" s="105"/>
      <c r="E269" s="110"/>
      <c r="F269" s="115"/>
      <c r="G269" s="147"/>
      <c r="H269" s="154"/>
      <c r="I269" s="159">
        <f t="shared" si="7"/>
        <v>0</v>
      </c>
    </row>
    <row r="270" spans="2:9" ht="18" customHeight="1">
      <c r="B270" s="93"/>
      <c r="C270" s="99"/>
      <c r="D270" s="105"/>
      <c r="E270" s="110"/>
      <c r="F270" s="115"/>
      <c r="G270" s="147"/>
      <c r="H270" s="154"/>
      <c r="I270" s="159">
        <f t="shared" si="7"/>
        <v>0</v>
      </c>
    </row>
    <row r="271" spans="2:9" ht="18" customHeight="1">
      <c r="B271" s="94"/>
      <c r="C271" s="100"/>
      <c r="D271" s="106"/>
      <c r="E271" s="111"/>
      <c r="F271" s="116"/>
      <c r="G271" s="148"/>
      <c r="H271" s="155"/>
      <c r="I271" s="160">
        <f t="shared" si="7"/>
        <v>0</v>
      </c>
    </row>
    <row r="272" spans="2:9" ht="18" customHeight="1">
      <c r="B272" s="96"/>
      <c r="C272" s="102"/>
      <c r="D272" s="108"/>
      <c r="E272" s="113"/>
      <c r="F272" s="121"/>
      <c r="G272" s="152"/>
      <c r="H272" s="157"/>
      <c r="I272" s="162">
        <f t="shared" si="7"/>
        <v>0</v>
      </c>
    </row>
    <row r="273" spans="2:9" ht="18" customHeight="1">
      <c r="B273" s="93"/>
      <c r="C273" s="99"/>
      <c r="D273" s="105"/>
      <c r="E273" s="110"/>
      <c r="F273" s="115"/>
      <c r="G273" s="147"/>
      <c r="H273" s="154"/>
      <c r="I273" s="159">
        <f t="shared" si="7"/>
        <v>0</v>
      </c>
    </row>
    <row r="274" spans="2:9" ht="18" customHeight="1">
      <c r="B274" s="93"/>
      <c r="C274" s="99"/>
      <c r="D274" s="105"/>
      <c r="E274" s="110"/>
      <c r="F274" s="115"/>
      <c r="G274" s="147"/>
      <c r="H274" s="154"/>
      <c r="I274" s="159">
        <f t="shared" si="7"/>
        <v>0</v>
      </c>
    </row>
    <row r="275" spans="2:9" ht="18" customHeight="1">
      <c r="B275" s="93"/>
      <c r="C275" s="99"/>
      <c r="D275" s="105"/>
      <c r="E275" s="110"/>
      <c r="F275" s="115"/>
      <c r="G275" s="147"/>
      <c r="H275" s="154"/>
      <c r="I275" s="159">
        <f t="shared" si="7"/>
        <v>0</v>
      </c>
    </row>
    <row r="276" spans="2:9" ht="18" customHeight="1">
      <c r="B276" s="93"/>
      <c r="C276" s="99"/>
      <c r="D276" s="105"/>
      <c r="E276" s="110"/>
      <c r="F276" s="115"/>
      <c r="G276" s="147"/>
      <c r="H276" s="154"/>
      <c r="I276" s="159">
        <f t="shared" si="7"/>
        <v>0</v>
      </c>
    </row>
    <row r="277" spans="2:9" ht="18" customHeight="1">
      <c r="B277" s="93"/>
      <c r="C277" s="99"/>
      <c r="D277" s="105"/>
      <c r="E277" s="110"/>
      <c r="F277" s="115"/>
      <c r="G277" s="147"/>
      <c r="H277" s="154"/>
      <c r="I277" s="159">
        <f t="shared" si="7"/>
        <v>0</v>
      </c>
    </row>
    <row r="278" spans="2:9" ht="18" customHeight="1">
      <c r="B278" s="93"/>
      <c r="C278" s="99"/>
      <c r="D278" s="105"/>
      <c r="E278" s="110"/>
      <c r="F278" s="115"/>
      <c r="G278" s="147"/>
      <c r="H278" s="154"/>
      <c r="I278" s="159">
        <f t="shared" si="7"/>
        <v>0</v>
      </c>
    </row>
    <row r="279" spans="2:9" ht="18" customHeight="1">
      <c r="B279" s="93"/>
      <c r="C279" s="99"/>
      <c r="D279" s="105"/>
      <c r="E279" s="110"/>
      <c r="F279" s="115"/>
      <c r="G279" s="147"/>
      <c r="H279" s="154"/>
      <c r="I279" s="159">
        <f t="shared" si="7"/>
        <v>0</v>
      </c>
    </row>
    <row r="280" spans="2:9" ht="18" customHeight="1">
      <c r="B280" s="93"/>
      <c r="C280" s="99"/>
      <c r="D280" s="105"/>
      <c r="E280" s="110"/>
      <c r="F280" s="115"/>
      <c r="G280" s="147"/>
      <c r="H280" s="154"/>
      <c r="I280" s="159">
        <f t="shared" si="7"/>
        <v>0</v>
      </c>
    </row>
    <row r="281" spans="2:9" ht="18" customHeight="1">
      <c r="B281" s="93"/>
      <c r="C281" s="99"/>
      <c r="D281" s="105"/>
      <c r="E281" s="110"/>
      <c r="F281" s="115"/>
      <c r="G281" s="147"/>
      <c r="H281" s="154"/>
      <c r="I281" s="159">
        <f t="shared" si="7"/>
        <v>0</v>
      </c>
    </row>
    <row r="282" spans="2:9" ht="18" customHeight="1">
      <c r="B282" s="93"/>
      <c r="C282" s="99"/>
      <c r="D282" s="105"/>
      <c r="E282" s="110"/>
      <c r="F282" s="115"/>
      <c r="G282" s="147"/>
      <c r="H282" s="154"/>
      <c r="I282" s="159">
        <f t="shared" si="7"/>
        <v>0</v>
      </c>
    </row>
    <row r="283" spans="2:9" ht="18" customHeight="1">
      <c r="B283" s="93"/>
      <c r="C283" s="99"/>
      <c r="D283" s="105"/>
      <c r="E283" s="110"/>
      <c r="F283" s="115"/>
      <c r="G283" s="147"/>
      <c r="H283" s="154"/>
      <c r="I283" s="159">
        <f t="shared" si="7"/>
        <v>0</v>
      </c>
    </row>
    <row r="284" spans="2:9" ht="18" customHeight="1">
      <c r="B284" s="93"/>
      <c r="C284" s="99"/>
      <c r="D284" s="105"/>
      <c r="E284" s="110"/>
      <c r="F284" s="115"/>
      <c r="G284" s="147"/>
      <c r="H284" s="154"/>
      <c r="I284" s="159">
        <f t="shared" si="7"/>
        <v>0</v>
      </c>
    </row>
    <row r="285" spans="2:9" ht="18" customHeight="1">
      <c r="B285" s="93"/>
      <c r="C285" s="99"/>
      <c r="D285" s="105"/>
      <c r="E285" s="110"/>
      <c r="F285" s="115"/>
      <c r="G285" s="147"/>
      <c r="H285" s="154"/>
      <c r="I285" s="159">
        <f t="shared" si="7"/>
        <v>0</v>
      </c>
    </row>
    <row r="286" spans="2:9" ht="18" customHeight="1">
      <c r="B286" s="94"/>
      <c r="C286" s="100"/>
      <c r="D286" s="106"/>
      <c r="E286" s="111"/>
      <c r="F286" s="117"/>
      <c r="G286" s="149"/>
      <c r="H286" s="156"/>
      <c r="I286" s="159">
        <f t="shared" si="7"/>
        <v>0</v>
      </c>
    </row>
    <row r="287" spans="2:9" ht="18" customHeight="1">
      <c r="F287" s="118" t="s">
        <v>77</v>
      </c>
      <c r="G287" s="150">
        <f>SUBTOTAL(9,G257:G286)</f>
        <v>0</v>
      </c>
      <c r="H287" s="150">
        <f>SUBTOTAL(9,H257:H286)</f>
        <v>0</v>
      </c>
      <c r="I287" s="161"/>
    </row>
    <row r="288" spans="2:9" ht="18" customHeight="1">
      <c r="F288" s="118" t="s">
        <v>66</v>
      </c>
      <c r="G288" s="150">
        <f>SUBTOTAL(9,G6:G286)</f>
        <v>0</v>
      </c>
      <c r="H288" s="150">
        <f>SUBTOTAL(9,H6:H286)</f>
        <v>0</v>
      </c>
      <c r="I288" s="163"/>
    </row>
    <row r="289" spans="2:9" ht="18" customHeight="1">
      <c r="F289" s="55"/>
      <c r="G289" s="65"/>
      <c r="H289" s="65"/>
    </row>
    <row r="290" spans="2:9" ht="18" customHeight="1"/>
    <row r="291" spans="2:9" ht="18" customHeight="1">
      <c r="B291" s="91" t="s">
        <v>75</v>
      </c>
      <c r="C291" s="90"/>
      <c r="D291" s="90"/>
      <c r="E291" s="90"/>
    </row>
    <row r="292" spans="2:9" ht="18" customHeight="1">
      <c r="B292" s="92" t="s">
        <v>42</v>
      </c>
      <c r="C292" s="98" t="s">
        <v>37</v>
      </c>
      <c r="D292" s="104" t="s">
        <v>127</v>
      </c>
      <c r="E292" s="98" t="s">
        <v>62</v>
      </c>
      <c r="F292" s="104" t="s">
        <v>64</v>
      </c>
      <c r="G292" s="98" t="s">
        <v>19</v>
      </c>
      <c r="H292" s="104" t="s">
        <v>59</v>
      </c>
      <c r="I292" s="137" t="s">
        <v>65</v>
      </c>
    </row>
    <row r="293" spans="2:9" ht="18" customHeight="1">
      <c r="B293" s="95"/>
      <c r="C293" s="101"/>
      <c r="D293" s="107"/>
      <c r="E293" s="112"/>
      <c r="F293" s="120"/>
      <c r="G293" s="151"/>
      <c r="H293" s="153"/>
      <c r="I293" s="158">
        <f>I286+G293-H293</f>
        <v>0</v>
      </c>
    </row>
    <row r="294" spans="2:9" ht="18" customHeight="1">
      <c r="B294" s="93"/>
      <c r="C294" s="99"/>
      <c r="D294" s="105"/>
      <c r="E294" s="110"/>
      <c r="F294" s="115"/>
      <c r="G294" s="147"/>
      <c r="H294" s="154"/>
      <c r="I294" s="159">
        <f t="shared" ref="I294:I322" si="8">I293+G294-H294</f>
        <v>0</v>
      </c>
    </row>
    <row r="295" spans="2:9" ht="18" customHeight="1">
      <c r="B295" s="93"/>
      <c r="C295" s="99"/>
      <c r="D295" s="105"/>
      <c r="E295" s="110"/>
      <c r="F295" s="115"/>
      <c r="G295" s="147"/>
      <c r="H295" s="154"/>
      <c r="I295" s="159">
        <f t="shared" si="8"/>
        <v>0</v>
      </c>
    </row>
    <row r="296" spans="2:9" ht="18" customHeight="1">
      <c r="B296" s="93"/>
      <c r="C296" s="99"/>
      <c r="D296" s="105"/>
      <c r="E296" s="110"/>
      <c r="F296" s="115"/>
      <c r="G296" s="147"/>
      <c r="H296" s="154"/>
      <c r="I296" s="159">
        <f t="shared" si="8"/>
        <v>0</v>
      </c>
    </row>
    <row r="297" spans="2:9" ht="18" customHeight="1">
      <c r="B297" s="93"/>
      <c r="C297" s="99"/>
      <c r="D297" s="105"/>
      <c r="E297" s="110"/>
      <c r="F297" s="115"/>
      <c r="G297" s="147"/>
      <c r="H297" s="154"/>
      <c r="I297" s="159">
        <f t="shared" si="8"/>
        <v>0</v>
      </c>
    </row>
    <row r="298" spans="2:9" ht="18" customHeight="1">
      <c r="B298" s="93"/>
      <c r="C298" s="99"/>
      <c r="D298" s="105"/>
      <c r="E298" s="110"/>
      <c r="F298" s="115"/>
      <c r="G298" s="147"/>
      <c r="H298" s="154"/>
      <c r="I298" s="159">
        <f t="shared" si="8"/>
        <v>0</v>
      </c>
    </row>
    <row r="299" spans="2:9" ht="18" customHeight="1">
      <c r="B299" s="93"/>
      <c r="C299" s="99"/>
      <c r="D299" s="105"/>
      <c r="E299" s="110"/>
      <c r="F299" s="115"/>
      <c r="G299" s="147"/>
      <c r="H299" s="154"/>
      <c r="I299" s="159">
        <f t="shared" si="8"/>
        <v>0</v>
      </c>
    </row>
    <row r="300" spans="2:9" ht="18" customHeight="1">
      <c r="B300" s="93"/>
      <c r="C300" s="99"/>
      <c r="D300" s="105"/>
      <c r="E300" s="110"/>
      <c r="F300" s="115"/>
      <c r="G300" s="147"/>
      <c r="H300" s="154"/>
      <c r="I300" s="159">
        <f t="shared" si="8"/>
        <v>0</v>
      </c>
    </row>
    <row r="301" spans="2:9" ht="18" customHeight="1">
      <c r="B301" s="93"/>
      <c r="C301" s="99"/>
      <c r="D301" s="105"/>
      <c r="E301" s="110"/>
      <c r="F301" s="115"/>
      <c r="G301" s="147"/>
      <c r="H301" s="154"/>
      <c r="I301" s="159">
        <f t="shared" si="8"/>
        <v>0</v>
      </c>
    </row>
    <row r="302" spans="2:9" ht="18" customHeight="1">
      <c r="B302" s="93"/>
      <c r="C302" s="99"/>
      <c r="D302" s="105"/>
      <c r="E302" s="110"/>
      <c r="F302" s="115"/>
      <c r="G302" s="147"/>
      <c r="H302" s="154"/>
      <c r="I302" s="159">
        <f t="shared" si="8"/>
        <v>0</v>
      </c>
    </row>
    <row r="303" spans="2:9" ht="18" customHeight="1">
      <c r="B303" s="93"/>
      <c r="C303" s="99"/>
      <c r="D303" s="105"/>
      <c r="E303" s="110"/>
      <c r="F303" s="115"/>
      <c r="G303" s="147"/>
      <c r="H303" s="154"/>
      <c r="I303" s="159">
        <f t="shared" si="8"/>
        <v>0</v>
      </c>
    </row>
    <row r="304" spans="2:9" ht="18" customHeight="1">
      <c r="B304" s="93"/>
      <c r="C304" s="99"/>
      <c r="D304" s="105"/>
      <c r="E304" s="110"/>
      <c r="F304" s="115"/>
      <c r="G304" s="147"/>
      <c r="H304" s="154"/>
      <c r="I304" s="159">
        <f t="shared" si="8"/>
        <v>0</v>
      </c>
    </row>
    <row r="305" spans="2:9" ht="18" customHeight="1">
      <c r="B305" s="93"/>
      <c r="C305" s="99"/>
      <c r="D305" s="105"/>
      <c r="E305" s="110"/>
      <c r="F305" s="115"/>
      <c r="G305" s="147"/>
      <c r="H305" s="154"/>
      <c r="I305" s="159">
        <f t="shared" si="8"/>
        <v>0</v>
      </c>
    </row>
    <row r="306" spans="2:9" ht="18" customHeight="1">
      <c r="B306" s="93"/>
      <c r="C306" s="99"/>
      <c r="D306" s="105"/>
      <c r="E306" s="110"/>
      <c r="F306" s="115"/>
      <c r="G306" s="147"/>
      <c r="H306" s="154"/>
      <c r="I306" s="159">
        <f t="shared" si="8"/>
        <v>0</v>
      </c>
    </row>
    <row r="307" spans="2:9" ht="18" customHeight="1">
      <c r="B307" s="94"/>
      <c r="C307" s="100"/>
      <c r="D307" s="106"/>
      <c r="E307" s="111"/>
      <c r="F307" s="116"/>
      <c r="G307" s="148"/>
      <c r="H307" s="155"/>
      <c r="I307" s="160">
        <f t="shared" si="8"/>
        <v>0</v>
      </c>
    </row>
    <row r="308" spans="2:9" ht="18" customHeight="1">
      <c r="B308" s="96"/>
      <c r="C308" s="102"/>
      <c r="D308" s="108"/>
      <c r="E308" s="113"/>
      <c r="F308" s="121"/>
      <c r="G308" s="152"/>
      <c r="H308" s="157"/>
      <c r="I308" s="162">
        <f t="shared" si="8"/>
        <v>0</v>
      </c>
    </row>
    <row r="309" spans="2:9" ht="18" customHeight="1">
      <c r="B309" s="93"/>
      <c r="C309" s="99"/>
      <c r="D309" s="105"/>
      <c r="E309" s="110"/>
      <c r="F309" s="115"/>
      <c r="G309" s="147"/>
      <c r="H309" s="154"/>
      <c r="I309" s="159">
        <f t="shared" si="8"/>
        <v>0</v>
      </c>
    </row>
    <row r="310" spans="2:9" ht="18" customHeight="1">
      <c r="B310" s="93"/>
      <c r="C310" s="99"/>
      <c r="D310" s="105"/>
      <c r="E310" s="110"/>
      <c r="F310" s="115"/>
      <c r="G310" s="147"/>
      <c r="H310" s="154"/>
      <c r="I310" s="159">
        <f t="shared" si="8"/>
        <v>0</v>
      </c>
    </row>
    <row r="311" spans="2:9" ht="18" customHeight="1">
      <c r="B311" s="93"/>
      <c r="C311" s="99"/>
      <c r="D311" s="105"/>
      <c r="E311" s="110"/>
      <c r="F311" s="115"/>
      <c r="G311" s="147"/>
      <c r="H311" s="154"/>
      <c r="I311" s="159">
        <f t="shared" si="8"/>
        <v>0</v>
      </c>
    </row>
    <row r="312" spans="2:9" ht="18" customHeight="1">
      <c r="B312" s="93"/>
      <c r="C312" s="99"/>
      <c r="D312" s="105"/>
      <c r="E312" s="110"/>
      <c r="F312" s="115"/>
      <c r="G312" s="147"/>
      <c r="H312" s="154"/>
      <c r="I312" s="159">
        <f t="shared" si="8"/>
        <v>0</v>
      </c>
    </row>
    <row r="313" spans="2:9" ht="18" customHeight="1">
      <c r="B313" s="93"/>
      <c r="C313" s="99"/>
      <c r="D313" s="105"/>
      <c r="E313" s="110"/>
      <c r="F313" s="115"/>
      <c r="G313" s="147"/>
      <c r="H313" s="154"/>
      <c r="I313" s="159">
        <f t="shared" si="8"/>
        <v>0</v>
      </c>
    </row>
    <row r="314" spans="2:9" ht="18" customHeight="1">
      <c r="B314" s="93"/>
      <c r="C314" s="99"/>
      <c r="D314" s="105"/>
      <c r="E314" s="110"/>
      <c r="F314" s="115"/>
      <c r="G314" s="147"/>
      <c r="H314" s="154"/>
      <c r="I314" s="159">
        <f t="shared" si="8"/>
        <v>0</v>
      </c>
    </row>
    <row r="315" spans="2:9" ht="18" customHeight="1">
      <c r="B315" s="93"/>
      <c r="C315" s="99"/>
      <c r="D315" s="105"/>
      <c r="E315" s="110"/>
      <c r="F315" s="115"/>
      <c r="G315" s="147"/>
      <c r="H315" s="154"/>
      <c r="I315" s="159">
        <f t="shared" si="8"/>
        <v>0</v>
      </c>
    </row>
    <row r="316" spans="2:9" ht="18" customHeight="1">
      <c r="B316" s="93"/>
      <c r="C316" s="99"/>
      <c r="D316" s="105"/>
      <c r="E316" s="110"/>
      <c r="F316" s="115"/>
      <c r="G316" s="147"/>
      <c r="H316" s="154"/>
      <c r="I316" s="159">
        <f t="shared" si="8"/>
        <v>0</v>
      </c>
    </row>
    <row r="317" spans="2:9" ht="18" customHeight="1">
      <c r="B317" s="93"/>
      <c r="C317" s="99"/>
      <c r="D317" s="105"/>
      <c r="E317" s="110"/>
      <c r="F317" s="115"/>
      <c r="G317" s="147"/>
      <c r="H317" s="154"/>
      <c r="I317" s="159">
        <f t="shared" si="8"/>
        <v>0</v>
      </c>
    </row>
    <row r="318" spans="2:9" ht="18" customHeight="1">
      <c r="B318" s="93"/>
      <c r="C318" s="99"/>
      <c r="D318" s="105"/>
      <c r="E318" s="110"/>
      <c r="F318" s="115"/>
      <c r="G318" s="147"/>
      <c r="H318" s="154"/>
      <c r="I318" s="159">
        <f t="shared" si="8"/>
        <v>0</v>
      </c>
    </row>
    <row r="319" spans="2:9" ht="18" customHeight="1">
      <c r="B319" s="93"/>
      <c r="C319" s="99"/>
      <c r="D319" s="105"/>
      <c r="E319" s="110"/>
      <c r="F319" s="115"/>
      <c r="G319" s="147"/>
      <c r="H319" s="154"/>
      <c r="I319" s="159">
        <f t="shared" si="8"/>
        <v>0</v>
      </c>
    </row>
    <row r="320" spans="2:9" ht="18" customHeight="1">
      <c r="B320" s="93"/>
      <c r="C320" s="99"/>
      <c r="D320" s="105"/>
      <c r="E320" s="110"/>
      <c r="F320" s="115"/>
      <c r="G320" s="147"/>
      <c r="H320" s="154"/>
      <c r="I320" s="159">
        <f t="shared" si="8"/>
        <v>0</v>
      </c>
    </row>
    <row r="321" spans="2:9" ht="18" customHeight="1">
      <c r="B321" s="93"/>
      <c r="C321" s="99"/>
      <c r="D321" s="105"/>
      <c r="E321" s="110"/>
      <c r="F321" s="115"/>
      <c r="G321" s="147"/>
      <c r="H321" s="154"/>
      <c r="I321" s="159">
        <f t="shared" si="8"/>
        <v>0</v>
      </c>
    </row>
    <row r="322" spans="2:9" ht="18" customHeight="1">
      <c r="B322" s="94"/>
      <c r="C322" s="100"/>
      <c r="D322" s="106"/>
      <c r="E322" s="111"/>
      <c r="F322" s="117"/>
      <c r="G322" s="149"/>
      <c r="H322" s="156"/>
      <c r="I322" s="159">
        <f t="shared" si="8"/>
        <v>0</v>
      </c>
    </row>
    <row r="323" spans="2:9" ht="18" customHeight="1">
      <c r="F323" s="118" t="s">
        <v>77</v>
      </c>
      <c r="G323" s="150">
        <f>SUBTOTAL(9,G293:G322)</f>
        <v>0</v>
      </c>
      <c r="H323" s="150">
        <f>SUBTOTAL(9,H293:H322)</f>
        <v>0</v>
      </c>
      <c r="I323" s="161"/>
    </row>
    <row r="324" spans="2:9" ht="18" customHeight="1">
      <c r="F324" s="118" t="s">
        <v>66</v>
      </c>
      <c r="G324" s="150">
        <f>SUBTOTAL(9,G6:G322)</f>
        <v>0</v>
      </c>
      <c r="H324" s="150">
        <f>SUBTOTAL(9,H6:H322)</f>
        <v>0</v>
      </c>
      <c r="I324" s="163"/>
    </row>
    <row r="325" spans="2:9" ht="18" customHeight="1">
      <c r="F325" s="55"/>
      <c r="G325" s="65"/>
      <c r="H325" s="65"/>
    </row>
    <row r="326" spans="2:9" ht="18" customHeight="1"/>
    <row r="327" spans="2:9" ht="18" customHeight="1">
      <c r="B327" s="91" t="s">
        <v>80</v>
      </c>
      <c r="C327" s="90"/>
      <c r="D327" s="90"/>
      <c r="E327" s="90"/>
    </row>
    <row r="328" spans="2:9" ht="18" customHeight="1">
      <c r="B328" s="92" t="s">
        <v>42</v>
      </c>
      <c r="C328" s="98" t="s">
        <v>37</v>
      </c>
      <c r="D328" s="104" t="s">
        <v>127</v>
      </c>
      <c r="E328" s="98" t="s">
        <v>62</v>
      </c>
      <c r="F328" s="104" t="s">
        <v>64</v>
      </c>
      <c r="G328" s="98" t="s">
        <v>19</v>
      </c>
      <c r="H328" s="104" t="s">
        <v>59</v>
      </c>
      <c r="I328" s="137" t="s">
        <v>65</v>
      </c>
    </row>
    <row r="329" spans="2:9" ht="18" customHeight="1">
      <c r="B329" s="95"/>
      <c r="C329" s="101"/>
      <c r="D329" s="107"/>
      <c r="E329" s="112"/>
      <c r="F329" s="120"/>
      <c r="G329" s="151"/>
      <c r="H329" s="153"/>
      <c r="I329" s="158">
        <f>I322+G329-H329</f>
        <v>0</v>
      </c>
    </row>
    <row r="330" spans="2:9" ht="18" customHeight="1">
      <c r="B330" s="93"/>
      <c r="C330" s="99"/>
      <c r="D330" s="105"/>
      <c r="E330" s="110"/>
      <c r="F330" s="115"/>
      <c r="G330" s="147"/>
      <c r="H330" s="154"/>
      <c r="I330" s="159">
        <f t="shared" ref="I330:I358" si="9">I329+G330-H330</f>
        <v>0</v>
      </c>
    </row>
    <row r="331" spans="2:9" ht="18" customHeight="1">
      <c r="B331" s="93"/>
      <c r="C331" s="99"/>
      <c r="D331" s="105"/>
      <c r="E331" s="110"/>
      <c r="F331" s="115"/>
      <c r="G331" s="147"/>
      <c r="H331" s="154"/>
      <c r="I331" s="159">
        <f t="shared" si="9"/>
        <v>0</v>
      </c>
    </row>
    <row r="332" spans="2:9" ht="18" customHeight="1">
      <c r="B332" s="93"/>
      <c r="C332" s="99"/>
      <c r="D332" s="105"/>
      <c r="E332" s="110"/>
      <c r="F332" s="115"/>
      <c r="G332" s="147"/>
      <c r="H332" s="154"/>
      <c r="I332" s="159">
        <f t="shared" si="9"/>
        <v>0</v>
      </c>
    </row>
    <row r="333" spans="2:9" ht="18" customHeight="1">
      <c r="B333" s="93"/>
      <c r="C333" s="99"/>
      <c r="D333" s="105"/>
      <c r="E333" s="110"/>
      <c r="F333" s="115"/>
      <c r="G333" s="147"/>
      <c r="H333" s="154"/>
      <c r="I333" s="159">
        <f t="shared" si="9"/>
        <v>0</v>
      </c>
    </row>
    <row r="334" spans="2:9" ht="18" customHeight="1">
      <c r="B334" s="93"/>
      <c r="C334" s="99"/>
      <c r="D334" s="105"/>
      <c r="E334" s="110"/>
      <c r="F334" s="115"/>
      <c r="G334" s="147"/>
      <c r="H334" s="154"/>
      <c r="I334" s="159">
        <f t="shared" si="9"/>
        <v>0</v>
      </c>
    </row>
    <row r="335" spans="2:9" ht="18" customHeight="1">
      <c r="B335" s="93"/>
      <c r="C335" s="99"/>
      <c r="D335" s="105"/>
      <c r="E335" s="110"/>
      <c r="F335" s="115"/>
      <c r="G335" s="147"/>
      <c r="H335" s="154"/>
      <c r="I335" s="159">
        <f t="shared" si="9"/>
        <v>0</v>
      </c>
    </row>
    <row r="336" spans="2:9" ht="18" customHeight="1">
      <c r="B336" s="93"/>
      <c r="C336" s="99"/>
      <c r="D336" s="105"/>
      <c r="E336" s="110"/>
      <c r="F336" s="115"/>
      <c r="G336" s="147"/>
      <c r="H336" s="154"/>
      <c r="I336" s="159">
        <f t="shared" si="9"/>
        <v>0</v>
      </c>
    </row>
    <row r="337" spans="2:9" ht="18" customHeight="1">
      <c r="B337" s="93"/>
      <c r="C337" s="99"/>
      <c r="D337" s="105"/>
      <c r="E337" s="110"/>
      <c r="F337" s="115"/>
      <c r="G337" s="147"/>
      <c r="H337" s="154"/>
      <c r="I337" s="159">
        <f t="shared" si="9"/>
        <v>0</v>
      </c>
    </row>
    <row r="338" spans="2:9" ht="18" customHeight="1">
      <c r="B338" s="93"/>
      <c r="C338" s="99"/>
      <c r="D338" s="105"/>
      <c r="E338" s="110"/>
      <c r="F338" s="115"/>
      <c r="G338" s="147"/>
      <c r="H338" s="154"/>
      <c r="I338" s="159">
        <f t="shared" si="9"/>
        <v>0</v>
      </c>
    </row>
    <row r="339" spans="2:9" ht="18" customHeight="1">
      <c r="B339" s="93"/>
      <c r="C339" s="99"/>
      <c r="D339" s="105"/>
      <c r="E339" s="110"/>
      <c r="F339" s="115"/>
      <c r="G339" s="147"/>
      <c r="H339" s="154"/>
      <c r="I339" s="159">
        <f t="shared" si="9"/>
        <v>0</v>
      </c>
    </row>
    <row r="340" spans="2:9" ht="18" customHeight="1">
      <c r="B340" s="93"/>
      <c r="C340" s="99"/>
      <c r="D340" s="105"/>
      <c r="E340" s="110"/>
      <c r="F340" s="115"/>
      <c r="G340" s="147"/>
      <c r="H340" s="154"/>
      <c r="I340" s="159">
        <f t="shared" si="9"/>
        <v>0</v>
      </c>
    </row>
    <row r="341" spans="2:9" ht="18" customHeight="1">
      <c r="B341" s="93"/>
      <c r="C341" s="99"/>
      <c r="D341" s="105"/>
      <c r="E341" s="110"/>
      <c r="F341" s="115"/>
      <c r="G341" s="147"/>
      <c r="H341" s="154"/>
      <c r="I341" s="159">
        <f t="shared" si="9"/>
        <v>0</v>
      </c>
    </row>
    <row r="342" spans="2:9" ht="18" customHeight="1">
      <c r="B342" s="93"/>
      <c r="C342" s="99"/>
      <c r="D342" s="105"/>
      <c r="E342" s="110"/>
      <c r="F342" s="115"/>
      <c r="G342" s="147"/>
      <c r="H342" s="154"/>
      <c r="I342" s="159">
        <f t="shared" si="9"/>
        <v>0</v>
      </c>
    </row>
    <row r="343" spans="2:9" ht="18" customHeight="1">
      <c r="B343" s="94"/>
      <c r="C343" s="100"/>
      <c r="D343" s="106"/>
      <c r="E343" s="111"/>
      <c r="F343" s="116"/>
      <c r="G343" s="148"/>
      <c r="H343" s="155"/>
      <c r="I343" s="160">
        <f t="shared" si="9"/>
        <v>0</v>
      </c>
    </row>
    <row r="344" spans="2:9" ht="18" customHeight="1">
      <c r="B344" s="96"/>
      <c r="C344" s="102"/>
      <c r="D344" s="108"/>
      <c r="E344" s="113"/>
      <c r="F344" s="121"/>
      <c r="G344" s="152"/>
      <c r="H344" s="157"/>
      <c r="I344" s="162">
        <f t="shared" si="9"/>
        <v>0</v>
      </c>
    </row>
    <row r="345" spans="2:9" ht="18" customHeight="1">
      <c r="B345" s="93"/>
      <c r="C345" s="99"/>
      <c r="D345" s="105"/>
      <c r="E345" s="110"/>
      <c r="F345" s="115"/>
      <c r="G345" s="147"/>
      <c r="H345" s="154"/>
      <c r="I345" s="159">
        <f t="shared" si="9"/>
        <v>0</v>
      </c>
    </row>
    <row r="346" spans="2:9" ht="18" customHeight="1">
      <c r="B346" s="93"/>
      <c r="C346" s="99"/>
      <c r="D346" s="105"/>
      <c r="E346" s="110"/>
      <c r="F346" s="115"/>
      <c r="G346" s="147"/>
      <c r="H346" s="154"/>
      <c r="I346" s="159">
        <f t="shared" si="9"/>
        <v>0</v>
      </c>
    </row>
    <row r="347" spans="2:9" ht="18" customHeight="1">
      <c r="B347" s="93"/>
      <c r="C347" s="99"/>
      <c r="D347" s="105"/>
      <c r="E347" s="110"/>
      <c r="F347" s="115"/>
      <c r="G347" s="147"/>
      <c r="H347" s="154"/>
      <c r="I347" s="159">
        <f t="shared" si="9"/>
        <v>0</v>
      </c>
    </row>
    <row r="348" spans="2:9" ht="18" customHeight="1">
      <c r="B348" s="93"/>
      <c r="C348" s="99"/>
      <c r="D348" s="105"/>
      <c r="E348" s="110"/>
      <c r="F348" s="115"/>
      <c r="G348" s="147"/>
      <c r="H348" s="154"/>
      <c r="I348" s="159">
        <f t="shared" si="9"/>
        <v>0</v>
      </c>
    </row>
    <row r="349" spans="2:9" ht="18" customHeight="1">
      <c r="B349" s="93"/>
      <c r="C349" s="99"/>
      <c r="D349" s="105"/>
      <c r="E349" s="110"/>
      <c r="F349" s="115"/>
      <c r="G349" s="147"/>
      <c r="H349" s="154"/>
      <c r="I349" s="159">
        <f t="shared" si="9"/>
        <v>0</v>
      </c>
    </row>
    <row r="350" spans="2:9" ht="18" customHeight="1">
      <c r="B350" s="93"/>
      <c r="C350" s="99"/>
      <c r="D350" s="105"/>
      <c r="E350" s="110"/>
      <c r="F350" s="115"/>
      <c r="G350" s="147"/>
      <c r="H350" s="154"/>
      <c r="I350" s="159">
        <f t="shared" si="9"/>
        <v>0</v>
      </c>
    </row>
    <row r="351" spans="2:9" ht="18" customHeight="1">
      <c r="B351" s="93"/>
      <c r="C351" s="99"/>
      <c r="D351" s="105"/>
      <c r="E351" s="110"/>
      <c r="F351" s="115"/>
      <c r="G351" s="147"/>
      <c r="H351" s="154"/>
      <c r="I351" s="159">
        <f t="shared" si="9"/>
        <v>0</v>
      </c>
    </row>
    <row r="352" spans="2:9" ht="18" customHeight="1">
      <c r="B352" s="93"/>
      <c r="C352" s="99"/>
      <c r="D352" s="105"/>
      <c r="E352" s="110"/>
      <c r="F352" s="115"/>
      <c r="G352" s="147"/>
      <c r="H352" s="154"/>
      <c r="I352" s="159">
        <f t="shared" si="9"/>
        <v>0</v>
      </c>
    </row>
    <row r="353" spans="2:12" ht="18" customHeight="1">
      <c r="B353" s="93"/>
      <c r="C353" s="99"/>
      <c r="D353" s="105"/>
      <c r="E353" s="110"/>
      <c r="F353" s="115"/>
      <c r="G353" s="147"/>
      <c r="H353" s="154"/>
      <c r="I353" s="159">
        <f t="shared" si="9"/>
        <v>0</v>
      </c>
    </row>
    <row r="354" spans="2:12" ht="18" customHeight="1">
      <c r="B354" s="93"/>
      <c r="C354" s="99"/>
      <c r="D354" s="105"/>
      <c r="E354" s="110"/>
      <c r="F354" s="115"/>
      <c r="G354" s="147"/>
      <c r="H354" s="154"/>
      <c r="I354" s="159">
        <f t="shared" si="9"/>
        <v>0</v>
      </c>
    </row>
    <row r="355" spans="2:12" ht="18" customHeight="1">
      <c r="B355" s="93"/>
      <c r="C355" s="99"/>
      <c r="D355" s="105"/>
      <c r="E355" s="110"/>
      <c r="F355" s="115"/>
      <c r="G355" s="147"/>
      <c r="H355" s="154"/>
      <c r="I355" s="159">
        <f t="shared" si="9"/>
        <v>0</v>
      </c>
    </row>
    <row r="356" spans="2:12" ht="18" customHeight="1">
      <c r="B356" s="93"/>
      <c r="C356" s="99"/>
      <c r="D356" s="105"/>
      <c r="E356" s="110"/>
      <c r="F356" s="115"/>
      <c r="G356" s="147"/>
      <c r="H356" s="154"/>
      <c r="I356" s="159">
        <f t="shared" si="9"/>
        <v>0</v>
      </c>
    </row>
    <row r="357" spans="2:12" ht="18" customHeight="1">
      <c r="B357" s="93"/>
      <c r="C357" s="99"/>
      <c r="D357" s="105"/>
      <c r="E357" s="110"/>
      <c r="F357" s="115"/>
      <c r="G357" s="147"/>
      <c r="H357" s="154"/>
      <c r="I357" s="159">
        <f t="shared" si="9"/>
        <v>0</v>
      </c>
    </row>
    <row r="358" spans="2:12" ht="18" customHeight="1">
      <c r="B358" s="94"/>
      <c r="C358" s="100"/>
      <c r="D358" s="106"/>
      <c r="E358" s="111"/>
      <c r="F358" s="117"/>
      <c r="G358" s="149"/>
      <c r="H358" s="156"/>
      <c r="I358" s="159">
        <f t="shared" si="9"/>
        <v>0</v>
      </c>
    </row>
    <row r="359" spans="2:12" ht="18" customHeight="1">
      <c r="F359" s="118" t="s">
        <v>77</v>
      </c>
      <c r="G359" s="150">
        <f>SUBTOTAL(9,G329:G358)</f>
        <v>0</v>
      </c>
      <c r="H359" s="150">
        <f>SUBTOTAL(9,H329:H358)</f>
        <v>0</v>
      </c>
      <c r="I359" s="161"/>
    </row>
    <row r="360" spans="2:12" ht="18" customHeight="1">
      <c r="F360" s="118" t="s">
        <v>66</v>
      </c>
      <c r="G360" s="150">
        <f>SUBTOTAL(9,G6:G358)</f>
        <v>0</v>
      </c>
      <c r="H360" s="150">
        <f>SUBTOTAL(9,H6:H358)</f>
        <v>0</v>
      </c>
      <c r="I360" s="163"/>
      <c r="L360" s="145"/>
    </row>
    <row r="361" spans="2:12" ht="18" customHeight="1">
      <c r="F361" s="55"/>
      <c r="G361" s="65"/>
      <c r="H361" s="65"/>
    </row>
    <row r="362" spans="2:12" ht="18" customHeight="1"/>
    <row r="363" spans="2:12" ht="18" customHeight="1">
      <c r="B363" s="91" t="s">
        <v>79</v>
      </c>
      <c r="C363" s="90"/>
      <c r="D363" s="90"/>
      <c r="E363" s="90"/>
    </row>
    <row r="364" spans="2:12" ht="18" customHeight="1">
      <c r="B364" s="92" t="s">
        <v>42</v>
      </c>
      <c r="C364" s="98" t="s">
        <v>37</v>
      </c>
      <c r="D364" s="104" t="s">
        <v>127</v>
      </c>
      <c r="E364" s="98" t="s">
        <v>62</v>
      </c>
      <c r="F364" s="104" t="s">
        <v>64</v>
      </c>
      <c r="G364" s="98" t="s">
        <v>19</v>
      </c>
      <c r="H364" s="104" t="s">
        <v>59</v>
      </c>
      <c r="I364" s="137" t="s">
        <v>65</v>
      </c>
    </row>
    <row r="365" spans="2:12" ht="18" customHeight="1">
      <c r="B365" s="95"/>
      <c r="C365" s="101"/>
      <c r="D365" s="107"/>
      <c r="E365" s="112"/>
      <c r="F365" s="120"/>
      <c r="G365" s="151"/>
      <c r="H365" s="153"/>
      <c r="I365" s="158">
        <f>I358+G365-H365</f>
        <v>0</v>
      </c>
    </row>
    <row r="366" spans="2:12" ht="18" customHeight="1">
      <c r="B366" s="93"/>
      <c r="C366" s="99"/>
      <c r="D366" s="105"/>
      <c r="E366" s="110"/>
      <c r="F366" s="115"/>
      <c r="G366" s="147"/>
      <c r="H366" s="154"/>
      <c r="I366" s="159">
        <f t="shared" ref="I366:I394" si="10">I365+G366-H366</f>
        <v>0</v>
      </c>
    </row>
    <row r="367" spans="2:12" ht="18" customHeight="1">
      <c r="B367" s="93"/>
      <c r="C367" s="99"/>
      <c r="D367" s="105"/>
      <c r="E367" s="110"/>
      <c r="F367" s="115"/>
      <c r="G367" s="147"/>
      <c r="H367" s="154"/>
      <c r="I367" s="159">
        <f t="shared" si="10"/>
        <v>0</v>
      </c>
    </row>
    <row r="368" spans="2:12" ht="18" customHeight="1">
      <c r="B368" s="93"/>
      <c r="C368" s="99"/>
      <c r="D368" s="105"/>
      <c r="E368" s="110"/>
      <c r="F368" s="115"/>
      <c r="G368" s="147"/>
      <c r="H368" s="154"/>
      <c r="I368" s="159">
        <f t="shared" si="10"/>
        <v>0</v>
      </c>
    </row>
    <row r="369" spans="2:9" ht="18" customHeight="1">
      <c r="B369" s="93"/>
      <c r="C369" s="99"/>
      <c r="D369" s="105"/>
      <c r="E369" s="110"/>
      <c r="F369" s="115"/>
      <c r="G369" s="147"/>
      <c r="H369" s="154"/>
      <c r="I369" s="159">
        <f t="shared" si="10"/>
        <v>0</v>
      </c>
    </row>
    <row r="370" spans="2:9" ht="18" customHeight="1">
      <c r="B370" s="93"/>
      <c r="C370" s="99"/>
      <c r="D370" s="105"/>
      <c r="E370" s="110"/>
      <c r="F370" s="115"/>
      <c r="G370" s="147"/>
      <c r="H370" s="154"/>
      <c r="I370" s="159">
        <f t="shared" si="10"/>
        <v>0</v>
      </c>
    </row>
    <row r="371" spans="2:9" ht="18" customHeight="1">
      <c r="B371" s="93"/>
      <c r="C371" s="99"/>
      <c r="D371" s="105"/>
      <c r="E371" s="110"/>
      <c r="F371" s="115"/>
      <c r="G371" s="147"/>
      <c r="H371" s="154"/>
      <c r="I371" s="159">
        <f t="shared" si="10"/>
        <v>0</v>
      </c>
    </row>
    <row r="372" spans="2:9" ht="18" customHeight="1">
      <c r="B372" s="93"/>
      <c r="C372" s="99"/>
      <c r="D372" s="105"/>
      <c r="E372" s="110"/>
      <c r="F372" s="115"/>
      <c r="G372" s="147"/>
      <c r="H372" s="154"/>
      <c r="I372" s="159">
        <f t="shared" si="10"/>
        <v>0</v>
      </c>
    </row>
    <row r="373" spans="2:9" ht="18" customHeight="1">
      <c r="B373" s="93"/>
      <c r="C373" s="99"/>
      <c r="D373" s="105"/>
      <c r="E373" s="110"/>
      <c r="F373" s="115"/>
      <c r="G373" s="147"/>
      <c r="H373" s="154"/>
      <c r="I373" s="159">
        <f t="shared" si="10"/>
        <v>0</v>
      </c>
    </row>
    <row r="374" spans="2:9" ht="18" customHeight="1">
      <c r="B374" s="93"/>
      <c r="C374" s="99"/>
      <c r="D374" s="105"/>
      <c r="E374" s="110"/>
      <c r="F374" s="115"/>
      <c r="G374" s="147"/>
      <c r="H374" s="154"/>
      <c r="I374" s="159">
        <f t="shared" si="10"/>
        <v>0</v>
      </c>
    </row>
    <row r="375" spans="2:9" ht="18" customHeight="1">
      <c r="B375" s="93"/>
      <c r="C375" s="99"/>
      <c r="D375" s="105"/>
      <c r="E375" s="110"/>
      <c r="F375" s="115"/>
      <c r="G375" s="147"/>
      <c r="H375" s="154"/>
      <c r="I375" s="159">
        <f t="shared" si="10"/>
        <v>0</v>
      </c>
    </row>
    <row r="376" spans="2:9" ht="18" customHeight="1">
      <c r="B376" s="93"/>
      <c r="C376" s="99"/>
      <c r="D376" s="105"/>
      <c r="E376" s="110"/>
      <c r="F376" s="115"/>
      <c r="G376" s="147"/>
      <c r="H376" s="154"/>
      <c r="I376" s="159">
        <f t="shared" si="10"/>
        <v>0</v>
      </c>
    </row>
    <row r="377" spans="2:9" ht="18" customHeight="1">
      <c r="B377" s="93"/>
      <c r="C377" s="99"/>
      <c r="D377" s="105"/>
      <c r="E377" s="110"/>
      <c r="F377" s="115"/>
      <c r="G377" s="147"/>
      <c r="H377" s="154"/>
      <c r="I377" s="159">
        <f t="shared" si="10"/>
        <v>0</v>
      </c>
    </row>
    <row r="378" spans="2:9" ht="18" customHeight="1">
      <c r="B378" s="93"/>
      <c r="C378" s="99"/>
      <c r="D378" s="105"/>
      <c r="E378" s="110"/>
      <c r="F378" s="115"/>
      <c r="G378" s="147"/>
      <c r="H378" s="154"/>
      <c r="I378" s="159">
        <f t="shared" si="10"/>
        <v>0</v>
      </c>
    </row>
    <row r="379" spans="2:9" ht="18" customHeight="1">
      <c r="B379" s="94"/>
      <c r="C379" s="100"/>
      <c r="D379" s="106"/>
      <c r="E379" s="111"/>
      <c r="F379" s="116"/>
      <c r="G379" s="148"/>
      <c r="H379" s="155"/>
      <c r="I379" s="160">
        <f t="shared" si="10"/>
        <v>0</v>
      </c>
    </row>
    <row r="380" spans="2:9" ht="18" customHeight="1">
      <c r="B380" s="96"/>
      <c r="C380" s="102"/>
      <c r="D380" s="108"/>
      <c r="E380" s="113"/>
      <c r="F380" s="121"/>
      <c r="G380" s="152"/>
      <c r="H380" s="157"/>
      <c r="I380" s="162">
        <f t="shared" si="10"/>
        <v>0</v>
      </c>
    </row>
    <row r="381" spans="2:9" ht="18" customHeight="1">
      <c r="B381" s="93"/>
      <c r="C381" s="99"/>
      <c r="D381" s="105"/>
      <c r="E381" s="110"/>
      <c r="F381" s="115"/>
      <c r="G381" s="147"/>
      <c r="H381" s="154"/>
      <c r="I381" s="159">
        <f t="shared" si="10"/>
        <v>0</v>
      </c>
    </row>
    <row r="382" spans="2:9" ht="18" customHeight="1">
      <c r="B382" s="93"/>
      <c r="C382" s="99"/>
      <c r="D382" s="105"/>
      <c r="E382" s="110"/>
      <c r="F382" s="115"/>
      <c r="G382" s="147"/>
      <c r="H382" s="154"/>
      <c r="I382" s="159">
        <f t="shared" si="10"/>
        <v>0</v>
      </c>
    </row>
    <row r="383" spans="2:9" ht="18" customHeight="1">
      <c r="B383" s="93"/>
      <c r="C383" s="99"/>
      <c r="D383" s="105"/>
      <c r="E383" s="110"/>
      <c r="F383" s="115"/>
      <c r="G383" s="147"/>
      <c r="H383" s="154"/>
      <c r="I383" s="159">
        <f t="shared" si="10"/>
        <v>0</v>
      </c>
    </row>
    <row r="384" spans="2:9" ht="18" customHeight="1">
      <c r="B384" s="93"/>
      <c r="C384" s="99"/>
      <c r="D384" s="105"/>
      <c r="E384" s="110"/>
      <c r="F384" s="115"/>
      <c r="G384" s="147"/>
      <c r="H384" s="154"/>
      <c r="I384" s="159">
        <f t="shared" si="10"/>
        <v>0</v>
      </c>
    </row>
    <row r="385" spans="2:13" ht="18" customHeight="1">
      <c r="B385" s="93"/>
      <c r="C385" s="99"/>
      <c r="D385" s="105"/>
      <c r="E385" s="110"/>
      <c r="F385" s="115"/>
      <c r="G385" s="147"/>
      <c r="H385" s="154"/>
      <c r="I385" s="159">
        <f t="shared" si="10"/>
        <v>0</v>
      </c>
    </row>
    <row r="386" spans="2:13" ht="18" customHeight="1">
      <c r="B386" s="93"/>
      <c r="C386" s="99"/>
      <c r="D386" s="105"/>
      <c r="E386" s="110"/>
      <c r="F386" s="115"/>
      <c r="G386" s="147"/>
      <c r="H386" s="154"/>
      <c r="I386" s="159">
        <f t="shared" si="10"/>
        <v>0</v>
      </c>
    </row>
    <row r="387" spans="2:13" ht="18" customHeight="1">
      <c r="B387" s="93"/>
      <c r="C387" s="99"/>
      <c r="D387" s="105"/>
      <c r="E387" s="110"/>
      <c r="F387" s="115"/>
      <c r="G387" s="147"/>
      <c r="H387" s="154"/>
      <c r="I387" s="159">
        <f t="shared" si="10"/>
        <v>0</v>
      </c>
    </row>
    <row r="388" spans="2:13" ht="18" customHeight="1">
      <c r="B388" s="93"/>
      <c r="C388" s="99"/>
      <c r="D388" s="105"/>
      <c r="E388" s="110"/>
      <c r="F388" s="115"/>
      <c r="G388" s="147"/>
      <c r="H388" s="154"/>
      <c r="I388" s="159">
        <f t="shared" si="10"/>
        <v>0</v>
      </c>
    </row>
    <row r="389" spans="2:13" ht="18" customHeight="1">
      <c r="B389" s="93"/>
      <c r="C389" s="99"/>
      <c r="D389" s="105"/>
      <c r="E389" s="110"/>
      <c r="F389" s="115"/>
      <c r="G389" s="147"/>
      <c r="H389" s="154"/>
      <c r="I389" s="159">
        <f t="shared" si="10"/>
        <v>0</v>
      </c>
    </row>
    <row r="390" spans="2:13" ht="18" customHeight="1">
      <c r="B390" s="93"/>
      <c r="C390" s="99"/>
      <c r="D390" s="105"/>
      <c r="E390" s="110"/>
      <c r="F390" s="115"/>
      <c r="G390" s="147"/>
      <c r="H390" s="154"/>
      <c r="I390" s="159">
        <f t="shared" si="10"/>
        <v>0</v>
      </c>
    </row>
    <row r="391" spans="2:13" ht="18" customHeight="1">
      <c r="B391" s="93"/>
      <c r="C391" s="99"/>
      <c r="D391" s="105"/>
      <c r="E391" s="110"/>
      <c r="F391" s="115"/>
      <c r="G391" s="147"/>
      <c r="H391" s="154"/>
      <c r="I391" s="159">
        <f t="shared" si="10"/>
        <v>0</v>
      </c>
    </row>
    <row r="392" spans="2:13" ht="18" customHeight="1">
      <c r="B392" s="93"/>
      <c r="C392" s="99"/>
      <c r="D392" s="105"/>
      <c r="E392" s="110"/>
      <c r="F392" s="115"/>
      <c r="G392" s="147"/>
      <c r="H392" s="154"/>
      <c r="I392" s="159">
        <f t="shared" si="10"/>
        <v>0</v>
      </c>
    </row>
    <row r="393" spans="2:13" ht="18" customHeight="1">
      <c r="B393" s="93"/>
      <c r="C393" s="99"/>
      <c r="D393" s="105"/>
      <c r="E393" s="110"/>
      <c r="F393" s="115"/>
      <c r="G393" s="147"/>
      <c r="H393" s="154"/>
      <c r="I393" s="159">
        <f t="shared" si="10"/>
        <v>0</v>
      </c>
    </row>
    <row r="394" spans="2:13" ht="18" customHeight="1">
      <c r="B394" s="94"/>
      <c r="C394" s="100"/>
      <c r="D394" s="106"/>
      <c r="E394" s="111"/>
      <c r="F394" s="117"/>
      <c r="G394" s="149"/>
      <c r="H394" s="156"/>
      <c r="I394" s="159">
        <f t="shared" si="10"/>
        <v>0</v>
      </c>
    </row>
    <row r="395" spans="2:13" ht="18" customHeight="1">
      <c r="F395" s="118" t="s">
        <v>77</v>
      </c>
      <c r="G395" s="150">
        <f>SUBTOTAL(9,G365:G394)</f>
        <v>0</v>
      </c>
      <c r="H395" s="150">
        <f>SUBTOTAL(9,H365:H394)</f>
        <v>0</v>
      </c>
      <c r="I395" s="161"/>
    </row>
    <row r="396" spans="2:13" ht="18" customHeight="1">
      <c r="F396" s="118" t="s">
        <v>66</v>
      </c>
      <c r="G396" s="150">
        <f>SUBTOTAL(9,G6:G394)</f>
        <v>0</v>
      </c>
      <c r="H396" s="150">
        <f>SUBTOTAL(9,H6:H394)</f>
        <v>0</v>
      </c>
      <c r="I396" s="163"/>
    </row>
    <row r="397" spans="2:13" ht="18" customHeight="1">
      <c r="F397" s="55"/>
      <c r="G397" s="65"/>
      <c r="H397" s="65"/>
      <c r="M397" s="145"/>
    </row>
    <row r="398" spans="2:13" ht="18" customHeight="1"/>
    <row r="399" spans="2:13" ht="18" customHeight="1">
      <c r="B399" s="91" t="s">
        <v>78</v>
      </c>
      <c r="C399" s="90"/>
      <c r="D399" s="90"/>
      <c r="E399" s="90"/>
    </row>
    <row r="400" spans="2:13" ht="18" customHeight="1">
      <c r="B400" s="92" t="s">
        <v>42</v>
      </c>
      <c r="C400" s="98" t="s">
        <v>37</v>
      </c>
      <c r="D400" s="104" t="s">
        <v>127</v>
      </c>
      <c r="E400" s="98" t="s">
        <v>62</v>
      </c>
      <c r="F400" s="104" t="s">
        <v>64</v>
      </c>
      <c r="G400" s="98" t="s">
        <v>19</v>
      </c>
      <c r="H400" s="104" t="s">
        <v>59</v>
      </c>
      <c r="I400" s="137" t="s">
        <v>65</v>
      </c>
    </row>
    <row r="401" spans="2:9" ht="18" customHeight="1">
      <c r="B401" s="95"/>
      <c r="C401" s="101"/>
      <c r="D401" s="107"/>
      <c r="E401" s="112"/>
      <c r="F401" s="120"/>
      <c r="G401" s="151"/>
      <c r="H401" s="153"/>
      <c r="I401" s="158">
        <f>I394+G401-H401</f>
        <v>0</v>
      </c>
    </row>
    <row r="402" spans="2:9" ht="18" customHeight="1">
      <c r="B402" s="93"/>
      <c r="C402" s="99"/>
      <c r="D402" s="105"/>
      <c r="E402" s="110"/>
      <c r="F402" s="115"/>
      <c r="G402" s="147"/>
      <c r="H402" s="154"/>
      <c r="I402" s="159">
        <f t="shared" ref="I402:I430" si="11">I401+G402-H402</f>
        <v>0</v>
      </c>
    </row>
    <row r="403" spans="2:9" ht="18" customHeight="1">
      <c r="B403" s="93"/>
      <c r="C403" s="99"/>
      <c r="D403" s="105"/>
      <c r="E403" s="110"/>
      <c r="F403" s="115"/>
      <c r="G403" s="147"/>
      <c r="H403" s="154"/>
      <c r="I403" s="159">
        <f t="shared" si="11"/>
        <v>0</v>
      </c>
    </row>
    <row r="404" spans="2:9" ht="18" customHeight="1">
      <c r="B404" s="93"/>
      <c r="C404" s="99"/>
      <c r="D404" s="105"/>
      <c r="E404" s="110"/>
      <c r="F404" s="115"/>
      <c r="G404" s="147"/>
      <c r="H404" s="154"/>
      <c r="I404" s="159">
        <f t="shared" si="11"/>
        <v>0</v>
      </c>
    </row>
    <row r="405" spans="2:9" ht="18" customHeight="1">
      <c r="B405" s="93"/>
      <c r="C405" s="99"/>
      <c r="D405" s="105"/>
      <c r="E405" s="110"/>
      <c r="F405" s="115"/>
      <c r="G405" s="147"/>
      <c r="H405" s="154"/>
      <c r="I405" s="159">
        <f t="shared" si="11"/>
        <v>0</v>
      </c>
    </row>
    <row r="406" spans="2:9" ht="18" customHeight="1">
      <c r="B406" s="93"/>
      <c r="C406" s="99"/>
      <c r="D406" s="105"/>
      <c r="E406" s="110"/>
      <c r="F406" s="115"/>
      <c r="G406" s="147"/>
      <c r="H406" s="154"/>
      <c r="I406" s="159">
        <f t="shared" si="11"/>
        <v>0</v>
      </c>
    </row>
    <row r="407" spans="2:9" ht="18" customHeight="1">
      <c r="B407" s="93"/>
      <c r="C407" s="99"/>
      <c r="D407" s="105"/>
      <c r="E407" s="110"/>
      <c r="F407" s="115"/>
      <c r="G407" s="147"/>
      <c r="H407" s="154"/>
      <c r="I407" s="159">
        <f t="shared" si="11"/>
        <v>0</v>
      </c>
    </row>
    <row r="408" spans="2:9" ht="18" customHeight="1">
      <c r="B408" s="93"/>
      <c r="C408" s="99"/>
      <c r="D408" s="105"/>
      <c r="E408" s="110"/>
      <c r="F408" s="115"/>
      <c r="G408" s="147"/>
      <c r="H408" s="154"/>
      <c r="I408" s="159">
        <f t="shared" si="11"/>
        <v>0</v>
      </c>
    </row>
    <row r="409" spans="2:9" ht="18" customHeight="1">
      <c r="B409" s="93"/>
      <c r="C409" s="99"/>
      <c r="D409" s="105"/>
      <c r="E409" s="110"/>
      <c r="F409" s="115"/>
      <c r="G409" s="147"/>
      <c r="H409" s="154"/>
      <c r="I409" s="159">
        <f t="shared" si="11"/>
        <v>0</v>
      </c>
    </row>
    <row r="410" spans="2:9" ht="18" customHeight="1">
      <c r="B410" s="93"/>
      <c r="C410" s="99"/>
      <c r="D410" s="105"/>
      <c r="E410" s="110"/>
      <c r="F410" s="115"/>
      <c r="G410" s="147"/>
      <c r="H410" s="154"/>
      <c r="I410" s="159">
        <f t="shared" si="11"/>
        <v>0</v>
      </c>
    </row>
    <row r="411" spans="2:9" ht="18" customHeight="1">
      <c r="B411" s="93"/>
      <c r="C411" s="99"/>
      <c r="D411" s="105"/>
      <c r="E411" s="110"/>
      <c r="F411" s="115"/>
      <c r="G411" s="147"/>
      <c r="H411" s="154"/>
      <c r="I411" s="159">
        <f t="shared" si="11"/>
        <v>0</v>
      </c>
    </row>
    <row r="412" spans="2:9" ht="18" customHeight="1">
      <c r="B412" s="93"/>
      <c r="C412" s="99"/>
      <c r="D412" s="105"/>
      <c r="E412" s="110"/>
      <c r="F412" s="115"/>
      <c r="G412" s="147"/>
      <c r="H412" s="154"/>
      <c r="I412" s="159">
        <f t="shared" si="11"/>
        <v>0</v>
      </c>
    </row>
    <row r="413" spans="2:9" ht="18" customHeight="1">
      <c r="B413" s="93"/>
      <c r="C413" s="99"/>
      <c r="D413" s="105"/>
      <c r="E413" s="110"/>
      <c r="F413" s="115"/>
      <c r="G413" s="147"/>
      <c r="H413" s="154"/>
      <c r="I413" s="159">
        <f t="shared" si="11"/>
        <v>0</v>
      </c>
    </row>
    <row r="414" spans="2:9" ht="18" customHeight="1">
      <c r="B414" s="93"/>
      <c r="C414" s="99"/>
      <c r="D414" s="105"/>
      <c r="E414" s="110"/>
      <c r="F414" s="115"/>
      <c r="G414" s="147"/>
      <c r="H414" s="154"/>
      <c r="I414" s="159">
        <f t="shared" si="11"/>
        <v>0</v>
      </c>
    </row>
    <row r="415" spans="2:9" ht="18" customHeight="1">
      <c r="B415" s="94"/>
      <c r="C415" s="100"/>
      <c r="D415" s="106"/>
      <c r="E415" s="111"/>
      <c r="F415" s="116"/>
      <c r="G415" s="148"/>
      <c r="H415" s="155"/>
      <c r="I415" s="160">
        <f t="shared" si="11"/>
        <v>0</v>
      </c>
    </row>
    <row r="416" spans="2:9" ht="18" customHeight="1">
      <c r="B416" s="96"/>
      <c r="C416" s="102"/>
      <c r="D416" s="108"/>
      <c r="E416" s="113"/>
      <c r="F416" s="121"/>
      <c r="G416" s="152"/>
      <c r="H416" s="157"/>
      <c r="I416" s="162">
        <f t="shared" si="11"/>
        <v>0</v>
      </c>
    </row>
    <row r="417" spans="2:9" ht="18" customHeight="1">
      <c r="B417" s="93"/>
      <c r="C417" s="99"/>
      <c r="D417" s="105"/>
      <c r="E417" s="110"/>
      <c r="F417" s="115"/>
      <c r="G417" s="147"/>
      <c r="H417" s="154"/>
      <c r="I417" s="159">
        <f t="shared" si="11"/>
        <v>0</v>
      </c>
    </row>
    <row r="418" spans="2:9" ht="18" customHeight="1">
      <c r="B418" s="93"/>
      <c r="C418" s="99"/>
      <c r="D418" s="105"/>
      <c r="E418" s="110"/>
      <c r="F418" s="115"/>
      <c r="G418" s="147"/>
      <c r="H418" s="154"/>
      <c r="I418" s="159">
        <f t="shared" si="11"/>
        <v>0</v>
      </c>
    </row>
    <row r="419" spans="2:9" ht="18" customHeight="1">
      <c r="B419" s="93"/>
      <c r="C419" s="99"/>
      <c r="D419" s="105"/>
      <c r="E419" s="110"/>
      <c r="F419" s="115"/>
      <c r="G419" s="147"/>
      <c r="H419" s="154"/>
      <c r="I419" s="159">
        <f t="shared" si="11"/>
        <v>0</v>
      </c>
    </row>
    <row r="420" spans="2:9" ht="18" customHeight="1">
      <c r="B420" s="93"/>
      <c r="C420" s="99"/>
      <c r="D420" s="105"/>
      <c r="E420" s="110"/>
      <c r="F420" s="115"/>
      <c r="G420" s="147"/>
      <c r="H420" s="154"/>
      <c r="I420" s="159">
        <f t="shared" si="11"/>
        <v>0</v>
      </c>
    </row>
    <row r="421" spans="2:9" ht="18" customHeight="1">
      <c r="B421" s="93"/>
      <c r="C421" s="99"/>
      <c r="D421" s="105"/>
      <c r="E421" s="110"/>
      <c r="F421" s="115"/>
      <c r="G421" s="147"/>
      <c r="H421" s="154"/>
      <c r="I421" s="159">
        <f t="shared" si="11"/>
        <v>0</v>
      </c>
    </row>
    <row r="422" spans="2:9" ht="18" customHeight="1">
      <c r="B422" s="93"/>
      <c r="C422" s="99"/>
      <c r="D422" s="105"/>
      <c r="E422" s="110"/>
      <c r="F422" s="115"/>
      <c r="G422" s="147"/>
      <c r="H422" s="154"/>
      <c r="I422" s="159">
        <f t="shared" si="11"/>
        <v>0</v>
      </c>
    </row>
    <row r="423" spans="2:9" ht="18" customHeight="1">
      <c r="B423" s="93"/>
      <c r="C423" s="99"/>
      <c r="D423" s="105"/>
      <c r="E423" s="110"/>
      <c r="F423" s="115"/>
      <c r="G423" s="147"/>
      <c r="H423" s="154"/>
      <c r="I423" s="159">
        <f t="shared" si="11"/>
        <v>0</v>
      </c>
    </row>
    <row r="424" spans="2:9" ht="18" customHeight="1">
      <c r="B424" s="93"/>
      <c r="C424" s="99"/>
      <c r="D424" s="105"/>
      <c r="E424" s="110"/>
      <c r="F424" s="115"/>
      <c r="G424" s="147"/>
      <c r="H424" s="154"/>
      <c r="I424" s="159">
        <f t="shared" si="11"/>
        <v>0</v>
      </c>
    </row>
    <row r="425" spans="2:9" ht="18" customHeight="1">
      <c r="B425" s="93"/>
      <c r="C425" s="99"/>
      <c r="D425" s="105"/>
      <c r="E425" s="110"/>
      <c r="F425" s="115"/>
      <c r="G425" s="147"/>
      <c r="H425" s="154"/>
      <c r="I425" s="159">
        <f t="shared" si="11"/>
        <v>0</v>
      </c>
    </row>
    <row r="426" spans="2:9" ht="18" customHeight="1">
      <c r="B426" s="93"/>
      <c r="C426" s="99"/>
      <c r="D426" s="105"/>
      <c r="E426" s="110"/>
      <c r="F426" s="115"/>
      <c r="G426" s="147"/>
      <c r="H426" s="154"/>
      <c r="I426" s="159">
        <f t="shared" si="11"/>
        <v>0</v>
      </c>
    </row>
    <row r="427" spans="2:9" ht="18" customHeight="1">
      <c r="B427" s="93"/>
      <c r="C427" s="99"/>
      <c r="D427" s="105"/>
      <c r="E427" s="110"/>
      <c r="F427" s="115"/>
      <c r="G427" s="147"/>
      <c r="H427" s="154"/>
      <c r="I427" s="159">
        <f t="shared" si="11"/>
        <v>0</v>
      </c>
    </row>
    <row r="428" spans="2:9" ht="18" customHeight="1">
      <c r="B428" s="93"/>
      <c r="C428" s="99"/>
      <c r="D428" s="105"/>
      <c r="E428" s="110"/>
      <c r="F428" s="115"/>
      <c r="G428" s="147"/>
      <c r="H428" s="154"/>
      <c r="I428" s="159">
        <f t="shared" si="11"/>
        <v>0</v>
      </c>
    </row>
    <row r="429" spans="2:9" ht="18" customHeight="1">
      <c r="B429" s="93"/>
      <c r="C429" s="99"/>
      <c r="D429" s="105"/>
      <c r="E429" s="110"/>
      <c r="F429" s="115"/>
      <c r="G429" s="147"/>
      <c r="H429" s="154"/>
      <c r="I429" s="159">
        <f t="shared" si="11"/>
        <v>0</v>
      </c>
    </row>
    <row r="430" spans="2:9" ht="18" customHeight="1">
      <c r="B430" s="94"/>
      <c r="C430" s="100"/>
      <c r="D430" s="106"/>
      <c r="E430" s="111"/>
      <c r="F430" s="117"/>
      <c r="G430" s="149"/>
      <c r="H430" s="156"/>
      <c r="I430" s="159">
        <f t="shared" si="11"/>
        <v>0</v>
      </c>
    </row>
    <row r="431" spans="2:9" ht="18" customHeight="1">
      <c r="F431" s="118" t="s">
        <v>77</v>
      </c>
      <c r="G431" s="150">
        <f>SUBTOTAL(9,G401:G430)</f>
        <v>0</v>
      </c>
      <c r="H431" s="150">
        <f>SUBTOTAL(9,H401:H430)</f>
        <v>0</v>
      </c>
      <c r="I431" s="161"/>
    </row>
    <row r="432" spans="2:9" ht="18" customHeight="1">
      <c r="F432" s="118" t="s">
        <v>66</v>
      </c>
      <c r="G432" s="150">
        <f>SUBTOTAL(9,G6:G430)</f>
        <v>0</v>
      </c>
      <c r="H432" s="150">
        <f>SUBTOTAL(9,H6:H430)</f>
        <v>0</v>
      </c>
      <c r="I432" s="163"/>
    </row>
  </sheetData>
  <sheetProtection sheet="1" objects="1" scenarios="1" selectLockedCells="1"/>
  <phoneticPr fontId="1"/>
  <conditionalFormatting sqref="A1:XFD1048576">
    <cfRule type="cellIs" dxfId="70" priority="1" operator="equal">
      <formula>0</formula>
    </cfRule>
  </conditionalFormatting>
  <pageMargins left="0.7" right="0.7" top="0.75" bottom="0.75" header="0.3" footer="0.3"/>
  <pageSetup paperSize="9" scale="65" fitToWidth="1" fitToHeight="1" orientation="portrait" usePrinterDefaults="1" horizontalDpi="65534" r:id="rId1"/>
  <colBreaks count="1" manualBreakCount="1">
    <brk id="9"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入力不可!$B$4:$B$29</xm:f>
          </x14:formula1>
          <xm:sqref>E77:E106 E41:E70 E149:E178 E401:E430 E113:E142 E185:E214 E221:E250 E257:E286 E293:E322 E329:E358 E365:E394 E6:E35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CC"/>
  </sheetPr>
  <dimension ref="B1:E239"/>
  <sheetViews>
    <sheetView zoomScaleSheetLayoutView="100" workbookViewId="0">
      <selection activeCell="B6" sqref="B6"/>
    </sheetView>
  </sheetViews>
  <sheetFormatPr defaultRowHeight="13.5"/>
  <cols>
    <col min="1" max="1" width="4.125" customWidth="1"/>
    <col min="2" max="2" width="15.125" style="11" customWidth="1"/>
    <col min="3" max="3" width="15.125" style="25" customWidth="1"/>
    <col min="4" max="4" width="51.125" customWidth="1"/>
    <col min="5" max="5" width="15.125" customWidth="1"/>
    <col min="6" max="6" width="3.875" customWidth="1"/>
    <col min="8" max="8" width="25.75" customWidth="1"/>
  </cols>
  <sheetData>
    <row r="1" spans="2:5" ht="14.25">
      <c r="D1" s="13"/>
      <c r="E1" s="13"/>
    </row>
    <row r="2" spans="2:5" ht="19.5">
      <c r="B2" s="164" t="s">
        <v>82</v>
      </c>
      <c r="C2" s="175">
        <f>金銭出納簿!C2</f>
        <v>0</v>
      </c>
      <c r="D2" s="185" t="s">
        <v>137</v>
      </c>
      <c r="E2" s="13"/>
    </row>
    <row r="3" spans="2:5" ht="14.25">
      <c r="B3" s="90"/>
      <c r="C3" s="13"/>
      <c r="D3" s="13"/>
      <c r="E3" s="13"/>
    </row>
    <row r="4" spans="2:5" ht="18" customHeight="1">
      <c r="B4" s="165" t="s">
        <v>88</v>
      </c>
      <c r="C4" s="176"/>
      <c r="D4" s="186"/>
      <c r="E4" s="13"/>
    </row>
    <row r="5" spans="2:5" ht="18" customHeight="1">
      <c r="B5" s="166" t="s">
        <v>42</v>
      </c>
      <c r="C5" s="177" t="s">
        <v>127</v>
      </c>
      <c r="D5" s="187" t="s">
        <v>64</v>
      </c>
      <c r="E5" s="177" t="s">
        <v>19</v>
      </c>
    </row>
    <row r="6" spans="2:5" ht="18" customHeight="1">
      <c r="B6" s="167"/>
      <c r="C6" s="178" t="str">
        <f>IFERROR(VLOOKUP($B$6,金銭出納簿!$B$5:$I$443,3,0),"")</f>
        <v/>
      </c>
      <c r="D6" s="188" t="str">
        <f>IFERROR(VLOOKUP($B$6,金銭出納簿!$B$5:$I$443,5,0),"")</f>
        <v/>
      </c>
      <c r="E6" s="206" t="str">
        <f>IFERROR(VLOOKUP($B$6,金銭出納簿!$B$5:$I$443,6,0),"")</f>
        <v/>
      </c>
    </row>
    <row r="7" spans="2:5" ht="18" customHeight="1">
      <c r="D7" s="189" t="s">
        <v>77</v>
      </c>
      <c r="E7" s="150">
        <f>SUM(E6)</f>
        <v>0</v>
      </c>
    </row>
    <row r="8" spans="2:5" ht="18" customHeight="1">
      <c r="D8" s="190"/>
      <c r="E8" s="207"/>
    </row>
    <row r="9" spans="2:5" ht="18" customHeight="1">
      <c r="B9" s="168" t="s">
        <v>89</v>
      </c>
      <c r="C9" s="179"/>
      <c r="D9" s="186"/>
      <c r="E9" s="13"/>
    </row>
    <row r="10" spans="2:5" ht="18" customHeight="1">
      <c r="B10" s="166" t="s">
        <v>42</v>
      </c>
      <c r="C10" s="177" t="s">
        <v>127</v>
      </c>
      <c r="D10" s="187" t="s">
        <v>64</v>
      </c>
      <c r="E10" s="177" t="s">
        <v>19</v>
      </c>
    </row>
    <row r="11" spans="2:5" ht="18" customHeight="1">
      <c r="B11" s="167"/>
      <c r="C11" s="178" t="str">
        <f>IFERROR(VLOOKUP($B$11,金銭出納簿!$B$5:$I$443,3,0),"")</f>
        <v/>
      </c>
      <c r="D11" s="188" t="str">
        <f>IFERROR(VLOOKUP($B$11,金銭出納簿!$B$5:$I$443,5,0),"")</f>
        <v/>
      </c>
      <c r="E11" s="206" t="str">
        <f>IFERROR(VLOOKUP($B$11,金銭出納簿!$B$5:$I$443,6,0),"")</f>
        <v/>
      </c>
    </row>
    <row r="12" spans="2:5" ht="18" customHeight="1">
      <c r="D12" s="189" t="s">
        <v>77</v>
      </c>
      <c r="E12" s="150">
        <f>SUM(E11)</f>
        <v>0</v>
      </c>
    </row>
    <row r="13" spans="2:5" ht="18" customHeight="1">
      <c r="D13" s="13"/>
      <c r="E13" s="25"/>
    </row>
    <row r="14" spans="2:5" ht="18" customHeight="1">
      <c r="B14" s="168" t="s">
        <v>90</v>
      </c>
      <c r="C14" s="179"/>
      <c r="D14" s="186"/>
      <c r="E14" s="13"/>
    </row>
    <row r="15" spans="2:5" ht="18" customHeight="1">
      <c r="B15" s="166" t="s">
        <v>42</v>
      </c>
      <c r="C15" s="177" t="s">
        <v>127</v>
      </c>
      <c r="D15" s="187" t="s">
        <v>64</v>
      </c>
      <c r="E15" s="177" t="s">
        <v>19</v>
      </c>
    </row>
    <row r="16" spans="2:5" ht="18" customHeight="1">
      <c r="B16" s="95"/>
      <c r="C16" s="180" t="str">
        <f>IFERROR(VLOOKUP(B16,金銭出納簿!$B$5:$I$443,3,0),"")</f>
        <v/>
      </c>
      <c r="D16" s="191" t="str">
        <f>IFERROR(VLOOKUP(B16,金銭出納簿!$B$5:$I$443,5,0),"")</f>
        <v/>
      </c>
      <c r="E16" s="208" t="str">
        <f>IFERROR(VLOOKUP(B16,金銭出納簿!$B$5:$I$443,6,0),"")</f>
        <v/>
      </c>
    </row>
    <row r="17" spans="2:5" ht="18" customHeight="1">
      <c r="B17" s="93"/>
      <c r="C17" s="181" t="str">
        <f>IFERROR(VLOOKUP(B17,金銭出納簿!$B$5:$I$443,3,0),"")</f>
        <v/>
      </c>
      <c r="D17" s="192" t="str">
        <f>IFERROR(VLOOKUP(B17,金銭出納簿!$B$5:$I$443,5,0),"")</f>
        <v/>
      </c>
      <c r="E17" s="209" t="str">
        <f>IFERROR(VLOOKUP(B17,金銭出納簿!$B$5:$I$443,6,0),"")</f>
        <v/>
      </c>
    </row>
    <row r="18" spans="2:5" ht="18" customHeight="1">
      <c r="B18" s="93"/>
      <c r="C18" s="181" t="str">
        <f>IFERROR(VLOOKUP(B18,金銭出納簿!$B$5:$I$443,3,0),"")</f>
        <v/>
      </c>
      <c r="D18" s="193" t="str">
        <f>IFERROR(VLOOKUP(B18,金銭出納簿!$B$5:$I$443,5,0),"")</f>
        <v/>
      </c>
      <c r="E18" s="210" t="str">
        <f>IFERROR(VLOOKUP(B18,金銭出納簿!$B$5:$I$443,6,0),"")</f>
        <v/>
      </c>
    </row>
    <row r="19" spans="2:5" ht="18" customHeight="1">
      <c r="B19" s="93"/>
      <c r="C19" s="181" t="str">
        <f>IFERROR(VLOOKUP(B19,金銭出納簿!$B$5:$I$443,3,0),"")</f>
        <v/>
      </c>
      <c r="D19" s="193" t="str">
        <f>IFERROR(VLOOKUP(B19,金銭出納簿!$B$5:$I$443,5,0),"")</f>
        <v/>
      </c>
      <c r="E19" s="210" t="str">
        <f>IFERROR(VLOOKUP(B19,金銭出納簿!$B$5:$I$443,6,0),"")</f>
        <v/>
      </c>
    </row>
    <row r="20" spans="2:5" ht="18" customHeight="1">
      <c r="B20" s="93"/>
      <c r="C20" s="181" t="str">
        <f>IFERROR(VLOOKUP(B20,金銭出納簿!$B$5:$I$443,3,0),"")</f>
        <v/>
      </c>
      <c r="D20" s="193" t="str">
        <f>IFERROR(VLOOKUP(B20,金銭出納簿!$B$5:$I$443,5,0),"")</f>
        <v/>
      </c>
      <c r="E20" s="210" t="str">
        <f>IFERROR(VLOOKUP(B20,金銭出納簿!$B$5:$I$443,6,0),"")</f>
        <v/>
      </c>
    </row>
    <row r="21" spans="2:5" ht="18" customHeight="1">
      <c r="B21" s="93"/>
      <c r="C21" s="181" t="str">
        <f>IFERROR(VLOOKUP(B21,金銭出納簿!$B$5:$I$443,3,0),"")</f>
        <v/>
      </c>
      <c r="D21" s="193" t="str">
        <f>IFERROR(VLOOKUP(B21,金銭出納簿!$B$5:$I$443,5,0),"")</f>
        <v/>
      </c>
      <c r="E21" s="210" t="str">
        <f>IFERROR(VLOOKUP(B21,金銭出納簿!$B$5:$I$443,6,0),"")</f>
        <v/>
      </c>
    </row>
    <row r="22" spans="2:5" ht="18" customHeight="1">
      <c r="B22" s="93"/>
      <c r="C22" s="181" t="str">
        <f>IFERROR(VLOOKUP(B22,金銭出納簿!$B$5:$I$443,3,0),"")</f>
        <v/>
      </c>
      <c r="D22" s="193" t="str">
        <f>IFERROR(VLOOKUP(B22,金銭出納簿!$B$5:$I$443,5,0),"")</f>
        <v/>
      </c>
      <c r="E22" s="210" t="str">
        <f>IFERROR(VLOOKUP(B22,金銭出納簿!$B$5:$I$443,6,0),"")</f>
        <v/>
      </c>
    </row>
    <row r="23" spans="2:5" ht="18" customHeight="1">
      <c r="B23" s="93"/>
      <c r="C23" s="181" t="str">
        <f>IFERROR(VLOOKUP(B23,金銭出納簿!$B$5:$I$443,3,0),"")</f>
        <v/>
      </c>
      <c r="D23" s="193" t="str">
        <f>IFERROR(VLOOKUP(B23,金銭出納簿!$B$5:$I$443,5,0),"")</f>
        <v/>
      </c>
      <c r="E23" s="210" t="str">
        <f>IFERROR(VLOOKUP(B23,金銭出納簿!$B$5:$I$443,6,0),"")</f>
        <v/>
      </c>
    </row>
    <row r="24" spans="2:5" ht="18" customHeight="1">
      <c r="B24" s="93"/>
      <c r="C24" s="181" t="str">
        <f>IFERROR(VLOOKUP(B24,金銭出納簿!$B$5:$I$443,3,0),"")</f>
        <v/>
      </c>
      <c r="D24" s="193" t="str">
        <f>IFERROR(VLOOKUP(B24,金銭出納簿!$B$5:$I$443,5,0),"")</f>
        <v/>
      </c>
      <c r="E24" s="210" t="str">
        <f>IFERROR(VLOOKUP(B24,金銭出納簿!$B$5:$I$443,6,0),"")</f>
        <v/>
      </c>
    </row>
    <row r="25" spans="2:5" ht="18" customHeight="1">
      <c r="B25" s="93"/>
      <c r="C25" s="181" t="str">
        <f>IFERROR(VLOOKUP(B25,金銭出納簿!$B$5:$I$443,3,0),"")</f>
        <v/>
      </c>
      <c r="D25" s="193" t="str">
        <f>IFERROR(VLOOKUP(B25,金銭出納簿!$B$5:$I$443,5,0),"")</f>
        <v/>
      </c>
      <c r="E25" s="210" t="str">
        <f>IFERROR(VLOOKUP(B25,金銭出納簿!$B$5:$I$443,6,0),"")</f>
        <v/>
      </c>
    </row>
    <row r="26" spans="2:5" ht="18" customHeight="1">
      <c r="B26" s="93"/>
      <c r="C26" s="181" t="str">
        <f>IFERROR(VLOOKUP(B26,金銭出納簿!$B$5:$I$443,3,0),"")</f>
        <v/>
      </c>
      <c r="D26" s="193" t="str">
        <f>IFERROR(VLOOKUP(B26,金銭出納簿!$B$5:$I$443,5,0),"")</f>
        <v/>
      </c>
      <c r="E26" s="210" t="str">
        <f>IFERROR(VLOOKUP(B26,金銭出納簿!$B$5:$I$443,6,0),"")</f>
        <v/>
      </c>
    </row>
    <row r="27" spans="2:5" ht="18" customHeight="1">
      <c r="B27" s="93"/>
      <c r="C27" s="181" t="str">
        <f>IFERROR(VLOOKUP(B27,金銭出納簿!$B$5:$I$443,3,0),"")</f>
        <v/>
      </c>
      <c r="D27" s="193" t="str">
        <f>IFERROR(VLOOKUP(B27,金銭出納簿!$B$5:$I$443,5,0),"")</f>
        <v/>
      </c>
      <c r="E27" s="210" t="str">
        <f>IFERROR(VLOOKUP(B27,金銭出納簿!$B$5:$I$443,6,0),"")</f>
        <v/>
      </c>
    </row>
    <row r="28" spans="2:5" ht="18" customHeight="1">
      <c r="B28" s="93"/>
      <c r="C28" s="181" t="str">
        <f>IFERROR(VLOOKUP(B28,金銭出納簿!$B$5:$I$443,3,0),"")</f>
        <v/>
      </c>
      <c r="D28" s="193" t="str">
        <f>IFERROR(VLOOKUP(B28,金銭出納簿!$B$5:$I$443,5,0),"")</f>
        <v/>
      </c>
      <c r="E28" s="210" t="str">
        <f>IFERROR(VLOOKUP(B28,金銭出納簿!$B$5:$I$443,6,0),"")</f>
        <v/>
      </c>
    </row>
    <row r="29" spans="2:5" ht="18" customHeight="1">
      <c r="B29" s="93"/>
      <c r="C29" s="181" t="str">
        <f>IFERROR(VLOOKUP(B29,金銭出納簿!$B$5:$I$443,3,0),"")</f>
        <v/>
      </c>
      <c r="D29" s="193" t="str">
        <f>IFERROR(VLOOKUP(B29,金銭出納簿!$B$5:$I$443,5,0),"")</f>
        <v/>
      </c>
      <c r="E29" s="210" t="str">
        <f>IFERROR(VLOOKUP(B29,金銭出納簿!$B$5:$I$443,6,0),"")</f>
        <v/>
      </c>
    </row>
    <row r="30" spans="2:5" ht="18" customHeight="1">
      <c r="B30" s="94"/>
      <c r="C30" s="182" t="str">
        <f>IFERROR(VLOOKUP(B30,金銭出納簿!$B$5:$I$443,3,0),"")</f>
        <v/>
      </c>
      <c r="D30" s="194" t="str">
        <f>IFERROR(VLOOKUP(B30,金銭出納簿!$B$5:$I$443,5,0),"")</f>
        <v/>
      </c>
      <c r="E30" s="211" t="str">
        <f>IFERROR(VLOOKUP(B30,金銭出納簿!$B$5:$I$443,6,0),"")</f>
        <v/>
      </c>
    </row>
    <row r="31" spans="2:5" ht="18" customHeight="1">
      <c r="D31" s="118" t="s">
        <v>77</v>
      </c>
      <c r="E31" s="212">
        <f>SUM(E16:E30)</f>
        <v>0</v>
      </c>
    </row>
    <row r="32" spans="2:5" ht="18" customHeight="1">
      <c r="D32" s="13"/>
      <c r="E32" s="13"/>
    </row>
    <row r="33" spans="2:5" ht="18" customHeight="1">
      <c r="B33" s="168" t="s">
        <v>91</v>
      </c>
      <c r="C33" s="179"/>
      <c r="D33" s="186"/>
      <c r="E33" s="13"/>
    </row>
    <row r="34" spans="2:5" ht="18" customHeight="1">
      <c r="B34" s="166" t="s">
        <v>42</v>
      </c>
      <c r="C34" s="177" t="s">
        <v>127</v>
      </c>
      <c r="D34" s="187" t="s">
        <v>64</v>
      </c>
      <c r="E34" s="213" t="s">
        <v>19</v>
      </c>
    </row>
    <row r="35" spans="2:5" ht="18" customHeight="1">
      <c r="B35" s="95"/>
      <c r="C35" s="183" t="str">
        <f>IFERROR(VLOOKUP(B35,金銭出納簿!$B$5:$I$443,3,0),"")</f>
        <v/>
      </c>
      <c r="D35" s="194" t="str">
        <f>IFERROR(VLOOKUP(B35,金銭出納簿!$B$5:$I$443,5,0),"")</f>
        <v/>
      </c>
      <c r="E35" s="208" t="str">
        <f>IFERROR(VLOOKUP(B35,金銭出納簿!$B$5:$I$443,6,0),"")</f>
        <v/>
      </c>
    </row>
    <row r="36" spans="2:5" ht="18" customHeight="1">
      <c r="B36" s="93"/>
      <c r="C36" s="180" t="str">
        <f>IFERROR(VLOOKUP(B36,金銭出納簿!$B$5:$I$443,3,0),"")</f>
        <v/>
      </c>
      <c r="D36" s="193" t="str">
        <f>IFERROR(VLOOKUP(B36,金銭出納簿!$B$5:$I$443,5,0),"")</f>
        <v/>
      </c>
      <c r="E36" s="210" t="str">
        <f>IFERROR(VLOOKUP(B36,金銭出納簿!$B$5:$I$443,6,0),"")</f>
        <v/>
      </c>
    </row>
    <row r="37" spans="2:5" ht="18" customHeight="1">
      <c r="B37" s="93"/>
      <c r="C37" s="181" t="str">
        <f>IFERROR(VLOOKUP(B37,金銭出納簿!$B$5:$I$443,3,0),"")</f>
        <v/>
      </c>
      <c r="D37" s="193" t="str">
        <f>IFERROR(VLOOKUP(B37,金銭出納簿!$B$5:$I$443,5,0),"")</f>
        <v/>
      </c>
      <c r="E37" s="210" t="str">
        <f>IFERROR(VLOOKUP(B37,金銭出納簿!$B$5:$I$443,6,0),"")</f>
        <v/>
      </c>
    </row>
    <row r="38" spans="2:5" ht="18" customHeight="1">
      <c r="B38" s="93"/>
      <c r="C38" s="181" t="str">
        <f>IFERROR(VLOOKUP(B38,金銭出納簿!$B$5:$I$443,3,0),"")</f>
        <v/>
      </c>
      <c r="D38" s="193" t="str">
        <f>IFERROR(VLOOKUP(B38,金銭出納簿!$B$5:$I$443,5,0),"")</f>
        <v/>
      </c>
      <c r="E38" s="210" t="str">
        <f>IFERROR(VLOOKUP(B38,金銭出納簿!$B$5:$I$443,6,0),"")</f>
        <v/>
      </c>
    </row>
    <row r="39" spans="2:5" ht="18" customHeight="1">
      <c r="B39" s="93"/>
      <c r="C39" s="181" t="str">
        <f>IFERROR(VLOOKUP(B39,金銭出納簿!$B$5:$I$443,3,0),"")</f>
        <v/>
      </c>
      <c r="D39" s="193" t="str">
        <f>IFERROR(VLOOKUP(B39,金銭出納簿!$B$5:$I$443,5,0),"")</f>
        <v/>
      </c>
      <c r="E39" s="210" t="str">
        <f>IFERROR(VLOOKUP(B39,金銭出納簿!$B$5:$I$443,6,0),"")</f>
        <v/>
      </c>
    </row>
    <row r="40" spans="2:5" ht="18" customHeight="1">
      <c r="B40" s="93"/>
      <c r="C40" s="181" t="str">
        <f>IFERROR(VLOOKUP(B40,金銭出納簿!$B$5:$I$443,3,0),"")</f>
        <v/>
      </c>
      <c r="D40" s="193" t="str">
        <f>IFERROR(VLOOKUP(B40,金銭出納簿!$B$5:$I$443,5,0),"")</f>
        <v/>
      </c>
      <c r="E40" s="210" t="str">
        <f>IFERROR(VLOOKUP(B40,金銭出納簿!$B$5:$I$443,6,0),"")</f>
        <v/>
      </c>
    </row>
    <row r="41" spans="2:5" ht="18" customHeight="1">
      <c r="B41" s="93"/>
      <c r="C41" s="181" t="str">
        <f>IFERROR(VLOOKUP(B41,金銭出納簿!$B$5:$I$443,3,0),"")</f>
        <v/>
      </c>
      <c r="D41" s="193" t="str">
        <f>IFERROR(VLOOKUP(B41,金銭出納簿!$B$5:$I$443,5,0),"")</f>
        <v/>
      </c>
      <c r="E41" s="210" t="str">
        <f>IFERROR(VLOOKUP(B41,金銭出納簿!$B$5:$I$443,6,0),"")</f>
        <v/>
      </c>
    </row>
    <row r="42" spans="2:5" ht="18" customHeight="1">
      <c r="B42" s="93"/>
      <c r="C42" s="181" t="str">
        <f>IFERROR(VLOOKUP(B42,金銭出納簿!$B$5:$I$443,3,0),"")</f>
        <v/>
      </c>
      <c r="D42" s="193" t="str">
        <f>IFERROR(VLOOKUP(B42,金銭出納簿!$B$5:$I$443,5,0),"")</f>
        <v/>
      </c>
      <c r="E42" s="210" t="str">
        <f>IFERROR(VLOOKUP(B42,金銭出納簿!$B$5:$I$443,6,0),"")</f>
        <v/>
      </c>
    </row>
    <row r="43" spans="2:5" ht="18" customHeight="1">
      <c r="B43" s="93"/>
      <c r="C43" s="181" t="str">
        <f>IFERROR(VLOOKUP(B43,金銭出納簿!$B$5:$I$443,3,0),"")</f>
        <v/>
      </c>
      <c r="D43" s="193" t="str">
        <f>IFERROR(VLOOKUP(B43,金銭出納簿!$B$5:$I$443,5,0),"")</f>
        <v/>
      </c>
      <c r="E43" s="210" t="str">
        <f>IFERROR(VLOOKUP(B43,金銭出納簿!$B$5:$I$443,6,0),"")</f>
        <v/>
      </c>
    </row>
    <row r="44" spans="2:5" ht="18" customHeight="1">
      <c r="B44" s="93"/>
      <c r="C44" s="181" t="str">
        <f>IFERROR(VLOOKUP(B44,金銭出納簿!$B$5:$I$443,3,0),"")</f>
        <v/>
      </c>
      <c r="D44" s="193" t="str">
        <f>IFERROR(VLOOKUP(B44,金銭出納簿!$B$5:$I$443,5,0),"")</f>
        <v/>
      </c>
      <c r="E44" s="210" t="str">
        <f>IFERROR(VLOOKUP(B44,金銭出納簿!$B$5:$I$443,6,0),"")</f>
        <v/>
      </c>
    </row>
    <row r="45" spans="2:5" ht="18" customHeight="1">
      <c r="B45" s="93"/>
      <c r="C45" s="181" t="str">
        <f>IFERROR(VLOOKUP(B45,金銭出納簿!$B$5:$I$443,3,0),"")</f>
        <v/>
      </c>
      <c r="D45" s="193" t="str">
        <f>IFERROR(VLOOKUP(B45,金銭出納簿!$B$5:$I$443,5,0),"")</f>
        <v/>
      </c>
      <c r="E45" s="210" t="str">
        <f>IFERROR(VLOOKUP(B45,金銭出納簿!$B$5:$I$443,6,0),"")</f>
        <v/>
      </c>
    </row>
    <row r="46" spans="2:5" ht="18" customHeight="1">
      <c r="B46" s="93"/>
      <c r="C46" s="181" t="str">
        <f>IFERROR(VLOOKUP(B46,金銭出納簿!$B$5:$I$443,3,0),"")</f>
        <v/>
      </c>
      <c r="D46" s="193" t="str">
        <f>IFERROR(VLOOKUP(B46,金銭出納簿!$B$5:$I$443,5,0),"")</f>
        <v/>
      </c>
      <c r="E46" s="210" t="str">
        <f>IFERROR(VLOOKUP(B46,金銭出納簿!$B$5:$I$443,6,0),"")</f>
        <v/>
      </c>
    </row>
    <row r="47" spans="2:5" ht="18" customHeight="1">
      <c r="B47" s="93"/>
      <c r="C47" s="181" t="str">
        <f>IFERROR(VLOOKUP(B47,金銭出納簿!$B$5:$I$443,3,0),"")</f>
        <v/>
      </c>
      <c r="D47" s="193" t="str">
        <f>IFERROR(VLOOKUP(B47,金銭出納簿!$B$5:$I$443,5,0),"")</f>
        <v/>
      </c>
      <c r="E47" s="210" t="str">
        <f>IFERROR(VLOOKUP(B47,金銭出納簿!$B$5:$I$443,6,0),"")</f>
        <v/>
      </c>
    </row>
    <row r="48" spans="2:5" ht="18" customHeight="1">
      <c r="B48" s="93"/>
      <c r="C48" s="181" t="str">
        <f>IFERROR(VLOOKUP(B48,金銭出納簿!$B$5:$I$443,3,0),"")</f>
        <v/>
      </c>
      <c r="D48" s="193" t="str">
        <f>IFERROR(VLOOKUP(B48,金銭出納簿!$B$5:$I$443,5,0),"")</f>
        <v/>
      </c>
      <c r="E48" s="210" t="str">
        <f>IFERROR(VLOOKUP(B48,金銭出納簿!$B$5:$I$443,6,0),"")</f>
        <v/>
      </c>
    </row>
    <row r="49" spans="2:5" ht="18" customHeight="1">
      <c r="B49" s="94"/>
      <c r="C49" s="182" t="str">
        <f>IFERROR(VLOOKUP(B49,金銭出納簿!$B$5:$I$443,3,0),"")</f>
        <v/>
      </c>
      <c r="D49" s="195" t="str">
        <f>IFERROR(VLOOKUP(B49,金銭出納簿!$B$5:$I$443,5,0),"")</f>
        <v/>
      </c>
      <c r="E49" s="211" t="str">
        <f>IFERROR(VLOOKUP(B49,金銭出納簿!$B$5:$I$443,6,0),"")</f>
        <v/>
      </c>
    </row>
    <row r="50" spans="2:5" ht="18" customHeight="1">
      <c r="D50" s="189" t="s">
        <v>77</v>
      </c>
      <c r="E50" s="212">
        <f>SUM(E35:E49)</f>
        <v>0</v>
      </c>
    </row>
    <row r="51" spans="2:5" ht="18" customHeight="1">
      <c r="D51" s="13"/>
      <c r="E51" s="13"/>
    </row>
    <row r="52" spans="2:5" ht="18" customHeight="1">
      <c r="B52" s="168" t="s">
        <v>92</v>
      </c>
      <c r="C52" s="179"/>
      <c r="D52" s="186"/>
      <c r="E52" s="13"/>
    </row>
    <row r="53" spans="2:5" ht="18" customHeight="1">
      <c r="B53" s="166" t="s">
        <v>42</v>
      </c>
      <c r="C53" s="177" t="s">
        <v>127</v>
      </c>
      <c r="D53" s="187" t="s">
        <v>64</v>
      </c>
      <c r="E53" s="177" t="s">
        <v>19</v>
      </c>
    </row>
    <row r="54" spans="2:5" ht="18" customHeight="1">
      <c r="B54" s="95"/>
      <c r="C54" s="181" t="str">
        <f>IFERROR(VLOOKUP(B54,金銭出納簿!$B$5:$I$443,3,0),"")</f>
        <v/>
      </c>
      <c r="D54" s="194" t="str">
        <f>IFERROR(VLOOKUP(B54,金銭出納簿!$B$5:$I$443,5,0),"")</f>
        <v/>
      </c>
      <c r="E54" s="208" t="str">
        <f>IFERROR(VLOOKUP(B54,金銭出納簿!$B$5:$I$443,6,0),"")</f>
        <v/>
      </c>
    </row>
    <row r="55" spans="2:5" ht="18" customHeight="1">
      <c r="B55" s="93"/>
      <c r="C55" s="181" t="str">
        <f>IFERROR(VLOOKUP(B55,金銭出納簿!$B$5:$I$443,3,0),"")</f>
        <v/>
      </c>
      <c r="D55" s="193" t="str">
        <f>IFERROR(VLOOKUP(B55,金銭出納簿!$B$5:$I$443,5,0),"")</f>
        <v/>
      </c>
      <c r="E55" s="210" t="str">
        <f>IFERROR(VLOOKUP(B55,金銭出納簿!$B$5:$I$443,6,0),"")</f>
        <v/>
      </c>
    </row>
    <row r="56" spans="2:5" ht="18" customHeight="1">
      <c r="B56" s="93"/>
      <c r="C56" s="181" t="str">
        <f>IFERROR(VLOOKUP(B56,金銭出納簿!$B$5:$I$443,3,0),"")</f>
        <v/>
      </c>
      <c r="D56" s="193" t="str">
        <f>IFERROR(VLOOKUP(B56,金銭出納簿!$B$5:$I$443,5,0),"")</f>
        <v/>
      </c>
      <c r="E56" s="210" t="str">
        <f>IFERROR(VLOOKUP(B56,金銭出納簿!$B$5:$I$443,6,0),"")</f>
        <v/>
      </c>
    </row>
    <row r="57" spans="2:5" ht="18" customHeight="1">
      <c r="B57" s="93"/>
      <c r="C57" s="181" t="str">
        <f>IFERROR(VLOOKUP(B57,金銭出納簿!$B$5:$I$443,3,0),"")</f>
        <v/>
      </c>
      <c r="D57" s="193" t="str">
        <f>IFERROR(VLOOKUP(B57,金銭出納簿!$B$5:$I$443,5,0),"")</f>
        <v/>
      </c>
      <c r="E57" s="210" t="str">
        <f>IFERROR(VLOOKUP(B57,金銭出納簿!$B$5:$I$443,6,0),"")</f>
        <v/>
      </c>
    </row>
    <row r="58" spans="2:5" ht="18" customHeight="1">
      <c r="B58" s="93"/>
      <c r="C58" s="181" t="str">
        <f>IFERROR(VLOOKUP(B58,金銭出納簿!$B$5:$I$443,3,0),"")</f>
        <v/>
      </c>
      <c r="D58" s="193" t="str">
        <f>IFERROR(VLOOKUP(B58,金銭出納簿!$B$5:$I$443,5,0),"")</f>
        <v/>
      </c>
      <c r="E58" s="210" t="str">
        <f>IFERROR(VLOOKUP(B58,金銭出納簿!$B$5:$I$443,6,0),"")</f>
        <v/>
      </c>
    </row>
    <row r="59" spans="2:5" ht="18" customHeight="1">
      <c r="B59" s="93"/>
      <c r="C59" s="181" t="str">
        <f>IFERROR(VLOOKUP(B59,金銭出納簿!$B$5:$I$443,3,0),"")</f>
        <v/>
      </c>
      <c r="D59" s="193" t="str">
        <f>IFERROR(VLOOKUP(B59,金銭出納簿!$B$5:$I$443,5,0),"")</f>
        <v/>
      </c>
      <c r="E59" s="210" t="str">
        <f>IFERROR(VLOOKUP(B59,金銭出納簿!$B$5:$I$443,6,0),"")</f>
        <v/>
      </c>
    </row>
    <row r="60" spans="2:5" ht="18" customHeight="1">
      <c r="B60" s="93"/>
      <c r="C60" s="181" t="str">
        <f>IFERROR(VLOOKUP(B60,金銭出納簿!$B$5:$I$443,3,0),"")</f>
        <v/>
      </c>
      <c r="D60" s="193" t="str">
        <f>IFERROR(VLOOKUP(B60,金銭出納簿!$B$5:$I$443,5,0),"")</f>
        <v/>
      </c>
      <c r="E60" s="210" t="str">
        <f>IFERROR(VLOOKUP(B60,金銭出納簿!$B$5:$I$443,6,0),"")</f>
        <v/>
      </c>
    </row>
    <row r="61" spans="2:5" ht="18" customHeight="1">
      <c r="B61" s="93"/>
      <c r="C61" s="181" t="str">
        <f>IFERROR(VLOOKUP(B61,金銭出納簿!$B$5:$I$443,3,0),"")</f>
        <v/>
      </c>
      <c r="D61" s="193" t="str">
        <f>IFERROR(VLOOKUP(B61,金銭出納簿!$B$5:$I$443,5,0),"")</f>
        <v/>
      </c>
      <c r="E61" s="210" t="str">
        <f>IFERROR(VLOOKUP(B61,金銭出納簿!$B$5:$I$443,6,0),"")</f>
        <v/>
      </c>
    </row>
    <row r="62" spans="2:5" ht="18" customHeight="1">
      <c r="B62" s="93"/>
      <c r="C62" s="181" t="str">
        <f>IFERROR(VLOOKUP(B62,金銭出納簿!$B$5:$I$443,3,0),"")</f>
        <v/>
      </c>
      <c r="D62" s="193" t="str">
        <f>IFERROR(VLOOKUP(B62,金銭出納簿!$B$5:$I$443,5,0),"")</f>
        <v/>
      </c>
      <c r="E62" s="210" t="str">
        <f>IFERROR(VLOOKUP(B62,金銭出納簿!$B$5:$I$443,6,0),"")</f>
        <v/>
      </c>
    </row>
    <row r="63" spans="2:5" ht="18" customHeight="1">
      <c r="B63" s="93"/>
      <c r="C63" s="181" t="str">
        <f>IFERROR(VLOOKUP(B63,金銭出納簿!$B$5:$I$443,3,0),"")</f>
        <v/>
      </c>
      <c r="D63" s="193" t="str">
        <f>IFERROR(VLOOKUP(B63,金銭出納簿!$B$5:$I$443,5,0),"")</f>
        <v/>
      </c>
      <c r="E63" s="210" t="str">
        <f>IFERROR(VLOOKUP(B63,金銭出納簿!$B$5:$I$443,6,0),"")</f>
        <v/>
      </c>
    </row>
    <row r="64" spans="2:5" ht="18" customHeight="1">
      <c r="B64" s="93"/>
      <c r="C64" s="181" t="str">
        <f>IFERROR(VLOOKUP(B64,金銭出納簿!$B$5:$I$443,3,0),"")</f>
        <v/>
      </c>
      <c r="D64" s="193" t="str">
        <f>IFERROR(VLOOKUP(B64,金銭出納簿!$B$5:$I$443,5,0),"")</f>
        <v/>
      </c>
      <c r="E64" s="210" t="str">
        <f>IFERROR(VLOOKUP(B64,金銭出納簿!$B$5:$I$443,6,0),"")</f>
        <v/>
      </c>
    </row>
    <row r="65" spans="2:5" ht="18" customHeight="1">
      <c r="B65" s="93"/>
      <c r="C65" s="181" t="str">
        <f>IFERROR(VLOOKUP(B65,金銭出納簿!$B$5:$I$443,3,0),"")</f>
        <v/>
      </c>
      <c r="D65" s="193" t="str">
        <f>IFERROR(VLOOKUP(B65,金銭出納簿!$B$5:$I$443,5,0),"")</f>
        <v/>
      </c>
      <c r="E65" s="210" t="str">
        <f>IFERROR(VLOOKUP(B65,金銭出納簿!$B$5:$I$443,6,0),"")</f>
        <v/>
      </c>
    </row>
    <row r="66" spans="2:5" ht="18" customHeight="1">
      <c r="B66" s="93"/>
      <c r="C66" s="181" t="str">
        <f>IFERROR(VLOOKUP(B66,金銭出納簿!$B$5:$I$443,3,0),"")</f>
        <v/>
      </c>
      <c r="D66" s="193" t="str">
        <f>IFERROR(VLOOKUP(B66,金銭出納簿!$B$5:$I$443,5,0),"")</f>
        <v/>
      </c>
      <c r="E66" s="210" t="str">
        <f>IFERROR(VLOOKUP(B66,金銭出納簿!$B$5:$I$443,6,0),"")</f>
        <v/>
      </c>
    </row>
    <row r="67" spans="2:5" ht="18" customHeight="1">
      <c r="B67" s="93"/>
      <c r="C67" s="181" t="str">
        <f>IFERROR(VLOOKUP(B67,金銭出納簿!$B$5:$I$443,3,0),"")</f>
        <v/>
      </c>
      <c r="D67" s="193" t="str">
        <f>IFERROR(VLOOKUP(B67,金銭出納簿!$B$5:$I$443,5,0),"")</f>
        <v/>
      </c>
      <c r="E67" s="210" t="str">
        <f>IFERROR(VLOOKUP(B67,金銭出納簿!$B$5:$I$443,6,0),"")</f>
        <v/>
      </c>
    </row>
    <row r="68" spans="2:5" ht="18" customHeight="1">
      <c r="B68" s="94"/>
      <c r="C68" s="182" t="str">
        <f>IFERROR(VLOOKUP(B68,金銭出納簿!$B$5:$I$443,3,0),"")</f>
        <v/>
      </c>
      <c r="D68" s="195" t="str">
        <f>IFERROR(VLOOKUP(B68,金銭出納簿!$B$5:$I$443,5,0),"")</f>
        <v/>
      </c>
      <c r="E68" s="211" t="str">
        <f>IFERROR(VLOOKUP(B68,金銭出納簿!$B$5:$I$443,6,0),"")</f>
        <v/>
      </c>
    </row>
    <row r="69" spans="2:5" ht="18" customHeight="1">
      <c r="B69" s="96"/>
      <c r="C69" s="180" t="str">
        <f>IFERROR(VLOOKUP(B69,金銭出納簿!$B$5:$I$443,3,0),"")</f>
        <v/>
      </c>
      <c r="D69" s="192" t="str">
        <f>IFERROR(VLOOKUP(B69,金銭出納簿!$B$5:$I$443,5,0),"")</f>
        <v/>
      </c>
      <c r="E69" s="209" t="str">
        <f>IFERROR(VLOOKUP(B69,金銭出納簿!$B$5:$I$443,6,0),"")</f>
        <v/>
      </c>
    </row>
    <row r="70" spans="2:5" ht="18" customHeight="1">
      <c r="B70" s="93"/>
      <c r="C70" s="181" t="str">
        <f>IFERROR(VLOOKUP(B70,金銭出納簿!$B$5:$I$443,3,0),"")</f>
        <v/>
      </c>
      <c r="D70" s="193" t="str">
        <f>IFERROR(VLOOKUP(B70,金銭出納簿!$B$5:$I$443,5,0),"")</f>
        <v/>
      </c>
      <c r="E70" s="210" t="str">
        <f>IFERROR(VLOOKUP(B70,金銭出納簿!$B$5:$I$443,6,0),"")</f>
        <v/>
      </c>
    </row>
    <row r="71" spans="2:5" ht="18" customHeight="1">
      <c r="B71" s="93"/>
      <c r="C71" s="181" t="str">
        <f>IFERROR(VLOOKUP(B71,金銭出納簿!$B$5:$I$443,3,0),"")</f>
        <v/>
      </c>
      <c r="D71" s="193" t="str">
        <f>IFERROR(VLOOKUP(B71,金銭出納簿!$B$5:$I$443,5,0),"")</f>
        <v/>
      </c>
      <c r="E71" s="210" t="str">
        <f>IFERROR(VLOOKUP(B71,金銭出納簿!$B$5:$I$443,6,0),"")</f>
        <v/>
      </c>
    </row>
    <row r="72" spans="2:5" ht="18" customHeight="1">
      <c r="B72" s="93"/>
      <c r="C72" s="181" t="str">
        <f>IFERROR(VLOOKUP(B72,金銭出納簿!$B$5:$I$443,3,0),"")</f>
        <v/>
      </c>
      <c r="D72" s="193" t="str">
        <f>IFERROR(VLOOKUP(B72,金銭出納簿!$B$5:$I$443,5,0),"")</f>
        <v/>
      </c>
      <c r="E72" s="210" t="str">
        <f>IFERROR(VLOOKUP(B72,金銭出納簿!$B$5:$I$443,6,0),"")</f>
        <v/>
      </c>
    </row>
    <row r="73" spans="2:5" ht="18" customHeight="1">
      <c r="B73" s="93"/>
      <c r="C73" s="181" t="str">
        <f>IFERROR(VLOOKUP(B73,金銭出納簿!$B$5:$I$443,3,0),"")</f>
        <v/>
      </c>
      <c r="D73" s="193" t="str">
        <f>IFERROR(VLOOKUP(B73,金銭出納簿!$B$5:$I$443,5,0),"")</f>
        <v/>
      </c>
      <c r="E73" s="210" t="str">
        <f>IFERROR(VLOOKUP(B73,金銭出納簿!$B$5:$I$443,6,0),"")</f>
        <v/>
      </c>
    </row>
    <row r="74" spans="2:5" ht="18" customHeight="1">
      <c r="B74" s="93"/>
      <c r="C74" s="181" t="str">
        <f>IFERROR(VLOOKUP(B74,金銭出納簿!$B$5:$I$443,3,0),"")</f>
        <v/>
      </c>
      <c r="D74" s="193" t="str">
        <f>IFERROR(VLOOKUP(B74,金銭出納簿!$B$5:$I$443,5,0),"")</f>
        <v/>
      </c>
      <c r="E74" s="210" t="str">
        <f>IFERROR(VLOOKUP(B74,金銭出納簿!$B$5:$I$443,6,0),"")</f>
        <v/>
      </c>
    </row>
    <row r="75" spans="2:5" ht="18" customHeight="1">
      <c r="B75" s="93"/>
      <c r="C75" s="181" t="str">
        <f>IFERROR(VLOOKUP(B75,金銭出納簿!$B$5:$I$443,3,0),"")</f>
        <v/>
      </c>
      <c r="D75" s="193" t="str">
        <f>IFERROR(VLOOKUP(B75,金銭出納簿!$B$5:$I$443,5,0),"")</f>
        <v/>
      </c>
      <c r="E75" s="210" t="str">
        <f>IFERROR(VLOOKUP(B75,金銭出納簿!$B$5:$I$443,6,0),"")</f>
        <v/>
      </c>
    </row>
    <row r="76" spans="2:5" ht="18" customHeight="1">
      <c r="B76" s="93"/>
      <c r="C76" s="181" t="str">
        <f>IFERROR(VLOOKUP(B76,金銭出納簿!$B$5:$I$443,3,0),"")</f>
        <v/>
      </c>
      <c r="D76" s="193" t="str">
        <f>IFERROR(VLOOKUP(B76,金銭出納簿!$B$5:$I$443,5,0),"")</f>
        <v/>
      </c>
      <c r="E76" s="210" t="str">
        <f>IFERROR(VLOOKUP(B76,金銭出納簿!$B$5:$I$443,6,0),"")</f>
        <v/>
      </c>
    </row>
    <row r="77" spans="2:5" ht="18" customHeight="1">
      <c r="B77" s="93"/>
      <c r="C77" s="181" t="str">
        <f>IFERROR(VLOOKUP(B77,金銭出納簿!$B$5:$I$443,3,0),"")</f>
        <v/>
      </c>
      <c r="D77" s="193" t="str">
        <f>IFERROR(VLOOKUP(B77,金銭出納簿!$B$5:$I$443,5,0),"")</f>
        <v/>
      </c>
      <c r="E77" s="210" t="str">
        <f>IFERROR(VLOOKUP(B77,金銭出納簿!$B$5:$I$443,6,0),"")</f>
        <v/>
      </c>
    </row>
    <row r="78" spans="2:5" ht="18" customHeight="1">
      <c r="B78" s="93"/>
      <c r="C78" s="181" t="str">
        <f>IFERROR(VLOOKUP(B78,金銭出納簿!$B$5:$I$443,3,0),"")</f>
        <v/>
      </c>
      <c r="D78" s="193" t="str">
        <f>IFERROR(VLOOKUP(B78,金銭出納簿!$B$5:$I$443,5,0),"")</f>
        <v/>
      </c>
      <c r="E78" s="210" t="str">
        <f>IFERROR(VLOOKUP(B78,金銭出納簿!$B$5:$I$443,6,0),"")</f>
        <v/>
      </c>
    </row>
    <row r="79" spans="2:5" ht="18" customHeight="1">
      <c r="B79" s="93"/>
      <c r="C79" s="181" t="str">
        <f>IFERROR(VLOOKUP(B79,金銭出納簿!$B$5:$I$443,3,0),"")</f>
        <v/>
      </c>
      <c r="D79" s="193" t="str">
        <f>IFERROR(VLOOKUP(B79,金銭出納簿!$B$5:$I$443,5,0),"")</f>
        <v/>
      </c>
      <c r="E79" s="210" t="str">
        <f>IFERROR(VLOOKUP(B79,金銭出納簿!$B$5:$I$443,6,0),"")</f>
        <v/>
      </c>
    </row>
    <row r="80" spans="2:5" ht="18" customHeight="1">
      <c r="B80" s="93"/>
      <c r="C80" s="181" t="str">
        <f>IFERROR(VLOOKUP(B80,金銭出納簿!$B$5:$I$443,3,0),"")</f>
        <v/>
      </c>
      <c r="D80" s="193" t="str">
        <f>IFERROR(VLOOKUP(B80,金銭出納簿!$B$5:$I$443,5,0),"")</f>
        <v/>
      </c>
      <c r="E80" s="210" t="str">
        <f>IFERROR(VLOOKUP(B80,金銭出納簿!$B$5:$I$443,6,0),"")</f>
        <v/>
      </c>
    </row>
    <row r="81" spans="2:5" ht="18" customHeight="1">
      <c r="B81" s="93"/>
      <c r="C81" s="181" t="str">
        <f>IFERROR(VLOOKUP(B81,金銭出納簿!$B$5:$I$443,3,0),"")</f>
        <v/>
      </c>
      <c r="D81" s="193" t="str">
        <f>IFERROR(VLOOKUP(B81,金銭出納簿!$B$5:$I$443,5,0),"")</f>
        <v/>
      </c>
      <c r="E81" s="210" t="str">
        <f>IFERROR(VLOOKUP(B81,金銭出納簿!$B$5:$I$443,6,0),"")</f>
        <v/>
      </c>
    </row>
    <row r="82" spans="2:5" ht="18" customHeight="1">
      <c r="B82" s="93"/>
      <c r="C82" s="181" t="str">
        <f>IFERROR(VLOOKUP(B82,金銭出納簿!$B$5:$I$443,3,0),"")</f>
        <v/>
      </c>
      <c r="D82" s="193" t="str">
        <f>IFERROR(VLOOKUP(B82,金銭出納簿!$B$5:$I$443,5,0),"")</f>
        <v/>
      </c>
      <c r="E82" s="210" t="str">
        <f>IFERROR(VLOOKUP(B82,金銭出納簿!$B$5:$I$443,6,0),"")</f>
        <v/>
      </c>
    </row>
    <row r="83" spans="2:5" ht="18" customHeight="1">
      <c r="B83" s="169"/>
      <c r="C83" s="184" t="str">
        <f>IFERROR(VLOOKUP(B83,金銭出納簿!$B$5:$I$443,3,0),"")</f>
        <v/>
      </c>
      <c r="D83" s="194" t="str">
        <f>IFERROR(VLOOKUP(B83,金銭出納簿!$B$5:$I$443,5,0),"")</f>
        <v/>
      </c>
      <c r="E83" s="214" t="str">
        <f>IFERROR(VLOOKUP(B83,金銭出納簿!$B$5:$I$443,6,0),"")</f>
        <v/>
      </c>
    </row>
    <row r="84" spans="2:5" ht="18" customHeight="1">
      <c r="B84" s="95"/>
      <c r="C84" s="183" t="str">
        <f>IFERROR(VLOOKUP(B84,金銭出納簿!$B$5:$I$443,3,0),"")</f>
        <v/>
      </c>
      <c r="D84" s="196" t="str">
        <f>IFERROR(VLOOKUP(B84,金銭出納簿!$B$5:$I$443,5,0),"")</f>
        <v/>
      </c>
      <c r="E84" s="208" t="str">
        <f>IFERROR(VLOOKUP(B84,金銭出納簿!$B$5:$I$443,6,0),"")</f>
        <v/>
      </c>
    </row>
    <row r="85" spans="2:5" ht="18" customHeight="1">
      <c r="B85" s="93"/>
      <c r="C85" s="181" t="str">
        <f>IFERROR(VLOOKUP(B85,金銭出納簿!$B$5:$I$443,3,0),"")</f>
        <v/>
      </c>
      <c r="D85" s="193" t="str">
        <f>IFERROR(VLOOKUP(B85,金銭出納簿!$B$5:$I$443,5,0),"")</f>
        <v/>
      </c>
      <c r="E85" s="210" t="str">
        <f>IFERROR(VLOOKUP(B85,金銭出納簿!$B$5:$I$443,6,0),"")</f>
        <v/>
      </c>
    </row>
    <row r="86" spans="2:5" ht="18" customHeight="1">
      <c r="B86" s="93"/>
      <c r="C86" s="181" t="str">
        <f>IFERROR(VLOOKUP(B86,金銭出納簿!$B$5:$I$443,3,0),"")</f>
        <v/>
      </c>
      <c r="D86" s="193" t="str">
        <f>IFERROR(VLOOKUP(B86,金銭出納簿!$B$5:$I$443,5,0),"")</f>
        <v/>
      </c>
      <c r="E86" s="210" t="str">
        <f>IFERROR(VLOOKUP(B86,金銭出納簿!$B$5:$I$443,6,0),"")</f>
        <v/>
      </c>
    </row>
    <row r="87" spans="2:5" ht="18" customHeight="1">
      <c r="B87" s="93"/>
      <c r="C87" s="181" t="str">
        <f>IFERROR(VLOOKUP(B87,金銭出納簿!$B$5:$I$443,3,0),"")</f>
        <v/>
      </c>
      <c r="D87" s="193" t="str">
        <f>IFERROR(VLOOKUP(B87,金銭出納簿!$B$5:$I$443,5,0),"")</f>
        <v/>
      </c>
      <c r="E87" s="210" t="str">
        <f>IFERROR(VLOOKUP(B87,金銭出納簿!$B$5:$I$443,6,0),"")</f>
        <v/>
      </c>
    </row>
    <row r="88" spans="2:5" ht="18" customHeight="1">
      <c r="B88" s="93"/>
      <c r="C88" s="181" t="str">
        <f>IFERROR(VLOOKUP(B88,金銭出納簿!$B$5:$I$443,3,0),"")</f>
        <v/>
      </c>
      <c r="D88" s="193" t="str">
        <f>IFERROR(VLOOKUP(B88,金銭出納簿!$B$5:$I$443,5,0),"")</f>
        <v/>
      </c>
      <c r="E88" s="210" t="str">
        <f>IFERROR(VLOOKUP(B88,金銭出納簿!$B$5:$I$443,6,0),"")</f>
        <v/>
      </c>
    </row>
    <row r="89" spans="2:5" ht="18" customHeight="1">
      <c r="B89" s="93"/>
      <c r="C89" s="181" t="str">
        <f>IFERROR(VLOOKUP(B89,金銭出納簿!$B$5:$I$443,3,0),"")</f>
        <v/>
      </c>
      <c r="D89" s="193" t="str">
        <f>IFERROR(VLOOKUP(B89,金銭出納簿!$B$5:$I$443,5,0),"")</f>
        <v/>
      </c>
      <c r="E89" s="210" t="str">
        <f>IFERROR(VLOOKUP(B89,金銭出納簿!$B$5:$I$443,6,0),"")</f>
        <v/>
      </c>
    </row>
    <row r="90" spans="2:5" ht="18" customHeight="1">
      <c r="B90" s="93"/>
      <c r="C90" s="181" t="str">
        <f>IFERROR(VLOOKUP(B90,金銭出納簿!$B$5:$I$443,3,0),"")</f>
        <v/>
      </c>
      <c r="D90" s="193" t="str">
        <f>IFERROR(VLOOKUP(B90,金銭出納簿!$B$5:$I$443,5,0),"")</f>
        <v/>
      </c>
      <c r="E90" s="210" t="str">
        <f>IFERROR(VLOOKUP(B90,金銭出納簿!$B$5:$I$443,6,0),"")</f>
        <v/>
      </c>
    </row>
    <row r="91" spans="2:5" ht="18" customHeight="1">
      <c r="B91" s="93"/>
      <c r="C91" s="181" t="str">
        <f>IFERROR(VLOOKUP(B91,金銭出納簿!$B$5:$I$443,3,0),"")</f>
        <v/>
      </c>
      <c r="D91" s="193" t="str">
        <f>IFERROR(VLOOKUP(B91,金銭出納簿!$B$5:$I$443,5,0),"")</f>
        <v/>
      </c>
      <c r="E91" s="210" t="str">
        <f>IFERROR(VLOOKUP(B91,金銭出納簿!$B$5:$I$443,6,0),"")</f>
        <v/>
      </c>
    </row>
    <row r="92" spans="2:5" ht="18" customHeight="1">
      <c r="B92" s="93"/>
      <c r="C92" s="181" t="str">
        <f>IFERROR(VLOOKUP(B92,金銭出納簿!$B$5:$I$443,3,0),"")</f>
        <v/>
      </c>
      <c r="D92" s="193" t="str">
        <f>IFERROR(VLOOKUP(B92,金銭出納簿!$B$5:$I$443,5,0),"")</f>
        <v/>
      </c>
      <c r="E92" s="210" t="str">
        <f>IFERROR(VLOOKUP(B92,金銭出納簿!$B$5:$I$443,6,0),"")</f>
        <v/>
      </c>
    </row>
    <row r="93" spans="2:5" ht="18" customHeight="1">
      <c r="B93" s="93"/>
      <c r="C93" s="181" t="str">
        <f>IFERROR(VLOOKUP(B93,金銭出納簿!$B$5:$I$443,3,0),"")</f>
        <v/>
      </c>
      <c r="D93" s="193" t="str">
        <f>IFERROR(VLOOKUP(B93,金銭出納簿!$B$5:$I$443,5,0),"")</f>
        <v/>
      </c>
      <c r="E93" s="210" t="str">
        <f>IFERROR(VLOOKUP(B93,金銭出納簿!$B$5:$I$443,6,0),"")</f>
        <v/>
      </c>
    </row>
    <row r="94" spans="2:5" ht="18" customHeight="1">
      <c r="B94" s="93"/>
      <c r="C94" s="181" t="str">
        <f>IFERROR(VLOOKUP(B94,金銭出納簿!$B$5:$I$443,3,0),"")</f>
        <v/>
      </c>
      <c r="D94" s="193" t="str">
        <f>IFERROR(VLOOKUP(B94,金銭出納簿!$B$5:$I$443,5,0),"")</f>
        <v/>
      </c>
      <c r="E94" s="210" t="str">
        <f>IFERROR(VLOOKUP(B94,金銭出納簿!$B$5:$I$443,6,0),"")</f>
        <v/>
      </c>
    </row>
    <row r="95" spans="2:5" ht="18" customHeight="1">
      <c r="B95" s="93"/>
      <c r="C95" s="181" t="str">
        <f>IFERROR(VLOOKUP(B95,金銭出納簿!$B$5:$I$443,3,0),"")</f>
        <v/>
      </c>
      <c r="D95" s="193" t="str">
        <f>IFERROR(VLOOKUP(B95,金銭出納簿!$B$5:$I$443,5,0),"")</f>
        <v/>
      </c>
      <c r="E95" s="210" t="str">
        <f>IFERROR(VLOOKUP(B95,金銭出納簿!$B$5:$I$443,6,0),"")</f>
        <v/>
      </c>
    </row>
    <row r="96" spans="2:5" ht="18" customHeight="1">
      <c r="B96" s="93"/>
      <c r="C96" s="181" t="str">
        <f>IFERROR(VLOOKUP(B96,金銭出納簿!$B$5:$I$443,3,0),"")</f>
        <v/>
      </c>
      <c r="D96" s="193" t="str">
        <f>IFERROR(VLOOKUP(B96,金銭出納簿!$B$5:$I$443,5,0),"")</f>
        <v/>
      </c>
      <c r="E96" s="210" t="str">
        <f>IFERROR(VLOOKUP(B96,金銭出納簿!$B$5:$I$443,6,0),"")</f>
        <v/>
      </c>
    </row>
    <row r="97" spans="2:5" ht="18" customHeight="1">
      <c r="B97" s="93"/>
      <c r="C97" s="181" t="str">
        <f>IFERROR(VLOOKUP(B97,金銭出納簿!$B$5:$I$443,3,0),"")</f>
        <v/>
      </c>
      <c r="D97" s="193" t="str">
        <f>IFERROR(VLOOKUP(B97,金銭出納簿!$B$5:$I$443,5,0),"")</f>
        <v/>
      </c>
      <c r="E97" s="210" t="str">
        <f>IFERROR(VLOOKUP(B97,金銭出納簿!$B$5:$I$443,6,0),"")</f>
        <v/>
      </c>
    </row>
    <row r="98" spans="2:5" ht="18" customHeight="1">
      <c r="B98" s="94"/>
      <c r="C98" s="182" t="str">
        <f>IFERROR(VLOOKUP(B98,金銭出納簿!$B$5:$I$443,3,0),"")</f>
        <v/>
      </c>
      <c r="D98" s="195" t="str">
        <f>IFERROR(VLOOKUP(B98,金銭出納簿!$B$5:$I$443,5,0),"")</f>
        <v/>
      </c>
      <c r="E98" s="211" t="str">
        <f>IFERROR(VLOOKUP(B98,金銭出納簿!$B$5:$I$443,6,0),"")</f>
        <v/>
      </c>
    </row>
    <row r="99" spans="2:5" ht="18" customHeight="1">
      <c r="D99" s="189" t="s">
        <v>77</v>
      </c>
      <c r="E99" s="150">
        <f>SUM(E54:E98)</f>
        <v>0</v>
      </c>
    </row>
    <row r="100" spans="2:5" ht="18" customHeight="1">
      <c r="D100" s="55"/>
      <c r="E100" s="65"/>
    </row>
    <row r="101" spans="2:5" ht="18" customHeight="1">
      <c r="D101" s="13"/>
      <c r="E101" s="13"/>
    </row>
    <row r="102" spans="2:5" ht="18" customHeight="1">
      <c r="B102" s="168" t="s">
        <v>44</v>
      </c>
      <c r="C102" s="179"/>
      <c r="D102" s="186"/>
      <c r="E102" s="13"/>
    </row>
    <row r="103" spans="2:5" ht="18" customHeight="1">
      <c r="B103" s="170" t="s">
        <v>42</v>
      </c>
      <c r="C103" s="177" t="s">
        <v>127</v>
      </c>
      <c r="D103" s="187" t="s">
        <v>64</v>
      </c>
      <c r="E103" s="213" t="s">
        <v>19</v>
      </c>
    </row>
    <row r="104" spans="2:5" ht="18" customHeight="1">
      <c r="B104" s="95"/>
      <c r="C104" s="181" t="str">
        <f>IFERROR(VLOOKUP(B104,金銭出納簿!$B$5:$I$443,3,0),"")</f>
        <v/>
      </c>
      <c r="D104" s="191" t="str">
        <f>IFERROR(VLOOKUP(B104,金銭出納簿!$B$5:$I$443,5,0),"")</f>
        <v/>
      </c>
      <c r="E104" s="208" t="str">
        <f>IFERROR(VLOOKUP(B104,金銭出納簿!$B$5:$I$443,6,0),"")</f>
        <v/>
      </c>
    </row>
    <row r="105" spans="2:5" ht="18" customHeight="1">
      <c r="B105" s="93"/>
      <c r="C105" s="181" t="str">
        <f>IFERROR(VLOOKUP(B105,金銭出納簿!$B$5:$I$443,3,0),"")</f>
        <v/>
      </c>
      <c r="D105" s="197" t="str">
        <f>IFERROR(VLOOKUP(B105,金銭出納簿!$B$5:$I$443,5,0),"")</f>
        <v/>
      </c>
      <c r="E105" s="210" t="str">
        <f>IFERROR(VLOOKUP(B105,金銭出納簿!$B$5:$I$443,6,0),"")</f>
        <v/>
      </c>
    </row>
    <row r="106" spans="2:5" ht="18" customHeight="1">
      <c r="B106" s="93"/>
      <c r="C106" s="181" t="str">
        <f>IFERROR(VLOOKUP(B106,金銭出納簿!$B$5:$I$443,3,0),"")</f>
        <v/>
      </c>
      <c r="D106" s="197" t="str">
        <f>IFERROR(VLOOKUP(B106,金銭出納簿!$B$5:$I$443,5,0),"")</f>
        <v/>
      </c>
      <c r="E106" s="210" t="str">
        <f>IFERROR(VLOOKUP(B106,金銭出納簿!$B$5:$I$443,6,0),"")</f>
        <v/>
      </c>
    </row>
    <row r="107" spans="2:5" ht="18" customHeight="1">
      <c r="B107" s="93"/>
      <c r="C107" s="181" t="str">
        <f>IFERROR(VLOOKUP(B107,金銭出納簿!$B$5:$I$443,3,0),"")</f>
        <v/>
      </c>
      <c r="D107" s="197" t="str">
        <f>IFERROR(VLOOKUP(B107,金銭出納簿!$B$5:$I$443,5,0),"")</f>
        <v/>
      </c>
      <c r="E107" s="210" t="str">
        <f>IFERROR(VLOOKUP(B107,金銭出納簿!$B$5:$I$443,6,0),"")</f>
        <v/>
      </c>
    </row>
    <row r="108" spans="2:5" ht="18" customHeight="1">
      <c r="B108" s="93"/>
      <c r="C108" s="181" t="str">
        <f>IFERROR(VLOOKUP(B108,金銭出納簿!$B$5:$I$443,3,0),"")</f>
        <v/>
      </c>
      <c r="D108" s="197" t="str">
        <f>IFERROR(VLOOKUP(B108,金銭出納簿!$B$5:$I$443,5,0),"")</f>
        <v/>
      </c>
      <c r="E108" s="210" t="str">
        <f>IFERROR(VLOOKUP(B108,金銭出納簿!$B$5:$I$443,6,0),"")</f>
        <v/>
      </c>
    </row>
    <row r="109" spans="2:5" ht="18" customHeight="1">
      <c r="B109" s="93"/>
      <c r="C109" s="181" t="str">
        <f>IFERROR(VLOOKUP(B109,金銭出納簿!$B$5:$I$443,3,0),"")</f>
        <v/>
      </c>
      <c r="D109" s="197" t="str">
        <f>IFERROR(VLOOKUP(B109,金銭出納簿!$B$5:$I$443,5,0),"")</f>
        <v/>
      </c>
      <c r="E109" s="210" t="str">
        <f>IFERROR(VLOOKUP(B109,金銭出納簿!$B$5:$I$443,6,0),"")</f>
        <v/>
      </c>
    </row>
    <row r="110" spans="2:5" ht="18" customHeight="1">
      <c r="B110" s="93"/>
      <c r="C110" s="181" t="str">
        <f>IFERROR(VLOOKUP(B110,金銭出納簿!$B$5:$I$443,3,0),"")</f>
        <v/>
      </c>
      <c r="D110" s="197" t="str">
        <f>IFERROR(VLOOKUP(B110,金銭出納簿!$B$5:$I$443,5,0),"")</f>
        <v/>
      </c>
      <c r="E110" s="210" t="str">
        <f>IFERROR(VLOOKUP(B110,金銭出納簿!$B$5:$I$443,6,0),"")</f>
        <v/>
      </c>
    </row>
    <row r="111" spans="2:5" ht="18" customHeight="1">
      <c r="B111" s="93"/>
      <c r="C111" s="181" t="str">
        <f>IFERROR(VLOOKUP(B111,金銭出納簿!$B$5:$I$443,3,0),"")</f>
        <v/>
      </c>
      <c r="D111" s="197" t="str">
        <f>IFERROR(VLOOKUP(B111,金銭出納簿!$B$5:$I$443,5,0),"")</f>
        <v/>
      </c>
      <c r="E111" s="210" t="str">
        <f>IFERROR(VLOOKUP(B111,金銭出納簿!$B$5:$I$443,6,0),"")</f>
        <v/>
      </c>
    </row>
    <row r="112" spans="2:5" ht="18" customHeight="1">
      <c r="B112" s="93"/>
      <c r="C112" s="181" t="str">
        <f>IFERROR(VLOOKUP(B112,金銭出納簿!$B$5:$I$443,3,0),"")</f>
        <v/>
      </c>
      <c r="D112" s="197" t="str">
        <f>IFERROR(VLOOKUP(B112,金銭出納簿!$B$5:$I$443,5,0),"")</f>
        <v/>
      </c>
      <c r="E112" s="210" t="str">
        <f>IFERROR(VLOOKUP(B112,金銭出納簿!$B$5:$I$443,6,0),"")</f>
        <v/>
      </c>
    </row>
    <row r="113" spans="2:5" ht="18" customHeight="1">
      <c r="B113" s="93"/>
      <c r="C113" s="181" t="str">
        <f>IFERROR(VLOOKUP(B113,金銭出納簿!$B$5:$I$443,3,0),"")</f>
        <v/>
      </c>
      <c r="D113" s="197" t="str">
        <f>IFERROR(VLOOKUP(B113,金銭出納簿!$B$5:$I$443,5,0),"")</f>
        <v/>
      </c>
      <c r="E113" s="210" t="str">
        <f>IFERROR(VLOOKUP(B113,金銭出納簿!$B$5:$I$443,6,0),"")</f>
        <v/>
      </c>
    </row>
    <row r="114" spans="2:5" ht="18" customHeight="1">
      <c r="B114" s="93"/>
      <c r="C114" s="181" t="str">
        <f>IFERROR(VLOOKUP(B114,金銭出納簿!$B$5:$I$443,3,0),"")</f>
        <v/>
      </c>
      <c r="D114" s="197" t="str">
        <f>IFERROR(VLOOKUP(B114,金銭出納簿!$B$5:$I$443,5,0),"")</f>
        <v/>
      </c>
      <c r="E114" s="210" t="str">
        <f>IFERROR(VLOOKUP(B114,金銭出納簿!$B$5:$I$443,6,0),"")</f>
        <v/>
      </c>
    </row>
    <row r="115" spans="2:5" ht="18" customHeight="1">
      <c r="B115" s="93"/>
      <c r="C115" s="181" t="str">
        <f>IFERROR(VLOOKUP(B115,金銭出納簿!$B$5:$I$443,3,0),"")</f>
        <v/>
      </c>
      <c r="D115" s="197" t="str">
        <f>IFERROR(VLOOKUP(B115,金銭出納簿!$B$5:$I$443,5,0),"")</f>
        <v/>
      </c>
      <c r="E115" s="210" t="str">
        <f>IFERROR(VLOOKUP(B115,金銭出納簿!$B$5:$I$443,6,0),"")</f>
        <v/>
      </c>
    </row>
    <row r="116" spans="2:5" ht="18" customHeight="1">
      <c r="B116" s="93"/>
      <c r="C116" s="181" t="str">
        <f>IFERROR(VLOOKUP(B116,金銭出納簿!$B$5:$I$443,3,0),"")</f>
        <v/>
      </c>
      <c r="D116" s="197" t="str">
        <f>IFERROR(VLOOKUP(B116,金銭出納簿!$B$5:$I$443,5,0),"")</f>
        <v/>
      </c>
      <c r="E116" s="210" t="str">
        <f>IFERROR(VLOOKUP(B116,金銭出納簿!$B$5:$I$443,6,0),"")</f>
        <v/>
      </c>
    </row>
    <row r="117" spans="2:5" ht="18" customHeight="1">
      <c r="B117" s="93"/>
      <c r="C117" s="181" t="str">
        <f>IFERROR(VLOOKUP(B117,金銭出納簿!$B$5:$I$443,3,0),"")</f>
        <v/>
      </c>
      <c r="D117" s="197" t="str">
        <f>IFERROR(VLOOKUP(B117,金銭出納簿!$B$5:$I$443,5,0),"")</f>
        <v/>
      </c>
      <c r="E117" s="210" t="str">
        <f>IFERROR(VLOOKUP(B117,金銭出納簿!$B$5:$I$443,6,0),"")</f>
        <v/>
      </c>
    </row>
    <row r="118" spans="2:5" ht="18" customHeight="1">
      <c r="B118" s="94"/>
      <c r="C118" s="182" t="str">
        <f>IFERROR(VLOOKUP(B118,金銭出納簿!$B$5:$I$443,3,0),"")</f>
        <v/>
      </c>
      <c r="D118" s="198" t="str">
        <f>IFERROR(VLOOKUP(B118,金銭出納簿!$B$5:$I$443,5,0),"")</f>
        <v/>
      </c>
      <c r="E118" s="211" t="str">
        <f>IFERROR(VLOOKUP(B118,金銭出納簿!$B$5:$I$443,6,0),"")</f>
        <v/>
      </c>
    </row>
    <row r="119" spans="2:5" ht="18" customHeight="1">
      <c r="D119" s="189" t="s">
        <v>77</v>
      </c>
      <c r="E119" s="212">
        <f>SUM(E104:E118)</f>
        <v>0</v>
      </c>
    </row>
    <row r="120" spans="2:5" ht="18" customHeight="1">
      <c r="D120" s="55"/>
      <c r="E120" s="65"/>
    </row>
    <row r="121" spans="2:5" ht="18" customHeight="1">
      <c r="D121" s="13"/>
      <c r="E121" s="13"/>
    </row>
    <row r="122" spans="2:5" ht="18" customHeight="1">
      <c r="B122" s="168" t="s">
        <v>93</v>
      </c>
      <c r="C122" s="179"/>
      <c r="D122" s="186"/>
      <c r="E122" s="13"/>
    </row>
    <row r="123" spans="2:5" ht="18" customHeight="1">
      <c r="B123" s="170" t="s">
        <v>42</v>
      </c>
      <c r="C123" s="177" t="s">
        <v>127</v>
      </c>
      <c r="D123" s="187" t="s">
        <v>64</v>
      </c>
      <c r="E123" s="213" t="s">
        <v>19</v>
      </c>
    </row>
    <row r="124" spans="2:5" ht="18" customHeight="1">
      <c r="B124" s="171"/>
      <c r="C124" s="181" t="str">
        <f>IFERROR(VLOOKUP(B124,金銭出納簿!$B$5:$I$443,3,0),"")</f>
        <v/>
      </c>
      <c r="D124" s="194" t="str">
        <f>IFERROR(VLOOKUP(B124,金銭出納簿!$B$5:$I$443,5,0),"")</f>
        <v/>
      </c>
      <c r="E124" s="208" t="str">
        <f>IFERROR(VLOOKUP(B124,金銭出納簿!$B$5:$I$443,6,0),"")</f>
        <v/>
      </c>
    </row>
    <row r="125" spans="2:5" ht="18" customHeight="1">
      <c r="B125" s="172"/>
      <c r="C125" s="181" t="str">
        <f>IFERROR(VLOOKUP(B125,金銭出納簿!$B$5:$I$443,3,0),"")</f>
        <v/>
      </c>
      <c r="D125" s="197" t="str">
        <f>IFERROR(VLOOKUP(B125,金銭出納簿!$B$5:$I$443,5,0),"")</f>
        <v/>
      </c>
      <c r="E125" s="210" t="str">
        <f>IFERROR(VLOOKUP(B125,金銭出納簿!$B$5:$I$443,6,0),"")</f>
        <v/>
      </c>
    </row>
    <row r="126" spans="2:5" ht="18" customHeight="1">
      <c r="B126" s="172"/>
      <c r="C126" s="181" t="str">
        <f>IFERROR(VLOOKUP(B126,金銭出納簿!$B$5:$I$443,3,0),"")</f>
        <v/>
      </c>
      <c r="D126" s="197" t="str">
        <f>IFERROR(VLOOKUP(B126,金銭出納簿!$B$5:$I$443,5,0),"")</f>
        <v/>
      </c>
      <c r="E126" s="210" t="str">
        <f>IFERROR(VLOOKUP(B126,金銭出納簿!$B$5:$I$443,6,0),"")</f>
        <v/>
      </c>
    </row>
    <row r="127" spans="2:5" ht="18" customHeight="1">
      <c r="B127" s="172"/>
      <c r="C127" s="181" t="str">
        <f>IFERROR(VLOOKUP(B127,金銭出納簿!$B$5:$I$443,3,0),"")</f>
        <v/>
      </c>
      <c r="D127" s="197" t="str">
        <f>IFERROR(VLOOKUP(B127,金銭出納簿!$B$5:$I$443,5,0),"")</f>
        <v/>
      </c>
      <c r="E127" s="210" t="str">
        <f>IFERROR(VLOOKUP(B127,金銭出納簿!$B$5:$I$443,6,0),"")</f>
        <v/>
      </c>
    </row>
    <row r="128" spans="2:5" ht="18" customHeight="1">
      <c r="B128" s="172"/>
      <c r="C128" s="181" t="str">
        <f>IFERROR(VLOOKUP(B128,金銭出納簿!$B$5:$I$443,3,0),"")</f>
        <v/>
      </c>
      <c r="D128" s="197" t="str">
        <f>IFERROR(VLOOKUP(B128,金銭出納簿!$B$5:$I$443,5,0),"")</f>
        <v/>
      </c>
      <c r="E128" s="210" t="str">
        <f>IFERROR(VLOOKUP(B128,金銭出納簿!$B$5:$I$443,6,0),"")</f>
        <v/>
      </c>
    </row>
    <row r="129" spans="2:5" ht="18" customHeight="1">
      <c r="B129" s="172"/>
      <c r="C129" s="181" t="str">
        <f>IFERROR(VLOOKUP(B129,金銭出納簿!$B$5:$I$443,3,0),"")</f>
        <v/>
      </c>
      <c r="D129" s="197" t="str">
        <f>IFERROR(VLOOKUP(B129,金銭出納簿!$B$5:$I$443,5,0),"")</f>
        <v/>
      </c>
      <c r="E129" s="210" t="str">
        <f>IFERROR(VLOOKUP(B129,金銭出納簿!$B$5:$I$443,6,0),"")</f>
        <v/>
      </c>
    </row>
    <row r="130" spans="2:5" ht="18" customHeight="1">
      <c r="B130" s="172"/>
      <c r="C130" s="181" t="str">
        <f>IFERROR(VLOOKUP(B130,金銭出納簿!$B$5:$I$443,3,0),"")</f>
        <v/>
      </c>
      <c r="D130" s="197" t="str">
        <f>IFERROR(VLOOKUP(B130,金銭出納簿!$B$5:$I$443,5,0),"")</f>
        <v/>
      </c>
      <c r="E130" s="210" t="str">
        <f>IFERROR(VLOOKUP(B130,金銭出納簿!$B$5:$I$443,6,0),"")</f>
        <v/>
      </c>
    </row>
    <row r="131" spans="2:5" ht="18" customHeight="1">
      <c r="B131" s="172"/>
      <c r="C131" s="181" t="str">
        <f>IFERROR(VLOOKUP(B131,金銭出納簿!$B$5:$I$443,3,0),"")</f>
        <v/>
      </c>
      <c r="D131" s="197" t="str">
        <f>IFERROR(VLOOKUP(B131,金銭出納簿!$B$5:$I$443,5,0),"")</f>
        <v/>
      </c>
      <c r="E131" s="210" t="str">
        <f>IFERROR(VLOOKUP(B131,金銭出納簿!$B$5:$I$443,6,0),"")</f>
        <v/>
      </c>
    </row>
    <row r="132" spans="2:5" ht="18" customHeight="1">
      <c r="B132" s="172"/>
      <c r="C132" s="181" t="str">
        <f>IFERROR(VLOOKUP(B132,金銭出納簿!$B$5:$I$443,3,0),"")</f>
        <v/>
      </c>
      <c r="D132" s="197" t="str">
        <f>IFERROR(VLOOKUP(B132,金銭出納簿!$B$5:$I$443,5,0),"")</f>
        <v/>
      </c>
      <c r="E132" s="210" t="str">
        <f>IFERROR(VLOOKUP(B132,金銭出納簿!$B$5:$I$443,6,0),"")</f>
        <v/>
      </c>
    </row>
    <row r="133" spans="2:5" ht="18" customHeight="1">
      <c r="B133" s="172"/>
      <c r="C133" s="181" t="str">
        <f>IFERROR(VLOOKUP(B133,金銭出納簿!$B$5:$I$443,3,0),"")</f>
        <v/>
      </c>
      <c r="D133" s="197" t="str">
        <f>IFERROR(VLOOKUP(B133,金銭出納簿!$B$5:$I$443,5,0),"")</f>
        <v/>
      </c>
      <c r="E133" s="210" t="str">
        <f>IFERROR(VLOOKUP(B133,金銭出納簿!$B$5:$I$443,6,0),"")</f>
        <v/>
      </c>
    </row>
    <row r="134" spans="2:5" ht="18" customHeight="1">
      <c r="B134" s="172"/>
      <c r="C134" s="181" t="str">
        <f>IFERROR(VLOOKUP(B134,金銭出納簿!$B$5:$I$443,3,0),"")</f>
        <v/>
      </c>
      <c r="D134" s="197" t="str">
        <f>IFERROR(VLOOKUP(B134,金銭出納簿!$B$5:$I$443,5,0),"")</f>
        <v/>
      </c>
      <c r="E134" s="210" t="str">
        <f>IFERROR(VLOOKUP(B134,金銭出納簿!$B$5:$I$443,6,0),"")</f>
        <v/>
      </c>
    </row>
    <row r="135" spans="2:5" ht="18" customHeight="1">
      <c r="B135" s="172"/>
      <c r="C135" s="181" t="str">
        <f>IFERROR(VLOOKUP(B135,金銭出納簿!$B$5:$I$443,3,0),"")</f>
        <v/>
      </c>
      <c r="D135" s="197" t="str">
        <f>IFERROR(VLOOKUP(B135,金銭出納簿!$B$5:$I$443,5,0),"")</f>
        <v/>
      </c>
      <c r="E135" s="210" t="str">
        <f>IFERROR(VLOOKUP(B135,金銭出納簿!$B$5:$I$443,6,0),"")</f>
        <v/>
      </c>
    </row>
    <row r="136" spans="2:5" ht="18" customHeight="1">
      <c r="B136" s="172"/>
      <c r="C136" s="181" t="str">
        <f>IFERROR(VLOOKUP(B136,金銭出納簿!$B$5:$I$443,3,0),"")</f>
        <v/>
      </c>
      <c r="D136" s="197" t="str">
        <f>IFERROR(VLOOKUP(B136,金銭出納簿!$B$5:$I$443,5,0),"")</f>
        <v/>
      </c>
      <c r="E136" s="210" t="str">
        <f>IFERROR(VLOOKUP(B136,金銭出納簿!$B$5:$I$443,6,0),"")</f>
        <v/>
      </c>
    </row>
    <row r="137" spans="2:5" ht="18" customHeight="1">
      <c r="B137" s="172"/>
      <c r="C137" s="181" t="str">
        <f>IFERROR(VLOOKUP(B137,金銭出納簿!$B$5:$I$443,3,0),"")</f>
        <v/>
      </c>
      <c r="D137" s="197" t="str">
        <f>IFERROR(VLOOKUP(B137,金銭出納簿!$B$5:$I$443,5,0),"")</f>
        <v/>
      </c>
      <c r="E137" s="210" t="str">
        <f>IFERROR(VLOOKUP(B137,金銭出納簿!$B$5:$I$443,6,0),"")</f>
        <v/>
      </c>
    </row>
    <row r="138" spans="2:5" ht="18" customHeight="1">
      <c r="B138" s="173"/>
      <c r="C138" s="182" t="str">
        <f>IFERROR(VLOOKUP(B138,金銭出納簿!$B$5:$I$443,3,0),"")</f>
        <v/>
      </c>
      <c r="D138" s="198" t="str">
        <f>IFERROR(VLOOKUP(B138,金銭出納簿!$B$5:$I$443,5,0),"")</f>
        <v/>
      </c>
      <c r="E138" s="211" t="str">
        <f>IFERROR(VLOOKUP(B138,金銭出納簿!$B$5:$I$443,6,0),"")</f>
        <v/>
      </c>
    </row>
    <row r="139" spans="2:5" ht="18" customHeight="1">
      <c r="B139" s="174"/>
      <c r="C139" s="180" t="str">
        <f>IFERROR(VLOOKUP(B139,金銭出納簿!$B$5:$I$443,3,0),"")</f>
        <v/>
      </c>
      <c r="D139" s="199" t="str">
        <f>IFERROR(VLOOKUP(B139,金銭出納簿!$B$5:$I$443,5,0),"")</f>
        <v/>
      </c>
      <c r="E139" s="209" t="str">
        <f>IFERROR(VLOOKUP(B139,金銭出納簿!$B$5:$I$443,6,0),"")</f>
        <v/>
      </c>
    </row>
    <row r="140" spans="2:5" ht="18" customHeight="1">
      <c r="B140" s="172"/>
      <c r="C140" s="181" t="str">
        <f>IFERROR(VLOOKUP(B140,金銭出納簿!$B$5:$I$443,3,0),"")</f>
        <v/>
      </c>
      <c r="D140" s="197" t="str">
        <f>IFERROR(VLOOKUP(B140,金銭出納簿!$B$5:$I$443,5,0),"")</f>
        <v/>
      </c>
      <c r="E140" s="210" t="str">
        <f>IFERROR(VLOOKUP(B140,金銭出納簿!$B$5:$I$443,6,0),"")</f>
        <v/>
      </c>
    </row>
    <row r="141" spans="2:5" ht="18" customHeight="1">
      <c r="B141" s="172"/>
      <c r="C141" s="181" t="str">
        <f>IFERROR(VLOOKUP(B141,金銭出納簿!$B$5:$I$443,3,0),"")</f>
        <v/>
      </c>
      <c r="D141" s="197" t="str">
        <f>IFERROR(VLOOKUP(B141,金銭出納簿!$B$5:$I$443,5,0),"")</f>
        <v/>
      </c>
      <c r="E141" s="210" t="str">
        <f>IFERROR(VLOOKUP(B141,金銭出納簿!$B$5:$I$443,6,0),"")</f>
        <v/>
      </c>
    </row>
    <row r="142" spans="2:5" ht="18" customHeight="1">
      <c r="B142" s="172"/>
      <c r="C142" s="181" t="str">
        <f>IFERROR(VLOOKUP(B142,金銭出納簿!$B$5:$I$443,3,0),"")</f>
        <v/>
      </c>
      <c r="D142" s="197" t="str">
        <f>IFERROR(VLOOKUP(B142,金銭出納簿!$B$5:$I$443,5,0),"")</f>
        <v/>
      </c>
      <c r="E142" s="210" t="str">
        <f>IFERROR(VLOOKUP(B142,金銭出納簿!$B$5:$I$443,6,0),"")</f>
        <v/>
      </c>
    </row>
    <row r="143" spans="2:5" ht="18" customHeight="1">
      <c r="B143" s="172"/>
      <c r="C143" s="181" t="str">
        <f>IFERROR(VLOOKUP(B143,金銭出納簿!$B$5:$I$443,3,0),"")</f>
        <v/>
      </c>
      <c r="D143" s="197" t="str">
        <f>IFERROR(VLOOKUP(B143,金銭出納簿!$B$5:$I$443,5,0),"")</f>
        <v/>
      </c>
      <c r="E143" s="210" t="str">
        <f>IFERROR(VLOOKUP(B143,金銭出納簿!$B$5:$I$443,6,0),"")</f>
        <v/>
      </c>
    </row>
    <row r="144" spans="2:5" ht="18" customHeight="1">
      <c r="B144" s="172"/>
      <c r="C144" s="181" t="str">
        <f>IFERROR(VLOOKUP(B144,金銭出納簿!$B$5:$I$443,3,0),"")</f>
        <v/>
      </c>
      <c r="D144" s="197" t="str">
        <f>IFERROR(VLOOKUP(B144,金銭出納簿!$B$5:$I$443,5,0),"")</f>
        <v/>
      </c>
      <c r="E144" s="210" t="str">
        <f>IFERROR(VLOOKUP(B144,金銭出納簿!$B$5:$I$443,6,0),"")</f>
        <v/>
      </c>
    </row>
    <row r="145" spans="2:5" ht="18" customHeight="1">
      <c r="B145" s="172"/>
      <c r="C145" s="181" t="str">
        <f>IFERROR(VLOOKUP(B145,金銭出納簿!$B$5:$I$443,3,0),"")</f>
        <v/>
      </c>
      <c r="D145" s="197" t="str">
        <f>IFERROR(VLOOKUP(B145,金銭出納簿!$B$5:$I$443,5,0),"")</f>
        <v/>
      </c>
      <c r="E145" s="210" t="str">
        <f>IFERROR(VLOOKUP(B145,金銭出納簿!$B$5:$I$443,6,0),"")</f>
        <v/>
      </c>
    </row>
    <row r="146" spans="2:5" ht="18" customHeight="1">
      <c r="B146" s="172"/>
      <c r="C146" s="181" t="str">
        <f>IFERROR(VLOOKUP(B146,金銭出納簿!$B$5:$I$443,3,0),"")</f>
        <v/>
      </c>
      <c r="D146" s="197" t="str">
        <f>IFERROR(VLOOKUP(B146,金銭出納簿!$B$5:$I$443,5,0),"")</f>
        <v/>
      </c>
      <c r="E146" s="210" t="str">
        <f>IFERROR(VLOOKUP(B146,金銭出納簿!$B$5:$I$443,6,0),"")</f>
        <v/>
      </c>
    </row>
    <row r="147" spans="2:5" ht="18" customHeight="1">
      <c r="B147" s="172"/>
      <c r="C147" s="181" t="str">
        <f>IFERROR(VLOOKUP(B147,金銭出納簿!$B$5:$I$443,3,0),"")</f>
        <v/>
      </c>
      <c r="D147" s="197" t="str">
        <f>IFERROR(VLOOKUP(B147,金銭出納簿!$B$5:$I$443,5,0),"")</f>
        <v/>
      </c>
      <c r="E147" s="210" t="str">
        <f>IFERROR(VLOOKUP(B147,金銭出納簿!$B$5:$I$443,6,0),"")</f>
        <v/>
      </c>
    </row>
    <row r="148" spans="2:5" ht="18" customHeight="1">
      <c r="B148" s="172"/>
      <c r="C148" s="181" t="str">
        <f>IFERROR(VLOOKUP(B148,金銭出納簿!$B$5:$I$443,3,0),"")</f>
        <v/>
      </c>
      <c r="D148" s="197" t="str">
        <f>IFERROR(VLOOKUP(B148,金銭出納簿!$B$5:$I$443,5,0),"")</f>
        <v/>
      </c>
      <c r="E148" s="210" t="str">
        <f>IFERROR(VLOOKUP(B148,金銭出納簿!$B$5:$I$443,6,0),"")</f>
        <v/>
      </c>
    </row>
    <row r="149" spans="2:5" ht="18" customHeight="1">
      <c r="B149" s="172"/>
      <c r="C149" s="181" t="str">
        <f>IFERROR(VLOOKUP(B149,金銭出納簿!$B$5:$I$443,3,0),"")</f>
        <v/>
      </c>
      <c r="D149" s="197" t="str">
        <f>IFERROR(VLOOKUP(B149,金銭出納簿!$B$5:$I$443,5,0),"")</f>
        <v/>
      </c>
      <c r="E149" s="210" t="str">
        <f>IFERROR(VLOOKUP(B149,金銭出納簿!$B$5:$I$443,6,0),"")</f>
        <v/>
      </c>
    </row>
    <row r="150" spans="2:5" ht="18" customHeight="1">
      <c r="B150" s="172"/>
      <c r="C150" s="181" t="str">
        <f>IFERROR(VLOOKUP(B150,金銭出納簿!$B$5:$I$443,3,0),"")</f>
        <v/>
      </c>
      <c r="D150" s="197" t="str">
        <f>IFERROR(VLOOKUP(B150,金銭出納簿!$B$5:$I$443,5,0),"")</f>
        <v/>
      </c>
      <c r="E150" s="210" t="str">
        <f>IFERROR(VLOOKUP(B150,金銭出納簿!$B$5:$I$443,6,0),"")</f>
        <v/>
      </c>
    </row>
    <row r="151" spans="2:5" ht="18" customHeight="1">
      <c r="B151" s="172"/>
      <c r="C151" s="181" t="str">
        <f>IFERROR(VLOOKUP(B151,金銭出納簿!$B$5:$I$443,3,0),"")</f>
        <v/>
      </c>
      <c r="D151" s="197" t="str">
        <f>IFERROR(VLOOKUP(B151,金銭出納簿!$B$5:$I$443,5,0),"")</f>
        <v/>
      </c>
      <c r="E151" s="210" t="str">
        <f>IFERROR(VLOOKUP(B151,金銭出納簿!$B$5:$I$443,6,0),"")</f>
        <v/>
      </c>
    </row>
    <row r="152" spans="2:5" ht="18" customHeight="1">
      <c r="B152" s="172"/>
      <c r="C152" s="181" t="str">
        <f>IFERROR(VLOOKUP(B152,金銭出納簿!$B$5:$I$443,3,0),"")</f>
        <v/>
      </c>
      <c r="D152" s="197" t="str">
        <f>IFERROR(VLOOKUP(B152,金銭出納簿!$B$5:$I$443,5,0),"")</f>
        <v/>
      </c>
      <c r="E152" s="210" t="str">
        <f>IFERROR(VLOOKUP(B152,金銭出納簿!$B$5:$I$443,6,0),"")</f>
        <v/>
      </c>
    </row>
    <row r="153" spans="2:5" ht="18" customHeight="1">
      <c r="B153" s="173"/>
      <c r="C153" s="182" t="str">
        <f>IFERROR(VLOOKUP(B153,金銭出納簿!$B$5:$I$443,3,0),"")</f>
        <v/>
      </c>
      <c r="D153" s="200" t="str">
        <f>IFERROR(VLOOKUP(B153,金銭出納簿!$B$5:$I$443,5,0),"")</f>
        <v/>
      </c>
      <c r="E153" s="214" t="str">
        <f>IFERROR(VLOOKUP(B153,金銭出納簿!$B$5:$I$443,6,0),"")</f>
        <v/>
      </c>
    </row>
    <row r="154" spans="2:5" ht="18" customHeight="1">
      <c r="B154" s="171"/>
      <c r="C154" s="183" t="str">
        <f>IFERROR(VLOOKUP(B154,金銭出納簿!$B$5:$I$443,3,0),"")</f>
        <v/>
      </c>
      <c r="D154" s="201" t="str">
        <f>IFERROR(VLOOKUP(B154,金銭出納簿!$B$5:$I$443,5,0),"")</f>
        <v/>
      </c>
      <c r="E154" s="208" t="str">
        <f>IFERROR(VLOOKUP(B154,金銭出納簿!$B$5:$I$443,6,0),"")</f>
        <v/>
      </c>
    </row>
    <row r="155" spans="2:5" ht="18" customHeight="1">
      <c r="B155" s="172"/>
      <c r="C155" s="181" t="str">
        <f>IFERROR(VLOOKUP(B155,金銭出納簿!$B$5:$I$443,3,0),"")</f>
        <v/>
      </c>
      <c r="D155" s="197" t="str">
        <f>IFERROR(VLOOKUP(B155,金銭出納簿!$B$5:$I$443,5,0),"")</f>
        <v/>
      </c>
      <c r="E155" s="210" t="str">
        <f>IFERROR(VLOOKUP(B155,金銭出納簿!$B$5:$I$443,6,0),"")</f>
        <v/>
      </c>
    </row>
    <row r="156" spans="2:5" ht="18" customHeight="1">
      <c r="B156" s="172"/>
      <c r="C156" s="181" t="str">
        <f>IFERROR(VLOOKUP(B156,金銭出納簿!$B$5:$I$443,3,0),"")</f>
        <v/>
      </c>
      <c r="D156" s="197" t="str">
        <f>IFERROR(VLOOKUP(B156,金銭出納簿!$B$5:$I$443,5,0),"")</f>
        <v/>
      </c>
      <c r="E156" s="210" t="str">
        <f>IFERROR(VLOOKUP(B156,金銭出納簿!$B$5:$I$443,6,0),"")</f>
        <v/>
      </c>
    </row>
    <row r="157" spans="2:5" ht="18" customHeight="1">
      <c r="B157" s="172"/>
      <c r="C157" s="181" t="str">
        <f>IFERROR(VLOOKUP(B157,金銭出納簿!$B$5:$I$443,3,0),"")</f>
        <v/>
      </c>
      <c r="D157" s="197" t="str">
        <f>IFERROR(VLOOKUP(B157,金銭出納簿!$B$5:$I$443,5,0),"")</f>
        <v/>
      </c>
      <c r="E157" s="210" t="str">
        <f>IFERROR(VLOOKUP(B157,金銭出納簿!$B$5:$I$443,6,0),"")</f>
        <v/>
      </c>
    </row>
    <row r="158" spans="2:5" ht="18" customHeight="1">
      <c r="B158" s="172"/>
      <c r="C158" s="181" t="str">
        <f>IFERROR(VLOOKUP(B158,金銭出納簿!$B$5:$I$443,3,0),"")</f>
        <v/>
      </c>
      <c r="D158" s="197" t="str">
        <f>IFERROR(VLOOKUP(B158,金銭出納簿!$B$5:$I$443,5,0),"")</f>
        <v/>
      </c>
      <c r="E158" s="210" t="str">
        <f>IFERROR(VLOOKUP(B158,金銭出納簿!$B$5:$I$443,6,0),"")</f>
        <v/>
      </c>
    </row>
    <row r="159" spans="2:5" ht="18" customHeight="1">
      <c r="B159" s="172"/>
      <c r="C159" s="181" t="str">
        <f>IFERROR(VLOOKUP(B159,金銭出納簿!$B$5:$I$443,3,0),"")</f>
        <v/>
      </c>
      <c r="D159" s="197" t="str">
        <f>IFERROR(VLOOKUP(B159,金銭出納簿!$B$5:$I$443,5,0),"")</f>
        <v/>
      </c>
      <c r="E159" s="210" t="str">
        <f>IFERROR(VLOOKUP(B159,金銭出納簿!$B$5:$I$443,6,0),"")</f>
        <v/>
      </c>
    </row>
    <row r="160" spans="2:5" ht="18" customHeight="1">
      <c r="B160" s="172"/>
      <c r="C160" s="181" t="str">
        <f>IFERROR(VLOOKUP(B160,金銭出納簿!$B$5:$I$443,3,0),"")</f>
        <v/>
      </c>
      <c r="D160" s="197" t="str">
        <f>IFERROR(VLOOKUP(B160,金銭出納簿!$B$5:$I$443,5,0),"")</f>
        <v/>
      </c>
      <c r="E160" s="210" t="str">
        <f>IFERROR(VLOOKUP(B160,金銭出納簿!$B$5:$I$443,6,0),"")</f>
        <v/>
      </c>
    </row>
    <row r="161" spans="2:5" ht="18" customHeight="1">
      <c r="B161" s="172"/>
      <c r="C161" s="181" t="str">
        <f>IFERROR(VLOOKUP(B161,金銭出納簿!$B$5:$I$443,3,0),"")</f>
        <v/>
      </c>
      <c r="D161" s="197" t="str">
        <f>IFERROR(VLOOKUP(B161,金銭出納簿!$B$5:$I$443,5,0),"")</f>
        <v/>
      </c>
      <c r="E161" s="210" t="str">
        <f>IFERROR(VLOOKUP(B161,金銭出納簿!$B$5:$I$443,6,0),"")</f>
        <v/>
      </c>
    </row>
    <row r="162" spans="2:5" ht="18" customHeight="1">
      <c r="B162" s="172"/>
      <c r="C162" s="181" t="str">
        <f>IFERROR(VLOOKUP(B162,金銭出納簿!$B$5:$I$443,3,0),"")</f>
        <v/>
      </c>
      <c r="D162" s="197" t="str">
        <f>IFERROR(VLOOKUP(B162,金銭出納簿!$B$5:$I$443,5,0),"")</f>
        <v/>
      </c>
      <c r="E162" s="210" t="str">
        <f>IFERROR(VLOOKUP(B162,金銭出納簿!$B$5:$I$443,6,0),"")</f>
        <v/>
      </c>
    </row>
    <row r="163" spans="2:5" ht="18" customHeight="1">
      <c r="B163" s="172"/>
      <c r="C163" s="181" t="str">
        <f>IFERROR(VLOOKUP(B163,金銭出納簿!$B$5:$I$443,3,0),"")</f>
        <v/>
      </c>
      <c r="D163" s="197" t="str">
        <f>IFERROR(VLOOKUP(B163,金銭出納簿!$B$5:$I$443,5,0),"")</f>
        <v/>
      </c>
      <c r="E163" s="210" t="str">
        <f>IFERROR(VLOOKUP(B163,金銭出納簿!$B$5:$I$443,6,0),"")</f>
        <v/>
      </c>
    </row>
    <row r="164" spans="2:5" ht="18" customHeight="1">
      <c r="B164" s="172"/>
      <c r="C164" s="181" t="str">
        <f>IFERROR(VLOOKUP(B164,金銭出納簿!$B$5:$I$443,3,0),"")</f>
        <v/>
      </c>
      <c r="D164" s="197" t="str">
        <f>IFERROR(VLOOKUP(B164,金銭出納簿!$B$5:$I$443,5,0),"")</f>
        <v/>
      </c>
      <c r="E164" s="210" t="str">
        <f>IFERROR(VLOOKUP(B164,金銭出納簿!$B$5:$I$443,6,0),"")</f>
        <v/>
      </c>
    </row>
    <row r="165" spans="2:5" ht="18" customHeight="1">
      <c r="B165" s="172"/>
      <c r="C165" s="181" t="str">
        <f>IFERROR(VLOOKUP(B165,金銭出納簿!$B$5:$I$443,3,0),"")</f>
        <v/>
      </c>
      <c r="D165" s="197" t="str">
        <f>IFERROR(VLOOKUP(B165,金銭出納簿!$B$5:$I$443,5,0),"")</f>
        <v/>
      </c>
      <c r="E165" s="210" t="str">
        <f>IFERROR(VLOOKUP(B165,金銭出納簿!$B$5:$I$443,6,0),"")</f>
        <v/>
      </c>
    </row>
    <row r="166" spans="2:5" ht="18" customHeight="1">
      <c r="B166" s="172"/>
      <c r="C166" s="181" t="str">
        <f>IFERROR(VLOOKUP(B166,金銭出納簿!$B$5:$I$443,3,0),"")</f>
        <v/>
      </c>
      <c r="D166" s="197" t="str">
        <f>IFERROR(VLOOKUP(B166,金銭出納簿!$B$5:$I$443,5,0),"")</f>
        <v/>
      </c>
      <c r="E166" s="210" t="str">
        <f>IFERROR(VLOOKUP(B166,金銭出納簿!$B$5:$I$443,6,0),"")</f>
        <v/>
      </c>
    </row>
    <row r="167" spans="2:5" ht="18" customHeight="1">
      <c r="B167" s="172"/>
      <c r="C167" s="181" t="str">
        <f>IFERROR(VLOOKUP(B167,金銭出納簿!$B$5:$I$443,3,0),"")</f>
        <v/>
      </c>
      <c r="D167" s="197" t="str">
        <f>IFERROR(VLOOKUP(B167,金銭出納簿!$B$5:$I$443,5,0),"")</f>
        <v/>
      </c>
      <c r="E167" s="210" t="str">
        <f>IFERROR(VLOOKUP(B167,金銭出納簿!$B$5:$I$443,6,0),"")</f>
        <v/>
      </c>
    </row>
    <row r="168" spans="2:5" ht="18" customHeight="1">
      <c r="B168" s="173"/>
      <c r="C168" s="182" t="str">
        <f>IFERROR(VLOOKUP(B168,金銭出納簿!$B$5:$I$443,3,0),"")</f>
        <v/>
      </c>
      <c r="D168" s="198" t="str">
        <f>IFERROR(VLOOKUP(B168,金銭出納簿!$B$5:$I$443,5,0),"")</f>
        <v/>
      </c>
      <c r="E168" s="211" t="str">
        <f>IFERROR(VLOOKUP(B168,金銭出納簿!$B$5:$I$443,6,0),"")</f>
        <v/>
      </c>
    </row>
    <row r="169" spans="2:5" ht="18" customHeight="1">
      <c r="D169" s="189" t="s">
        <v>77</v>
      </c>
      <c r="E169" s="150">
        <f>SUM(E124:E168)</f>
        <v>0</v>
      </c>
    </row>
    <row r="170" spans="2:5" ht="18" customHeight="1">
      <c r="D170" s="55"/>
      <c r="E170" s="65"/>
    </row>
    <row r="171" spans="2:5" ht="18" customHeight="1">
      <c r="D171" s="13"/>
      <c r="E171" s="13"/>
    </row>
    <row r="172" spans="2:5" ht="18" customHeight="1">
      <c r="B172" s="168" t="s">
        <v>95</v>
      </c>
      <c r="C172" s="179"/>
      <c r="D172" s="186"/>
      <c r="E172" s="13"/>
    </row>
    <row r="173" spans="2:5" ht="18" customHeight="1">
      <c r="B173" s="170" t="s">
        <v>42</v>
      </c>
      <c r="C173" s="177" t="s">
        <v>127</v>
      </c>
      <c r="D173" s="187" t="s">
        <v>64</v>
      </c>
      <c r="E173" s="177" t="s">
        <v>19</v>
      </c>
    </row>
    <row r="174" spans="2:5" ht="18" customHeight="1">
      <c r="B174" s="95"/>
      <c r="C174" s="181" t="str">
        <f>IFERROR(VLOOKUP(B174,金銭出納簿!$B$5:$I$443,3,0),"")</f>
        <v/>
      </c>
      <c r="D174" s="194" t="str">
        <f>IFERROR(VLOOKUP(B174,金銭出納簿!$B$5:$I$443,5,0),"")</f>
        <v/>
      </c>
      <c r="E174" s="208" t="str">
        <f>IFERROR(VLOOKUP(B174,金銭出納簿!$B$5:$I$443,6,0),"")</f>
        <v/>
      </c>
    </row>
    <row r="175" spans="2:5" ht="18" customHeight="1">
      <c r="B175" s="93"/>
      <c r="C175" s="181" t="str">
        <f>IFERROR(VLOOKUP(B175,金銭出納簿!$B$5:$I$443,3,0),"")</f>
        <v/>
      </c>
      <c r="D175" s="202" t="str">
        <f>IFERROR(VLOOKUP(B175,金銭出納簿!$B$5:$I$443,5,0),"")</f>
        <v/>
      </c>
      <c r="E175" s="210" t="str">
        <f>IFERROR(VLOOKUP(B175,金銭出納簿!$B$5:$I$443,6,0),"")</f>
        <v/>
      </c>
    </row>
    <row r="176" spans="2:5" ht="18" customHeight="1">
      <c r="B176" s="93"/>
      <c r="C176" s="181" t="str">
        <f>IFERROR(VLOOKUP(B176,金銭出納簿!$B$5:$I$443,3,0),"")</f>
        <v/>
      </c>
      <c r="D176" s="202" t="str">
        <f>IFERROR(VLOOKUP(B176,金銭出納簿!$B$5:$I$443,5,0),"")</f>
        <v/>
      </c>
      <c r="E176" s="210" t="str">
        <f>IFERROR(VLOOKUP(B176,金銭出納簿!$B$5:$I$443,6,0),"")</f>
        <v/>
      </c>
    </row>
    <row r="177" spans="2:5" ht="18" customHeight="1">
      <c r="B177" s="93"/>
      <c r="C177" s="181" t="str">
        <f>IFERROR(VLOOKUP(B177,金銭出納簿!$B$5:$I$443,3,0),"")</f>
        <v/>
      </c>
      <c r="D177" s="202" t="str">
        <f>IFERROR(VLOOKUP(B177,金銭出納簿!$B$5:$I$443,5,0),"")</f>
        <v/>
      </c>
      <c r="E177" s="210" t="str">
        <f>IFERROR(VLOOKUP(B177,金銭出納簿!$B$5:$I$443,6,0),"")</f>
        <v/>
      </c>
    </row>
    <row r="178" spans="2:5" ht="18" customHeight="1">
      <c r="B178" s="93"/>
      <c r="C178" s="181" t="str">
        <f>IFERROR(VLOOKUP(B178,金銭出納簿!$B$5:$I$443,3,0),"")</f>
        <v/>
      </c>
      <c r="D178" s="202" t="str">
        <f>IFERROR(VLOOKUP(B178,金銭出納簿!$B$5:$I$443,5,0),"")</f>
        <v/>
      </c>
      <c r="E178" s="210" t="str">
        <f>IFERROR(VLOOKUP(B178,金銭出納簿!$B$5:$I$443,6,0),"")</f>
        <v/>
      </c>
    </row>
    <row r="179" spans="2:5" ht="18" customHeight="1">
      <c r="B179" s="93"/>
      <c r="C179" s="181" t="str">
        <f>IFERROR(VLOOKUP(B179,金銭出納簿!$B$5:$I$443,3,0),"")</f>
        <v/>
      </c>
      <c r="D179" s="202" t="str">
        <f>IFERROR(VLOOKUP(B179,金銭出納簿!$B$5:$I$443,5,0),"")</f>
        <v/>
      </c>
      <c r="E179" s="210" t="str">
        <f>IFERROR(VLOOKUP(B179,金銭出納簿!$B$5:$I$443,6,0),"")</f>
        <v/>
      </c>
    </row>
    <row r="180" spans="2:5" ht="18" customHeight="1">
      <c r="B180" s="93"/>
      <c r="C180" s="181" t="str">
        <f>IFERROR(VLOOKUP(B180,金銭出納簿!$B$5:$I$443,3,0),"")</f>
        <v/>
      </c>
      <c r="D180" s="202" t="str">
        <f>IFERROR(VLOOKUP(B180,金銭出納簿!$B$5:$I$443,5,0),"")</f>
        <v/>
      </c>
      <c r="E180" s="210" t="str">
        <f>IFERROR(VLOOKUP(B180,金銭出納簿!$B$5:$I$443,6,0),"")</f>
        <v/>
      </c>
    </row>
    <row r="181" spans="2:5" ht="18" customHeight="1">
      <c r="B181" s="93"/>
      <c r="C181" s="181" t="str">
        <f>IFERROR(VLOOKUP(B181,金銭出納簿!$B$5:$I$443,3,0),"")</f>
        <v/>
      </c>
      <c r="D181" s="202" t="str">
        <f>IFERROR(VLOOKUP(B181,金銭出納簿!$B$5:$I$443,5,0),"")</f>
        <v/>
      </c>
      <c r="E181" s="210" t="str">
        <f>IFERROR(VLOOKUP(B181,金銭出納簿!$B$5:$I$443,6,0),"")</f>
        <v/>
      </c>
    </row>
    <row r="182" spans="2:5" ht="18" customHeight="1">
      <c r="B182" s="93"/>
      <c r="C182" s="181" t="str">
        <f>IFERROR(VLOOKUP(B182,金銭出納簿!$B$5:$I$443,3,0),"")</f>
        <v/>
      </c>
      <c r="D182" s="202" t="str">
        <f>IFERROR(VLOOKUP(B182,金銭出納簿!$B$5:$I$443,5,0),"")</f>
        <v/>
      </c>
      <c r="E182" s="210" t="str">
        <f>IFERROR(VLOOKUP(B182,金銭出納簿!$B$5:$I$443,6,0),"")</f>
        <v/>
      </c>
    </row>
    <row r="183" spans="2:5" ht="18" customHeight="1">
      <c r="B183" s="93"/>
      <c r="C183" s="181" t="str">
        <f>IFERROR(VLOOKUP(B183,金銭出納簿!$B$5:$I$443,3,0),"")</f>
        <v/>
      </c>
      <c r="D183" s="202" t="str">
        <f>IFERROR(VLOOKUP(B183,金銭出納簿!$B$5:$I$443,5,0),"")</f>
        <v/>
      </c>
      <c r="E183" s="210" t="str">
        <f>IFERROR(VLOOKUP(B183,金銭出納簿!$B$5:$I$443,6,0),"")</f>
        <v/>
      </c>
    </row>
    <row r="184" spans="2:5" ht="18" customHeight="1">
      <c r="B184" s="93"/>
      <c r="C184" s="181" t="str">
        <f>IFERROR(VLOOKUP(B184,金銭出納簿!$B$5:$I$443,3,0),"")</f>
        <v/>
      </c>
      <c r="D184" s="202" t="str">
        <f>IFERROR(VLOOKUP(B184,金銭出納簿!$B$5:$I$443,5,0),"")</f>
        <v/>
      </c>
      <c r="E184" s="210" t="str">
        <f>IFERROR(VLOOKUP(B184,金銭出納簿!$B$5:$I$443,6,0),"")</f>
        <v/>
      </c>
    </row>
    <row r="185" spans="2:5" ht="18" customHeight="1">
      <c r="B185" s="93"/>
      <c r="C185" s="181" t="str">
        <f>IFERROR(VLOOKUP(B185,金銭出納簿!$B$5:$I$443,3,0),"")</f>
        <v/>
      </c>
      <c r="D185" s="202" t="str">
        <f>IFERROR(VLOOKUP(B185,金銭出納簿!$B$5:$I$443,5,0),"")</f>
        <v/>
      </c>
      <c r="E185" s="210" t="str">
        <f>IFERROR(VLOOKUP(B185,金銭出納簿!$B$5:$I$443,6,0),"")</f>
        <v/>
      </c>
    </row>
    <row r="186" spans="2:5" ht="18" customHeight="1">
      <c r="B186" s="93"/>
      <c r="C186" s="181" t="str">
        <f>IFERROR(VLOOKUP(B186,金銭出納簿!$B$5:$I$443,3,0),"")</f>
        <v/>
      </c>
      <c r="D186" s="202" t="str">
        <f>IFERROR(VLOOKUP(B186,金銭出納簿!$B$5:$I$443,5,0),"")</f>
        <v/>
      </c>
      <c r="E186" s="210" t="str">
        <f>IFERROR(VLOOKUP(B186,金銭出納簿!$B$5:$I$443,6,0),"")</f>
        <v/>
      </c>
    </row>
    <row r="187" spans="2:5" ht="18" customHeight="1">
      <c r="B187" s="93"/>
      <c r="C187" s="181" t="str">
        <f>IFERROR(VLOOKUP(B187,金銭出納簿!$B$5:$I$443,3,0),"")</f>
        <v/>
      </c>
      <c r="D187" s="202" t="str">
        <f>IFERROR(VLOOKUP(B187,金銭出納簿!$B$5:$I$443,5,0),"")</f>
        <v/>
      </c>
      <c r="E187" s="210" t="str">
        <f>IFERROR(VLOOKUP(B187,金銭出納簿!$B$5:$I$443,6,0),"")</f>
        <v/>
      </c>
    </row>
    <row r="188" spans="2:5" ht="18" customHeight="1">
      <c r="B188" s="94"/>
      <c r="C188" s="182" t="str">
        <f>IFERROR(VLOOKUP(B188,金銭出納簿!$B$5:$I$443,3,0),"")</f>
        <v/>
      </c>
      <c r="D188" s="203" t="str">
        <f>IFERROR(VLOOKUP(B188,金銭出納簿!$B$5:$I$443,5,0),"")</f>
        <v/>
      </c>
      <c r="E188" s="211" t="str">
        <f>IFERROR(VLOOKUP(B188,金銭出納簿!$B$5:$I$443,6,0),"")</f>
        <v/>
      </c>
    </row>
    <row r="189" spans="2:5" ht="18" customHeight="1">
      <c r="D189" s="189" t="s">
        <v>77</v>
      </c>
      <c r="E189" s="150">
        <f>SUM(E174:E188)</f>
        <v>0</v>
      </c>
    </row>
    <row r="190" spans="2:5" ht="18" customHeight="1">
      <c r="D190" s="55"/>
      <c r="E190" s="65"/>
    </row>
    <row r="191" spans="2:5" ht="18" customHeight="1">
      <c r="D191" s="13"/>
      <c r="E191" s="13"/>
    </row>
    <row r="192" spans="2:5" ht="18" customHeight="1">
      <c r="B192" s="168" t="s">
        <v>96</v>
      </c>
      <c r="C192" s="179"/>
      <c r="D192" s="204"/>
      <c r="E192" s="13"/>
    </row>
    <row r="193" spans="2:5" ht="18" customHeight="1">
      <c r="B193" s="170" t="s">
        <v>42</v>
      </c>
      <c r="C193" s="177" t="s">
        <v>127</v>
      </c>
      <c r="D193" s="205" t="s">
        <v>64</v>
      </c>
      <c r="E193" s="205" t="s">
        <v>19</v>
      </c>
    </row>
    <row r="194" spans="2:5" ht="18" customHeight="1">
      <c r="B194" s="95"/>
      <c r="C194" s="181" t="str">
        <f>IFERROR(VLOOKUP(B194,金銭出納簿!$B$5:$I$443,3,0),"")</f>
        <v/>
      </c>
      <c r="D194" s="194" t="str">
        <f>IFERROR(VLOOKUP(B194,金銭出納簿!$B$5:$I$443,5,0),"")</f>
        <v/>
      </c>
      <c r="E194" s="208" t="str">
        <f>IFERROR(VLOOKUP(B194,金銭出納簿!$B$5:$I$443,6,0),"")</f>
        <v/>
      </c>
    </row>
    <row r="195" spans="2:5" ht="18" customHeight="1">
      <c r="B195" s="93"/>
      <c r="C195" s="181" t="str">
        <f>IFERROR(VLOOKUP(B195,金銭出納簿!$B$5:$I$443,3,0),"")</f>
        <v/>
      </c>
      <c r="D195" s="202" t="str">
        <f>IFERROR(VLOOKUP(B195,金銭出納簿!$B$5:$I$443,5,0),"")</f>
        <v/>
      </c>
      <c r="E195" s="210" t="str">
        <f>IFERROR(VLOOKUP(B195,金銭出納簿!$B$5:$I$443,6,0),"")</f>
        <v/>
      </c>
    </row>
    <row r="196" spans="2:5" ht="18" customHeight="1">
      <c r="B196" s="93"/>
      <c r="C196" s="181" t="str">
        <f>IFERROR(VLOOKUP(B196,金銭出納簿!$B$5:$I$443,3,0),"")</f>
        <v/>
      </c>
      <c r="D196" s="202" t="str">
        <f>IFERROR(VLOOKUP(B196,金銭出納簿!$B$5:$I$443,5,0),"")</f>
        <v/>
      </c>
      <c r="E196" s="210" t="str">
        <f>IFERROR(VLOOKUP(B196,金銭出納簿!$B$5:$I$443,6,0),"")</f>
        <v/>
      </c>
    </row>
    <row r="197" spans="2:5" ht="18" customHeight="1">
      <c r="B197" s="93"/>
      <c r="C197" s="181" t="str">
        <f>IFERROR(VLOOKUP(B197,金銭出納簿!$B$5:$I$443,3,0),"")</f>
        <v/>
      </c>
      <c r="D197" s="202" t="str">
        <f>IFERROR(VLOOKUP(B197,金銭出納簿!$B$5:$I$443,5,0),"")</f>
        <v/>
      </c>
      <c r="E197" s="210" t="str">
        <f>IFERROR(VLOOKUP(B197,金銭出納簿!$B$5:$I$443,6,0),"")</f>
        <v/>
      </c>
    </row>
    <row r="198" spans="2:5" ht="18" customHeight="1">
      <c r="B198" s="93"/>
      <c r="C198" s="181" t="str">
        <f>IFERROR(VLOOKUP(B198,金銭出納簿!$B$5:$I$443,3,0),"")</f>
        <v/>
      </c>
      <c r="D198" s="202" t="str">
        <f>IFERROR(VLOOKUP(B198,金銭出納簿!$B$5:$I$443,5,0),"")</f>
        <v/>
      </c>
      <c r="E198" s="210" t="str">
        <f>IFERROR(VLOOKUP(B198,金銭出納簿!$B$5:$I$443,6,0),"")</f>
        <v/>
      </c>
    </row>
    <row r="199" spans="2:5" ht="18" customHeight="1">
      <c r="B199" s="93"/>
      <c r="C199" s="181" t="str">
        <f>IFERROR(VLOOKUP(B199,金銭出納簿!$B$5:$I$443,3,0),"")</f>
        <v/>
      </c>
      <c r="D199" s="202" t="str">
        <f>IFERROR(VLOOKUP(B199,金銭出納簿!$B$5:$I$443,5,0),"")</f>
        <v/>
      </c>
      <c r="E199" s="210" t="str">
        <f>IFERROR(VLOOKUP(B199,金銭出納簿!$B$5:$I$443,6,0),"")</f>
        <v/>
      </c>
    </row>
    <row r="200" spans="2:5" ht="18" customHeight="1">
      <c r="B200" s="93"/>
      <c r="C200" s="181" t="str">
        <f>IFERROR(VLOOKUP(B200,金銭出納簿!$B$5:$I$443,3,0),"")</f>
        <v/>
      </c>
      <c r="D200" s="202" t="str">
        <f>IFERROR(VLOOKUP(B200,金銭出納簿!$B$5:$I$443,5,0),"")</f>
        <v/>
      </c>
      <c r="E200" s="210" t="str">
        <f>IFERROR(VLOOKUP(B200,金銭出納簿!$B$5:$I$443,6,0),"")</f>
        <v/>
      </c>
    </row>
    <row r="201" spans="2:5" ht="18" customHeight="1">
      <c r="B201" s="93"/>
      <c r="C201" s="181" t="str">
        <f>IFERROR(VLOOKUP(B201,金銭出納簿!$B$5:$I$443,3,0),"")</f>
        <v/>
      </c>
      <c r="D201" s="202" t="str">
        <f>IFERROR(VLOOKUP(B201,金銭出納簿!$B$5:$I$443,5,0),"")</f>
        <v/>
      </c>
      <c r="E201" s="210" t="str">
        <f>IFERROR(VLOOKUP(B201,金銭出納簿!$B$5:$I$443,6,0),"")</f>
        <v/>
      </c>
    </row>
    <row r="202" spans="2:5" ht="18" customHeight="1">
      <c r="B202" s="93"/>
      <c r="C202" s="181" t="str">
        <f>IFERROR(VLOOKUP(B202,金銭出納簿!$B$5:$I$443,3,0),"")</f>
        <v/>
      </c>
      <c r="D202" s="202" t="str">
        <f>IFERROR(VLOOKUP(B202,金銭出納簿!$B$5:$I$443,5,0),"")</f>
        <v/>
      </c>
      <c r="E202" s="210" t="str">
        <f>IFERROR(VLOOKUP(B202,金銭出納簿!$B$5:$I$443,6,0),"")</f>
        <v/>
      </c>
    </row>
    <row r="203" spans="2:5" ht="18" customHeight="1">
      <c r="B203" s="93"/>
      <c r="C203" s="181" t="str">
        <f>IFERROR(VLOOKUP(B203,金銭出納簿!$B$5:$I$443,3,0),"")</f>
        <v/>
      </c>
      <c r="D203" s="202" t="str">
        <f>IFERROR(VLOOKUP(B203,金銭出納簿!$B$5:$I$443,5,0),"")</f>
        <v/>
      </c>
      <c r="E203" s="210" t="str">
        <f>IFERROR(VLOOKUP(B203,金銭出納簿!$B$5:$I$443,6,0),"")</f>
        <v/>
      </c>
    </row>
    <row r="204" spans="2:5" ht="18" customHeight="1">
      <c r="B204" s="93"/>
      <c r="C204" s="181" t="str">
        <f>IFERROR(VLOOKUP(B204,金銭出納簿!$B$5:$I$443,3,0),"")</f>
        <v/>
      </c>
      <c r="D204" s="202" t="str">
        <f>IFERROR(VLOOKUP(B204,金銭出納簿!$B$5:$I$443,5,0),"")</f>
        <v/>
      </c>
      <c r="E204" s="210" t="str">
        <f>IFERROR(VLOOKUP(B204,金銭出納簿!$B$5:$I$443,6,0),"")</f>
        <v/>
      </c>
    </row>
    <row r="205" spans="2:5" ht="18" customHeight="1">
      <c r="B205" s="93"/>
      <c r="C205" s="181" t="str">
        <f>IFERROR(VLOOKUP(B205,金銭出納簿!$B$5:$I$443,3,0),"")</f>
        <v/>
      </c>
      <c r="D205" s="202" t="str">
        <f>IFERROR(VLOOKUP(B205,金銭出納簿!$B$5:$I$443,5,0),"")</f>
        <v/>
      </c>
      <c r="E205" s="210" t="str">
        <f>IFERROR(VLOOKUP(B205,金銭出納簿!$B$5:$I$443,6,0),"")</f>
        <v/>
      </c>
    </row>
    <row r="206" spans="2:5" ht="18" customHeight="1">
      <c r="B206" s="93"/>
      <c r="C206" s="181" t="str">
        <f>IFERROR(VLOOKUP(B206,金銭出納簿!$B$5:$I$443,3,0),"")</f>
        <v/>
      </c>
      <c r="D206" s="202" t="str">
        <f>IFERROR(VLOOKUP(B206,金銭出納簿!$B$5:$I$443,5,0),"")</f>
        <v/>
      </c>
      <c r="E206" s="210" t="str">
        <f>IFERROR(VLOOKUP(B206,金銭出納簿!$B$5:$I$443,6,0),"")</f>
        <v/>
      </c>
    </row>
    <row r="207" spans="2:5" ht="18" customHeight="1">
      <c r="B207" s="93"/>
      <c r="C207" s="181" t="str">
        <f>IFERROR(VLOOKUP(B207,金銭出納簿!$B$5:$I$443,3,0),"")</f>
        <v/>
      </c>
      <c r="D207" s="202" t="str">
        <f>IFERROR(VLOOKUP(B207,金銭出納簿!$B$5:$I$443,5,0),"")</f>
        <v/>
      </c>
      <c r="E207" s="210" t="str">
        <f>IFERROR(VLOOKUP(B207,金銭出納簿!$B$5:$I$443,6,0),"")</f>
        <v/>
      </c>
    </row>
    <row r="208" spans="2:5" ht="18" customHeight="1">
      <c r="B208" s="94"/>
      <c r="C208" s="182" t="str">
        <f>IFERROR(VLOOKUP(B208,金銭出納簿!$B$5:$I$443,3,0),"")</f>
        <v/>
      </c>
      <c r="D208" s="203" t="str">
        <f>IFERROR(VLOOKUP(B208,金銭出納簿!$B$5:$I$443,5,0),"")</f>
        <v/>
      </c>
      <c r="E208" s="211" t="str">
        <f>IFERROR(VLOOKUP(B208,金銭出納簿!$B$5:$I$443,6,0),"")</f>
        <v/>
      </c>
    </row>
    <row r="209" spans="2:5" ht="18" customHeight="1">
      <c r="D209" s="189" t="s">
        <v>77</v>
      </c>
      <c r="E209" s="150">
        <f>SUM(E194:E208)</f>
        <v>0</v>
      </c>
    </row>
    <row r="210" spans="2:5" ht="18" customHeight="1">
      <c r="D210" s="55"/>
      <c r="E210" s="65"/>
    </row>
    <row r="211" spans="2:5" ht="18" customHeight="1">
      <c r="D211" s="13"/>
      <c r="E211" s="13"/>
    </row>
    <row r="212" spans="2:5" ht="18" customHeight="1">
      <c r="B212" s="168" t="s">
        <v>97</v>
      </c>
      <c r="C212" s="179"/>
      <c r="D212" s="186"/>
      <c r="E212" s="13"/>
    </row>
    <row r="213" spans="2:5" ht="18" customHeight="1">
      <c r="B213" s="170" t="s">
        <v>42</v>
      </c>
      <c r="C213" s="177" t="s">
        <v>127</v>
      </c>
      <c r="D213" s="187" t="s">
        <v>64</v>
      </c>
      <c r="E213" s="177" t="s">
        <v>19</v>
      </c>
    </row>
    <row r="214" spans="2:5" ht="18" customHeight="1">
      <c r="B214" s="95"/>
      <c r="C214" s="181" t="str">
        <f>IFERROR(VLOOKUP(B214,金銭出納簿!$B$5:$I$443,3,0),"")</f>
        <v/>
      </c>
      <c r="D214" s="194" t="str">
        <f>IFERROR(VLOOKUP(B214,金銭出納簿!$B$5:$I$443,5,0),"")</f>
        <v/>
      </c>
      <c r="E214" s="208" t="str">
        <f>IFERROR(VLOOKUP(B214,金銭出納簿!$B$5:$I$443,6,0),"")</f>
        <v/>
      </c>
    </row>
    <row r="215" spans="2:5" ht="18" customHeight="1">
      <c r="B215" s="93"/>
      <c r="C215" s="181" t="str">
        <f>IFERROR(VLOOKUP(B215,金銭出納簿!$B$5:$I$443,3,0),"")</f>
        <v/>
      </c>
      <c r="D215" s="202" t="str">
        <f>IFERROR(VLOOKUP(B215,金銭出納簿!$B$5:$I$443,5,0),"")</f>
        <v/>
      </c>
      <c r="E215" s="210" t="str">
        <f>IFERROR(VLOOKUP(B215,金銭出納簿!$B$5:$I$443,6,0),"")</f>
        <v/>
      </c>
    </row>
    <row r="216" spans="2:5" ht="18" customHeight="1">
      <c r="B216" s="93"/>
      <c r="C216" s="181" t="str">
        <f>IFERROR(VLOOKUP(B216,金銭出納簿!$B$5:$I$443,3,0),"")</f>
        <v/>
      </c>
      <c r="D216" s="202" t="str">
        <f>IFERROR(VLOOKUP(B216,金銭出納簿!$B$5:$I$443,5,0),"")</f>
        <v/>
      </c>
      <c r="E216" s="210" t="str">
        <f>IFERROR(VLOOKUP(B216,金銭出納簿!$B$5:$I$443,6,0),"")</f>
        <v/>
      </c>
    </row>
    <row r="217" spans="2:5" ht="18" customHeight="1">
      <c r="B217" s="94"/>
      <c r="C217" s="182" t="str">
        <f>IFERROR(VLOOKUP(B217,金銭出納簿!$B$5:$I$443,3,0),"")</f>
        <v/>
      </c>
      <c r="D217" s="203" t="str">
        <f>IFERROR(VLOOKUP(B217,金銭出納簿!$B$5:$I$443,5,0),"")</f>
        <v/>
      </c>
      <c r="E217" s="211" t="str">
        <f>IFERROR(VLOOKUP(B217,金銭出納簿!$B$5:$I$443,6,0),"")</f>
        <v/>
      </c>
    </row>
    <row r="218" spans="2:5" ht="18" customHeight="1">
      <c r="D218" s="189" t="s">
        <v>77</v>
      </c>
      <c r="E218" s="212">
        <f>SUM(E214:E217)</f>
        <v>0</v>
      </c>
    </row>
    <row r="219" spans="2:5" ht="18" customHeight="1">
      <c r="D219" s="55"/>
      <c r="E219" s="65"/>
    </row>
    <row r="220" spans="2:5" ht="18" customHeight="1">
      <c r="D220" s="13"/>
      <c r="E220" s="13"/>
    </row>
    <row r="221" spans="2:5" ht="18" customHeight="1">
      <c r="B221" s="168" t="s">
        <v>98</v>
      </c>
      <c r="C221" s="179"/>
      <c r="D221" s="186"/>
      <c r="E221" s="13"/>
    </row>
    <row r="222" spans="2:5" ht="18" customHeight="1">
      <c r="B222" s="170" t="s">
        <v>42</v>
      </c>
      <c r="C222" s="177" t="s">
        <v>127</v>
      </c>
      <c r="D222" s="187" t="s">
        <v>64</v>
      </c>
      <c r="E222" s="177" t="s">
        <v>19</v>
      </c>
    </row>
    <row r="223" spans="2:5" ht="18" customHeight="1">
      <c r="B223" s="95"/>
      <c r="C223" s="181" t="str">
        <f>IFERROR(VLOOKUP(B223,金銭出納簿!$B$5:$I$443,3,0),"")</f>
        <v/>
      </c>
      <c r="D223" s="194" t="str">
        <f>IFERROR(VLOOKUP(B223,金銭出納簿!$B$5:$I$443,5,0),"")</f>
        <v/>
      </c>
      <c r="E223" s="208" t="str">
        <f>IFERROR(VLOOKUP(B223,金銭出納簿!$B$5:$I$443,6,0),"")</f>
        <v/>
      </c>
    </row>
    <row r="224" spans="2:5" ht="18" customHeight="1">
      <c r="B224" s="93"/>
      <c r="C224" s="181" t="str">
        <f>IFERROR(VLOOKUP(B224,金銭出納簿!$B$5:$I$443,3,0),"")</f>
        <v/>
      </c>
      <c r="D224" s="202" t="str">
        <f>IFERROR(VLOOKUP(B224,金銭出納簿!$B$5:$I$443,5,0),"")</f>
        <v/>
      </c>
      <c r="E224" s="210" t="str">
        <f>IFERROR(VLOOKUP(B224,金銭出納簿!$B$5:$I$443,6,0),"")</f>
        <v/>
      </c>
    </row>
    <row r="225" spans="2:5" ht="18" customHeight="1">
      <c r="B225" s="93"/>
      <c r="C225" s="181" t="str">
        <f>IFERROR(VLOOKUP(B225,金銭出納簿!$B$5:$I$443,3,0),"")</f>
        <v/>
      </c>
      <c r="D225" s="202" t="str">
        <f>IFERROR(VLOOKUP(B225,金銭出納簿!$B$5:$I$443,5,0),"")</f>
        <v/>
      </c>
      <c r="E225" s="210" t="str">
        <f>IFERROR(VLOOKUP(B225,金銭出納簿!$B$5:$I$443,6,0),"")</f>
        <v/>
      </c>
    </row>
    <row r="226" spans="2:5" ht="18" customHeight="1">
      <c r="B226" s="93"/>
      <c r="C226" s="181" t="str">
        <f>IFERROR(VLOOKUP(B226,金銭出納簿!$B$5:$I$443,3,0),"")</f>
        <v/>
      </c>
      <c r="D226" s="202" t="str">
        <f>IFERROR(VLOOKUP(B226,金銭出納簿!$B$5:$I$443,5,0),"")</f>
        <v/>
      </c>
      <c r="E226" s="210" t="str">
        <f>IFERROR(VLOOKUP(B226,金銭出納簿!$B$5:$I$443,6,0),"")</f>
        <v/>
      </c>
    </row>
    <row r="227" spans="2:5" ht="18" customHeight="1">
      <c r="B227" s="93"/>
      <c r="C227" s="181" t="str">
        <f>IFERROR(VLOOKUP(B227,金銭出納簿!$B$5:$I$443,3,0),"")</f>
        <v/>
      </c>
      <c r="D227" s="202" t="str">
        <f>IFERROR(VLOOKUP(B227,金銭出納簿!$B$5:$I$443,5,0),"")</f>
        <v/>
      </c>
      <c r="E227" s="210" t="str">
        <f>IFERROR(VLOOKUP(B227,金銭出納簿!$B$5:$I$443,6,0),"")</f>
        <v/>
      </c>
    </row>
    <row r="228" spans="2:5" ht="18" customHeight="1">
      <c r="B228" s="93"/>
      <c r="C228" s="181" t="str">
        <f>IFERROR(VLOOKUP(B228,金銭出納簿!$B$5:$I$443,3,0),"")</f>
        <v/>
      </c>
      <c r="D228" s="202" t="str">
        <f>IFERROR(VLOOKUP(B228,金銭出納簿!$B$5:$I$443,5,0),"")</f>
        <v/>
      </c>
      <c r="E228" s="210" t="str">
        <f>IFERROR(VLOOKUP(B228,金銭出納簿!$B$5:$I$443,6,0),"")</f>
        <v/>
      </c>
    </row>
    <row r="229" spans="2:5" ht="18" customHeight="1">
      <c r="B229" s="93"/>
      <c r="C229" s="181" t="str">
        <f>IFERROR(VLOOKUP(B229,金銭出納簿!$B$5:$I$443,3,0),"")</f>
        <v/>
      </c>
      <c r="D229" s="202" t="str">
        <f>IFERROR(VLOOKUP(B229,金銭出納簿!$B$5:$I$443,5,0),"")</f>
        <v/>
      </c>
      <c r="E229" s="210" t="str">
        <f>IFERROR(VLOOKUP(B229,金銭出納簿!$B$5:$I$443,6,0),"")</f>
        <v/>
      </c>
    </row>
    <row r="230" spans="2:5" ht="18" customHeight="1">
      <c r="B230" s="93"/>
      <c r="C230" s="181" t="str">
        <f>IFERROR(VLOOKUP(B230,金銭出納簿!$B$5:$I$443,3,0),"")</f>
        <v/>
      </c>
      <c r="D230" s="202" t="str">
        <f>IFERROR(VLOOKUP(B230,金銭出納簿!$B$5:$I$443,5,0),"")</f>
        <v/>
      </c>
      <c r="E230" s="210" t="str">
        <f>IFERROR(VLOOKUP(B230,金銭出納簿!$B$5:$I$443,6,0),"")</f>
        <v/>
      </c>
    </row>
    <row r="231" spans="2:5" ht="18" customHeight="1">
      <c r="B231" s="93"/>
      <c r="C231" s="181" t="str">
        <f>IFERROR(VLOOKUP(B231,金銭出納簿!$B$5:$I$443,3,0),"")</f>
        <v/>
      </c>
      <c r="D231" s="202" t="str">
        <f>IFERROR(VLOOKUP(B231,金銭出納簿!$B$5:$I$443,5,0),"")</f>
        <v/>
      </c>
      <c r="E231" s="210" t="str">
        <f>IFERROR(VLOOKUP(B231,金銭出納簿!$B$5:$I$443,6,0),"")</f>
        <v/>
      </c>
    </row>
    <row r="232" spans="2:5" ht="18" customHeight="1">
      <c r="B232" s="93"/>
      <c r="C232" s="181" t="str">
        <f>IFERROR(VLOOKUP(B232,金銭出納簿!$B$5:$I$443,3,0),"")</f>
        <v/>
      </c>
      <c r="D232" s="202" t="str">
        <f>IFERROR(VLOOKUP(B232,金銭出納簿!$B$5:$I$443,5,0),"")</f>
        <v/>
      </c>
      <c r="E232" s="210" t="str">
        <f>IFERROR(VLOOKUP(B232,金銭出納簿!$B$5:$I$443,6,0),"")</f>
        <v/>
      </c>
    </row>
    <row r="233" spans="2:5" ht="18" customHeight="1">
      <c r="B233" s="93"/>
      <c r="C233" s="181" t="str">
        <f>IFERROR(VLOOKUP(B233,金銭出納簿!$B$5:$I$443,3,0),"")</f>
        <v/>
      </c>
      <c r="D233" s="202" t="str">
        <f>IFERROR(VLOOKUP(B233,金銭出納簿!$B$5:$I$443,5,0),"")</f>
        <v/>
      </c>
      <c r="E233" s="210" t="str">
        <f>IFERROR(VLOOKUP(B233,金銭出納簿!$B$5:$I$443,6,0),"")</f>
        <v/>
      </c>
    </row>
    <row r="234" spans="2:5" ht="18" customHeight="1">
      <c r="B234" s="93"/>
      <c r="C234" s="181" t="str">
        <f>IFERROR(VLOOKUP(B234,金銭出納簿!$B$5:$I$443,3,0),"")</f>
        <v/>
      </c>
      <c r="D234" s="202" t="str">
        <f>IFERROR(VLOOKUP(B234,金銭出納簿!$B$5:$I$443,5,0),"")</f>
        <v/>
      </c>
      <c r="E234" s="210" t="str">
        <f>IFERROR(VLOOKUP(B234,金銭出納簿!$B$5:$I$443,6,0),"")</f>
        <v/>
      </c>
    </row>
    <row r="235" spans="2:5" ht="18" customHeight="1">
      <c r="B235" s="93"/>
      <c r="C235" s="181" t="str">
        <f>IFERROR(VLOOKUP(B235,金銭出納簿!$B$5:$I$443,3,0),"")</f>
        <v/>
      </c>
      <c r="D235" s="202" t="str">
        <f>IFERROR(VLOOKUP(B235,金銭出納簿!$B$5:$I$443,5,0),"")</f>
        <v/>
      </c>
      <c r="E235" s="210" t="str">
        <f>IFERROR(VLOOKUP(B235,金銭出納簿!$B$5:$I$443,6,0),"")</f>
        <v/>
      </c>
    </row>
    <row r="236" spans="2:5" ht="18" customHeight="1">
      <c r="B236" s="93"/>
      <c r="C236" s="181" t="str">
        <f>IFERROR(VLOOKUP(B236,金銭出納簿!$B$5:$I$443,3,0),"")</f>
        <v/>
      </c>
      <c r="D236" s="202" t="str">
        <f>IFERROR(VLOOKUP(B236,金銭出納簿!$B$5:$I$443,5,0),"")</f>
        <v/>
      </c>
      <c r="E236" s="210" t="str">
        <f>IFERROR(VLOOKUP(B236,金銭出納簿!$B$5:$I$443,6,0),"")</f>
        <v/>
      </c>
    </row>
    <row r="237" spans="2:5" ht="18" customHeight="1">
      <c r="B237" s="94"/>
      <c r="C237" s="182" t="str">
        <f>IFERROR(VLOOKUP(B237,金銭出納簿!$B$5:$I$443,3,0),"")</f>
        <v/>
      </c>
      <c r="D237" s="203" t="str">
        <f>IFERROR(VLOOKUP(B237,金銭出納簿!$B$5:$I$443,5,0),"")</f>
        <v/>
      </c>
      <c r="E237" s="211" t="str">
        <f>IFERROR(VLOOKUP(B237,金銭出納簿!$B$5:$I$443,6,0),"")</f>
        <v/>
      </c>
    </row>
    <row r="238" spans="2:5" ht="18" customHeight="1">
      <c r="D238" s="189" t="s">
        <v>77</v>
      </c>
      <c r="E238" s="150">
        <f>SUM(E223:E237)</f>
        <v>0</v>
      </c>
    </row>
    <row r="239" spans="2:5">
      <c r="D239" s="55"/>
      <c r="E239" s="65"/>
    </row>
  </sheetData>
  <sheetProtection sheet="1" objects="1" scenarios="1" selectLockedCells="1"/>
  <phoneticPr fontId="1"/>
  <conditionalFormatting sqref="A175:XFD1048576 A174 C174:XFD174 A1:XFD173">
    <cfRule type="cellIs" dxfId="69" priority="2" operator="equal">
      <formula>0</formula>
    </cfRule>
  </conditionalFormatting>
  <conditionalFormatting sqref="B174">
    <cfRule type="cellIs" dxfId="68" priority="1" operator="equal">
      <formula>0</formula>
    </cfRule>
  </conditionalFormatting>
  <pageMargins left="0.70866141732283472" right="0.70866141732283472" top="0.74803149606299213" bottom="0.74803149606299213" header="0.31496062992125984" footer="0.31496062992125984"/>
  <pageSetup paperSize="9" scale="80" fitToWidth="1" fitToHeight="1" orientation="portrait" usePrinterDefaults="1" horizontalDpi="65534" r:id="rId1"/>
  <rowBreaks count="3" manualBreakCount="3">
    <brk id="51" max="5" man="1"/>
    <brk id="120" max="5" man="1"/>
    <brk id="170"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FFCC"/>
  </sheetPr>
  <dimension ref="A1:H22"/>
  <sheetViews>
    <sheetView view="pageBreakPreview" zoomScaleSheetLayoutView="100" workbookViewId="0">
      <selection activeCell="E5" sqref="E5"/>
    </sheetView>
  </sheetViews>
  <sheetFormatPr defaultRowHeight="14.25"/>
  <cols>
    <col min="1" max="1" width="5.25" style="215" customWidth="1"/>
    <col min="2" max="2" width="18.5" style="215" customWidth="1"/>
    <col min="3" max="3" width="9.875" style="215" customWidth="1"/>
    <col min="4" max="4" width="18.5" style="215" customWidth="1"/>
    <col min="5" max="5" width="45.25" style="216" customWidth="1"/>
    <col min="6" max="16384" width="9" style="216" customWidth="1"/>
  </cols>
  <sheetData>
    <row r="1" spans="1:8">
      <c r="E1" s="229" t="s">
        <v>20</v>
      </c>
    </row>
    <row r="2" spans="1:8" ht="18.75">
      <c r="B2" s="221" t="s">
        <v>138</v>
      </c>
      <c r="C2" s="221">
        <f>金銭出納簿!C2</f>
        <v>0</v>
      </c>
      <c r="D2" s="226" t="s">
        <v>87</v>
      </c>
      <c r="E2" s="230"/>
      <c r="F2" s="230"/>
      <c r="G2" s="230"/>
      <c r="H2" s="230"/>
    </row>
    <row r="3" spans="1:8" ht="18.75">
      <c r="B3" s="221"/>
      <c r="C3" s="221"/>
      <c r="D3" s="221"/>
      <c r="E3" s="231"/>
      <c r="F3" s="230"/>
      <c r="G3" s="230"/>
      <c r="H3" s="230"/>
    </row>
    <row r="5" spans="1:8" ht="17.25">
      <c r="E5" s="232" t="s">
        <v>28</v>
      </c>
    </row>
    <row r="6" spans="1:8" ht="17.25">
      <c r="E6" s="233"/>
    </row>
    <row r="8" spans="1:8" ht="17.25">
      <c r="A8" s="217" t="s">
        <v>50</v>
      </c>
      <c r="B8" s="217"/>
      <c r="C8" s="217"/>
    </row>
    <row r="9" spans="1:8" ht="15">
      <c r="A9" s="219"/>
      <c r="B9" s="219"/>
      <c r="C9" s="219"/>
    </row>
    <row r="10" spans="1:8" ht="39.950000000000003" customHeight="1">
      <c r="A10" s="218" t="s">
        <v>47</v>
      </c>
      <c r="B10" s="222"/>
      <c r="C10" s="224"/>
      <c r="D10" s="227" t="s">
        <v>53</v>
      </c>
      <c r="E10" s="234" t="s">
        <v>13</v>
      </c>
    </row>
    <row r="11" spans="1:8" ht="39.950000000000003" customHeight="1">
      <c r="A11" s="218">
        <v>1</v>
      </c>
      <c r="B11" s="223" t="s">
        <v>54</v>
      </c>
      <c r="C11" s="225"/>
      <c r="D11" s="228">
        <f>'科目別整理簿(収入)'!E7</f>
        <v>0</v>
      </c>
      <c r="E11" s="235"/>
    </row>
    <row r="12" spans="1:8" ht="39.950000000000003" customHeight="1">
      <c r="A12" s="218">
        <v>2</v>
      </c>
      <c r="B12" s="223" t="s">
        <v>57</v>
      </c>
      <c r="C12" s="225"/>
      <c r="D12" s="228">
        <f>'科目別整理簿(収入)'!E12</f>
        <v>0</v>
      </c>
      <c r="E12" s="235"/>
    </row>
    <row r="13" spans="1:8" ht="39.950000000000003" customHeight="1">
      <c r="A13" s="218">
        <v>3</v>
      </c>
      <c r="B13" s="223" t="s">
        <v>43</v>
      </c>
      <c r="C13" s="225"/>
      <c r="D13" s="228">
        <f>'科目別整理簿(収入)'!E31</f>
        <v>0</v>
      </c>
      <c r="E13" s="235"/>
    </row>
    <row r="14" spans="1:8" ht="39.950000000000003" customHeight="1">
      <c r="A14" s="218">
        <v>4</v>
      </c>
      <c r="B14" s="223" t="s">
        <v>12</v>
      </c>
      <c r="C14" s="225"/>
      <c r="D14" s="228">
        <f>'科目別整理簿(収入)'!E50</f>
        <v>0</v>
      </c>
      <c r="E14" s="235"/>
    </row>
    <row r="15" spans="1:8" ht="39.950000000000003" customHeight="1">
      <c r="A15" s="218">
        <v>5</v>
      </c>
      <c r="B15" s="223" t="s">
        <v>58</v>
      </c>
      <c r="C15" s="225"/>
      <c r="D15" s="228">
        <f>'科目別整理簿(収入)'!E99</f>
        <v>0</v>
      </c>
      <c r="E15" s="235"/>
    </row>
    <row r="16" spans="1:8" ht="39.950000000000003" customHeight="1">
      <c r="A16" s="218">
        <v>6</v>
      </c>
      <c r="B16" s="223" t="s">
        <v>33</v>
      </c>
      <c r="C16" s="225"/>
      <c r="D16" s="228">
        <f>'科目別整理簿(収入)'!E119</f>
        <v>0</v>
      </c>
      <c r="E16" s="235"/>
    </row>
    <row r="17" spans="1:5" ht="39.950000000000003" customHeight="1">
      <c r="A17" s="218">
        <v>7</v>
      </c>
      <c r="B17" s="223" t="s">
        <v>60</v>
      </c>
      <c r="C17" s="225"/>
      <c r="D17" s="228">
        <f>'科目別整理簿(収入)'!E169</f>
        <v>0</v>
      </c>
      <c r="E17" s="235"/>
    </row>
    <row r="18" spans="1:5" ht="39.950000000000003" customHeight="1">
      <c r="A18" s="218">
        <v>8</v>
      </c>
      <c r="B18" s="223" t="s">
        <v>61</v>
      </c>
      <c r="C18" s="225"/>
      <c r="D18" s="228">
        <f>'科目別整理簿(収入)'!E189</f>
        <v>0</v>
      </c>
      <c r="E18" s="235"/>
    </row>
    <row r="19" spans="1:5" ht="39.950000000000003" customHeight="1">
      <c r="A19" s="218">
        <v>9</v>
      </c>
      <c r="B19" s="223" t="s">
        <v>15</v>
      </c>
      <c r="C19" s="225"/>
      <c r="D19" s="228">
        <f>'科目別整理簿(収入)'!E209</f>
        <v>0</v>
      </c>
      <c r="E19" s="235"/>
    </row>
    <row r="20" spans="1:5" ht="39.950000000000003" customHeight="1">
      <c r="A20" s="218">
        <v>10</v>
      </c>
      <c r="B20" s="223" t="s">
        <v>55</v>
      </c>
      <c r="C20" s="225"/>
      <c r="D20" s="228">
        <f>'科目別整理簿(収入)'!E218</f>
        <v>0</v>
      </c>
      <c r="E20" s="235"/>
    </row>
    <row r="21" spans="1:5" ht="39.950000000000003" customHeight="1">
      <c r="A21" s="218">
        <v>11</v>
      </c>
      <c r="B21" s="223" t="s">
        <v>36</v>
      </c>
      <c r="C21" s="225"/>
      <c r="D21" s="228">
        <f>'科目別整理簿(収入)'!E238</f>
        <v>0</v>
      </c>
      <c r="E21" s="235"/>
    </row>
    <row r="22" spans="1:5" ht="39.950000000000003" customHeight="1">
      <c r="A22" s="220"/>
      <c r="B22" s="223" t="s">
        <v>38</v>
      </c>
      <c r="C22" s="225"/>
      <c r="D22" s="228">
        <f>SUM(D11:D21)</f>
        <v>0</v>
      </c>
      <c r="E22" s="235"/>
    </row>
  </sheetData>
  <sheetProtection sheet="1" objects="1" scenarios="1" selectLockedCells="1"/>
  <mergeCells count="14">
    <mergeCell ref="A8:B8"/>
    <mergeCell ref="A10:C10"/>
    <mergeCell ref="B11:C11"/>
    <mergeCell ref="B12:C12"/>
    <mergeCell ref="B13:C13"/>
    <mergeCell ref="B14:C14"/>
    <mergeCell ref="B15:C15"/>
    <mergeCell ref="B16:C16"/>
    <mergeCell ref="B17:C17"/>
    <mergeCell ref="B18:C18"/>
    <mergeCell ref="B19:C19"/>
    <mergeCell ref="B20:C20"/>
    <mergeCell ref="B21:C21"/>
    <mergeCell ref="B22:C22"/>
  </mergeCells>
  <phoneticPr fontId="1"/>
  <conditionalFormatting sqref="C2">
    <cfRule type="cellIs" dxfId="67" priority="1" operator="equal">
      <formula>0</formula>
    </cfRule>
  </conditionalFormatting>
  <pageMargins left="0.78740157480314965" right="0.78740157480314965" top="0.98425196850393692" bottom="0.98425196850393692" header="0.51181102362204722" footer="0.51181102362204722"/>
  <pageSetup paperSize="9" scale="82" fitToWidth="1" fitToHeight="1" orientation="portrait" usePrinterDefaults="1" horizontalDpi="6553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CCFFCC"/>
  </sheetPr>
  <dimension ref="B1:I388"/>
  <sheetViews>
    <sheetView zoomScaleSheetLayoutView="100" workbookViewId="0">
      <selection activeCell="B6" sqref="B6"/>
    </sheetView>
  </sheetViews>
  <sheetFormatPr defaultRowHeight="13.5"/>
  <cols>
    <col min="1" max="1" width="4.125" customWidth="1"/>
    <col min="2" max="2" width="15.125" style="11" customWidth="1"/>
    <col min="3" max="3" width="15" style="25" customWidth="1"/>
    <col min="4" max="4" width="51.125" style="13" customWidth="1"/>
    <col min="5" max="5" width="15.125" style="236" customWidth="1"/>
    <col min="6" max="6" width="3.875" style="13" customWidth="1"/>
    <col min="7" max="7" width="15.25" style="13" customWidth="1"/>
    <col min="8" max="8" width="19.75" style="13" customWidth="1"/>
    <col min="9" max="9" width="9" style="13" customWidth="1"/>
  </cols>
  <sheetData>
    <row r="1" spans="2:9" ht="14.25">
      <c r="B1" s="25"/>
    </row>
    <row r="2" spans="2:9" ht="19.5">
      <c r="B2" s="164" t="s">
        <v>82</v>
      </c>
      <c r="C2" s="175">
        <f>金銭出納簿!C2</f>
        <v>0</v>
      </c>
      <c r="D2" s="185" t="s">
        <v>132</v>
      </c>
    </row>
    <row r="3" spans="2:9" ht="14.25">
      <c r="B3" s="13"/>
      <c r="C3" s="13"/>
    </row>
    <row r="4" spans="2:9" ht="18" customHeight="1">
      <c r="B4" s="168" t="s">
        <v>117</v>
      </c>
      <c r="C4" s="179"/>
      <c r="D4" s="186"/>
      <c r="G4" s="252" t="s">
        <v>114</v>
      </c>
    </row>
    <row r="5" spans="2:9" ht="18" customHeight="1">
      <c r="B5" s="166" t="s">
        <v>37</v>
      </c>
      <c r="C5" s="177" t="s">
        <v>127</v>
      </c>
      <c r="D5" s="187" t="s">
        <v>64</v>
      </c>
      <c r="E5" s="177" t="s">
        <v>113</v>
      </c>
      <c r="G5" s="253"/>
    </row>
    <row r="6" spans="2:9" ht="18" customHeight="1">
      <c r="B6" s="95"/>
      <c r="C6" s="238" t="str">
        <f>IFERROR(VLOOKUP(B6,金銭出納簿!$C$5:$I$432,2,0),"")</f>
        <v/>
      </c>
      <c r="D6" s="242" t="str">
        <f>IFERROR(VLOOKUP(B6,金銭出納簿!$C$5:$I$432,4,0),"")</f>
        <v/>
      </c>
      <c r="E6" s="246" t="str">
        <f>IFERROR(VLOOKUP(B6,金銭出納簿!$C$5:$I$432,6,0),"")</f>
        <v/>
      </c>
      <c r="G6" s="254" t="s">
        <v>115</v>
      </c>
      <c r="H6" s="262">
        <f>E26+E60+E94+E128+E152+E187+E212+E237+E262</f>
        <v>0</v>
      </c>
    </row>
    <row r="7" spans="2:9" ht="18" customHeight="1">
      <c r="B7" s="93"/>
      <c r="C7" s="239" t="str">
        <f>IFERROR(VLOOKUP(B7,金銭出納簿!$C$5:$I$432,2,0),"")</f>
        <v/>
      </c>
      <c r="D7" s="243" t="str">
        <f>IFERROR(VLOOKUP(B7,金銭出納簿!$C$5:$I$432,4,0),"")</f>
        <v/>
      </c>
      <c r="E7" s="247" t="str">
        <f>IFERROR(VLOOKUP(B7,金銭出納簿!$C$5:$I$432,6,0),"")</f>
        <v/>
      </c>
      <c r="G7" s="255"/>
      <c r="H7" s="263"/>
    </row>
    <row r="8" spans="2:9" ht="18" customHeight="1">
      <c r="B8" s="93"/>
      <c r="C8" s="239" t="str">
        <f>IFERROR(VLOOKUP(B8,金銭出納簿!$C$5:$I$432,2,0),"")</f>
        <v/>
      </c>
      <c r="D8" s="243" t="str">
        <f>IFERROR(VLOOKUP(B8,金銭出納簿!$C$5:$I$432,4,0),"")</f>
        <v/>
      </c>
      <c r="E8" s="247" t="str">
        <f>IFERROR(VLOOKUP(B8,金銭出納簿!$C$5:$I$432,6,0),"")</f>
        <v/>
      </c>
      <c r="G8" s="256" t="s">
        <v>134</v>
      </c>
      <c r="H8" s="264">
        <f>'科目別整理簿(収入)'!E12</f>
        <v>0</v>
      </c>
    </row>
    <row r="9" spans="2:9" ht="18" customHeight="1">
      <c r="B9" s="93"/>
      <c r="C9" s="239" t="str">
        <f>IFERROR(VLOOKUP(B9,金銭出納簿!$C$5:$I$432,2,0),"")</f>
        <v/>
      </c>
      <c r="D9" s="243" t="str">
        <f>IFERROR(VLOOKUP(B9,金銭出納簿!$C$5:$I$432,4,0),"")</f>
        <v/>
      </c>
      <c r="E9" s="247" t="str">
        <f>IFERROR(VLOOKUP(B9,金銭出納簿!$C$5:$I$432,6,0),"")</f>
        <v/>
      </c>
      <c r="G9" s="257"/>
      <c r="H9" s="265"/>
    </row>
    <row r="10" spans="2:9" ht="18" customHeight="1">
      <c r="B10" s="93"/>
      <c r="C10" s="239" t="str">
        <f>IFERROR(VLOOKUP(B10,金銭出納簿!$C$5:$I$432,2,0),"")</f>
        <v/>
      </c>
      <c r="D10" s="243" t="str">
        <f>IFERROR(VLOOKUP(B10,金銭出納簿!$C$5:$I$432,4,0),"")</f>
        <v/>
      </c>
      <c r="E10" s="247" t="str">
        <f>IFERROR(VLOOKUP(B10,金銭出納簿!$C$5:$I$432,6,0),"")</f>
        <v/>
      </c>
      <c r="G10" s="258" t="str">
        <f>IF(H8&gt;H6,"差額返還が必要な補助対象経費額となっています！","　")</f>
        <v>　</v>
      </c>
      <c r="I10" s="266"/>
    </row>
    <row r="11" spans="2:9" ht="18" customHeight="1">
      <c r="B11" s="93"/>
      <c r="C11" s="239" t="str">
        <f>IFERROR(VLOOKUP(B11,金銭出納簿!$C$5:$I$432,2,0),"")</f>
        <v/>
      </c>
      <c r="D11" s="243" t="str">
        <f>IFERROR(VLOOKUP(B11,金銭出納簿!$C$5:$I$432,4,0),"")</f>
        <v/>
      </c>
      <c r="E11" s="247" t="str">
        <f>IFERROR(VLOOKUP(B11,金銭出納簿!$C$5:$I$432,6,0),"")</f>
        <v/>
      </c>
      <c r="G11" s="259" t="s">
        <v>135</v>
      </c>
      <c r="H11" s="259"/>
      <c r="I11" s="266"/>
    </row>
    <row r="12" spans="2:9" ht="18" customHeight="1">
      <c r="B12" s="93"/>
      <c r="C12" s="239" t="str">
        <f>IFERROR(VLOOKUP(B12,金銭出納簿!$C$5:$I$432,2,0),"")</f>
        <v/>
      </c>
      <c r="D12" s="243" t="str">
        <f>IFERROR(VLOOKUP(B12,金銭出納簿!$C$5:$I$432,4,0),"")</f>
        <v/>
      </c>
      <c r="E12" s="247" t="str">
        <f>IFERROR(VLOOKUP(B12,金銭出納簿!$C$5:$I$432,6,0),"")</f>
        <v/>
      </c>
      <c r="G12" s="259"/>
      <c r="H12" s="259"/>
    </row>
    <row r="13" spans="2:9" ht="18" customHeight="1">
      <c r="B13" s="93"/>
      <c r="C13" s="239" t="str">
        <f>IFERROR(VLOOKUP(B13,金銭出納簿!$C$5:$I$432,2,0),"")</f>
        <v/>
      </c>
      <c r="D13" s="243" t="str">
        <f>IFERROR(VLOOKUP(B13,金銭出納簿!$C$5:$I$432,4,0),"")</f>
        <v/>
      </c>
      <c r="E13" s="247" t="str">
        <f>IFERROR(VLOOKUP(B13,金銭出納簿!$C$5:$I$432,6,0),"")</f>
        <v/>
      </c>
      <c r="G13" s="260" t="s">
        <v>116</v>
      </c>
    </row>
    <row r="14" spans="2:9" ht="18" customHeight="1">
      <c r="B14" s="93"/>
      <c r="C14" s="239" t="str">
        <f>IFERROR(VLOOKUP(B14,金銭出納簿!$C$5:$I$432,2,0),"")</f>
        <v/>
      </c>
      <c r="D14" s="243" t="str">
        <f>IFERROR(VLOOKUP(B14,金銭出納簿!$C$5:$I$432,4,0),"")</f>
        <v/>
      </c>
      <c r="E14" s="247" t="str">
        <f>IFERROR(VLOOKUP(B14,金銭出納簿!$C$5:$I$432,6,0),"")</f>
        <v/>
      </c>
      <c r="G14" s="261"/>
    </row>
    <row r="15" spans="2:9" ht="18" customHeight="1">
      <c r="B15" s="94"/>
      <c r="C15" s="240" t="str">
        <f>IFERROR(VLOOKUP(B15,金銭出納簿!$C$5:$I$432,2,0),"")</f>
        <v/>
      </c>
      <c r="D15" s="244" t="str">
        <f>IFERROR(VLOOKUP(B15,金銭出納簿!$C$5:$I$432,4,0),"")</f>
        <v/>
      </c>
      <c r="E15" s="248" t="str">
        <f>IFERROR(VLOOKUP(B15,金銭出納簿!$C$5:$I$432,6,0),"")</f>
        <v/>
      </c>
      <c r="G15" s="254" t="s">
        <v>115</v>
      </c>
      <c r="H15" s="262">
        <f>E287+E312+E336+E350+E364+E388</f>
        <v>0</v>
      </c>
    </row>
    <row r="16" spans="2:9" ht="18" customHeight="1">
      <c r="B16" s="95"/>
      <c r="C16" s="238" t="str">
        <f>IFERROR(VLOOKUP(B16,金銭出納簿!$C$5:$I$432,2,0),"")</f>
        <v/>
      </c>
      <c r="D16" s="242" t="str">
        <f>IFERROR(VLOOKUP(B16,金銭出納簿!$C$5:$I$432,4,0),"")</f>
        <v/>
      </c>
      <c r="E16" s="246" t="str">
        <f>IFERROR(VLOOKUP(B16,金銭出納簿!$C$5:$I$432,6,0),"")</f>
        <v/>
      </c>
      <c r="G16" s="255"/>
      <c r="H16" s="263"/>
    </row>
    <row r="17" spans="2:5" ht="18" customHeight="1">
      <c r="B17" s="93"/>
      <c r="C17" s="239" t="str">
        <f>IFERROR(VLOOKUP(B17,金銭出納簿!$C$5:$I$432,2,0),"")</f>
        <v/>
      </c>
      <c r="D17" s="243" t="str">
        <f>IFERROR(VLOOKUP(B17,金銭出納簿!$C$5:$I$432,4,0),"")</f>
        <v/>
      </c>
      <c r="E17" s="247" t="str">
        <f>IFERROR(VLOOKUP(B17,金銭出納簿!$C$5:$I$432,6,0),"")</f>
        <v/>
      </c>
    </row>
    <row r="18" spans="2:5" ht="18" customHeight="1">
      <c r="B18" s="93"/>
      <c r="C18" s="239" t="str">
        <f>IFERROR(VLOOKUP(B18,金銭出納簿!$C$5:$I$432,2,0),"")</f>
        <v/>
      </c>
      <c r="D18" s="243" t="str">
        <f>IFERROR(VLOOKUP(B18,金銭出納簿!$C$5:$I$432,4,0),"")</f>
        <v/>
      </c>
      <c r="E18" s="247" t="str">
        <f>IFERROR(VLOOKUP(B18,金銭出納簿!$C$5:$I$432,6,0),"")</f>
        <v/>
      </c>
    </row>
    <row r="19" spans="2:5" ht="18" customHeight="1">
      <c r="B19" s="93"/>
      <c r="C19" s="239" t="str">
        <f>IFERROR(VLOOKUP(B19,金銭出納簿!$C$5:$I$432,2,0),"")</f>
        <v/>
      </c>
      <c r="D19" s="243" t="str">
        <f>IFERROR(VLOOKUP(B19,金銭出納簿!$C$5:$I$432,4,0),"")</f>
        <v/>
      </c>
      <c r="E19" s="247" t="str">
        <f>IFERROR(VLOOKUP(B19,金銭出納簿!$C$5:$I$432,6,0),"")</f>
        <v/>
      </c>
    </row>
    <row r="20" spans="2:5" ht="18" customHeight="1">
      <c r="B20" s="93"/>
      <c r="C20" s="239" t="str">
        <f>IFERROR(VLOOKUP(B20,金銭出納簿!$C$5:$I$432,2,0),"")</f>
        <v/>
      </c>
      <c r="D20" s="243" t="str">
        <f>IFERROR(VLOOKUP(B20,金銭出納簿!$C$5:$I$432,4,0),"")</f>
        <v/>
      </c>
      <c r="E20" s="247" t="str">
        <f>IFERROR(VLOOKUP(B20,金銭出納簿!$C$5:$I$432,6,0),"")</f>
        <v/>
      </c>
    </row>
    <row r="21" spans="2:5" ht="18" customHeight="1">
      <c r="B21" s="93"/>
      <c r="C21" s="239" t="str">
        <f>IFERROR(VLOOKUP(B21,金銭出納簿!$C$5:$I$432,2,0),"")</f>
        <v/>
      </c>
      <c r="D21" s="243" t="str">
        <f>IFERROR(VLOOKUP(B21,金銭出納簿!$C$5:$I$432,4,0),"")</f>
        <v/>
      </c>
      <c r="E21" s="247" t="str">
        <f>IFERROR(VLOOKUP(B21,金銭出納簿!$C$5:$I$432,6,0),"")</f>
        <v/>
      </c>
    </row>
    <row r="22" spans="2:5" ht="18" customHeight="1">
      <c r="B22" s="93"/>
      <c r="C22" s="239" t="str">
        <f>IFERROR(VLOOKUP(B22,金銭出納簿!$C$5:$I$432,2,0),"")</f>
        <v/>
      </c>
      <c r="D22" s="243" t="str">
        <f>IFERROR(VLOOKUP(B22,金銭出納簿!$C$5:$I$432,4,0),"")</f>
        <v/>
      </c>
      <c r="E22" s="247" t="str">
        <f>IFERROR(VLOOKUP(B22,金銭出納簿!$C$5:$I$432,6,0),"")</f>
        <v/>
      </c>
    </row>
    <row r="23" spans="2:5" ht="18" customHeight="1">
      <c r="B23" s="93"/>
      <c r="C23" s="239" t="str">
        <f>IFERROR(VLOOKUP(B23,金銭出納簿!$C$5:$I$432,2,0),"")</f>
        <v/>
      </c>
      <c r="D23" s="243" t="str">
        <f>IFERROR(VLOOKUP(B23,金銭出納簿!$C$5:$I$432,4,0),"")</f>
        <v/>
      </c>
      <c r="E23" s="247" t="str">
        <f>IFERROR(VLOOKUP(B23,金銭出納簿!$C$5:$I$432,6,0),"")</f>
        <v/>
      </c>
    </row>
    <row r="24" spans="2:5" ht="18" customHeight="1">
      <c r="B24" s="93"/>
      <c r="C24" s="239" t="str">
        <f>IFERROR(VLOOKUP(B24,金銭出納簿!$C$5:$I$432,2,0),"")</f>
        <v/>
      </c>
      <c r="D24" s="243" t="str">
        <f>IFERROR(VLOOKUP(B24,金銭出納簿!$C$5:$I$432,4,0),"")</f>
        <v/>
      </c>
      <c r="E24" s="247" t="str">
        <f>IFERROR(VLOOKUP(B24,金銭出納簿!$C$5:$I$432,6,0),"")</f>
        <v/>
      </c>
    </row>
    <row r="25" spans="2:5" ht="18" customHeight="1">
      <c r="B25" s="94"/>
      <c r="C25" s="240" t="str">
        <f>IFERROR(VLOOKUP(B25,金銭出納簿!$C$5:$I$432,2,0),"")</f>
        <v/>
      </c>
      <c r="D25" s="244" t="str">
        <f>IFERROR(VLOOKUP(B25,金銭出納簿!$C$5:$I$432,4,0),"")</f>
        <v/>
      </c>
      <c r="E25" s="248" t="str">
        <f>IFERROR(VLOOKUP(B25,金銭出納簿!$C$5:$I$432,6,0),"")</f>
        <v/>
      </c>
    </row>
    <row r="26" spans="2:5" ht="18" customHeight="1">
      <c r="D26" s="189" t="s">
        <v>77</v>
      </c>
      <c r="E26" s="126">
        <f>SUM(E6:E25)</f>
        <v>0</v>
      </c>
    </row>
    <row r="27" spans="2:5" ht="18" customHeight="1">
      <c r="D27" s="190"/>
      <c r="E27" s="249"/>
    </row>
    <row r="28" spans="2:5" ht="18" customHeight="1">
      <c r="B28" s="168" t="s">
        <v>83</v>
      </c>
      <c r="C28" s="179"/>
      <c r="D28" s="186"/>
    </row>
    <row r="29" spans="2:5" ht="18" customHeight="1">
      <c r="B29" s="166" t="s">
        <v>37</v>
      </c>
      <c r="C29" s="177" t="s">
        <v>127</v>
      </c>
      <c r="D29" s="187" t="s">
        <v>64</v>
      </c>
      <c r="E29" s="177" t="s">
        <v>113</v>
      </c>
    </row>
    <row r="30" spans="2:5" ht="18" customHeight="1">
      <c r="B30" s="95"/>
      <c r="C30" s="238" t="str">
        <f>IFERROR(VLOOKUP(B30,金銭出納簿!$C$5:$I$432,2,0),"")</f>
        <v/>
      </c>
      <c r="D30" s="242" t="str">
        <f>IFERROR(VLOOKUP(B30,金銭出納簿!$C$5:$I$432,4,0),"")</f>
        <v/>
      </c>
      <c r="E30" s="246" t="str">
        <f>IFERROR(VLOOKUP(B30,金銭出納簿!$C$5:$I$432,6,0),"")</f>
        <v/>
      </c>
    </row>
    <row r="31" spans="2:5" ht="18" customHeight="1">
      <c r="B31" s="93"/>
      <c r="C31" s="239" t="str">
        <f>IFERROR(VLOOKUP(B31,金銭出納簿!$C$5:$I$432,2,0),"")</f>
        <v/>
      </c>
      <c r="D31" s="243" t="str">
        <f>IFERROR(VLOOKUP(B31,金銭出納簿!$C$5:$I$432,4,0),"")</f>
        <v/>
      </c>
      <c r="E31" s="247" t="str">
        <f>IFERROR(VLOOKUP(B31,金銭出納簿!$C$5:$I$432,6,0),"")</f>
        <v/>
      </c>
    </row>
    <row r="32" spans="2:5" ht="18" customHeight="1">
      <c r="B32" s="93"/>
      <c r="C32" s="239" t="str">
        <f>IFERROR(VLOOKUP(B32,金銭出納簿!$C$5:$I$432,2,0),"")</f>
        <v/>
      </c>
      <c r="D32" s="243" t="str">
        <f>IFERROR(VLOOKUP(B32,金銭出納簿!$C$5:$I$432,4,0),"")</f>
        <v/>
      </c>
      <c r="E32" s="247" t="str">
        <f>IFERROR(VLOOKUP(B32,金銭出納簿!$C$5:$I$432,6,0),"")</f>
        <v/>
      </c>
    </row>
    <row r="33" spans="2:5" ht="18" customHeight="1">
      <c r="B33" s="93"/>
      <c r="C33" s="239" t="str">
        <f>IFERROR(VLOOKUP(B33,金銭出納簿!$C$5:$I$432,2,0),"")</f>
        <v/>
      </c>
      <c r="D33" s="243" t="str">
        <f>IFERROR(VLOOKUP(B33,金銭出納簿!$C$5:$I$432,4,0),"")</f>
        <v/>
      </c>
      <c r="E33" s="247" t="str">
        <f>IFERROR(VLOOKUP(B33,金銭出納簿!$C$5:$I$432,6,0),"")</f>
        <v/>
      </c>
    </row>
    <row r="34" spans="2:5" ht="18" customHeight="1">
      <c r="B34" s="93"/>
      <c r="C34" s="239" t="str">
        <f>IFERROR(VLOOKUP(B34,金銭出納簿!$C$5:$I$432,2,0),"")</f>
        <v/>
      </c>
      <c r="D34" s="243" t="str">
        <f>IFERROR(VLOOKUP(B34,金銭出納簿!$C$5:$I$432,4,0),"")</f>
        <v/>
      </c>
      <c r="E34" s="247" t="str">
        <f>IFERROR(VLOOKUP(B34,金銭出納簿!$C$5:$I$432,6,0),"")</f>
        <v/>
      </c>
    </row>
    <row r="35" spans="2:5" ht="18" customHeight="1">
      <c r="B35" s="93"/>
      <c r="C35" s="239" t="str">
        <f>IFERROR(VLOOKUP(B35,金銭出納簿!$C$5:$I$432,2,0),"")</f>
        <v/>
      </c>
      <c r="D35" s="243" t="str">
        <f>IFERROR(VLOOKUP(B35,金銭出納簿!$C$5:$I$432,4,0),"")</f>
        <v/>
      </c>
      <c r="E35" s="247" t="str">
        <f>IFERROR(VLOOKUP(B35,金銭出納簿!$C$5:$I$432,6,0),"")</f>
        <v/>
      </c>
    </row>
    <row r="36" spans="2:5" ht="18" customHeight="1">
      <c r="B36" s="93"/>
      <c r="C36" s="239" t="str">
        <f>IFERROR(VLOOKUP(B36,金銭出納簿!$C$5:$I$432,2,0),"")</f>
        <v/>
      </c>
      <c r="D36" s="243" t="str">
        <f>IFERROR(VLOOKUP(B36,金銭出納簿!$C$5:$I$432,4,0),"")</f>
        <v/>
      </c>
      <c r="E36" s="247" t="str">
        <f>IFERROR(VLOOKUP(B36,金銭出納簿!$C$5:$I$432,6,0),"")</f>
        <v/>
      </c>
    </row>
    <row r="37" spans="2:5" ht="18" customHeight="1">
      <c r="B37" s="93"/>
      <c r="C37" s="239" t="str">
        <f>IFERROR(VLOOKUP(B37,金銭出納簿!$C$5:$I$432,2,0),"")</f>
        <v/>
      </c>
      <c r="D37" s="243" t="str">
        <f>IFERROR(VLOOKUP(B37,金銭出納簿!$C$5:$I$432,4,0),"")</f>
        <v/>
      </c>
      <c r="E37" s="247" t="str">
        <f>IFERROR(VLOOKUP(B37,金銭出納簿!$C$5:$I$432,6,0),"")</f>
        <v/>
      </c>
    </row>
    <row r="38" spans="2:5" ht="18" customHeight="1">
      <c r="B38" s="93"/>
      <c r="C38" s="239" t="str">
        <f>IFERROR(VLOOKUP(B38,金銭出納簿!$C$5:$I$432,2,0),"")</f>
        <v/>
      </c>
      <c r="D38" s="243" t="str">
        <f>IFERROR(VLOOKUP(B38,金銭出納簿!$C$5:$I$432,4,0),"")</f>
        <v/>
      </c>
      <c r="E38" s="247" t="str">
        <f>IFERROR(VLOOKUP(B38,金銭出納簿!$C$5:$I$432,6,0),"")</f>
        <v/>
      </c>
    </row>
    <row r="39" spans="2:5" ht="18" customHeight="1">
      <c r="B39" s="94"/>
      <c r="C39" s="240" t="str">
        <f>IFERROR(VLOOKUP(B39,金銭出納簿!$C$5:$I$432,2,0),"")</f>
        <v/>
      </c>
      <c r="D39" s="244" t="str">
        <f>IFERROR(VLOOKUP(B39,金銭出納簿!$C$5:$I$432,4,0),"")</f>
        <v/>
      </c>
      <c r="E39" s="248" t="str">
        <f>IFERROR(VLOOKUP(B39,金銭出納簿!$C$5:$I$432,6,0),"")</f>
        <v/>
      </c>
    </row>
    <row r="40" spans="2:5" ht="18" customHeight="1">
      <c r="B40" s="95"/>
      <c r="C40" s="238" t="str">
        <f>IFERROR(VLOOKUP(B40,金銭出納簿!$C$5:$I$432,2,0),"")</f>
        <v/>
      </c>
      <c r="D40" s="242" t="str">
        <f>IFERROR(VLOOKUP(B40,金銭出納簿!$C$5:$I$432,4,0),"")</f>
        <v/>
      </c>
      <c r="E40" s="246" t="str">
        <f>IFERROR(VLOOKUP(B40,金銭出納簿!$C$5:$I$432,6,0),"")</f>
        <v/>
      </c>
    </row>
    <row r="41" spans="2:5" ht="18" customHeight="1">
      <c r="B41" s="93"/>
      <c r="C41" s="239" t="str">
        <f>IFERROR(VLOOKUP(B41,金銭出納簿!$C$5:$I$432,2,0),"")</f>
        <v/>
      </c>
      <c r="D41" s="243" t="str">
        <f>IFERROR(VLOOKUP(B41,金銭出納簿!$C$5:$I$432,4,0),"")</f>
        <v/>
      </c>
      <c r="E41" s="247" t="str">
        <f>IFERROR(VLOOKUP(B41,金銭出納簿!$C$5:$I$432,6,0),"")</f>
        <v/>
      </c>
    </row>
    <row r="42" spans="2:5" ht="18" customHeight="1">
      <c r="B42" s="93"/>
      <c r="C42" s="239" t="str">
        <f>IFERROR(VLOOKUP(B42,金銭出納簿!$C$5:$I$432,2,0),"")</f>
        <v/>
      </c>
      <c r="D42" s="243" t="str">
        <f>IFERROR(VLOOKUP(B42,金銭出納簿!$C$5:$I$432,4,0),"")</f>
        <v/>
      </c>
      <c r="E42" s="247" t="str">
        <f>IFERROR(VLOOKUP(B42,金銭出納簿!$C$5:$I$432,6,0),"")</f>
        <v/>
      </c>
    </row>
    <row r="43" spans="2:5" ht="18" customHeight="1">
      <c r="B43" s="93"/>
      <c r="C43" s="239" t="str">
        <f>IFERROR(VLOOKUP(B43,金銭出納簿!$C$5:$I$432,2,0),"")</f>
        <v/>
      </c>
      <c r="D43" s="243" t="str">
        <f>IFERROR(VLOOKUP(B43,金銭出納簿!$C$5:$I$432,4,0),"")</f>
        <v/>
      </c>
      <c r="E43" s="247" t="str">
        <f>IFERROR(VLOOKUP(B43,金銭出納簿!$C$5:$I$432,6,0),"")</f>
        <v/>
      </c>
    </row>
    <row r="44" spans="2:5" ht="18" customHeight="1">
      <c r="B44" s="93"/>
      <c r="C44" s="239" t="str">
        <f>IFERROR(VLOOKUP(B44,金銭出納簿!$C$5:$I$432,2,0),"")</f>
        <v/>
      </c>
      <c r="D44" s="243" t="str">
        <f>IFERROR(VLOOKUP(B44,金銭出納簿!$C$5:$I$432,4,0),"")</f>
        <v/>
      </c>
      <c r="E44" s="247" t="str">
        <f>IFERROR(VLOOKUP(B44,金銭出納簿!$C$5:$I$432,6,0),"")</f>
        <v/>
      </c>
    </row>
    <row r="45" spans="2:5" ht="18" customHeight="1">
      <c r="B45" s="93"/>
      <c r="C45" s="239" t="str">
        <f>IFERROR(VLOOKUP(B45,金銭出納簿!$C$5:$I$432,2,0),"")</f>
        <v/>
      </c>
      <c r="D45" s="243" t="str">
        <f>IFERROR(VLOOKUP(B45,金銭出納簿!$C$5:$I$432,4,0),"")</f>
        <v/>
      </c>
      <c r="E45" s="247" t="str">
        <f>IFERROR(VLOOKUP(B45,金銭出納簿!$C$5:$I$432,6,0),"")</f>
        <v/>
      </c>
    </row>
    <row r="46" spans="2:5" ht="18" customHeight="1">
      <c r="B46" s="93"/>
      <c r="C46" s="239" t="str">
        <f>IFERROR(VLOOKUP(B46,金銭出納簿!$C$5:$I$432,2,0),"")</f>
        <v/>
      </c>
      <c r="D46" s="243" t="str">
        <f>IFERROR(VLOOKUP(B46,金銭出納簿!$C$5:$I$432,4,0),"")</f>
        <v/>
      </c>
      <c r="E46" s="247" t="str">
        <f>IFERROR(VLOOKUP(B46,金銭出納簿!$C$5:$I$432,6,0),"")</f>
        <v/>
      </c>
    </row>
    <row r="47" spans="2:5" ht="18" customHeight="1">
      <c r="B47" s="93"/>
      <c r="C47" s="239" t="str">
        <f>IFERROR(VLOOKUP(B47,金銭出納簿!$C$5:$I$432,2,0),"")</f>
        <v/>
      </c>
      <c r="D47" s="243" t="str">
        <f>IFERROR(VLOOKUP(B47,金銭出納簿!$C$5:$I$432,4,0),"")</f>
        <v/>
      </c>
      <c r="E47" s="247" t="str">
        <f>IFERROR(VLOOKUP(B47,金銭出納簿!$C$5:$I$432,6,0),"")</f>
        <v/>
      </c>
    </row>
    <row r="48" spans="2:5" ht="18" customHeight="1">
      <c r="B48" s="93"/>
      <c r="C48" s="239" t="str">
        <f>IFERROR(VLOOKUP(B48,金銭出納簿!$C$5:$I$432,2,0),"")</f>
        <v/>
      </c>
      <c r="D48" s="243" t="str">
        <f>IFERROR(VLOOKUP(B48,金銭出納簿!$C$5:$I$432,4,0),"")</f>
        <v/>
      </c>
      <c r="E48" s="247" t="str">
        <f>IFERROR(VLOOKUP(B48,金銭出納簿!$C$5:$I$432,6,0),"")</f>
        <v/>
      </c>
    </row>
    <row r="49" spans="2:5" ht="18" customHeight="1">
      <c r="B49" s="94"/>
      <c r="C49" s="240" t="str">
        <f>IFERROR(VLOOKUP(B49,金銭出納簿!$C$5:$I$432,2,0),"")</f>
        <v/>
      </c>
      <c r="D49" s="244" t="str">
        <f>IFERROR(VLOOKUP(B49,金銭出納簿!$C$5:$I$432,4,0),"")</f>
        <v/>
      </c>
      <c r="E49" s="248" t="str">
        <f>IFERROR(VLOOKUP(B49,金銭出納簿!$C$5:$I$432,6,0),"")</f>
        <v/>
      </c>
    </row>
    <row r="50" spans="2:5" ht="18" customHeight="1">
      <c r="B50" s="95"/>
      <c r="C50" s="238" t="str">
        <f>IFERROR(VLOOKUP(B50,金銭出納簿!$C$5:$I$432,2,0),"")</f>
        <v/>
      </c>
      <c r="D50" s="242" t="str">
        <f>IFERROR(VLOOKUP(B50,金銭出納簿!$C$5:$I$432,4,0),"")</f>
        <v/>
      </c>
      <c r="E50" s="246" t="str">
        <f>IFERROR(VLOOKUP(B50,金銭出納簿!$C$5:$I$432,6,0),"")</f>
        <v/>
      </c>
    </row>
    <row r="51" spans="2:5" ht="18" customHeight="1">
      <c r="B51" s="93"/>
      <c r="C51" s="239" t="str">
        <f>IFERROR(VLOOKUP(B51,金銭出納簿!$C$5:$I$432,2,0),"")</f>
        <v/>
      </c>
      <c r="D51" s="243" t="str">
        <f>IFERROR(VLOOKUP(B51,金銭出納簿!$C$5:$I$432,4,0),"")</f>
        <v/>
      </c>
      <c r="E51" s="247" t="str">
        <f>IFERROR(VLOOKUP(B51,金銭出納簿!$C$5:$I$432,6,0),"")</f>
        <v/>
      </c>
    </row>
    <row r="52" spans="2:5" ht="18" customHeight="1">
      <c r="B52" s="93"/>
      <c r="C52" s="239" t="str">
        <f>IFERROR(VLOOKUP(B52,金銭出納簿!$C$5:$I$432,2,0),"")</f>
        <v/>
      </c>
      <c r="D52" s="243" t="str">
        <f>IFERROR(VLOOKUP(B52,金銭出納簿!$C$5:$I$432,4,0),"")</f>
        <v/>
      </c>
      <c r="E52" s="247" t="str">
        <f>IFERROR(VLOOKUP(B52,金銭出納簿!$C$5:$I$432,6,0),"")</f>
        <v/>
      </c>
    </row>
    <row r="53" spans="2:5" ht="18" customHeight="1">
      <c r="B53" s="93"/>
      <c r="C53" s="239" t="str">
        <f>IFERROR(VLOOKUP(B53,金銭出納簿!$C$5:$I$432,2,0),"")</f>
        <v/>
      </c>
      <c r="D53" s="243" t="str">
        <f>IFERROR(VLOOKUP(B53,金銭出納簿!$C$5:$I$432,4,0),"")</f>
        <v/>
      </c>
      <c r="E53" s="247" t="str">
        <f>IFERROR(VLOOKUP(B53,金銭出納簿!$C$5:$I$432,6,0),"")</f>
        <v/>
      </c>
    </row>
    <row r="54" spans="2:5" ht="18" customHeight="1">
      <c r="B54" s="93"/>
      <c r="C54" s="239" t="str">
        <f>IFERROR(VLOOKUP(B54,金銭出納簿!$C$5:$I$432,2,0),"")</f>
        <v/>
      </c>
      <c r="D54" s="243" t="str">
        <f>IFERROR(VLOOKUP(B54,金銭出納簿!$C$5:$I$432,4,0),"")</f>
        <v/>
      </c>
      <c r="E54" s="247" t="str">
        <f>IFERROR(VLOOKUP(B54,金銭出納簿!$C$5:$I$432,6,0),"")</f>
        <v/>
      </c>
    </row>
    <row r="55" spans="2:5" ht="18" customHeight="1">
      <c r="B55" s="93"/>
      <c r="C55" s="239" t="str">
        <f>IFERROR(VLOOKUP(B55,金銭出納簿!$C$5:$I$432,2,0),"")</f>
        <v/>
      </c>
      <c r="D55" s="243" t="str">
        <f>IFERROR(VLOOKUP(B55,金銭出納簿!$C$5:$I$432,4,0),"")</f>
        <v/>
      </c>
      <c r="E55" s="247" t="str">
        <f>IFERROR(VLOOKUP(B55,金銭出納簿!$C$5:$I$432,6,0),"")</f>
        <v/>
      </c>
    </row>
    <row r="56" spans="2:5" ht="18" customHeight="1">
      <c r="B56" s="93"/>
      <c r="C56" s="239" t="str">
        <f>IFERROR(VLOOKUP(B56,金銭出納簿!$C$5:$I$432,2,0),"")</f>
        <v/>
      </c>
      <c r="D56" s="243" t="str">
        <f>IFERROR(VLOOKUP(B56,金銭出納簿!$C$5:$I$432,4,0),"")</f>
        <v/>
      </c>
      <c r="E56" s="247" t="str">
        <f>IFERROR(VLOOKUP(B56,金銭出納簿!$C$5:$I$432,6,0),"")</f>
        <v/>
      </c>
    </row>
    <row r="57" spans="2:5" ht="18" customHeight="1">
      <c r="B57" s="93"/>
      <c r="C57" s="239" t="str">
        <f>IFERROR(VLOOKUP(B57,金銭出納簿!$C$5:$I$432,2,0),"")</f>
        <v/>
      </c>
      <c r="D57" s="243" t="str">
        <f>IFERROR(VLOOKUP(B57,金銭出納簿!$C$5:$I$432,4,0),"")</f>
        <v/>
      </c>
      <c r="E57" s="247" t="str">
        <f>IFERROR(VLOOKUP(B57,金銭出納簿!$C$5:$I$432,6,0),"")</f>
        <v/>
      </c>
    </row>
    <row r="58" spans="2:5" ht="18" customHeight="1">
      <c r="B58" s="93"/>
      <c r="C58" s="239" t="str">
        <f>IFERROR(VLOOKUP(B58,金銭出納簿!$C$5:$I$432,2,0),"")</f>
        <v/>
      </c>
      <c r="D58" s="243" t="str">
        <f>IFERROR(VLOOKUP(B58,金銭出納簿!$C$5:$I$432,4,0),"")</f>
        <v/>
      </c>
      <c r="E58" s="247" t="str">
        <f>IFERROR(VLOOKUP(B58,金銭出納簿!$C$5:$I$432,6,0),"")</f>
        <v/>
      </c>
    </row>
    <row r="59" spans="2:5" ht="18" customHeight="1">
      <c r="B59" s="94"/>
      <c r="C59" s="240" t="str">
        <f>IFERROR(VLOOKUP(B59,金銭出納簿!$C$5:$I$432,2,0),"")</f>
        <v/>
      </c>
      <c r="D59" s="244" t="str">
        <f>IFERROR(VLOOKUP(B59,金銭出納簿!$C$5:$I$432,4,0),"")</f>
        <v/>
      </c>
      <c r="E59" s="248" t="str">
        <f>IFERROR(VLOOKUP(B59,金銭出納簿!$C$5:$I$432,6,0),"")</f>
        <v/>
      </c>
    </row>
    <row r="60" spans="2:5" ht="18" customHeight="1">
      <c r="D60" s="189" t="s">
        <v>77</v>
      </c>
      <c r="E60" s="126">
        <f>SUM(E30:E59)</f>
        <v>0</v>
      </c>
    </row>
    <row r="61" spans="2:5" ht="18" customHeight="1"/>
    <row r="62" spans="2:5" ht="18" customHeight="1">
      <c r="B62" s="168" t="s">
        <v>48</v>
      </c>
      <c r="C62" s="179"/>
      <c r="D62" s="186"/>
    </row>
    <row r="63" spans="2:5" ht="18" customHeight="1">
      <c r="B63" s="170" t="s">
        <v>126</v>
      </c>
      <c r="C63" s="177" t="s">
        <v>127</v>
      </c>
      <c r="D63" s="187" t="s">
        <v>64</v>
      </c>
      <c r="E63" s="177" t="s">
        <v>113</v>
      </c>
    </row>
    <row r="64" spans="2:5" ht="18" customHeight="1">
      <c r="B64" s="95"/>
      <c r="C64" s="238" t="str">
        <f>IFERROR(VLOOKUP(B64,金銭出納簿!$C$5:$I$432,2,0),"")</f>
        <v/>
      </c>
      <c r="D64" s="242" t="str">
        <f>IFERROR(VLOOKUP(B64,金銭出納簿!$C$5:$I$432,4,0),"")</f>
        <v/>
      </c>
      <c r="E64" s="246" t="str">
        <f>IFERROR(VLOOKUP(B64,金銭出納簿!$C$5:$I$432,6,0),"")</f>
        <v/>
      </c>
    </row>
    <row r="65" spans="2:5" ht="18" customHeight="1">
      <c r="B65" s="93"/>
      <c r="C65" s="239" t="str">
        <f>IFERROR(VLOOKUP(B65,金銭出納簿!$C$5:$I$432,2,0),"")</f>
        <v/>
      </c>
      <c r="D65" s="243" t="str">
        <f>IFERROR(VLOOKUP(B65,金銭出納簿!$C$5:$I$432,4,0),"")</f>
        <v/>
      </c>
      <c r="E65" s="247" t="str">
        <f>IFERROR(VLOOKUP(B65,金銭出納簿!$C$5:$I$432,6,0),"")</f>
        <v/>
      </c>
    </row>
    <row r="66" spans="2:5" ht="18" customHeight="1">
      <c r="B66" s="93"/>
      <c r="C66" s="239" t="str">
        <f>IFERROR(VLOOKUP(B66,金銭出納簿!$C$5:$I$432,2,0),"")</f>
        <v/>
      </c>
      <c r="D66" s="243" t="str">
        <f>IFERROR(VLOOKUP(B66,金銭出納簿!$C$5:$I$432,4,0),"")</f>
        <v/>
      </c>
      <c r="E66" s="247" t="str">
        <f>IFERROR(VLOOKUP(B66,金銭出納簿!$C$5:$I$432,6,0),"")</f>
        <v/>
      </c>
    </row>
    <row r="67" spans="2:5" ht="18" customHeight="1">
      <c r="B67" s="93"/>
      <c r="C67" s="239" t="str">
        <f>IFERROR(VLOOKUP(B67,金銭出納簿!$C$5:$I$432,2,0),"")</f>
        <v/>
      </c>
      <c r="D67" s="243" t="str">
        <f>IFERROR(VLOOKUP(B67,金銭出納簿!$C$5:$I$432,4,0),"")</f>
        <v/>
      </c>
      <c r="E67" s="247" t="str">
        <f>IFERROR(VLOOKUP(B67,金銭出納簿!$C$5:$I$432,6,0),"")</f>
        <v/>
      </c>
    </row>
    <row r="68" spans="2:5" ht="18" customHeight="1">
      <c r="B68" s="93"/>
      <c r="C68" s="239" t="str">
        <f>IFERROR(VLOOKUP(B68,金銭出納簿!$C$5:$I$432,2,0),"")</f>
        <v/>
      </c>
      <c r="D68" s="243" t="str">
        <f>IFERROR(VLOOKUP(B68,金銭出納簿!$C$5:$I$432,4,0),"")</f>
        <v/>
      </c>
      <c r="E68" s="247" t="str">
        <f>IFERROR(VLOOKUP(B68,金銭出納簿!$C$5:$I$432,6,0),"")</f>
        <v/>
      </c>
    </row>
    <row r="69" spans="2:5" ht="18" customHeight="1">
      <c r="B69" s="93"/>
      <c r="C69" s="239" t="str">
        <f>IFERROR(VLOOKUP(B69,金銭出納簿!$C$5:$I$432,2,0),"")</f>
        <v/>
      </c>
      <c r="D69" s="243" t="str">
        <f>IFERROR(VLOOKUP(B69,金銭出納簿!$C$5:$I$432,4,0),"")</f>
        <v/>
      </c>
      <c r="E69" s="247" t="str">
        <f>IFERROR(VLOOKUP(B69,金銭出納簿!$C$5:$I$432,6,0),"")</f>
        <v/>
      </c>
    </row>
    <row r="70" spans="2:5" ht="18" customHeight="1">
      <c r="B70" s="93"/>
      <c r="C70" s="239" t="str">
        <f>IFERROR(VLOOKUP(B70,金銭出納簿!$C$5:$I$432,2,0),"")</f>
        <v/>
      </c>
      <c r="D70" s="243" t="str">
        <f>IFERROR(VLOOKUP(B70,金銭出納簿!$C$5:$I$432,4,0),"")</f>
        <v/>
      </c>
      <c r="E70" s="247" t="str">
        <f>IFERROR(VLOOKUP(B70,金銭出納簿!$C$5:$I$432,6,0),"")</f>
        <v/>
      </c>
    </row>
    <row r="71" spans="2:5" ht="18" customHeight="1">
      <c r="B71" s="93"/>
      <c r="C71" s="239" t="str">
        <f>IFERROR(VLOOKUP(B71,金銭出納簿!$C$5:$I$432,2,0),"")</f>
        <v/>
      </c>
      <c r="D71" s="243" t="str">
        <f>IFERROR(VLOOKUP(B71,金銭出納簿!$C$5:$I$432,4,0),"")</f>
        <v/>
      </c>
      <c r="E71" s="247" t="str">
        <f>IFERROR(VLOOKUP(B71,金銭出納簿!$C$5:$I$432,6,0),"")</f>
        <v/>
      </c>
    </row>
    <row r="72" spans="2:5" ht="18" customHeight="1">
      <c r="B72" s="93"/>
      <c r="C72" s="239" t="str">
        <f>IFERROR(VLOOKUP(B72,金銭出納簿!$C$5:$I$432,2,0),"")</f>
        <v/>
      </c>
      <c r="D72" s="243" t="str">
        <f>IFERROR(VLOOKUP(B72,金銭出納簿!$C$5:$I$432,4,0),"")</f>
        <v/>
      </c>
      <c r="E72" s="247" t="str">
        <f>IFERROR(VLOOKUP(B72,金銭出納簿!$C$5:$I$432,6,0),"")</f>
        <v/>
      </c>
    </row>
    <row r="73" spans="2:5" ht="18" customHeight="1">
      <c r="B73" s="94"/>
      <c r="C73" s="240" t="str">
        <f>IFERROR(VLOOKUP(B73,金銭出納簿!$C$5:$I$432,2,0),"")</f>
        <v/>
      </c>
      <c r="D73" s="244" t="str">
        <f>IFERROR(VLOOKUP(B73,金銭出納簿!$C$5:$I$432,4,0),"")</f>
        <v/>
      </c>
      <c r="E73" s="248" t="str">
        <f>IFERROR(VLOOKUP(B73,金銭出納簿!$C$5:$I$432,6,0),"")</f>
        <v/>
      </c>
    </row>
    <row r="74" spans="2:5" ht="18" customHeight="1">
      <c r="B74" s="95"/>
      <c r="C74" s="238" t="str">
        <f>IFERROR(VLOOKUP(B74,金銭出納簿!$C$5:$I$432,2,0),"")</f>
        <v/>
      </c>
      <c r="D74" s="242" t="str">
        <f>IFERROR(VLOOKUP(B74,金銭出納簿!$C$5:$I$432,4,0),"")</f>
        <v/>
      </c>
      <c r="E74" s="246" t="str">
        <f>IFERROR(VLOOKUP(B74,金銭出納簿!$C$5:$I$432,6,0),"")</f>
        <v/>
      </c>
    </row>
    <row r="75" spans="2:5" ht="18" customHeight="1">
      <c r="B75" s="93"/>
      <c r="C75" s="239" t="str">
        <f>IFERROR(VLOOKUP(B75,金銭出納簿!$C$5:$I$432,2,0),"")</f>
        <v/>
      </c>
      <c r="D75" s="243" t="str">
        <f>IFERROR(VLOOKUP(B75,金銭出納簿!$C$5:$I$432,4,0),"")</f>
        <v/>
      </c>
      <c r="E75" s="247" t="str">
        <f>IFERROR(VLOOKUP(B75,金銭出納簿!$C$5:$I$432,6,0),"")</f>
        <v/>
      </c>
    </row>
    <row r="76" spans="2:5" ht="18" customHeight="1">
      <c r="B76" s="93"/>
      <c r="C76" s="239" t="str">
        <f>IFERROR(VLOOKUP(B76,金銭出納簿!$C$5:$I$432,2,0),"")</f>
        <v/>
      </c>
      <c r="D76" s="243" t="str">
        <f>IFERROR(VLOOKUP(B76,金銭出納簿!$C$5:$I$432,4,0),"")</f>
        <v/>
      </c>
      <c r="E76" s="247" t="str">
        <f>IFERROR(VLOOKUP(B76,金銭出納簿!$C$5:$I$432,6,0),"")</f>
        <v/>
      </c>
    </row>
    <row r="77" spans="2:5" ht="18" customHeight="1">
      <c r="B77" s="93"/>
      <c r="C77" s="239" t="str">
        <f>IFERROR(VLOOKUP(B77,金銭出納簿!$C$5:$I$432,2,0),"")</f>
        <v/>
      </c>
      <c r="D77" s="243" t="str">
        <f>IFERROR(VLOOKUP(B77,金銭出納簿!$C$5:$I$432,4,0),"")</f>
        <v/>
      </c>
      <c r="E77" s="247" t="str">
        <f>IFERROR(VLOOKUP(B77,金銭出納簿!$C$5:$I$432,6,0),"")</f>
        <v/>
      </c>
    </row>
    <row r="78" spans="2:5" ht="18" customHeight="1">
      <c r="B78" s="93"/>
      <c r="C78" s="239" t="str">
        <f>IFERROR(VLOOKUP(B78,金銭出納簿!$C$5:$I$432,2,0),"")</f>
        <v/>
      </c>
      <c r="D78" s="243" t="str">
        <f>IFERROR(VLOOKUP(B78,金銭出納簿!$C$5:$I$432,4,0),"")</f>
        <v/>
      </c>
      <c r="E78" s="247" t="str">
        <f>IFERROR(VLOOKUP(B78,金銭出納簿!$C$5:$I$432,6,0),"")</f>
        <v/>
      </c>
    </row>
    <row r="79" spans="2:5" ht="18" customHeight="1">
      <c r="B79" s="93"/>
      <c r="C79" s="239" t="str">
        <f>IFERROR(VLOOKUP(B79,金銭出納簿!$C$5:$I$432,2,0),"")</f>
        <v/>
      </c>
      <c r="D79" s="243" t="str">
        <f>IFERROR(VLOOKUP(B79,金銭出納簿!$C$5:$I$432,4,0),"")</f>
        <v/>
      </c>
      <c r="E79" s="247" t="str">
        <f>IFERROR(VLOOKUP(B79,金銭出納簿!$C$5:$I$432,6,0),"")</f>
        <v/>
      </c>
    </row>
    <row r="80" spans="2:5" ht="18" customHeight="1">
      <c r="B80" s="93"/>
      <c r="C80" s="239" t="str">
        <f>IFERROR(VLOOKUP(B80,金銭出納簿!$C$5:$I$432,2,0),"")</f>
        <v/>
      </c>
      <c r="D80" s="243" t="str">
        <f>IFERROR(VLOOKUP(B80,金銭出納簿!$C$5:$I$432,4,0),"")</f>
        <v/>
      </c>
      <c r="E80" s="247" t="str">
        <f>IFERROR(VLOOKUP(B80,金銭出納簿!$C$5:$I$432,6,0),"")</f>
        <v/>
      </c>
    </row>
    <row r="81" spans="2:5" ht="18" customHeight="1">
      <c r="B81" s="93"/>
      <c r="C81" s="239" t="str">
        <f>IFERROR(VLOOKUP(B81,金銭出納簿!$C$5:$I$432,2,0),"")</f>
        <v/>
      </c>
      <c r="D81" s="243" t="str">
        <f>IFERROR(VLOOKUP(B81,金銭出納簿!$C$5:$I$432,4,0),"")</f>
        <v/>
      </c>
      <c r="E81" s="247" t="str">
        <f>IFERROR(VLOOKUP(B81,金銭出納簿!$C$5:$I$432,6,0),"")</f>
        <v/>
      </c>
    </row>
    <row r="82" spans="2:5" ht="18" customHeight="1">
      <c r="B82" s="93"/>
      <c r="C82" s="239" t="str">
        <f>IFERROR(VLOOKUP(B82,金銭出納簿!$C$5:$I$432,2,0),"")</f>
        <v/>
      </c>
      <c r="D82" s="243" t="str">
        <f>IFERROR(VLOOKUP(B82,金銭出納簿!$C$5:$I$432,4,0),"")</f>
        <v/>
      </c>
      <c r="E82" s="247" t="str">
        <f>IFERROR(VLOOKUP(B82,金銭出納簿!$C$5:$I$432,6,0),"")</f>
        <v/>
      </c>
    </row>
    <row r="83" spans="2:5" ht="18" customHeight="1">
      <c r="B83" s="94"/>
      <c r="C83" s="240" t="str">
        <f>IFERROR(VLOOKUP(B83,金銭出納簿!$C$5:$I$432,2,0),"")</f>
        <v/>
      </c>
      <c r="D83" s="244" t="str">
        <f>IFERROR(VLOOKUP(B83,金銭出納簿!$C$5:$I$432,4,0),"")</f>
        <v/>
      </c>
      <c r="E83" s="248" t="str">
        <f>IFERROR(VLOOKUP(B83,金銭出納簿!$C$5:$I$432,6,0),"")</f>
        <v/>
      </c>
    </row>
    <row r="84" spans="2:5" ht="18" customHeight="1">
      <c r="B84" s="95"/>
      <c r="C84" s="238" t="str">
        <f>IFERROR(VLOOKUP(B84,金銭出納簿!$C$5:$I$432,2,0),"")</f>
        <v/>
      </c>
      <c r="D84" s="242" t="str">
        <f>IFERROR(VLOOKUP(B84,金銭出納簿!$C$5:$I$432,4,0),"")</f>
        <v/>
      </c>
      <c r="E84" s="246" t="str">
        <f>IFERROR(VLOOKUP(B84,金銭出納簿!$C$5:$I$432,6,0),"")</f>
        <v/>
      </c>
    </row>
    <row r="85" spans="2:5" ht="18" customHeight="1">
      <c r="B85" s="93"/>
      <c r="C85" s="239" t="str">
        <f>IFERROR(VLOOKUP(B85,金銭出納簿!$C$5:$I$432,2,0),"")</f>
        <v/>
      </c>
      <c r="D85" s="243" t="str">
        <f>IFERROR(VLOOKUP(B85,金銭出納簿!$C$5:$I$432,4,0),"")</f>
        <v/>
      </c>
      <c r="E85" s="247" t="str">
        <f>IFERROR(VLOOKUP(B85,金銭出納簿!$C$5:$I$432,6,0),"")</f>
        <v/>
      </c>
    </row>
    <row r="86" spans="2:5" ht="18" customHeight="1">
      <c r="B86" s="93"/>
      <c r="C86" s="239" t="str">
        <f>IFERROR(VLOOKUP(B86,金銭出納簿!$C$5:$I$432,2,0),"")</f>
        <v/>
      </c>
      <c r="D86" s="243" t="str">
        <f>IFERROR(VLOOKUP(B86,金銭出納簿!$C$5:$I$432,4,0),"")</f>
        <v/>
      </c>
      <c r="E86" s="247" t="str">
        <f>IFERROR(VLOOKUP(B86,金銭出納簿!$C$5:$I$432,6,0),"")</f>
        <v/>
      </c>
    </row>
    <row r="87" spans="2:5" ht="18" customHeight="1">
      <c r="B87" s="93"/>
      <c r="C87" s="239" t="str">
        <f>IFERROR(VLOOKUP(B87,金銭出納簿!$C$5:$I$432,2,0),"")</f>
        <v/>
      </c>
      <c r="D87" s="243" t="str">
        <f>IFERROR(VLOOKUP(B87,金銭出納簿!$C$5:$I$432,4,0),"")</f>
        <v/>
      </c>
      <c r="E87" s="247" t="str">
        <f>IFERROR(VLOOKUP(B87,金銭出納簿!$C$5:$I$432,6,0),"")</f>
        <v/>
      </c>
    </row>
    <row r="88" spans="2:5" ht="18" customHeight="1">
      <c r="B88" s="93"/>
      <c r="C88" s="239" t="str">
        <f>IFERROR(VLOOKUP(B88,金銭出納簿!$C$5:$I$432,2,0),"")</f>
        <v/>
      </c>
      <c r="D88" s="243" t="str">
        <f>IFERROR(VLOOKUP(B88,金銭出納簿!$C$5:$I$432,4,0),"")</f>
        <v/>
      </c>
      <c r="E88" s="247" t="str">
        <f>IFERROR(VLOOKUP(B88,金銭出納簿!$C$5:$I$432,6,0),"")</f>
        <v/>
      </c>
    </row>
    <row r="89" spans="2:5" ht="18" customHeight="1">
      <c r="B89" s="93"/>
      <c r="C89" s="239" t="str">
        <f>IFERROR(VLOOKUP(B89,金銭出納簿!$C$5:$I$432,2,0),"")</f>
        <v/>
      </c>
      <c r="D89" s="243" t="str">
        <f>IFERROR(VLOOKUP(B89,金銭出納簿!$C$5:$I$432,4,0),"")</f>
        <v/>
      </c>
      <c r="E89" s="247" t="str">
        <f>IFERROR(VLOOKUP(B89,金銭出納簿!$C$5:$I$432,6,0),"")</f>
        <v/>
      </c>
    </row>
    <row r="90" spans="2:5" ht="18" customHeight="1">
      <c r="B90" s="93"/>
      <c r="C90" s="239" t="str">
        <f>IFERROR(VLOOKUP(B90,金銭出納簿!$C$5:$I$432,2,0),"")</f>
        <v/>
      </c>
      <c r="D90" s="243" t="str">
        <f>IFERROR(VLOOKUP(B90,金銭出納簿!$C$5:$I$432,4,0),"")</f>
        <v/>
      </c>
      <c r="E90" s="247" t="str">
        <f>IFERROR(VLOOKUP(B90,金銭出納簿!$C$5:$I$432,6,0),"")</f>
        <v/>
      </c>
    </row>
    <row r="91" spans="2:5" ht="18" customHeight="1">
      <c r="B91" s="93"/>
      <c r="C91" s="239" t="str">
        <f>IFERROR(VLOOKUP(B91,金銭出納簿!$C$5:$I$432,2,0),"")</f>
        <v/>
      </c>
      <c r="D91" s="243" t="str">
        <f>IFERROR(VLOOKUP(B91,金銭出納簿!$C$5:$I$432,4,0),"")</f>
        <v/>
      </c>
      <c r="E91" s="247" t="str">
        <f>IFERROR(VLOOKUP(B91,金銭出納簿!$C$5:$I$432,6,0),"")</f>
        <v/>
      </c>
    </row>
    <row r="92" spans="2:5" ht="18" customHeight="1">
      <c r="B92" s="93"/>
      <c r="C92" s="239" t="str">
        <f>IFERROR(VLOOKUP(B92,金銭出納簿!$C$5:$I$432,2,0),"")</f>
        <v/>
      </c>
      <c r="D92" s="243" t="str">
        <f>IFERROR(VLOOKUP(B92,金銭出納簿!$C$5:$I$432,4,0),"")</f>
        <v/>
      </c>
      <c r="E92" s="247" t="str">
        <f>IFERROR(VLOOKUP(B92,金銭出納簿!$C$5:$I$432,6,0),"")</f>
        <v/>
      </c>
    </row>
    <row r="93" spans="2:5" ht="18" customHeight="1">
      <c r="B93" s="94"/>
      <c r="C93" s="240" t="str">
        <f>IFERROR(VLOOKUP(B93,金銭出納簿!$C$5:$I$432,2,0),"")</f>
        <v/>
      </c>
      <c r="D93" s="244" t="str">
        <f>IFERROR(VLOOKUP(B93,金銭出納簿!$C$5:$I$432,4,0),"")</f>
        <v/>
      </c>
      <c r="E93" s="248" t="str">
        <f>IFERROR(VLOOKUP(B93,金銭出納簿!$C$5:$I$432,6,0),"")</f>
        <v/>
      </c>
    </row>
    <row r="94" spans="2:5" ht="18" customHeight="1">
      <c r="D94" s="189" t="s">
        <v>77</v>
      </c>
      <c r="E94" s="126">
        <f>SUM(E64:E93)</f>
        <v>0</v>
      </c>
    </row>
    <row r="95" spans="2:5" ht="18" customHeight="1"/>
    <row r="96" spans="2:5" ht="18" customHeight="1">
      <c r="B96" s="168" t="s">
        <v>56</v>
      </c>
      <c r="C96" s="179"/>
      <c r="D96" s="186"/>
    </row>
    <row r="97" spans="2:5" ht="18" customHeight="1">
      <c r="B97" s="170" t="s">
        <v>126</v>
      </c>
      <c r="C97" s="177" t="s">
        <v>127</v>
      </c>
      <c r="D97" s="187" t="s">
        <v>64</v>
      </c>
      <c r="E97" s="213" t="s">
        <v>113</v>
      </c>
    </row>
    <row r="98" spans="2:5" ht="18" customHeight="1">
      <c r="B98" s="95"/>
      <c r="C98" s="238" t="str">
        <f>IFERROR(VLOOKUP(B98,金銭出納簿!$C$5:$I$432,2,0),"")</f>
        <v/>
      </c>
      <c r="D98" s="242" t="str">
        <f>IFERROR(VLOOKUP(B98,金銭出納簿!$C$5:$I$432,4,0),"")</f>
        <v/>
      </c>
      <c r="E98" s="246" t="str">
        <f>IFERROR(VLOOKUP(B98,金銭出納簿!$C$5:$I$432,6,0),"")</f>
        <v/>
      </c>
    </row>
    <row r="99" spans="2:5" ht="18" customHeight="1">
      <c r="B99" s="93"/>
      <c r="C99" s="239" t="str">
        <f>IFERROR(VLOOKUP(B99,金銭出納簿!$C$5:$I$432,2,0),"")</f>
        <v/>
      </c>
      <c r="D99" s="243" t="str">
        <f>IFERROR(VLOOKUP(B99,金銭出納簿!$C$5:$I$432,4,0),"")</f>
        <v/>
      </c>
      <c r="E99" s="247" t="str">
        <f>IFERROR(VLOOKUP(B99,金銭出納簿!$C$5:$I$432,6,0),"")</f>
        <v/>
      </c>
    </row>
    <row r="100" spans="2:5" ht="18" customHeight="1">
      <c r="B100" s="93"/>
      <c r="C100" s="239" t="str">
        <f>IFERROR(VLOOKUP(B100,金銭出納簿!$C$5:$I$432,2,0),"")</f>
        <v/>
      </c>
      <c r="D100" s="243" t="str">
        <f>IFERROR(VLOOKUP(B100,金銭出納簿!$C$5:$I$432,4,0),"")</f>
        <v/>
      </c>
      <c r="E100" s="247" t="str">
        <f>IFERROR(VLOOKUP(B100,金銭出納簿!$C$5:$I$432,6,0),"")</f>
        <v/>
      </c>
    </row>
    <row r="101" spans="2:5" ht="18" customHeight="1">
      <c r="B101" s="93"/>
      <c r="C101" s="239" t="str">
        <f>IFERROR(VLOOKUP(B101,金銭出納簿!$C$5:$I$432,2,0),"")</f>
        <v/>
      </c>
      <c r="D101" s="243" t="str">
        <f>IFERROR(VLOOKUP(B101,金銭出納簿!$C$5:$I$432,4,0),"")</f>
        <v/>
      </c>
      <c r="E101" s="247" t="str">
        <f>IFERROR(VLOOKUP(B101,金銭出納簿!$C$5:$I$432,6,0),"")</f>
        <v/>
      </c>
    </row>
    <row r="102" spans="2:5" ht="18" customHeight="1">
      <c r="B102" s="93"/>
      <c r="C102" s="239" t="str">
        <f>IFERROR(VLOOKUP(B102,金銭出納簿!$C$5:$I$432,2,0),"")</f>
        <v/>
      </c>
      <c r="D102" s="243" t="str">
        <f>IFERROR(VLOOKUP(B102,金銭出納簿!$C$5:$I$432,4,0),"")</f>
        <v/>
      </c>
      <c r="E102" s="247" t="str">
        <f>IFERROR(VLOOKUP(B102,金銭出納簿!$C$5:$I$432,6,0),"")</f>
        <v/>
      </c>
    </row>
    <row r="103" spans="2:5" ht="18" customHeight="1">
      <c r="B103" s="93"/>
      <c r="C103" s="239" t="str">
        <f>IFERROR(VLOOKUP(B103,金銭出納簿!$C$5:$I$432,2,0),"")</f>
        <v/>
      </c>
      <c r="D103" s="243" t="str">
        <f>IFERROR(VLOOKUP(B103,金銭出納簿!$C$5:$I$432,4,0),"")</f>
        <v/>
      </c>
      <c r="E103" s="247" t="str">
        <f>IFERROR(VLOOKUP(B103,金銭出納簿!$C$5:$I$432,6,0),"")</f>
        <v/>
      </c>
    </row>
    <row r="104" spans="2:5" ht="18" customHeight="1">
      <c r="B104" s="93"/>
      <c r="C104" s="239" t="str">
        <f>IFERROR(VLOOKUP(B104,金銭出納簿!$C$5:$I$432,2,0),"")</f>
        <v/>
      </c>
      <c r="D104" s="243" t="str">
        <f>IFERROR(VLOOKUP(B104,金銭出納簿!$C$5:$I$432,4,0),"")</f>
        <v/>
      </c>
      <c r="E104" s="247" t="str">
        <f>IFERROR(VLOOKUP(B104,金銭出納簿!$C$5:$I$432,6,0),"")</f>
        <v/>
      </c>
    </row>
    <row r="105" spans="2:5" ht="18" customHeight="1">
      <c r="B105" s="93"/>
      <c r="C105" s="239" t="str">
        <f>IFERROR(VLOOKUP(B105,金銭出納簿!$C$5:$I$432,2,0),"")</f>
        <v/>
      </c>
      <c r="D105" s="243" t="str">
        <f>IFERROR(VLOOKUP(B105,金銭出納簿!$C$5:$I$432,4,0),"")</f>
        <v/>
      </c>
      <c r="E105" s="247" t="str">
        <f>IFERROR(VLOOKUP(B105,金銭出納簿!$C$5:$I$432,6,0),"")</f>
        <v/>
      </c>
    </row>
    <row r="106" spans="2:5" ht="18" customHeight="1">
      <c r="B106" s="93"/>
      <c r="C106" s="239" t="str">
        <f>IFERROR(VLOOKUP(B106,金銭出納簿!$C$5:$I$432,2,0),"")</f>
        <v/>
      </c>
      <c r="D106" s="243" t="str">
        <f>IFERROR(VLOOKUP(B106,金銭出納簿!$C$5:$I$432,4,0),"")</f>
        <v/>
      </c>
      <c r="E106" s="247" t="str">
        <f>IFERROR(VLOOKUP(B106,金銭出納簿!$C$5:$I$432,6,0),"")</f>
        <v/>
      </c>
    </row>
    <row r="107" spans="2:5" ht="18" customHeight="1">
      <c r="B107" s="94"/>
      <c r="C107" s="240" t="str">
        <f>IFERROR(VLOOKUP(B107,金銭出納簿!$C$5:$I$432,2,0),"")</f>
        <v/>
      </c>
      <c r="D107" s="244" t="str">
        <f>IFERROR(VLOOKUP(B107,金銭出納簿!$C$5:$I$432,4,0),"")</f>
        <v/>
      </c>
      <c r="E107" s="248" t="str">
        <f>IFERROR(VLOOKUP(B107,金銭出納簿!$C$5:$I$432,6,0),"")</f>
        <v/>
      </c>
    </row>
    <row r="108" spans="2:5" ht="18" customHeight="1">
      <c r="B108" s="95"/>
      <c r="C108" s="238" t="str">
        <f>IFERROR(VLOOKUP(B108,金銭出納簿!$C$5:$I$432,2,0),"")</f>
        <v/>
      </c>
      <c r="D108" s="242" t="str">
        <f>IFERROR(VLOOKUP(B108,金銭出納簿!$C$5:$I$432,4,0),"")</f>
        <v/>
      </c>
      <c r="E108" s="246" t="str">
        <f>IFERROR(VLOOKUP(B108,金銭出納簿!$C$5:$I$432,6,0),"")</f>
        <v/>
      </c>
    </row>
    <row r="109" spans="2:5" ht="18" customHeight="1">
      <c r="B109" s="93"/>
      <c r="C109" s="239" t="str">
        <f>IFERROR(VLOOKUP(B109,金銭出納簿!$C$5:$I$432,2,0),"")</f>
        <v/>
      </c>
      <c r="D109" s="243" t="str">
        <f>IFERROR(VLOOKUP(B109,金銭出納簿!$C$5:$I$432,4,0),"")</f>
        <v/>
      </c>
      <c r="E109" s="247" t="str">
        <f>IFERROR(VLOOKUP(B109,金銭出納簿!$C$5:$I$432,6,0),"")</f>
        <v/>
      </c>
    </row>
    <row r="110" spans="2:5" ht="18" customHeight="1">
      <c r="B110" s="93"/>
      <c r="C110" s="239" t="str">
        <f>IFERROR(VLOOKUP(B110,金銭出納簿!$C$5:$I$432,2,0),"")</f>
        <v/>
      </c>
      <c r="D110" s="243" t="str">
        <f>IFERROR(VLOOKUP(B110,金銭出納簿!$C$5:$I$432,4,0),"")</f>
        <v/>
      </c>
      <c r="E110" s="247" t="str">
        <f>IFERROR(VLOOKUP(B110,金銭出納簿!$C$5:$I$432,6,0),"")</f>
        <v/>
      </c>
    </row>
    <row r="111" spans="2:5" ht="18" customHeight="1">
      <c r="B111" s="93"/>
      <c r="C111" s="239" t="str">
        <f>IFERROR(VLOOKUP(B111,金銭出納簿!$C$5:$I$432,2,0),"")</f>
        <v/>
      </c>
      <c r="D111" s="243" t="str">
        <f>IFERROR(VLOOKUP(B111,金銭出納簿!$C$5:$I$432,4,0),"")</f>
        <v/>
      </c>
      <c r="E111" s="247" t="str">
        <f>IFERROR(VLOOKUP(B111,金銭出納簿!$C$5:$I$432,6,0),"")</f>
        <v/>
      </c>
    </row>
    <row r="112" spans="2:5" ht="18" customHeight="1">
      <c r="B112" s="93"/>
      <c r="C112" s="239" t="str">
        <f>IFERROR(VLOOKUP(B112,金銭出納簿!$C$5:$I$432,2,0),"")</f>
        <v/>
      </c>
      <c r="D112" s="243" t="str">
        <f>IFERROR(VLOOKUP(B112,金銭出納簿!$C$5:$I$432,4,0),"")</f>
        <v/>
      </c>
      <c r="E112" s="247" t="str">
        <f>IFERROR(VLOOKUP(B112,金銭出納簿!$C$5:$I$432,6,0),"")</f>
        <v/>
      </c>
    </row>
    <row r="113" spans="2:5" ht="18" customHeight="1">
      <c r="B113" s="93"/>
      <c r="C113" s="239" t="str">
        <f>IFERROR(VLOOKUP(B113,金銭出納簿!$C$5:$I$432,2,0),"")</f>
        <v/>
      </c>
      <c r="D113" s="243" t="str">
        <f>IFERROR(VLOOKUP(B113,金銭出納簿!$C$5:$I$432,4,0),"")</f>
        <v/>
      </c>
      <c r="E113" s="247" t="str">
        <f>IFERROR(VLOOKUP(B113,金銭出納簿!$C$5:$I$432,6,0),"")</f>
        <v/>
      </c>
    </row>
    <row r="114" spans="2:5" ht="18" customHeight="1">
      <c r="B114" s="93"/>
      <c r="C114" s="239" t="str">
        <f>IFERROR(VLOOKUP(B114,金銭出納簿!$C$5:$I$432,2,0),"")</f>
        <v/>
      </c>
      <c r="D114" s="243" t="str">
        <f>IFERROR(VLOOKUP(B114,金銭出納簿!$C$5:$I$432,4,0),"")</f>
        <v/>
      </c>
      <c r="E114" s="247" t="str">
        <f>IFERROR(VLOOKUP(B114,金銭出納簿!$C$5:$I$432,6,0),"")</f>
        <v/>
      </c>
    </row>
    <row r="115" spans="2:5" ht="18" customHeight="1">
      <c r="B115" s="93"/>
      <c r="C115" s="239" t="str">
        <f>IFERROR(VLOOKUP(B115,金銭出納簿!$C$5:$I$432,2,0),"")</f>
        <v/>
      </c>
      <c r="D115" s="243" t="str">
        <f>IFERROR(VLOOKUP(B115,金銭出納簿!$C$5:$I$432,4,0),"")</f>
        <v/>
      </c>
      <c r="E115" s="247" t="str">
        <f>IFERROR(VLOOKUP(B115,金銭出納簿!$C$5:$I$432,6,0),"")</f>
        <v/>
      </c>
    </row>
    <row r="116" spans="2:5" ht="18" customHeight="1">
      <c r="B116" s="93"/>
      <c r="C116" s="239" t="str">
        <f>IFERROR(VLOOKUP(B116,金銭出納簿!$C$5:$I$432,2,0),"")</f>
        <v/>
      </c>
      <c r="D116" s="243" t="str">
        <f>IFERROR(VLOOKUP(B116,金銭出納簿!$C$5:$I$432,4,0),"")</f>
        <v/>
      </c>
      <c r="E116" s="247" t="str">
        <f>IFERROR(VLOOKUP(B116,金銭出納簿!$C$5:$I$432,6,0),"")</f>
        <v/>
      </c>
    </row>
    <row r="117" spans="2:5" ht="18" customHeight="1">
      <c r="B117" s="94"/>
      <c r="C117" s="240" t="str">
        <f>IFERROR(VLOOKUP(B117,金銭出納簿!$C$5:$I$432,2,0),"")</f>
        <v/>
      </c>
      <c r="D117" s="244" t="str">
        <f>IFERROR(VLOOKUP(B117,金銭出納簿!$C$5:$I$432,4,0),"")</f>
        <v/>
      </c>
      <c r="E117" s="248" t="str">
        <f>IFERROR(VLOOKUP(B117,金銭出納簿!$C$5:$I$432,6,0),"")</f>
        <v/>
      </c>
    </row>
    <row r="118" spans="2:5" ht="18" customHeight="1">
      <c r="B118" s="95"/>
      <c r="C118" s="238" t="str">
        <f>IFERROR(VLOOKUP(B118,金銭出納簿!$C$5:$I$432,2,0),"")</f>
        <v/>
      </c>
      <c r="D118" s="242" t="str">
        <f>IFERROR(VLOOKUP(B118,金銭出納簿!$C$5:$I$432,4,0),"")</f>
        <v/>
      </c>
      <c r="E118" s="246" t="str">
        <f>IFERROR(VLOOKUP(B118,金銭出納簿!$C$5:$I$432,6,0),"")</f>
        <v/>
      </c>
    </row>
    <row r="119" spans="2:5" ht="18" customHeight="1">
      <c r="B119" s="93"/>
      <c r="C119" s="239" t="str">
        <f>IFERROR(VLOOKUP(B119,金銭出納簿!$C$5:$I$432,2,0),"")</f>
        <v/>
      </c>
      <c r="D119" s="243" t="str">
        <f>IFERROR(VLOOKUP(B119,金銭出納簿!$C$5:$I$432,4,0),"")</f>
        <v/>
      </c>
      <c r="E119" s="247" t="str">
        <f>IFERROR(VLOOKUP(B119,金銭出納簿!$C$5:$I$432,6,0),"")</f>
        <v/>
      </c>
    </row>
    <row r="120" spans="2:5" ht="18" customHeight="1">
      <c r="B120" s="93"/>
      <c r="C120" s="239" t="str">
        <f>IFERROR(VLOOKUP(B120,金銭出納簿!$C$5:$I$432,2,0),"")</f>
        <v/>
      </c>
      <c r="D120" s="243" t="str">
        <f>IFERROR(VLOOKUP(B120,金銭出納簿!$C$5:$I$432,4,0),"")</f>
        <v/>
      </c>
      <c r="E120" s="247" t="str">
        <f>IFERROR(VLOOKUP(B120,金銭出納簿!$C$5:$I$432,6,0),"")</f>
        <v/>
      </c>
    </row>
    <row r="121" spans="2:5" ht="18" customHeight="1">
      <c r="B121" s="93"/>
      <c r="C121" s="239" t="str">
        <f>IFERROR(VLOOKUP(B121,金銭出納簿!$C$5:$I$432,2,0),"")</f>
        <v/>
      </c>
      <c r="D121" s="243" t="str">
        <f>IFERROR(VLOOKUP(B121,金銭出納簿!$C$5:$I$432,4,0),"")</f>
        <v/>
      </c>
      <c r="E121" s="247" t="str">
        <f>IFERROR(VLOOKUP(B121,金銭出納簿!$C$5:$I$432,6,0),"")</f>
        <v/>
      </c>
    </row>
    <row r="122" spans="2:5" ht="18" customHeight="1">
      <c r="B122" s="93"/>
      <c r="C122" s="239" t="str">
        <f>IFERROR(VLOOKUP(B122,金銭出納簿!$C$5:$I$432,2,0),"")</f>
        <v/>
      </c>
      <c r="D122" s="243" t="str">
        <f>IFERROR(VLOOKUP(B122,金銭出納簿!$C$5:$I$432,4,0),"")</f>
        <v/>
      </c>
      <c r="E122" s="247" t="str">
        <f>IFERROR(VLOOKUP(B122,金銭出納簿!$C$5:$I$432,6,0),"")</f>
        <v/>
      </c>
    </row>
    <row r="123" spans="2:5" ht="18" customHeight="1">
      <c r="B123" s="93"/>
      <c r="C123" s="239" t="str">
        <f>IFERROR(VLOOKUP(B123,金銭出納簿!$C$5:$I$432,2,0),"")</f>
        <v/>
      </c>
      <c r="D123" s="243" t="str">
        <f>IFERROR(VLOOKUP(B123,金銭出納簿!$C$5:$I$432,4,0),"")</f>
        <v/>
      </c>
      <c r="E123" s="247" t="str">
        <f>IFERROR(VLOOKUP(B123,金銭出納簿!$C$5:$I$432,6,0),"")</f>
        <v/>
      </c>
    </row>
    <row r="124" spans="2:5" ht="18" customHeight="1">
      <c r="B124" s="93"/>
      <c r="C124" s="239" t="str">
        <f>IFERROR(VLOOKUP(B124,金銭出納簿!$C$5:$I$432,2,0),"")</f>
        <v/>
      </c>
      <c r="D124" s="243" t="str">
        <f>IFERROR(VLOOKUP(B124,金銭出納簿!$C$5:$I$432,4,0),"")</f>
        <v/>
      </c>
      <c r="E124" s="247" t="str">
        <f>IFERROR(VLOOKUP(B124,金銭出納簿!$C$5:$I$432,6,0),"")</f>
        <v/>
      </c>
    </row>
    <row r="125" spans="2:5" ht="18" customHeight="1">
      <c r="B125" s="93"/>
      <c r="C125" s="239" t="str">
        <f>IFERROR(VLOOKUP(B125,金銭出納簿!$C$5:$I$432,2,0),"")</f>
        <v/>
      </c>
      <c r="D125" s="243" t="str">
        <f>IFERROR(VLOOKUP(B125,金銭出納簿!$C$5:$I$432,4,0),"")</f>
        <v/>
      </c>
      <c r="E125" s="247" t="str">
        <f>IFERROR(VLOOKUP(B125,金銭出納簿!$C$5:$I$432,6,0),"")</f>
        <v/>
      </c>
    </row>
    <row r="126" spans="2:5" ht="18" customHeight="1">
      <c r="B126" s="93"/>
      <c r="C126" s="239" t="str">
        <f>IFERROR(VLOOKUP(B126,金銭出納簿!$C$5:$I$432,2,0),"")</f>
        <v/>
      </c>
      <c r="D126" s="243" t="str">
        <f>IFERROR(VLOOKUP(B126,金銭出納簿!$C$5:$I$432,4,0),"")</f>
        <v/>
      </c>
      <c r="E126" s="247" t="str">
        <f>IFERROR(VLOOKUP(B126,金銭出納簿!$C$5:$I$432,6,0),"")</f>
        <v/>
      </c>
    </row>
    <row r="127" spans="2:5" ht="18" customHeight="1">
      <c r="B127" s="94"/>
      <c r="C127" s="240" t="str">
        <f>IFERROR(VLOOKUP(B127,金銭出納簿!$C$5:$I$432,2,0),"")</f>
        <v/>
      </c>
      <c r="D127" s="244" t="str">
        <f>IFERROR(VLOOKUP(B127,金銭出納簿!$C$5:$I$432,4,0),"")</f>
        <v/>
      </c>
      <c r="E127" s="248" t="str">
        <f>IFERROR(VLOOKUP(B127,金銭出納簿!$C$5:$I$432,6,0),"")</f>
        <v/>
      </c>
    </row>
    <row r="128" spans="2:5" ht="18" customHeight="1">
      <c r="D128" s="189" t="s">
        <v>77</v>
      </c>
      <c r="E128" s="250">
        <f>SUM(E98:E127)</f>
        <v>0</v>
      </c>
    </row>
    <row r="129" spans="2:5" ht="18" customHeight="1"/>
    <row r="130" spans="2:5" ht="18" customHeight="1">
      <c r="B130" s="168" t="s">
        <v>118</v>
      </c>
      <c r="C130" s="179"/>
      <c r="D130" s="186"/>
    </row>
    <row r="131" spans="2:5" ht="18" customHeight="1">
      <c r="B131" s="170" t="s">
        <v>126</v>
      </c>
      <c r="C131" s="177" t="s">
        <v>127</v>
      </c>
      <c r="D131" s="187" t="s">
        <v>64</v>
      </c>
      <c r="E131" s="177" t="s">
        <v>113</v>
      </c>
    </row>
    <row r="132" spans="2:5" ht="18" customHeight="1">
      <c r="B132" s="95"/>
      <c r="C132" s="238" t="str">
        <f>IFERROR(VLOOKUP(B132,金銭出納簿!$C$5:$I$432,2,0),"")</f>
        <v/>
      </c>
      <c r="D132" s="242" t="str">
        <f>IFERROR(VLOOKUP(B132,金銭出納簿!$C$5:$I$432,4,0),"")</f>
        <v/>
      </c>
      <c r="E132" s="246" t="str">
        <f>IFERROR(VLOOKUP(B132,金銭出納簿!$C$5:$I$432,6,0),"")</f>
        <v/>
      </c>
    </row>
    <row r="133" spans="2:5" ht="18" customHeight="1">
      <c r="B133" s="93"/>
      <c r="C133" s="239" t="str">
        <f>IFERROR(VLOOKUP(B133,金銭出納簿!$C$5:$I$432,2,0),"")</f>
        <v/>
      </c>
      <c r="D133" s="243" t="str">
        <f>IFERROR(VLOOKUP(B133,金銭出納簿!$C$5:$I$432,4,0),"")</f>
        <v/>
      </c>
      <c r="E133" s="247" t="str">
        <f>IFERROR(VLOOKUP(B133,金銭出納簿!$C$5:$I$432,6,0),"")</f>
        <v/>
      </c>
    </row>
    <row r="134" spans="2:5" ht="18" customHeight="1">
      <c r="B134" s="93"/>
      <c r="C134" s="239" t="str">
        <f>IFERROR(VLOOKUP(B134,金銭出納簿!$C$5:$I$432,2,0),"")</f>
        <v/>
      </c>
      <c r="D134" s="243" t="str">
        <f>IFERROR(VLOOKUP(B134,金銭出納簿!$C$5:$I$432,4,0),"")</f>
        <v/>
      </c>
      <c r="E134" s="247" t="str">
        <f>IFERROR(VLOOKUP(B134,金銭出納簿!$C$5:$I$432,6,0),"")</f>
        <v/>
      </c>
    </row>
    <row r="135" spans="2:5" ht="18" customHeight="1">
      <c r="B135" s="93"/>
      <c r="C135" s="239" t="str">
        <f>IFERROR(VLOOKUP(B135,金銭出納簿!$C$5:$I$432,2,0),"")</f>
        <v/>
      </c>
      <c r="D135" s="243" t="str">
        <f>IFERROR(VLOOKUP(B135,金銭出納簿!$C$5:$I$432,4,0),"")</f>
        <v/>
      </c>
      <c r="E135" s="247" t="str">
        <f>IFERROR(VLOOKUP(B135,金銭出納簿!$C$5:$I$432,6,0),"")</f>
        <v/>
      </c>
    </row>
    <row r="136" spans="2:5" ht="18" customHeight="1">
      <c r="B136" s="93"/>
      <c r="C136" s="239" t="str">
        <f>IFERROR(VLOOKUP(B136,金銭出納簿!$C$5:$I$432,2,0),"")</f>
        <v/>
      </c>
      <c r="D136" s="243" t="str">
        <f>IFERROR(VLOOKUP(B136,金銭出納簿!$C$5:$I$432,4,0),"")</f>
        <v/>
      </c>
      <c r="E136" s="247" t="str">
        <f>IFERROR(VLOOKUP(B136,金銭出納簿!$C$5:$I$432,6,0),"")</f>
        <v/>
      </c>
    </row>
    <row r="137" spans="2:5" ht="18" customHeight="1">
      <c r="B137" s="93"/>
      <c r="C137" s="239" t="str">
        <f>IFERROR(VLOOKUP(B137,金銭出納簿!$C$5:$I$432,2,0),"")</f>
        <v/>
      </c>
      <c r="D137" s="243" t="str">
        <f>IFERROR(VLOOKUP(B137,金銭出納簿!$C$5:$I$432,4,0),"")</f>
        <v/>
      </c>
      <c r="E137" s="247" t="str">
        <f>IFERROR(VLOOKUP(B137,金銭出納簿!$C$5:$I$432,6,0),"")</f>
        <v/>
      </c>
    </row>
    <row r="138" spans="2:5" ht="18" customHeight="1">
      <c r="B138" s="93"/>
      <c r="C138" s="239" t="str">
        <f>IFERROR(VLOOKUP(B138,金銭出納簿!$C$5:$I$432,2,0),"")</f>
        <v/>
      </c>
      <c r="D138" s="243" t="str">
        <f>IFERROR(VLOOKUP(B138,金銭出納簿!$C$5:$I$432,4,0),"")</f>
        <v/>
      </c>
      <c r="E138" s="247" t="str">
        <f>IFERROR(VLOOKUP(B138,金銭出納簿!$C$5:$I$432,6,0),"")</f>
        <v/>
      </c>
    </row>
    <row r="139" spans="2:5" ht="18" customHeight="1">
      <c r="B139" s="93"/>
      <c r="C139" s="239" t="str">
        <f>IFERROR(VLOOKUP(B139,金銭出納簿!$C$5:$I$432,2,0),"")</f>
        <v/>
      </c>
      <c r="D139" s="243" t="str">
        <f>IFERROR(VLOOKUP(B139,金銭出納簿!$C$5:$I$432,4,0),"")</f>
        <v/>
      </c>
      <c r="E139" s="247" t="str">
        <f>IFERROR(VLOOKUP(B139,金銭出納簿!$C$5:$I$432,6,0),"")</f>
        <v/>
      </c>
    </row>
    <row r="140" spans="2:5" ht="18" customHeight="1">
      <c r="B140" s="93"/>
      <c r="C140" s="239" t="str">
        <f>IFERROR(VLOOKUP(B140,金銭出納簿!$C$5:$I$432,2,0),"")</f>
        <v/>
      </c>
      <c r="D140" s="243" t="str">
        <f>IFERROR(VLOOKUP(B140,金銭出納簿!$C$5:$I$432,4,0),"")</f>
        <v/>
      </c>
      <c r="E140" s="247" t="str">
        <f>IFERROR(VLOOKUP(B140,金銭出納簿!$C$5:$I$432,6,0),"")</f>
        <v/>
      </c>
    </row>
    <row r="141" spans="2:5" ht="18" customHeight="1">
      <c r="B141" s="94"/>
      <c r="C141" s="240" t="str">
        <f>IFERROR(VLOOKUP(B141,金銭出納簿!$C$5:$I$432,2,0),"")</f>
        <v/>
      </c>
      <c r="D141" s="244" t="str">
        <f>IFERROR(VLOOKUP(B141,金銭出納簿!$C$5:$I$432,4,0),"")</f>
        <v/>
      </c>
      <c r="E141" s="248" t="str">
        <f>IFERROR(VLOOKUP(B141,金銭出納簿!$C$5:$I$432,6,0),"")</f>
        <v/>
      </c>
    </row>
    <row r="142" spans="2:5" ht="18" customHeight="1">
      <c r="B142" s="95"/>
      <c r="C142" s="238" t="str">
        <f>IFERROR(VLOOKUP(B142,金銭出納簿!$C$5:$I$432,2,0),"")</f>
        <v/>
      </c>
      <c r="D142" s="242" t="str">
        <f>IFERROR(VLOOKUP(B142,金銭出納簿!$C$5:$I$432,4,0),"")</f>
        <v/>
      </c>
      <c r="E142" s="246" t="str">
        <f>IFERROR(VLOOKUP(B142,金銭出納簿!$C$5:$I$432,6,0),"")</f>
        <v/>
      </c>
    </row>
    <row r="143" spans="2:5" ht="18" customHeight="1">
      <c r="B143" s="93"/>
      <c r="C143" s="239" t="str">
        <f>IFERROR(VLOOKUP(B143,金銭出納簿!$C$5:$I$432,2,0),"")</f>
        <v/>
      </c>
      <c r="D143" s="243" t="str">
        <f>IFERROR(VLOOKUP(B143,金銭出納簿!$C$5:$I$432,4,0),"")</f>
        <v/>
      </c>
      <c r="E143" s="247" t="str">
        <f>IFERROR(VLOOKUP(B143,金銭出納簿!$C$5:$I$432,6,0),"")</f>
        <v/>
      </c>
    </row>
    <row r="144" spans="2:5" ht="18" customHeight="1">
      <c r="B144" s="93"/>
      <c r="C144" s="239" t="str">
        <f>IFERROR(VLOOKUP(B144,金銭出納簿!$C$5:$I$432,2,0),"")</f>
        <v/>
      </c>
      <c r="D144" s="243" t="str">
        <f>IFERROR(VLOOKUP(B144,金銭出納簿!$C$5:$I$432,4,0),"")</f>
        <v/>
      </c>
      <c r="E144" s="247" t="str">
        <f>IFERROR(VLOOKUP(B144,金銭出納簿!$C$5:$I$432,6,0),"")</f>
        <v/>
      </c>
    </row>
    <row r="145" spans="2:5" ht="18" customHeight="1">
      <c r="B145" s="93"/>
      <c r="C145" s="239" t="str">
        <f>IFERROR(VLOOKUP(B145,金銭出納簿!$C$5:$I$432,2,0),"")</f>
        <v/>
      </c>
      <c r="D145" s="243" t="str">
        <f>IFERROR(VLOOKUP(B145,金銭出納簿!$C$5:$I$432,4,0),"")</f>
        <v/>
      </c>
      <c r="E145" s="247" t="str">
        <f>IFERROR(VLOOKUP(B145,金銭出納簿!$C$5:$I$432,6,0),"")</f>
        <v/>
      </c>
    </row>
    <row r="146" spans="2:5" ht="18" customHeight="1">
      <c r="B146" s="93"/>
      <c r="C146" s="239" t="str">
        <f>IFERROR(VLOOKUP(B146,金銭出納簿!$C$5:$I$432,2,0),"")</f>
        <v/>
      </c>
      <c r="D146" s="243" t="str">
        <f>IFERROR(VLOOKUP(B146,金銭出納簿!$C$5:$I$432,4,0),"")</f>
        <v/>
      </c>
      <c r="E146" s="247" t="str">
        <f>IFERROR(VLOOKUP(B146,金銭出納簿!$C$5:$I$432,6,0),"")</f>
        <v/>
      </c>
    </row>
    <row r="147" spans="2:5" ht="18" customHeight="1">
      <c r="B147" s="93"/>
      <c r="C147" s="239" t="str">
        <f>IFERROR(VLOOKUP(B147,金銭出納簿!$C$5:$I$432,2,0),"")</f>
        <v/>
      </c>
      <c r="D147" s="243" t="str">
        <f>IFERROR(VLOOKUP(B147,金銭出納簿!$C$5:$I$432,4,0),"")</f>
        <v/>
      </c>
      <c r="E147" s="247" t="str">
        <f>IFERROR(VLOOKUP(B147,金銭出納簿!$C$5:$I$432,6,0),"")</f>
        <v/>
      </c>
    </row>
    <row r="148" spans="2:5" ht="18" customHeight="1">
      <c r="B148" s="93"/>
      <c r="C148" s="239" t="str">
        <f>IFERROR(VLOOKUP(B148,金銭出納簿!$C$5:$I$432,2,0),"")</f>
        <v/>
      </c>
      <c r="D148" s="243" t="str">
        <f>IFERROR(VLOOKUP(B148,金銭出納簿!$C$5:$I$432,4,0),"")</f>
        <v/>
      </c>
      <c r="E148" s="247" t="str">
        <f>IFERROR(VLOOKUP(B148,金銭出納簿!$C$5:$I$432,6,0),"")</f>
        <v/>
      </c>
    </row>
    <row r="149" spans="2:5" ht="18" customHeight="1">
      <c r="B149" s="93"/>
      <c r="C149" s="239" t="str">
        <f>IFERROR(VLOOKUP(B149,金銭出納簿!$C$5:$I$432,2,0),"")</f>
        <v/>
      </c>
      <c r="D149" s="243" t="str">
        <f>IFERROR(VLOOKUP(B149,金銭出納簿!$C$5:$I$432,4,0),"")</f>
        <v/>
      </c>
      <c r="E149" s="247" t="str">
        <f>IFERROR(VLOOKUP(B149,金銭出納簿!$C$5:$I$432,6,0),"")</f>
        <v/>
      </c>
    </row>
    <row r="150" spans="2:5" ht="18" customHeight="1">
      <c r="B150" s="93"/>
      <c r="C150" s="239" t="str">
        <f>IFERROR(VLOOKUP(B150,金銭出納簿!$C$5:$I$432,2,0),"")</f>
        <v/>
      </c>
      <c r="D150" s="243" t="str">
        <f>IFERROR(VLOOKUP(B150,金銭出納簿!$C$5:$I$432,4,0),"")</f>
        <v/>
      </c>
      <c r="E150" s="247" t="str">
        <f>IFERROR(VLOOKUP(B150,金銭出納簿!$C$5:$I$432,6,0),"")</f>
        <v/>
      </c>
    </row>
    <row r="151" spans="2:5" ht="18" customHeight="1">
      <c r="B151" s="94"/>
      <c r="C151" s="240" t="str">
        <f>IFERROR(VLOOKUP(B151,金銭出納簿!$C$5:$I$432,2,0),"")</f>
        <v/>
      </c>
      <c r="D151" s="244" t="str">
        <f>IFERROR(VLOOKUP(B151,金銭出納簿!$C$5:$I$432,4,0),"")</f>
        <v/>
      </c>
      <c r="E151" s="248" t="str">
        <f>IFERROR(VLOOKUP(B151,金銭出納簿!$C$5:$I$432,6,0),"")</f>
        <v/>
      </c>
    </row>
    <row r="152" spans="2:5" ht="18" customHeight="1">
      <c r="D152" s="189" t="s">
        <v>77</v>
      </c>
      <c r="E152" s="126">
        <f>SUM(E132:E151)</f>
        <v>0</v>
      </c>
    </row>
    <row r="153" spans="2:5" ht="18" customHeight="1">
      <c r="D153" s="55"/>
      <c r="E153" s="251"/>
    </row>
    <row r="154" spans="2:5" ht="18" customHeight="1"/>
    <row r="155" spans="2:5" ht="18" customHeight="1">
      <c r="B155" s="168" t="s">
        <v>119</v>
      </c>
      <c r="C155" s="179"/>
      <c r="D155" s="186"/>
    </row>
    <row r="156" spans="2:5" ht="18" customHeight="1">
      <c r="B156" s="170" t="s">
        <v>126</v>
      </c>
      <c r="C156" s="177" t="s">
        <v>127</v>
      </c>
      <c r="D156" s="187" t="s">
        <v>64</v>
      </c>
      <c r="E156" s="213" t="s">
        <v>113</v>
      </c>
    </row>
    <row r="157" spans="2:5" ht="18" customHeight="1">
      <c r="B157" s="95"/>
      <c r="C157" s="238" t="str">
        <f>IFERROR(VLOOKUP(B157,金銭出納簿!$C$5:$I$432,2,0),"")</f>
        <v/>
      </c>
      <c r="D157" s="242" t="str">
        <f>IFERROR(VLOOKUP(B157,金銭出納簿!$C$5:$I$432,4,0),"")</f>
        <v/>
      </c>
      <c r="E157" s="246" t="str">
        <f>IFERROR(VLOOKUP(B157,金銭出納簿!$C$5:$I$432,6,0),"")</f>
        <v/>
      </c>
    </row>
    <row r="158" spans="2:5" ht="18" customHeight="1">
      <c r="B158" s="93"/>
      <c r="C158" s="239" t="str">
        <f>IFERROR(VLOOKUP(B158,金銭出納簿!$C$5:$I$432,2,0),"")</f>
        <v/>
      </c>
      <c r="D158" s="243" t="str">
        <f>IFERROR(VLOOKUP(B158,金銭出納簿!$C$5:$I$432,4,0),"")</f>
        <v/>
      </c>
      <c r="E158" s="247" t="str">
        <f>IFERROR(VLOOKUP(B158,金銭出納簿!$C$5:$I$432,6,0),"")</f>
        <v/>
      </c>
    </row>
    <row r="159" spans="2:5" ht="18" customHeight="1">
      <c r="B159" s="93"/>
      <c r="C159" s="239" t="str">
        <f>IFERROR(VLOOKUP(B159,金銭出納簿!$C$5:$I$432,2,0),"")</f>
        <v/>
      </c>
      <c r="D159" s="243" t="str">
        <f>IFERROR(VLOOKUP(B159,金銭出納簿!$C$5:$I$432,4,0),"")</f>
        <v/>
      </c>
      <c r="E159" s="247" t="str">
        <f>IFERROR(VLOOKUP(B159,金銭出納簿!$C$5:$I$432,6,0),"")</f>
        <v/>
      </c>
    </row>
    <row r="160" spans="2:5" ht="18" customHeight="1">
      <c r="B160" s="93"/>
      <c r="C160" s="239" t="str">
        <f>IFERROR(VLOOKUP(B160,金銭出納簿!$C$5:$I$432,2,0),"")</f>
        <v/>
      </c>
      <c r="D160" s="243" t="str">
        <f>IFERROR(VLOOKUP(B160,金銭出納簿!$C$5:$I$432,4,0),"")</f>
        <v/>
      </c>
      <c r="E160" s="247" t="str">
        <f>IFERROR(VLOOKUP(B160,金銭出納簿!$C$5:$I$432,6,0),"")</f>
        <v/>
      </c>
    </row>
    <row r="161" spans="2:5" ht="18" customHeight="1">
      <c r="B161" s="93"/>
      <c r="C161" s="239" t="str">
        <f>IFERROR(VLOOKUP(B161,金銭出納簿!$C$5:$I$432,2,0),"")</f>
        <v/>
      </c>
      <c r="D161" s="243" t="str">
        <f>IFERROR(VLOOKUP(B161,金銭出納簿!$C$5:$I$432,4,0),"")</f>
        <v/>
      </c>
      <c r="E161" s="247" t="str">
        <f>IFERROR(VLOOKUP(B161,金銭出納簿!$C$5:$I$432,6,0),"")</f>
        <v/>
      </c>
    </row>
    <row r="162" spans="2:5" ht="18" customHeight="1">
      <c r="B162" s="93"/>
      <c r="C162" s="239" t="str">
        <f>IFERROR(VLOOKUP(B162,金銭出納簿!$C$5:$I$432,2,0),"")</f>
        <v/>
      </c>
      <c r="D162" s="243" t="str">
        <f>IFERROR(VLOOKUP(B162,金銭出納簿!$C$5:$I$432,4,0),"")</f>
        <v/>
      </c>
      <c r="E162" s="247" t="str">
        <f>IFERROR(VLOOKUP(B162,金銭出納簿!$C$5:$I$432,6,0),"")</f>
        <v/>
      </c>
    </row>
    <row r="163" spans="2:5" ht="18" customHeight="1">
      <c r="B163" s="93"/>
      <c r="C163" s="239" t="str">
        <f>IFERROR(VLOOKUP(B163,金銭出納簿!$C$5:$I$432,2,0),"")</f>
        <v/>
      </c>
      <c r="D163" s="243" t="str">
        <f>IFERROR(VLOOKUP(B163,金銭出納簿!$C$5:$I$432,4,0),"")</f>
        <v/>
      </c>
      <c r="E163" s="247" t="str">
        <f>IFERROR(VLOOKUP(B163,金銭出納簿!$C$5:$I$432,6,0),"")</f>
        <v/>
      </c>
    </row>
    <row r="164" spans="2:5" ht="18" customHeight="1">
      <c r="B164" s="93"/>
      <c r="C164" s="239" t="str">
        <f>IFERROR(VLOOKUP(B164,金銭出納簿!$C$5:$I$432,2,0),"")</f>
        <v/>
      </c>
      <c r="D164" s="243" t="str">
        <f>IFERROR(VLOOKUP(B164,金銭出納簿!$C$5:$I$432,4,0),"")</f>
        <v/>
      </c>
      <c r="E164" s="247" t="str">
        <f>IFERROR(VLOOKUP(B164,金銭出納簿!$C$5:$I$432,6,0),"")</f>
        <v/>
      </c>
    </row>
    <row r="165" spans="2:5" ht="18" customHeight="1">
      <c r="B165" s="93"/>
      <c r="C165" s="239" t="str">
        <f>IFERROR(VLOOKUP(B165,金銭出納簿!$C$5:$I$432,2,0),"")</f>
        <v/>
      </c>
      <c r="D165" s="243" t="str">
        <f>IFERROR(VLOOKUP(B165,金銭出納簿!$C$5:$I$432,4,0),"")</f>
        <v/>
      </c>
      <c r="E165" s="247" t="str">
        <f>IFERROR(VLOOKUP(B165,金銭出納簿!$C$5:$I$432,6,0),"")</f>
        <v/>
      </c>
    </row>
    <row r="166" spans="2:5" ht="18" customHeight="1">
      <c r="B166" s="94"/>
      <c r="C166" s="240" t="str">
        <f>IFERROR(VLOOKUP(B166,金銭出納簿!$C$5:$I$432,2,0),"")</f>
        <v/>
      </c>
      <c r="D166" s="244" t="str">
        <f>IFERROR(VLOOKUP(B166,金銭出納簿!$C$5:$I$432,4,0),"")</f>
        <v/>
      </c>
      <c r="E166" s="248" t="str">
        <f>IFERROR(VLOOKUP(B166,金銭出納簿!$C$5:$I$432,6,0),"")</f>
        <v/>
      </c>
    </row>
    <row r="167" spans="2:5" ht="18" customHeight="1">
      <c r="B167" s="95"/>
      <c r="C167" s="238" t="str">
        <f>IFERROR(VLOOKUP(B167,金銭出納簿!$C$5:$I$432,2,0),"")</f>
        <v/>
      </c>
      <c r="D167" s="242" t="str">
        <f>IFERROR(VLOOKUP(B167,金銭出納簿!$C$5:$I$432,4,0),"")</f>
        <v/>
      </c>
      <c r="E167" s="246" t="str">
        <f>IFERROR(VLOOKUP(B167,金銭出納簿!$C$5:$I$432,6,0),"")</f>
        <v/>
      </c>
    </row>
    <row r="168" spans="2:5" ht="18" customHeight="1">
      <c r="B168" s="93"/>
      <c r="C168" s="239" t="str">
        <f>IFERROR(VLOOKUP(B168,金銭出納簿!$C$5:$I$432,2,0),"")</f>
        <v/>
      </c>
      <c r="D168" s="243" t="str">
        <f>IFERROR(VLOOKUP(B168,金銭出納簿!$C$5:$I$432,4,0),"")</f>
        <v/>
      </c>
      <c r="E168" s="247" t="str">
        <f>IFERROR(VLOOKUP(B168,金銭出納簿!$C$5:$I$432,6,0),"")</f>
        <v/>
      </c>
    </row>
    <row r="169" spans="2:5" ht="18" customHeight="1">
      <c r="B169" s="93"/>
      <c r="C169" s="239" t="str">
        <f>IFERROR(VLOOKUP(B169,金銭出納簿!$C$5:$I$432,2,0),"")</f>
        <v/>
      </c>
      <c r="D169" s="243" t="str">
        <f>IFERROR(VLOOKUP(B169,金銭出納簿!$C$5:$I$432,4,0),"")</f>
        <v/>
      </c>
      <c r="E169" s="247" t="str">
        <f>IFERROR(VLOOKUP(B169,金銭出納簿!$C$5:$I$432,6,0),"")</f>
        <v/>
      </c>
    </row>
    <row r="170" spans="2:5" ht="18" customHeight="1">
      <c r="B170" s="93"/>
      <c r="C170" s="239" t="str">
        <f>IFERROR(VLOOKUP(B170,金銭出納簿!$C$5:$I$432,2,0),"")</f>
        <v/>
      </c>
      <c r="D170" s="243" t="str">
        <f>IFERROR(VLOOKUP(B170,金銭出納簿!$C$5:$I$432,4,0),"")</f>
        <v/>
      </c>
      <c r="E170" s="247" t="str">
        <f>IFERROR(VLOOKUP(B170,金銭出納簿!$C$5:$I$432,6,0),"")</f>
        <v/>
      </c>
    </row>
    <row r="171" spans="2:5" ht="18" customHeight="1">
      <c r="B171" s="93"/>
      <c r="C171" s="239" t="str">
        <f>IFERROR(VLOOKUP(B171,金銭出納簿!$C$5:$I$432,2,0),"")</f>
        <v/>
      </c>
      <c r="D171" s="243" t="str">
        <f>IFERROR(VLOOKUP(B171,金銭出納簿!$C$5:$I$432,4,0),"")</f>
        <v/>
      </c>
      <c r="E171" s="247" t="str">
        <f>IFERROR(VLOOKUP(B171,金銭出納簿!$C$5:$I$432,6,0),"")</f>
        <v/>
      </c>
    </row>
    <row r="172" spans="2:5" ht="18" customHeight="1">
      <c r="B172" s="93"/>
      <c r="C172" s="239" t="str">
        <f>IFERROR(VLOOKUP(B172,金銭出納簿!$C$5:$I$432,2,0),"")</f>
        <v/>
      </c>
      <c r="D172" s="243" t="str">
        <f>IFERROR(VLOOKUP(B172,金銭出納簿!$C$5:$I$432,4,0),"")</f>
        <v/>
      </c>
      <c r="E172" s="247" t="str">
        <f>IFERROR(VLOOKUP(B172,金銭出納簿!$C$5:$I$432,6,0),"")</f>
        <v/>
      </c>
    </row>
    <row r="173" spans="2:5" ht="18" customHeight="1">
      <c r="B173" s="93"/>
      <c r="C173" s="239" t="str">
        <f>IFERROR(VLOOKUP(B173,金銭出納簿!$C$5:$I$432,2,0),"")</f>
        <v/>
      </c>
      <c r="D173" s="243" t="str">
        <f>IFERROR(VLOOKUP(B173,金銭出納簿!$C$5:$I$432,4,0),"")</f>
        <v/>
      </c>
      <c r="E173" s="247" t="str">
        <f>IFERROR(VLOOKUP(B173,金銭出納簿!$C$5:$I$432,6,0),"")</f>
        <v/>
      </c>
    </row>
    <row r="174" spans="2:5" ht="18" customHeight="1">
      <c r="B174" s="93"/>
      <c r="C174" s="239" t="str">
        <f>IFERROR(VLOOKUP(B174,金銭出納簿!$C$5:$I$432,2,0),"")</f>
        <v/>
      </c>
      <c r="D174" s="243" t="str">
        <f>IFERROR(VLOOKUP(B174,金銭出納簿!$C$5:$I$432,4,0),"")</f>
        <v/>
      </c>
      <c r="E174" s="247" t="str">
        <f>IFERROR(VLOOKUP(B174,金銭出納簿!$C$5:$I$432,6,0),"")</f>
        <v/>
      </c>
    </row>
    <row r="175" spans="2:5" ht="18" customHeight="1">
      <c r="B175" s="93"/>
      <c r="C175" s="239" t="str">
        <f>IFERROR(VLOOKUP(B175,金銭出納簿!$C$5:$I$432,2,0),"")</f>
        <v/>
      </c>
      <c r="D175" s="243" t="str">
        <f>IFERROR(VLOOKUP(B175,金銭出納簿!$C$5:$I$432,4,0),"")</f>
        <v/>
      </c>
      <c r="E175" s="247" t="str">
        <f>IFERROR(VLOOKUP(B175,金銭出納簿!$C$5:$I$432,6,0),"")</f>
        <v/>
      </c>
    </row>
    <row r="176" spans="2:5" ht="18" customHeight="1">
      <c r="B176" s="94"/>
      <c r="C176" s="240" t="str">
        <f>IFERROR(VLOOKUP(B176,金銭出納簿!$C$5:$I$432,2,0),"")</f>
        <v/>
      </c>
      <c r="D176" s="244" t="str">
        <f>IFERROR(VLOOKUP(B176,金銭出納簿!$C$5:$I$432,4,0),"")</f>
        <v/>
      </c>
      <c r="E176" s="248" t="str">
        <f>IFERROR(VLOOKUP(B176,金銭出納簿!$C$5:$I$432,6,0),"")</f>
        <v/>
      </c>
    </row>
    <row r="177" spans="2:5" ht="18" customHeight="1">
      <c r="B177" s="95"/>
      <c r="C177" s="238" t="str">
        <f>IFERROR(VLOOKUP(B177,金銭出納簿!$C$5:$I$432,2,0),"")</f>
        <v/>
      </c>
      <c r="D177" s="242" t="str">
        <f>IFERROR(VLOOKUP(B177,金銭出納簿!$C$5:$I$432,4,0),"")</f>
        <v/>
      </c>
      <c r="E177" s="246" t="str">
        <f>IFERROR(VLOOKUP(B177,金銭出納簿!$C$5:$I$432,6,0),"")</f>
        <v/>
      </c>
    </row>
    <row r="178" spans="2:5" ht="18" customHeight="1">
      <c r="B178" s="93"/>
      <c r="C178" s="239" t="str">
        <f>IFERROR(VLOOKUP(B178,金銭出納簿!$C$5:$I$432,2,0),"")</f>
        <v/>
      </c>
      <c r="D178" s="243" t="str">
        <f>IFERROR(VLOOKUP(B178,金銭出納簿!$C$5:$I$432,4,0),"")</f>
        <v/>
      </c>
      <c r="E178" s="247" t="str">
        <f>IFERROR(VLOOKUP(B178,金銭出納簿!$C$5:$I$432,6,0),"")</f>
        <v/>
      </c>
    </row>
    <row r="179" spans="2:5" ht="18" customHeight="1">
      <c r="B179" s="93"/>
      <c r="C179" s="239" t="str">
        <f>IFERROR(VLOOKUP(B179,金銭出納簿!$C$5:$I$432,2,0),"")</f>
        <v/>
      </c>
      <c r="D179" s="243" t="str">
        <f>IFERROR(VLOOKUP(B179,金銭出納簿!$C$5:$I$432,4,0),"")</f>
        <v/>
      </c>
      <c r="E179" s="247" t="str">
        <f>IFERROR(VLOOKUP(B179,金銭出納簿!$C$5:$I$432,6,0),"")</f>
        <v/>
      </c>
    </row>
    <row r="180" spans="2:5" ht="18" customHeight="1">
      <c r="B180" s="93"/>
      <c r="C180" s="239" t="str">
        <f>IFERROR(VLOOKUP(B180,金銭出納簿!$C$5:$I$432,2,0),"")</f>
        <v/>
      </c>
      <c r="D180" s="243" t="str">
        <f>IFERROR(VLOOKUP(B180,金銭出納簿!$C$5:$I$432,4,0),"")</f>
        <v/>
      </c>
      <c r="E180" s="247" t="str">
        <f>IFERROR(VLOOKUP(B180,金銭出納簿!$C$5:$I$432,6,0),"")</f>
        <v/>
      </c>
    </row>
    <row r="181" spans="2:5" ht="18" customHeight="1">
      <c r="B181" s="93"/>
      <c r="C181" s="239" t="str">
        <f>IFERROR(VLOOKUP(B181,金銭出納簿!$C$5:$I$432,2,0),"")</f>
        <v/>
      </c>
      <c r="D181" s="243" t="str">
        <f>IFERROR(VLOOKUP(B181,金銭出納簿!$C$5:$I$432,4,0),"")</f>
        <v/>
      </c>
      <c r="E181" s="247" t="str">
        <f>IFERROR(VLOOKUP(B181,金銭出納簿!$C$5:$I$432,6,0),"")</f>
        <v/>
      </c>
    </row>
    <row r="182" spans="2:5" ht="18" customHeight="1">
      <c r="B182" s="93"/>
      <c r="C182" s="239" t="str">
        <f>IFERROR(VLOOKUP(B182,金銭出納簿!$C$5:$I$432,2,0),"")</f>
        <v/>
      </c>
      <c r="D182" s="243" t="str">
        <f>IFERROR(VLOOKUP(B182,金銭出納簿!$C$5:$I$432,4,0),"")</f>
        <v/>
      </c>
      <c r="E182" s="247" t="str">
        <f>IFERROR(VLOOKUP(B182,金銭出納簿!$C$5:$I$432,6,0),"")</f>
        <v/>
      </c>
    </row>
    <row r="183" spans="2:5" ht="18" customHeight="1">
      <c r="B183" s="93"/>
      <c r="C183" s="239" t="str">
        <f>IFERROR(VLOOKUP(B183,金銭出納簿!$C$5:$I$432,2,0),"")</f>
        <v/>
      </c>
      <c r="D183" s="243" t="str">
        <f>IFERROR(VLOOKUP(B183,金銭出納簿!$C$5:$I$432,4,0),"")</f>
        <v/>
      </c>
      <c r="E183" s="247" t="str">
        <f>IFERROR(VLOOKUP(B183,金銭出納簿!$C$5:$I$432,6,0),"")</f>
        <v/>
      </c>
    </row>
    <row r="184" spans="2:5" ht="18" customHeight="1">
      <c r="B184" s="93"/>
      <c r="C184" s="239" t="str">
        <f>IFERROR(VLOOKUP(B184,金銭出納簿!$C$5:$I$432,2,0),"")</f>
        <v/>
      </c>
      <c r="D184" s="243" t="str">
        <f>IFERROR(VLOOKUP(B184,金銭出納簿!$C$5:$I$432,4,0),"")</f>
        <v/>
      </c>
      <c r="E184" s="247" t="str">
        <f>IFERROR(VLOOKUP(B184,金銭出納簿!$C$5:$I$432,6,0),"")</f>
        <v/>
      </c>
    </row>
    <row r="185" spans="2:5" ht="18" customHeight="1">
      <c r="B185" s="93"/>
      <c r="C185" s="239" t="str">
        <f>IFERROR(VLOOKUP(B185,金銭出納簿!$C$5:$I$432,2,0),"")</f>
        <v/>
      </c>
      <c r="D185" s="243" t="str">
        <f>IFERROR(VLOOKUP(B185,金銭出納簿!$C$5:$I$432,4,0),"")</f>
        <v/>
      </c>
      <c r="E185" s="247" t="str">
        <f>IFERROR(VLOOKUP(B185,金銭出納簿!$C$5:$I$432,6,0),"")</f>
        <v/>
      </c>
    </row>
    <row r="186" spans="2:5" ht="18" customHeight="1">
      <c r="B186" s="94"/>
      <c r="C186" s="240" t="str">
        <f>IFERROR(VLOOKUP(B186,金銭出納簿!$C$5:$I$432,2,0),"")</f>
        <v/>
      </c>
      <c r="D186" s="244" t="str">
        <f>IFERROR(VLOOKUP(B186,金銭出納簿!$C$5:$I$432,4,0),"")</f>
        <v/>
      </c>
      <c r="E186" s="248" t="str">
        <f>IFERROR(VLOOKUP(B186,金銭出納簿!$C$5:$I$432,6,0),"")</f>
        <v/>
      </c>
    </row>
    <row r="187" spans="2:5" ht="18" customHeight="1">
      <c r="D187" s="189" t="s">
        <v>77</v>
      </c>
      <c r="E187" s="250">
        <f>SUM(E157:E176)</f>
        <v>0</v>
      </c>
    </row>
    <row r="188" spans="2:5" ht="18" customHeight="1">
      <c r="D188" s="55"/>
      <c r="E188" s="251"/>
    </row>
    <row r="189" spans="2:5" ht="18" customHeight="1"/>
    <row r="190" spans="2:5" ht="18" customHeight="1">
      <c r="B190" s="168" t="s">
        <v>120</v>
      </c>
      <c r="C190" s="179"/>
      <c r="D190" s="186"/>
    </row>
    <row r="191" spans="2:5" ht="18" customHeight="1">
      <c r="B191" s="170" t="s">
        <v>126</v>
      </c>
      <c r="C191" s="177" t="s">
        <v>127</v>
      </c>
      <c r="D191" s="187" t="s">
        <v>64</v>
      </c>
      <c r="E191" s="213" t="s">
        <v>113</v>
      </c>
    </row>
    <row r="192" spans="2:5" ht="18" customHeight="1">
      <c r="B192" s="95"/>
      <c r="C192" s="238" t="str">
        <f>IFERROR(VLOOKUP(B192,金銭出納簿!$C$5:$I$432,2,0),"")</f>
        <v/>
      </c>
      <c r="D192" s="242" t="str">
        <f>IFERROR(VLOOKUP(B192,金銭出納簿!$C$5:$I$432,4,0),"")</f>
        <v/>
      </c>
      <c r="E192" s="246" t="str">
        <f>IFERROR(VLOOKUP(B192,金銭出納簿!$C$5:$I$432,6,0),"")</f>
        <v/>
      </c>
    </row>
    <row r="193" spans="2:5" ht="18" customHeight="1">
      <c r="B193" s="93"/>
      <c r="C193" s="239" t="str">
        <f>IFERROR(VLOOKUP(B193,金銭出納簿!$C$5:$I$432,2,0),"")</f>
        <v/>
      </c>
      <c r="D193" s="243" t="str">
        <f>IFERROR(VLOOKUP(B193,金銭出納簿!$C$5:$I$432,4,0),"")</f>
        <v/>
      </c>
      <c r="E193" s="247" t="str">
        <f>IFERROR(VLOOKUP(B193,金銭出納簿!$C$5:$I$432,6,0),"")</f>
        <v/>
      </c>
    </row>
    <row r="194" spans="2:5" ht="18" customHeight="1">
      <c r="B194" s="93"/>
      <c r="C194" s="239" t="str">
        <f>IFERROR(VLOOKUP(B194,金銭出納簿!$C$5:$I$432,2,0),"")</f>
        <v/>
      </c>
      <c r="D194" s="243" t="str">
        <f>IFERROR(VLOOKUP(B194,金銭出納簿!$C$5:$I$432,4,0),"")</f>
        <v/>
      </c>
      <c r="E194" s="247" t="str">
        <f>IFERROR(VLOOKUP(B194,金銭出納簿!$C$5:$I$432,6,0),"")</f>
        <v/>
      </c>
    </row>
    <row r="195" spans="2:5" ht="18" customHeight="1">
      <c r="B195" s="93"/>
      <c r="C195" s="239" t="str">
        <f>IFERROR(VLOOKUP(B195,金銭出納簿!$C$5:$I$432,2,0),"")</f>
        <v/>
      </c>
      <c r="D195" s="243" t="str">
        <f>IFERROR(VLOOKUP(B195,金銭出納簿!$C$5:$I$432,4,0),"")</f>
        <v/>
      </c>
      <c r="E195" s="247" t="str">
        <f>IFERROR(VLOOKUP(B195,金銭出納簿!$C$5:$I$432,6,0),"")</f>
        <v/>
      </c>
    </row>
    <row r="196" spans="2:5" ht="18" customHeight="1">
      <c r="B196" s="93"/>
      <c r="C196" s="239" t="str">
        <f>IFERROR(VLOOKUP(B196,金銭出納簿!$C$5:$I$432,2,0),"")</f>
        <v/>
      </c>
      <c r="D196" s="243" t="str">
        <f>IFERROR(VLOOKUP(B196,金銭出納簿!$C$5:$I$432,4,0),"")</f>
        <v/>
      </c>
      <c r="E196" s="247" t="str">
        <f>IFERROR(VLOOKUP(B196,金銭出納簿!$C$5:$I$432,6,0),"")</f>
        <v/>
      </c>
    </row>
    <row r="197" spans="2:5" ht="18" customHeight="1">
      <c r="B197" s="93"/>
      <c r="C197" s="239" t="str">
        <f>IFERROR(VLOOKUP(B197,金銭出納簿!$C$5:$I$432,2,0),"")</f>
        <v/>
      </c>
      <c r="D197" s="243" t="str">
        <f>IFERROR(VLOOKUP(B197,金銭出納簿!$C$5:$I$432,4,0),"")</f>
        <v/>
      </c>
      <c r="E197" s="247" t="str">
        <f>IFERROR(VLOOKUP(B197,金銭出納簿!$C$5:$I$432,6,0),"")</f>
        <v/>
      </c>
    </row>
    <row r="198" spans="2:5" ht="18" customHeight="1">
      <c r="B198" s="93"/>
      <c r="C198" s="239" t="str">
        <f>IFERROR(VLOOKUP(B198,金銭出納簿!$C$5:$I$432,2,0),"")</f>
        <v/>
      </c>
      <c r="D198" s="243" t="str">
        <f>IFERROR(VLOOKUP(B198,金銭出納簿!$C$5:$I$432,4,0),"")</f>
        <v/>
      </c>
      <c r="E198" s="247" t="str">
        <f>IFERROR(VLOOKUP(B198,金銭出納簿!$C$5:$I$432,6,0),"")</f>
        <v/>
      </c>
    </row>
    <row r="199" spans="2:5" ht="18" customHeight="1">
      <c r="B199" s="93"/>
      <c r="C199" s="239" t="str">
        <f>IFERROR(VLOOKUP(B199,金銭出納簿!$C$5:$I$432,2,0),"")</f>
        <v/>
      </c>
      <c r="D199" s="243" t="str">
        <f>IFERROR(VLOOKUP(B199,金銭出納簿!$C$5:$I$432,4,0),"")</f>
        <v/>
      </c>
      <c r="E199" s="247" t="str">
        <f>IFERROR(VLOOKUP(B199,金銭出納簿!$C$5:$I$432,6,0),"")</f>
        <v/>
      </c>
    </row>
    <row r="200" spans="2:5" ht="18" customHeight="1">
      <c r="B200" s="93"/>
      <c r="C200" s="239" t="str">
        <f>IFERROR(VLOOKUP(B200,金銭出納簿!$C$5:$I$432,2,0),"")</f>
        <v/>
      </c>
      <c r="D200" s="243" t="str">
        <f>IFERROR(VLOOKUP(B200,金銭出納簿!$C$5:$I$432,4,0),"")</f>
        <v/>
      </c>
      <c r="E200" s="247" t="str">
        <f>IFERROR(VLOOKUP(B200,金銭出納簿!$C$5:$I$432,6,0),"")</f>
        <v/>
      </c>
    </row>
    <row r="201" spans="2:5" ht="18" customHeight="1">
      <c r="B201" s="94"/>
      <c r="C201" s="240" t="str">
        <f>IFERROR(VLOOKUP(B201,金銭出納簿!$C$5:$I$432,2,0),"")</f>
        <v/>
      </c>
      <c r="D201" s="244" t="str">
        <f>IFERROR(VLOOKUP(B201,金銭出納簿!$C$5:$I$432,4,0),"")</f>
        <v/>
      </c>
      <c r="E201" s="248" t="str">
        <f>IFERROR(VLOOKUP(B201,金銭出納簿!$C$5:$I$432,6,0),"")</f>
        <v/>
      </c>
    </row>
    <row r="202" spans="2:5" ht="18" customHeight="1">
      <c r="B202" s="95"/>
      <c r="C202" s="238" t="str">
        <f>IFERROR(VLOOKUP(B202,金銭出納簿!$C$5:$I$432,2,0),"")</f>
        <v/>
      </c>
      <c r="D202" s="242" t="str">
        <f>IFERROR(VLOOKUP(B202,金銭出納簿!$C$5:$I$432,4,0),"")</f>
        <v/>
      </c>
      <c r="E202" s="246" t="str">
        <f>IFERROR(VLOOKUP(B202,金銭出納簿!$C$5:$I$432,6,0),"")</f>
        <v/>
      </c>
    </row>
    <row r="203" spans="2:5" ht="18" customHeight="1">
      <c r="B203" s="93"/>
      <c r="C203" s="239" t="str">
        <f>IFERROR(VLOOKUP(B203,金銭出納簿!$C$5:$I$432,2,0),"")</f>
        <v/>
      </c>
      <c r="D203" s="243" t="str">
        <f>IFERROR(VLOOKUP(B203,金銭出納簿!$C$5:$I$432,4,0),"")</f>
        <v/>
      </c>
      <c r="E203" s="247" t="str">
        <f>IFERROR(VLOOKUP(B203,金銭出納簿!$C$5:$I$432,6,0),"")</f>
        <v/>
      </c>
    </row>
    <row r="204" spans="2:5" ht="18" customHeight="1">
      <c r="B204" s="93"/>
      <c r="C204" s="239" t="str">
        <f>IFERROR(VLOOKUP(B204,金銭出納簿!$C$5:$I$432,2,0),"")</f>
        <v/>
      </c>
      <c r="D204" s="243" t="str">
        <f>IFERROR(VLOOKUP(B204,金銭出納簿!$C$5:$I$432,4,0),"")</f>
        <v/>
      </c>
      <c r="E204" s="247" t="str">
        <f>IFERROR(VLOOKUP(B204,金銭出納簿!$C$5:$I$432,6,0),"")</f>
        <v/>
      </c>
    </row>
    <row r="205" spans="2:5" ht="18" customHeight="1">
      <c r="B205" s="93"/>
      <c r="C205" s="239" t="str">
        <f>IFERROR(VLOOKUP(B205,金銭出納簿!$C$5:$I$432,2,0),"")</f>
        <v/>
      </c>
      <c r="D205" s="243" t="str">
        <f>IFERROR(VLOOKUP(B205,金銭出納簿!$C$5:$I$432,4,0),"")</f>
        <v/>
      </c>
      <c r="E205" s="247" t="str">
        <f>IFERROR(VLOOKUP(B205,金銭出納簿!$C$5:$I$432,6,0),"")</f>
        <v/>
      </c>
    </row>
    <row r="206" spans="2:5" ht="18" customHeight="1">
      <c r="B206" s="93"/>
      <c r="C206" s="239" t="str">
        <f>IFERROR(VLOOKUP(B206,金銭出納簿!$C$5:$I$432,2,0),"")</f>
        <v/>
      </c>
      <c r="D206" s="243" t="str">
        <f>IFERROR(VLOOKUP(B206,金銭出納簿!$C$5:$I$432,4,0),"")</f>
        <v/>
      </c>
      <c r="E206" s="247" t="str">
        <f>IFERROR(VLOOKUP(B206,金銭出納簿!$C$5:$I$432,6,0),"")</f>
        <v/>
      </c>
    </row>
    <row r="207" spans="2:5" ht="18" customHeight="1">
      <c r="B207" s="93"/>
      <c r="C207" s="239" t="str">
        <f>IFERROR(VLOOKUP(B207,金銭出納簿!$C$5:$I$432,2,0),"")</f>
        <v/>
      </c>
      <c r="D207" s="243" t="str">
        <f>IFERROR(VLOOKUP(B207,金銭出納簿!$C$5:$I$432,4,0),"")</f>
        <v/>
      </c>
      <c r="E207" s="247" t="str">
        <f>IFERROR(VLOOKUP(B207,金銭出納簿!$C$5:$I$432,6,0),"")</f>
        <v/>
      </c>
    </row>
    <row r="208" spans="2:5" ht="18" customHeight="1">
      <c r="B208" s="93"/>
      <c r="C208" s="239" t="str">
        <f>IFERROR(VLOOKUP(B208,金銭出納簿!$C$5:$I$432,2,0),"")</f>
        <v/>
      </c>
      <c r="D208" s="243" t="str">
        <f>IFERROR(VLOOKUP(B208,金銭出納簿!$C$5:$I$432,4,0),"")</f>
        <v/>
      </c>
      <c r="E208" s="247" t="str">
        <f>IFERROR(VLOOKUP(B208,金銭出納簿!$C$5:$I$432,6,0),"")</f>
        <v/>
      </c>
    </row>
    <row r="209" spans="2:5" ht="18" customHeight="1">
      <c r="B209" s="93"/>
      <c r="C209" s="239" t="str">
        <f>IFERROR(VLOOKUP(B209,金銭出納簿!$C$5:$I$432,2,0),"")</f>
        <v/>
      </c>
      <c r="D209" s="243" t="str">
        <f>IFERROR(VLOOKUP(B209,金銭出納簿!$C$5:$I$432,4,0),"")</f>
        <v/>
      </c>
      <c r="E209" s="247" t="str">
        <f>IFERROR(VLOOKUP(B209,金銭出納簿!$C$5:$I$432,6,0),"")</f>
        <v/>
      </c>
    </row>
    <row r="210" spans="2:5" ht="18" customHeight="1">
      <c r="B210" s="93"/>
      <c r="C210" s="239" t="str">
        <f>IFERROR(VLOOKUP(B210,金銭出納簿!$C$5:$I$432,2,0),"")</f>
        <v/>
      </c>
      <c r="D210" s="243" t="str">
        <f>IFERROR(VLOOKUP(B210,金銭出納簿!$C$5:$I$432,4,0),"")</f>
        <v/>
      </c>
      <c r="E210" s="247" t="str">
        <f>IFERROR(VLOOKUP(B210,金銭出納簿!$C$5:$I$432,6,0),"")</f>
        <v/>
      </c>
    </row>
    <row r="211" spans="2:5" ht="18" customHeight="1">
      <c r="B211" s="94"/>
      <c r="C211" s="240" t="str">
        <f>IFERROR(VLOOKUP(B211,金銭出納簿!$C$5:$I$432,2,0),"")</f>
        <v/>
      </c>
      <c r="D211" s="244" t="str">
        <f>IFERROR(VLOOKUP(B211,金銭出納簿!$C$5:$I$432,4,0),"")</f>
        <v/>
      </c>
      <c r="E211" s="248" t="str">
        <f>IFERROR(VLOOKUP(B211,金銭出納簿!$C$5:$I$432,6,0),"")</f>
        <v/>
      </c>
    </row>
    <row r="212" spans="2:5" ht="18" customHeight="1">
      <c r="D212" s="189" t="s">
        <v>77</v>
      </c>
      <c r="E212" s="126">
        <f>SUM(E192:E211)</f>
        <v>0</v>
      </c>
    </row>
    <row r="213" spans="2:5" ht="18" customHeight="1">
      <c r="D213" s="55"/>
      <c r="E213" s="251"/>
    </row>
    <row r="214" spans="2:5" ht="18" customHeight="1"/>
    <row r="215" spans="2:5" ht="18" customHeight="1">
      <c r="B215" s="168" t="s">
        <v>6</v>
      </c>
      <c r="C215" s="179"/>
      <c r="D215" s="186"/>
    </row>
    <row r="216" spans="2:5" ht="18" customHeight="1">
      <c r="B216" s="170" t="s">
        <v>126</v>
      </c>
      <c r="C216" s="177" t="s">
        <v>127</v>
      </c>
      <c r="D216" s="187" t="s">
        <v>64</v>
      </c>
      <c r="E216" s="177" t="s">
        <v>113</v>
      </c>
    </row>
    <row r="217" spans="2:5" ht="18" customHeight="1">
      <c r="B217" s="95"/>
      <c r="C217" s="238" t="str">
        <f>IFERROR(VLOOKUP(B217,金銭出納簿!$C$5:$I$432,2,0),"")</f>
        <v/>
      </c>
      <c r="D217" s="242" t="str">
        <f>IFERROR(VLOOKUP(B217,金銭出納簿!$C$5:$I$432,4,0),"")</f>
        <v/>
      </c>
      <c r="E217" s="246" t="str">
        <f>IFERROR(VLOOKUP(B217,金銭出納簿!$C$5:$I$432,6,0),"")</f>
        <v/>
      </c>
    </row>
    <row r="218" spans="2:5" ht="18" customHeight="1">
      <c r="B218" s="93"/>
      <c r="C218" s="239" t="str">
        <f>IFERROR(VLOOKUP(B218,金銭出納簿!$C$5:$I$432,2,0),"")</f>
        <v/>
      </c>
      <c r="D218" s="243" t="str">
        <f>IFERROR(VLOOKUP(B218,金銭出納簿!$C$5:$I$432,4,0),"")</f>
        <v/>
      </c>
      <c r="E218" s="247" t="str">
        <f>IFERROR(VLOOKUP(B218,金銭出納簿!$C$5:$I$432,6,0),"")</f>
        <v/>
      </c>
    </row>
    <row r="219" spans="2:5" ht="18" customHeight="1">
      <c r="B219" s="93"/>
      <c r="C219" s="239" t="str">
        <f>IFERROR(VLOOKUP(B219,金銭出納簿!$C$5:$I$432,2,0),"")</f>
        <v/>
      </c>
      <c r="D219" s="243" t="str">
        <f>IFERROR(VLOOKUP(B219,金銭出納簿!$C$5:$I$432,4,0),"")</f>
        <v/>
      </c>
      <c r="E219" s="247" t="str">
        <f>IFERROR(VLOOKUP(B219,金銭出納簿!$C$5:$I$432,6,0),"")</f>
        <v/>
      </c>
    </row>
    <row r="220" spans="2:5" ht="18" customHeight="1">
      <c r="B220" s="93"/>
      <c r="C220" s="239" t="str">
        <f>IFERROR(VLOOKUP(B220,金銭出納簿!$C$5:$I$432,2,0),"")</f>
        <v/>
      </c>
      <c r="D220" s="243" t="str">
        <f>IFERROR(VLOOKUP(B220,金銭出納簿!$C$5:$I$432,4,0),"")</f>
        <v/>
      </c>
      <c r="E220" s="247" t="str">
        <f>IFERROR(VLOOKUP(B220,金銭出納簿!$C$5:$I$432,6,0),"")</f>
        <v/>
      </c>
    </row>
    <row r="221" spans="2:5" ht="18" customHeight="1">
      <c r="B221" s="93"/>
      <c r="C221" s="239" t="str">
        <f>IFERROR(VLOOKUP(B221,金銭出納簿!$C$5:$I$432,2,0),"")</f>
        <v/>
      </c>
      <c r="D221" s="243" t="str">
        <f>IFERROR(VLOOKUP(B221,金銭出納簿!$C$5:$I$432,4,0),"")</f>
        <v/>
      </c>
      <c r="E221" s="247" t="str">
        <f>IFERROR(VLOOKUP(B221,金銭出納簿!$C$5:$I$432,6,0),"")</f>
        <v/>
      </c>
    </row>
    <row r="222" spans="2:5" ht="18" customHeight="1">
      <c r="B222" s="93"/>
      <c r="C222" s="239" t="str">
        <f>IFERROR(VLOOKUP(B222,金銭出納簿!$C$5:$I$432,2,0),"")</f>
        <v/>
      </c>
      <c r="D222" s="243" t="str">
        <f>IFERROR(VLOOKUP(B222,金銭出納簿!$C$5:$I$432,4,0),"")</f>
        <v/>
      </c>
      <c r="E222" s="247" t="str">
        <f>IFERROR(VLOOKUP(B222,金銭出納簿!$C$5:$I$432,6,0),"")</f>
        <v/>
      </c>
    </row>
    <row r="223" spans="2:5" ht="18" customHeight="1">
      <c r="B223" s="93"/>
      <c r="C223" s="239" t="str">
        <f>IFERROR(VLOOKUP(B223,金銭出納簿!$C$5:$I$432,2,0),"")</f>
        <v/>
      </c>
      <c r="D223" s="243" t="str">
        <f>IFERROR(VLOOKUP(B223,金銭出納簿!$C$5:$I$432,4,0),"")</f>
        <v/>
      </c>
      <c r="E223" s="247" t="str">
        <f>IFERROR(VLOOKUP(B223,金銭出納簿!$C$5:$I$432,6,0),"")</f>
        <v/>
      </c>
    </row>
    <row r="224" spans="2:5" ht="18" customHeight="1">
      <c r="B224" s="93"/>
      <c r="C224" s="239" t="str">
        <f>IFERROR(VLOOKUP(B224,金銭出納簿!$C$5:$I$432,2,0),"")</f>
        <v/>
      </c>
      <c r="D224" s="243" t="str">
        <f>IFERROR(VLOOKUP(B224,金銭出納簿!$C$5:$I$432,4,0),"")</f>
        <v/>
      </c>
      <c r="E224" s="247" t="str">
        <f>IFERROR(VLOOKUP(B224,金銭出納簿!$C$5:$I$432,6,0),"")</f>
        <v/>
      </c>
    </row>
    <row r="225" spans="2:5" ht="18" customHeight="1">
      <c r="B225" s="93"/>
      <c r="C225" s="239" t="str">
        <f>IFERROR(VLOOKUP(B225,金銭出納簿!$C$5:$I$432,2,0),"")</f>
        <v/>
      </c>
      <c r="D225" s="243" t="str">
        <f>IFERROR(VLOOKUP(B225,金銭出納簿!$C$5:$I$432,4,0),"")</f>
        <v/>
      </c>
      <c r="E225" s="247" t="str">
        <f>IFERROR(VLOOKUP(B225,金銭出納簿!$C$5:$I$432,6,0),"")</f>
        <v/>
      </c>
    </row>
    <row r="226" spans="2:5" ht="18" customHeight="1">
      <c r="B226" s="94"/>
      <c r="C226" s="240" t="str">
        <f>IFERROR(VLOOKUP(B226,金銭出納簿!$C$5:$I$432,2,0),"")</f>
        <v/>
      </c>
      <c r="D226" s="244" t="str">
        <f>IFERROR(VLOOKUP(B226,金銭出納簿!$C$5:$I$432,4,0),"")</f>
        <v/>
      </c>
      <c r="E226" s="248" t="str">
        <f>IFERROR(VLOOKUP(B226,金銭出納簿!$C$5:$I$432,6,0),"")</f>
        <v/>
      </c>
    </row>
    <row r="227" spans="2:5" ht="18" customHeight="1">
      <c r="B227" s="95"/>
      <c r="C227" s="238" t="str">
        <f>IFERROR(VLOOKUP(B227,金銭出納簿!$C$5:$I$432,2,0),"")</f>
        <v/>
      </c>
      <c r="D227" s="242" t="str">
        <f>IFERROR(VLOOKUP(B227,金銭出納簿!$C$5:$I$432,4,0),"")</f>
        <v/>
      </c>
      <c r="E227" s="246" t="str">
        <f>IFERROR(VLOOKUP(B227,金銭出納簿!$C$5:$I$432,6,0),"")</f>
        <v/>
      </c>
    </row>
    <row r="228" spans="2:5" ht="18" customHeight="1">
      <c r="B228" s="93"/>
      <c r="C228" s="239" t="str">
        <f>IFERROR(VLOOKUP(B228,金銭出納簿!$C$5:$I$432,2,0),"")</f>
        <v/>
      </c>
      <c r="D228" s="243" t="str">
        <f>IFERROR(VLOOKUP(B228,金銭出納簿!$C$5:$I$432,4,0),"")</f>
        <v/>
      </c>
      <c r="E228" s="247" t="str">
        <f>IFERROR(VLOOKUP(B228,金銭出納簿!$C$5:$I$432,6,0),"")</f>
        <v/>
      </c>
    </row>
    <row r="229" spans="2:5" ht="18" customHeight="1">
      <c r="B229" s="93"/>
      <c r="C229" s="239" t="str">
        <f>IFERROR(VLOOKUP(B229,金銭出納簿!$C$5:$I$432,2,0),"")</f>
        <v/>
      </c>
      <c r="D229" s="243" t="str">
        <f>IFERROR(VLOOKUP(B229,金銭出納簿!$C$5:$I$432,4,0),"")</f>
        <v/>
      </c>
      <c r="E229" s="247" t="str">
        <f>IFERROR(VLOOKUP(B229,金銭出納簿!$C$5:$I$432,6,0),"")</f>
        <v/>
      </c>
    </row>
    <row r="230" spans="2:5" ht="18" customHeight="1">
      <c r="B230" s="93"/>
      <c r="C230" s="239" t="str">
        <f>IFERROR(VLOOKUP(B230,金銭出納簿!$C$5:$I$432,2,0),"")</f>
        <v/>
      </c>
      <c r="D230" s="243" t="str">
        <f>IFERROR(VLOOKUP(B230,金銭出納簿!$C$5:$I$432,4,0),"")</f>
        <v/>
      </c>
      <c r="E230" s="247" t="str">
        <f>IFERROR(VLOOKUP(B230,金銭出納簿!$C$5:$I$432,6,0),"")</f>
        <v/>
      </c>
    </row>
    <row r="231" spans="2:5" ht="18" customHeight="1">
      <c r="B231" s="93"/>
      <c r="C231" s="239" t="str">
        <f>IFERROR(VLOOKUP(B231,金銭出納簿!$C$5:$I$432,2,0),"")</f>
        <v/>
      </c>
      <c r="D231" s="243" t="str">
        <f>IFERROR(VLOOKUP(B231,金銭出納簿!$C$5:$I$432,4,0),"")</f>
        <v/>
      </c>
      <c r="E231" s="247" t="str">
        <f>IFERROR(VLOOKUP(B231,金銭出納簿!$C$5:$I$432,6,0),"")</f>
        <v/>
      </c>
    </row>
    <row r="232" spans="2:5" ht="18" customHeight="1">
      <c r="B232" s="93"/>
      <c r="C232" s="239" t="str">
        <f>IFERROR(VLOOKUP(B232,金銭出納簿!$C$5:$I$432,2,0),"")</f>
        <v/>
      </c>
      <c r="D232" s="243" t="str">
        <f>IFERROR(VLOOKUP(B232,金銭出納簿!$C$5:$I$432,4,0),"")</f>
        <v/>
      </c>
      <c r="E232" s="247" t="str">
        <f>IFERROR(VLOOKUP(B232,金銭出納簿!$C$5:$I$432,6,0),"")</f>
        <v/>
      </c>
    </row>
    <row r="233" spans="2:5" ht="18" customHeight="1">
      <c r="B233" s="93"/>
      <c r="C233" s="239" t="str">
        <f>IFERROR(VLOOKUP(B233,金銭出納簿!$C$5:$I$432,2,0),"")</f>
        <v/>
      </c>
      <c r="D233" s="243" t="str">
        <f>IFERROR(VLOOKUP(B233,金銭出納簿!$C$5:$I$432,4,0),"")</f>
        <v/>
      </c>
      <c r="E233" s="247" t="str">
        <f>IFERROR(VLOOKUP(B233,金銭出納簿!$C$5:$I$432,6,0),"")</f>
        <v/>
      </c>
    </row>
    <row r="234" spans="2:5" ht="18" customHeight="1">
      <c r="B234" s="93"/>
      <c r="C234" s="239" t="str">
        <f>IFERROR(VLOOKUP(B234,金銭出納簿!$C$5:$I$432,2,0),"")</f>
        <v/>
      </c>
      <c r="D234" s="243" t="str">
        <f>IFERROR(VLOOKUP(B234,金銭出納簿!$C$5:$I$432,4,0),"")</f>
        <v/>
      </c>
      <c r="E234" s="247" t="str">
        <f>IFERROR(VLOOKUP(B234,金銭出納簿!$C$5:$I$432,6,0),"")</f>
        <v/>
      </c>
    </row>
    <row r="235" spans="2:5" ht="18" customHeight="1">
      <c r="B235" s="93"/>
      <c r="C235" s="239" t="str">
        <f>IFERROR(VLOOKUP(B235,金銭出納簿!$C$5:$I$432,2,0),"")</f>
        <v/>
      </c>
      <c r="D235" s="243" t="str">
        <f>IFERROR(VLOOKUP(B235,金銭出納簿!$C$5:$I$432,4,0),"")</f>
        <v/>
      </c>
      <c r="E235" s="247" t="str">
        <f>IFERROR(VLOOKUP(B235,金銭出納簿!$C$5:$I$432,6,0),"")</f>
        <v/>
      </c>
    </row>
    <row r="236" spans="2:5" ht="18" customHeight="1">
      <c r="B236" s="94"/>
      <c r="C236" s="240" t="str">
        <f>IFERROR(VLOOKUP(B236,金銭出納簿!$C$5:$I$432,2,0),"")</f>
        <v/>
      </c>
      <c r="D236" s="244" t="str">
        <f>IFERROR(VLOOKUP(B236,金銭出納簿!$C$5:$I$432,4,0),"")</f>
        <v/>
      </c>
      <c r="E236" s="248" t="str">
        <f>IFERROR(VLOOKUP(B236,金銭出納簿!$C$5:$I$432,6,0),"")</f>
        <v/>
      </c>
    </row>
    <row r="237" spans="2:5" ht="18" customHeight="1">
      <c r="D237" s="189" t="s">
        <v>77</v>
      </c>
      <c r="E237" s="126">
        <f>SUM(E217:E236)</f>
        <v>0</v>
      </c>
    </row>
    <row r="238" spans="2:5" ht="18" customHeight="1">
      <c r="D238" s="55"/>
      <c r="E238" s="251"/>
    </row>
    <row r="239" spans="2:5" ht="18" customHeight="1"/>
    <row r="240" spans="2:5" ht="18" customHeight="1">
      <c r="B240" s="168" t="s">
        <v>104</v>
      </c>
      <c r="C240" s="179"/>
      <c r="D240" s="204"/>
    </row>
    <row r="241" spans="2:5" ht="18" customHeight="1">
      <c r="B241" s="170" t="s">
        <v>126</v>
      </c>
      <c r="C241" s="177" t="s">
        <v>127</v>
      </c>
      <c r="D241" s="205" t="s">
        <v>64</v>
      </c>
      <c r="E241" s="205" t="s">
        <v>113</v>
      </c>
    </row>
    <row r="242" spans="2:5" ht="18" customHeight="1">
      <c r="B242" s="95"/>
      <c r="C242" s="238" t="str">
        <f>IFERROR(VLOOKUP(B242,金銭出納簿!$C$5:$I$432,2,0),"")</f>
        <v/>
      </c>
      <c r="D242" s="242" t="str">
        <f>IFERROR(VLOOKUP(B242,金銭出納簿!$C$5:$I$432,4,0),"")</f>
        <v/>
      </c>
      <c r="E242" s="246" t="str">
        <f>IFERROR(VLOOKUP(B242,金銭出納簿!$C$5:$I$432,6,0),"")</f>
        <v/>
      </c>
    </row>
    <row r="243" spans="2:5" ht="18" customHeight="1">
      <c r="B243" s="93"/>
      <c r="C243" s="239" t="str">
        <f>IFERROR(VLOOKUP(B243,金銭出納簿!$C$5:$I$432,2,0),"")</f>
        <v/>
      </c>
      <c r="D243" s="243" t="str">
        <f>IFERROR(VLOOKUP(B243,金銭出納簿!$C$5:$I$432,4,0),"")</f>
        <v/>
      </c>
      <c r="E243" s="247" t="str">
        <f>IFERROR(VLOOKUP(B243,金銭出納簿!$C$5:$I$432,6,0),"")</f>
        <v/>
      </c>
    </row>
    <row r="244" spans="2:5" ht="18" customHeight="1">
      <c r="B244" s="93"/>
      <c r="C244" s="239" t="str">
        <f>IFERROR(VLOOKUP(B244,金銭出納簿!$C$5:$I$432,2,0),"")</f>
        <v/>
      </c>
      <c r="D244" s="243" t="str">
        <f>IFERROR(VLOOKUP(B244,金銭出納簿!$C$5:$I$432,4,0),"")</f>
        <v/>
      </c>
      <c r="E244" s="247" t="str">
        <f>IFERROR(VLOOKUP(B244,金銭出納簿!$C$5:$I$432,6,0),"")</f>
        <v/>
      </c>
    </row>
    <row r="245" spans="2:5" ht="18" customHeight="1">
      <c r="B245" s="93"/>
      <c r="C245" s="239" t="str">
        <f>IFERROR(VLOOKUP(B245,金銭出納簿!$C$5:$I$432,2,0),"")</f>
        <v/>
      </c>
      <c r="D245" s="243" t="str">
        <f>IFERROR(VLOOKUP(B245,金銭出納簿!$C$5:$I$432,4,0),"")</f>
        <v/>
      </c>
      <c r="E245" s="247" t="str">
        <f>IFERROR(VLOOKUP(B245,金銭出納簿!$C$5:$I$432,6,0),"")</f>
        <v/>
      </c>
    </row>
    <row r="246" spans="2:5" ht="18" customHeight="1">
      <c r="B246" s="93"/>
      <c r="C246" s="239" t="str">
        <f>IFERROR(VLOOKUP(B246,金銭出納簿!$C$5:$I$432,2,0),"")</f>
        <v/>
      </c>
      <c r="D246" s="243" t="str">
        <f>IFERROR(VLOOKUP(B246,金銭出納簿!$C$5:$I$432,4,0),"")</f>
        <v/>
      </c>
      <c r="E246" s="247" t="str">
        <f>IFERROR(VLOOKUP(B246,金銭出納簿!$C$5:$I$432,6,0),"")</f>
        <v/>
      </c>
    </row>
    <row r="247" spans="2:5" ht="18" customHeight="1">
      <c r="B247" s="93"/>
      <c r="C247" s="239" t="str">
        <f>IFERROR(VLOOKUP(B247,金銭出納簿!$C$5:$I$432,2,0),"")</f>
        <v/>
      </c>
      <c r="D247" s="243" t="str">
        <f>IFERROR(VLOOKUP(B247,金銭出納簿!$C$5:$I$432,4,0),"")</f>
        <v/>
      </c>
      <c r="E247" s="247" t="str">
        <f>IFERROR(VLOOKUP(B247,金銭出納簿!$C$5:$I$432,6,0),"")</f>
        <v/>
      </c>
    </row>
    <row r="248" spans="2:5" ht="18" customHeight="1">
      <c r="B248" s="93"/>
      <c r="C248" s="239" t="str">
        <f>IFERROR(VLOOKUP(B248,金銭出納簿!$C$5:$I$432,2,0),"")</f>
        <v/>
      </c>
      <c r="D248" s="243" t="str">
        <f>IFERROR(VLOOKUP(B248,金銭出納簿!$C$5:$I$432,4,0),"")</f>
        <v/>
      </c>
      <c r="E248" s="247" t="str">
        <f>IFERROR(VLOOKUP(B248,金銭出納簿!$C$5:$I$432,6,0),"")</f>
        <v/>
      </c>
    </row>
    <row r="249" spans="2:5" ht="18" customHeight="1">
      <c r="B249" s="93"/>
      <c r="C249" s="239" t="str">
        <f>IFERROR(VLOOKUP(B249,金銭出納簿!$C$5:$I$432,2,0),"")</f>
        <v/>
      </c>
      <c r="D249" s="243" t="str">
        <f>IFERROR(VLOOKUP(B249,金銭出納簿!$C$5:$I$432,4,0),"")</f>
        <v/>
      </c>
      <c r="E249" s="247" t="str">
        <f>IFERROR(VLOOKUP(B249,金銭出納簿!$C$5:$I$432,6,0),"")</f>
        <v/>
      </c>
    </row>
    <row r="250" spans="2:5" ht="18" customHeight="1">
      <c r="B250" s="93"/>
      <c r="C250" s="239" t="str">
        <f>IFERROR(VLOOKUP(B250,金銭出納簿!$C$5:$I$432,2,0),"")</f>
        <v/>
      </c>
      <c r="D250" s="243" t="str">
        <f>IFERROR(VLOOKUP(B250,金銭出納簿!$C$5:$I$432,4,0),"")</f>
        <v/>
      </c>
      <c r="E250" s="247" t="str">
        <f>IFERROR(VLOOKUP(B250,金銭出納簿!$C$5:$I$432,6,0),"")</f>
        <v/>
      </c>
    </row>
    <row r="251" spans="2:5" ht="18" customHeight="1">
      <c r="B251" s="94"/>
      <c r="C251" s="240" t="str">
        <f>IFERROR(VLOOKUP(B251,金銭出納簿!$C$5:$I$432,2,0),"")</f>
        <v/>
      </c>
      <c r="D251" s="244" t="str">
        <f>IFERROR(VLOOKUP(B251,金銭出納簿!$C$5:$I$432,4,0),"")</f>
        <v/>
      </c>
      <c r="E251" s="248" t="str">
        <f>IFERROR(VLOOKUP(B251,金銭出納簿!$C$5:$I$432,6,0),"")</f>
        <v/>
      </c>
    </row>
    <row r="252" spans="2:5" ht="18" customHeight="1">
      <c r="B252" s="95"/>
      <c r="C252" s="238" t="str">
        <f>IFERROR(VLOOKUP(B252,金銭出納簿!$C$5:$I$432,2,0),"")</f>
        <v/>
      </c>
      <c r="D252" s="242" t="str">
        <f>IFERROR(VLOOKUP(B252,金銭出納簿!$C$5:$I$432,4,0),"")</f>
        <v/>
      </c>
      <c r="E252" s="246" t="str">
        <f>IFERROR(VLOOKUP(B252,金銭出納簿!$C$5:$I$432,6,0),"")</f>
        <v/>
      </c>
    </row>
    <row r="253" spans="2:5" ht="18" customHeight="1">
      <c r="B253" s="93"/>
      <c r="C253" s="239" t="str">
        <f>IFERROR(VLOOKUP(B253,金銭出納簿!$C$5:$I$432,2,0),"")</f>
        <v/>
      </c>
      <c r="D253" s="243" t="str">
        <f>IFERROR(VLOOKUP(B253,金銭出納簿!$C$5:$I$432,4,0),"")</f>
        <v/>
      </c>
      <c r="E253" s="247" t="str">
        <f>IFERROR(VLOOKUP(B253,金銭出納簿!$C$5:$I$432,6,0),"")</f>
        <v/>
      </c>
    </row>
    <row r="254" spans="2:5" ht="18" customHeight="1">
      <c r="B254" s="93"/>
      <c r="C254" s="239" t="str">
        <f>IFERROR(VLOOKUP(B254,金銭出納簿!$C$5:$I$432,2,0),"")</f>
        <v/>
      </c>
      <c r="D254" s="243" t="str">
        <f>IFERROR(VLOOKUP(B254,金銭出納簿!$C$5:$I$432,4,0),"")</f>
        <v/>
      </c>
      <c r="E254" s="247" t="str">
        <f>IFERROR(VLOOKUP(B254,金銭出納簿!$C$5:$I$432,6,0),"")</f>
        <v/>
      </c>
    </row>
    <row r="255" spans="2:5" ht="18" customHeight="1">
      <c r="B255" s="93"/>
      <c r="C255" s="239" t="str">
        <f>IFERROR(VLOOKUP(B255,金銭出納簿!$C$5:$I$432,2,0),"")</f>
        <v/>
      </c>
      <c r="D255" s="243" t="str">
        <f>IFERROR(VLOOKUP(B255,金銭出納簿!$C$5:$I$432,4,0),"")</f>
        <v/>
      </c>
      <c r="E255" s="247" t="str">
        <f>IFERROR(VLOOKUP(B255,金銭出納簿!$C$5:$I$432,6,0),"")</f>
        <v/>
      </c>
    </row>
    <row r="256" spans="2:5" ht="18" customHeight="1">
      <c r="B256" s="93"/>
      <c r="C256" s="239" t="str">
        <f>IFERROR(VLOOKUP(B256,金銭出納簿!$C$5:$I$432,2,0),"")</f>
        <v/>
      </c>
      <c r="D256" s="243" t="str">
        <f>IFERROR(VLOOKUP(B256,金銭出納簿!$C$5:$I$432,4,0),"")</f>
        <v/>
      </c>
      <c r="E256" s="247" t="str">
        <f>IFERROR(VLOOKUP(B256,金銭出納簿!$C$5:$I$432,6,0),"")</f>
        <v/>
      </c>
    </row>
    <row r="257" spans="2:5" ht="18" customHeight="1">
      <c r="B257" s="93"/>
      <c r="C257" s="239" t="str">
        <f>IFERROR(VLOOKUP(B257,金銭出納簿!$C$5:$I$432,2,0),"")</f>
        <v/>
      </c>
      <c r="D257" s="243" t="str">
        <f>IFERROR(VLOOKUP(B257,金銭出納簿!$C$5:$I$432,4,0),"")</f>
        <v/>
      </c>
      <c r="E257" s="247" t="str">
        <f>IFERROR(VLOOKUP(B257,金銭出納簿!$C$5:$I$432,6,0),"")</f>
        <v/>
      </c>
    </row>
    <row r="258" spans="2:5" ht="18" customHeight="1">
      <c r="B258" s="93"/>
      <c r="C258" s="239" t="str">
        <f>IFERROR(VLOOKUP(B258,金銭出納簿!$C$5:$I$432,2,0),"")</f>
        <v/>
      </c>
      <c r="D258" s="243" t="str">
        <f>IFERROR(VLOOKUP(B258,金銭出納簿!$C$5:$I$432,4,0),"")</f>
        <v/>
      </c>
      <c r="E258" s="247" t="str">
        <f>IFERROR(VLOOKUP(B258,金銭出納簿!$C$5:$I$432,6,0),"")</f>
        <v/>
      </c>
    </row>
    <row r="259" spans="2:5" ht="18" customHeight="1">
      <c r="B259" s="93"/>
      <c r="C259" s="239" t="str">
        <f>IFERROR(VLOOKUP(B259,金銭出納簿!$C$5:$I$432,2,0),"")</f>
        <v/>
      </c>
      <c r="D259" s="243" t="str">
        <f>IFERROR(VLOOKUP(B259,金銭出納簿!$C$5:$I$432,4,0),"")</f>
        <v/>
      </c>
      <c r="E259" s="247" t="str">
        <f>IFERROR(VLOOKUP(B259,金銭出納簿!$C$5:$I$432,6,0),"")</f>
        <v/>
      </c>
    </row>
    <row r="260" spans="2:5" ht="18" customHeight="1">
      <c r="B260" s="93"/>
      <c r="C260" s="239" t="str">
        <f>IFERROR(VLOOKUP(B260,金銭出納簿!$C$5:$I$432,2,0),"")</f>
        <v/>
      </c>
      <c r="D260" s="243" t="str">
        <f>IFERROR(VLOOKUP(B260,金銭出納簿!$C$5:$I$432,4,0),"")</f>
        <v/>
      </c>
      <c r="E260" s="247" t="str">
        <f>IFERROR(VLOOKUP(B260,金銭出納簿!$C$5:$I$432,6,0),"")</f>
        <v/>
      </c>
    </row>
    <row r="261" spans="2:5" ht="18" customHeight="1">
      <c r="B261" s="94"/>
      <c r="C261" s="240" t="str">
        <f>IFERROR(VLOOKUP(B261,金銭出納簿!$C$5:$I$432,2,0),"")</f>
        <v/>
      </c>
      <c r="D261" s="244" t="str">
        <f>IFERROR(VLOOKUP(B261,金銭出納簿!$C$5:$I$432,4,0),"")</f>
        <v/>
      </c>
      <c r="E261" s="248" t="str">
        <f>IFERROR(VLOOKUP(B261,金銭出納簿!$C$5:$I$432,6,0),"")</f>
        <v/>
      </c>
    </row>
    <row r="262" spans="2:5" ht="18" customHeight="1">
      <c r="D262" s="189" t="s">
        <v>77</v>
      </c>
      <c r="E262" s="126">
        <f>SUM(E242:E261)</f>
        <v>0</v>
      </c>
    </row>
    <row r="263" spans="2:5" ht="18" customHeight="1">
      <c r="D263" s="55"/>
      <c r="E263" s="251"/>
    </row>
    <row r="264" spans="2:5" ht="18" customHeight="1"/>
    <row r="265" spans="2:5" ht="18" customHeight="1">
      <c r="B265" s="237" t="s">
        <v>121</v>
      </c>
      <c r="C265" s="241"/>
      <c r="D265" s="245"/>
    </row>
    <row r="266" spans="2:5" ht="18" customHeight="1">
      <c r="B266" s="170" t="s">
        <v>126</v>
      </c>
      <c r="C266" s="177" t="s">
        <v>127</v>
      </c>
      <c r="D266" s="187" t="s">
        <v>64</v>
      </c>
      <c r="E266" s="177" t="s">
        <v>113</v>
      </c>
    </row>
    <row r="267" spans="2:5" ht="18" customHeight="1">
      <c r="B267" s="171"/>
      <c r="C267" s="238" t="str">
        <f>IFERROR(VLOOKUP(B267,金銭出納簿!$C$5:$I$432,2,0),"")</f>
        <v/>
      </c>
      <c r="D267" s="242" t="str">
        <f>IFERROR(VLOOKUP(B267,金銭出納簿!$C$5:$I$432,4,0),"")</f>
        <v/>
      </c>
      <c r="E267" s="246" t="str">
        <f>IFERROR(VLOOKUP(B267,金銭出納簿!$C$5:$I$432,6,0),"")</f>
        <v/>
      </c>
    </row>
    <row r="268" spans="2:5" ht="18" customHeight="1">
      <c r="B268" s="172"/>
      <c r="C268" s="239" t="str">
        <f>IFERROR(VLOOKUP(B268,金銭出納簿!$C$5:$I$432,2,0),"")</f>
        <v/>
      </c>
      <c r="D268" s="243" t="str">
        <f>IFERROR(VLOOKUP(B268,金銭出納簿!$C$5:$I$432,4,0),"")</f>
        <v/>
      </c>
      <c r="E268" s="247" t="str">
        <f>IFERROR(VLOOKUP(B268,金銭出納簿!$C$5:$I$432,6,0),"")</f>
        <v/>
      </c>
    </row>
    <row r="269" spans="2:5" ht="18" customHeight="1">
      <c r="B269" s="172"/>
      <c r="C269" s="239" t="str">
        <f>IFERROR(VLOOKUP(B269,金銭出納簿!$C$5:$I$432,2,0),"")</f>
        <v/>
      </c>
      <c r="D269" s="243" t="str">
        <f>IFERROR(VLOOKUP(B269,金銭出納簿!$C$5:$I$432,4,0),"")</f>
        <v/>
      </c>
      <c r="E269" s="247" t="str">
        <f>IFERROR(VLOOKUP(B269,金銭出納簿!$C$5:$I$432,6,0),"")</f>
        <v/>
      </c>
    </row>
    <row r="270" spans="2:5" ht="18" customHeight="1">
      <c r="B270" s="172"/>
      <c r="C270" s="239" t="str">
        <f>IFERROR(VLOOKUP(B270,金銭出納簿!$C$5:$I$432,2,0),"")</f>
        <v/>
      </c>
      <c r="D270" s="243" t="str">
        <f>IFERROR(VLOOKUP(B270,金銭出納簿!$C$5:$I$432,4,0),"")</f>
        <v/>
      </c>
      <c r="E270" s="247" t="str">
        <f>IFERROR(VLOOKUP(B270,金銭出納簿!$C$5:$I$432,6,0),"")</f>
        <v/>
      </c>
    </row>
    <row r="271" spans="2:5" ht="18" customHeight="1">
      <c r="B271" s="172"/>
      <c r="C271" s="239" t="str">
        <f>IFERROR(VLOOKUP(B271,金銭出納簿!$C$5:$I$432,2,0),"")</f>
        <v/>
      </c>
      <c r="D271" s="243" t="str">
        <f>IFERROR(VLOOKUP(B271,金銭出納簿!$C$5:$I$432,4,0),"")</f>
        <v/>
      </c>
      <c r="E271" s="247" t="str">
        <f>IFERROR(VLOOKUP(B271,金銭出納簿!$C$5:$I$432,6,0),"")</f>
        <v/>
      </c>
    </row>
    <row r="272" spans="2:5" ht="18" customHeight="1">
      <c r="B272" s="172"/>
      <c r="C272" s="239" t="str">
        <f>IFERROR(VLOOKUP(B272,金銭出納簿!$C$5:$I$432,2,0),"")</f>
        <v/>
      </c>
      <c r="D272" s="243" t="str">
        <f>IFERROR(VLOOKUP(B272,金銭出納簿!$C$5:$I$432,4,0),"")</f>
        <v/>
      </c>
      <c r="E272" s="247" t="str">
        <f>IFERROR(VLOOKUP(B272,金銭出納簿!$C$5:$I$432,6,0),"")</f>
        <v/>
      </c>
    </row>
    <row r="273" spans="2:5" ht="18" customHeight="1">
      <c r="B273" s="172"/>
      <c r="C273" s="239" t="str">
        <f>IFERROR(VLOOKUP(B273,金銭出納簿!$C$5:$I$432,2,0),"")</f>
        <v/>
      </c>
      <c r="D273" s="243" t="str">
        <f>IFERROR(VLOOKUP(B273,金銭出納簿!$C$5:$I$432,4,0),"")</f>
        <v/>
      </c>
      <c r="E273" s="247" t="str">
        <f>IFERROR(VLOOKUP(B273,金銭出納簿!$C$5:$I$432,6,0),"")</f>
        <v/>
      </c>
    </row>
    <row r="274" spans="2:5" ht="18" customHeight="1">
      <c r="B274" s="172"/>
      <c r="C274" s="239" t="str">
        <f>IFERROR(VLOOKUP(B274,金銭出納簿!$C$5:$I$432,2,0),"")</f>
        <v/>
      </c>
      <c r="D274" s="243" t="str">
        <f>IFERROR(VLOOKUP(B274,金銭出納簿!$C$5:$I$432,4,0),"")</f>
        <v/>
      </c>
      <c r="E274" s="247" t="str">
        <f>IFERROR(VLOOKUP(B274,金銭出納簿!$C$5:$I$432,6,0),"")</f>
        <v/>
      </c>
    </row>
    <row r="275" spans="2:5" ht="18" customHeight="1">
      <c r="B275" s="172"/>
      <c r="C275" s="239" t="str">
        <f>IFERROR(VLOOKUP(B275,金銭出納簿!$C$5:$I$432,2,0),"")</f>
        <v/>
      </c>
      <c r="D275" s="243" t="str">
        <f>IFERROR(VLOOKUP(B275,金銭出納簿!$C$5:$I$432,4,0),"")</f>
        <v/>
      </c>
      <c r="E275" s="247" t="str">
        <f>IFERROR(VLOOKUP(B275,金銭出納簿!$C$5:$I$432,6,0),"")</f>
        <v/>
      </c>
    </row>
    <row r="276" spans="2:5" ht="18" customHeight="1">
      <c r="B276" s="173"/>
      <c r="C276" s="240" t="str">
        <f>IFERROR(VLOOKUP(B276,金銭出納簿!$C$5:$I$432,2,0),"")</f>
        <v/>
      </c>
      <c r="D276" s="244" t="str">
        <f>IFERROR(VLOOKUP(B276,金銭出納簿!$C$5:$I$432,4,0),"")</f>
        <v/>
      </c>
      <c r="E276" s="248" t="str">
        <f>IFERROR(VLOOKUP(B276,金銭出納簿!$C$5:$I$432,6,0),"")</f>
        <v/>
      </c>
    </row>
    <row r="277" spans="2:5" ht="18" customHeight="1">
      <c r="B277" s="171"/>
      <c r="C277" s="238" t="str">
        <f>IFERROR(VLOOKUP(B277,金銭出納簿!$C$5:$I$432,2,0),"")</f>
        <v/>
      </c>
      <c r="D277" s="242" t="str">
        <f>IFERROR(VLOOKUP(B277,金銭出納簿!$C$5:$I$432,4,0),"")</f>
        <v/>
      </c>
      <c r="E277" s="246" t="str">
        <f>IFERROR(VLOOKUP(B277,金銭出納簿!$C$5:$I$432,6,0),"")</f>
        <v/>
      </c>
    </row>
    <row r="278" spans="2:5" ht="18" customHeight="1">
      <c r="B278" s="172"/>
      <c r="C278" s="239" t="str">
        <f>IFERROR(VLOOKUP(B278,金銭出納簿!$C$5:$I$432,2,0),"")</f>
        <v/>
      </c>
      <c r="D278" s="243" t="str">
        <f>IFERROR(VLOOKUP(B278,金銭出納簿!$C$5:$I$432,4,0),"")</f>
        <v/>
      </c>
      <c r="E278" s="247" t="str">
        <f>IFERROR(VLOOKUP(B278,金銭出納簿!$C$5:$I$432,6,0),"")</f>
        <v/>
      </c>
    </row>
    <row r="279" spans="2:5" ht="18" customHeight="1">
      <c r="B279" s="172"/>
      <c r="C279" s="239" t="str">
        <f>IFERROR(VLOOKUP(B279,金銭出納簿!$C$5:$I$432,2,0),"")</f>
        <v/>
      </c>
      <c r="D279" s="243" t="str">
        <f>IFERROR(VLOOKUP(B279,金銭出納簿!$C$5:$I$432,4,0),"")</f>
        <v/>
      </c>
      <c r="E279" s="247" t="str">
        <f>IFERROR(VLOOKUP(B279,金銭出納簿!$C$5:$I$432,6,0),"")</f>
        <v/>
      </c>
    </row>
    <row r="280" spans="2:5" ht="18" customHeight="1">
      <c r="B280" s="172"/>
      <c r="C280" s="239" t="str">
        <f>IFERROR(VLOOKUP(B280,金銭出納簿!$C$5:$I$432,2,0),"")</f>
        <v/>
      </c>
      <c r="D280" s="243" t="str">
        <f>IFERROR(VLOOKUP(B280,金銭出納簿!$C$5:$I$432,4,0),"")</f>
        <v/>
      </c>
      <c r="E280" s="247" t="str">
        <f>IFERROR(VLOOKUP(B280,金銭出納簿!$C$5:$I$432,6,0),"")</f>
        <v/>
      </c>
    </row>
    <row r="281" spans="2:5" ht="18" customHeight="1">
      <c r="B281" s="172"/>
      <c r="C281" s="239" t="str">
        <f>IFERROR(VLOOKUP(B281,金銭出納簿!$C$5:$I$432,2,0),"")</f>
        <v/>
      </c>
      <c r="D281" s="243" t="str">
        <f>IFERROR(VLOOKUP(B281,金銭出納簿!$C$5:$I$432,4,0),"")</f>
        <v/>
      </c>
      <c r="E281" s="247" t="str">
        <f>IFERROR(VLOOKUP(B281,金銭出納簿!$C$5:$I$432,6,0),"")</f>
        <v/>
      </c>
    </row>
    <row r="282" spans="2:5" ht="18" customHeight="1">
      <c r="B282" s="172"/>
      <c r="C282" s="239" t="str">
        <f>IFERROR(VLOOKUP(B282,金銭出納簿!$C$5:$I$432,2,0),"")</f>
        <v/>
      </c>
      <c r="D282" s="243" t="str">
        <f>IFERROR(VLOOKUP(B282,金銭出納簿!$C$5:$I$432,4,0),"")</f>
        <v/>
      </c>
      <c r="E282" s="247" t="str">
        <f>IFERROR(VLOOKUP(B282,金銭出納簿!$C$5:$I$432,6,0),"")</f>
        <v/>
      </c>
    </row>
    <row r="283" spans="2:5" ht="18" customHeight="1">
      <c r="B283" s="172"/>
      <c r="C283" s="239" t="str">
        <f>IFERROR(VLOOKUP(B283,金銭出納簿!$C$5:$I$432,2,0),"")</f>
        <v/>
      </c>
      <c r="D283" s="243" t="str">
        <f>IFERROR(VLOOKUP(B283,金銭出納簿!$C$5:$I$432,4,0),"")</f>
        <v/>
      </c>
      <c r="E283" s="247" t="str">
        <f>IFERROR(VLOOKUP(B283,金銭出納簿!$C$5:$I$432,6,0),"")</f>
        <v/>
      </c>
    </row>
    <row r="284" spans="2:5" ht="18" customHeight="1">
      <c r="B284" s="172"/>
      <c r="C284" s="239" t="str">
        <f>IFERROR(VLOOKUP(B284,金銭出納簿!$C$5:$I$432,2,0),"")</f>
        <v/>
      </c>
      <c r="D284" s="243" t="str">
        <f>IFERROR(VLOOKUP(B284,金銭出納簿!$C$5:$I$432,4,0),"")</f>
        <v/>
      </c>
      <c r="E284" s="247" t="str">
        <f>IFERROR(VLOOKUP(B284,金銭出納簿!$C$5:$I$432,6,0),"")</f>
        <v/>
      </c>
    </row>
    <row r="285" spans="2:5" ht="18" customHeight="1">
      <c r="B285" s="172"/>
      <c r="C285" s="239" t="str">
        <f>IFERROR(VLOOKUP(B285,金銭出納簿!$C$5:$I$432,2,0),"")</f>
        <v/>
      </c>
      <c r="D285" s="243" t="str">
        <f>IFERROR(VLOOKUP(B285,金銭出納簿!$C$5:$I$432,4,0),"")</f>
        <v/>
      </c>
      <c r="E285" s="247" t="str">
        <f>IFERROR(VLOOKUP(B285,金銭出納簿!$C$5:$I$432,6,0),"")</f>
        <v/>
      </c>
    </row>
    <row r="286" spans="2:5" ht="18" customHeight="1">
      <c r="B286" s="173"/>
      <c r="C286" s="240" t="str">
        <f>IFERROR(VLOOKUP(B286,金銭出納簿!$C$5:$I$432,2,0),"")</f>
        <v/>
      </c>
      <c r="D286" s="244" t="str">
        <f>IFERROR(VLOOKUP(B286,金銭出納簿!$C$5:$I$432,4,0),"")</f>
        <v/>
      </c>
      <c r="E286" s="248" t="str">
        <f>IFERROR(VLOOKUP(B286,金銭出納簿!$C$5:$I$432,6,0),"")</f>
        <v/>
      </c>
    </row>
    <row r="287" spans="2:5" ht="18" customHeight="1">
      <c r="D287" s="189" t="s">
        <v>77</v>
      </c>
      <c r="E287" s="250">
        <f>SUM(E267:E286)</f>
        <v>0</v>
      </c>
    </row>
    <row r="288" spans="2:5" ht="18" customHeight="1">
      <c r="D288" s="55"/>
      <c r="E288" s="251"/>
    </row>
    <row r="289" spans="2:5" ht="18" customHeight="1"/>
    <row r="290" spans="2:5" ht="18" customHeight="1">
      <c r="B290" s="237" t="s">
        <v>16</v>
      </c>
      <c r="C290" s="241"/>
      <c r="D290" s="245"/>
    </row>
    <row r="291" spans="2:5" ht="18" customHeight="1">
      <c r="B291" s="170" t="s">
        <v>126</v>
      </c>
      <c r="C291" s="177" t="s">
        <v>127</v>
      </c>
      <c r="D291" s="187" t="s">
        <v>64</v>
      </c>
      <c r="E291" s="177" t="s">
        <v>113</v>
      </c>
    </row>
    <row r="292" spans="2:5" ht="18" customHeight="1">
      <c r="B292" s="171"/>
      <c r="C292" s="238" t="str">
        <f>IFERROR(VLOOKUP(B292,金銭出納簿!$C$5:$I$432,2,0),"")</f>
        <v/>
      </c>
      <c r="D292" s="242" t="str">
        <f>IFERROR(VLOOKUP(B292,金銭出納簿!$C$5:$I$432,4,0),"")</f>
        <v/>
      </c>
      <c r="E292" s="246" t="str">
        <f>IFERROR(VLOOKUP(B292,金銭出納簿!$C$5:$I$432,6,0),"")</f>
        <v/>
      </c>
    </row>
    <row r="293" spans="2:5" ht="18" customHeight="1">
      <c r="B293" s="172"/>
      <c r="C293" s="239" t="str">
        <f>IFERROR(VLOOKUP(B293,金銭出納簿!$C$5:$I$432,2,0),"")</f>
        <v/>
      </c>
      <c r="D293" s="243" t="str">
        <f>IFERROR(VLOOKUP(B293,金銭出納簿!$C$5:$I$432,4,0),"")</f>
        <v/>
      </c>
      <c r="E293" s="247" t="str">
        <f>IFERROR(VLOOKUP(B293,金銭出納簿!$C$5:$I$432,6,0),"")</f>
        <v/>
      </c>
    </row>
    <row r="294" spans="2:5" ht="18" customHeight="1">
      <c r="B294" s="172"/>
      <c r="C294" s="239" t="str">
        <f>IFERROR(VLOOKUP(B294,金銭出納簿!$C$5:$I$432,2,0),"")</f>
        <v/>
      </c>
      <c r="D294" s="243" t="str">
        <f>IFERROR(VLOOKUP(B294,金銭出納簿!$C$5:$I$432,4,0),"")</f>
        <v/>
      </c>
      <c r="E294" s="247" t="str">
        <f>IFERROR(VLOOKUP(B294,金銭出納簿!$C$5:$I$432,6,0),"")</f>
        <v/>
      </c>
    </row>
    <row r="295" spans="2:5" ht="18" customHeight="1">
      <c r="B295" s="172"/>
      <c r="C295" s="239" t="str">
        <f>IFERROR(VLOOKUP(B295,金銭出納簿!$C$5:$I$432,2,0),"")</f>
        <v/>
      </c>
      <c r="D295" s="243" t="str">
        <f>IFERROR(VLOOKUP(B295,金銭出納簿!$C$5:$I$432,4,0),"")</f>
        <v/>
      </c>
      <c r="E295" s="247" t="str">
        <f>IFERROR(VLOOKUP(B295,金銭出納簿!$C$5:$I$432,6,0),"")</f>
        <v/>
      </c>
    </row>
    <row r="296" spans="2:5" ht="18" customHeight="1">
      <c r="B296" s="172"/>
      <c r="C296" s="239" t="str">
        <f>IFERROR(VLOOKUP(B296,金銭出納簿!$C$5:$I$432,2,0),"")</f>
        <v/>
      </c>
      <c r="D296" s="243" t="str">
        <f>IFERROR(VLOOKUP(B296,金銭出納簿!$C$5:$I$432,4,0),"")</f>
        <v/>
      </c>
      <c r="E296" s="247" t="str">
        <f>IFERROR(VLOOKUP(B296,金銭出納簿!$C$5:$I$432,6,0),"")</f>
        <v/>
      </c>
    </row>
    <row r="297" spans="2:5" ht="18" customHeight="1">
      <c r="B297" s="172"/>
      <c r="C297" s="239" t="str">
        <f>IFERROR(VLOOKUP(B297,金銭出納簿!$C$5:$I$432,2,0),"")</f>
        <v/>
      </c>
      <c r="D297" s="243" t="str">
        <f>IFERROR(VLOOKUP(B297,金銭出納簿!$C$5:$I$432,4,0),"")</f>
        <v/>
      </c>
      <c r="E297" s="247" t="str">
        <f>IFERROR(VLOOKUP(B297,金銭出納簿!$C$5:$I$432,6,0),"")</f>
        <v/>
      </c>
    </row>
    <row r="298" spans="2:5" ht="18" customHeight="1">
      <c r="B298" s="172"/>
      <c r="C298" s="239" t="str">
        <f>IFERROR(VLOOKUP(B298,金銭出納簿!$C$5:$I$432,2,0),"")</f>
        <v/>
      </c>
      <c r="D298" s="243" t="str">
        <f>IFERROR(VLOOKUP(B298,金銭出納簿!$C$5:$I$432,4,0),"")</f>
        <v/>
      </c>
      <c r="E298" s="247" t="str">
        <f>IFERROR(VLOOKUP(B298,金銭出納簿!$C$5:$I$432,6,0),"")</f>
        <v/>
      </c>
    </row>
    <row r="299" spans="2:5" ht="18" customHeight="1">
      <c r="B299" s="172"/>
      <c r="C299" s="239" t="str">
        <f>IFERROR(VLOOKUP(B299,金銭出納簿!$C$5:$I$432,2,0),"")</f>
        <v/>
      </c>
      <c r="D299" s="243" t="str">
        <f>IFERROR(VLOOKUP(B299,金銭出納簿!$C$5:$I$432,4,0),"")</f>
        <v/>
      </c>
      <c r="E299" s="247" t="str">
        <f>IFERROR(VLOOKUP(B299,金銭出納簿!$C$5:$I$432,6,0),"")</f>
        <v/>
      </c>
    </row>
    <row r="300" spans="2:5" ht="18" customHeight="1">
      <c r="B300" s="172"/>
      <c r="C300" s="239" t="str">
        <f>IFERROR(VLOOKUP(B300,金銭出納簿!$C$5:$I$432,2,0),"")</f>
        <v/>
      </c>
      <c r="D300" s="243" t="str">
        <f>IFERROR(VLOOKUP(B300,金銭出納簿!$C$5:$I$432,4,0),"")</f>
        <v/>
      </c>
      <c r="E300" s="247" t="str">
        <f>IFERROR(VLOOKUP(B300,金銭出納簿!$C$5:$I$432,6,0),"")</f>
        <v/>
      </c>
    </row>
    <row r="301" spans="2:5" ht="18" customHeight="1">
      <c r="B301" s="173"/>
      <c r="C301" s="240" t="str">
        <f>IFERROR(VLOOKUP(B301,金銭出納簿!$C$5:$I$432,2,0),"")</f>
        <v/>
      </c>
      <c r="D301" s="244" t="str">
        <f>IFERROR(VLOOKUP(B301,金銭出納簿!$C$5:$I$432,4,0),"")</f>
        <v/>
      </c>
      <c r="E301" s="248" t="str">
        <f>IFERROR(VLOOKUP(B301,金銭出納簿!$C$5:$I$432,6,0),"")</f>
        <v/>
      </c>
    </row>
    <row r="302" spans="2:5" ht="18" customHeight="1">
      <c r="B302" s="171"/>
      <c r="C302" s="238" t="str">
        <f>IFERROR(VLOOKUP(B302,金銭出納簿!$C$5:$I$432,2,0),"")</f>
        <v/>
      </c>
      <c r="D302" s="242" t="str">
        <f>IFERROR(VLOOKUP(B302,金銭出納簿!$C$5:$I$432,4,0),"")</f>
        <v/>
      </c>
      <c r="E302" s="246" t="str">
        <f>IFERROR(VLOOKUP(B302,金銭出納簿!$C$5:$I$432,6,0),"")</f>
        <v/>
      </c>
    </row>
    <row r="303" spans="2:5" ht="18" customHeight="1">
      <c r="B303" s="172"/>
      <c r="C303" s="239" t="str">
        <f>IFERROR(VLOOKUP(B303,金銭出納簿!$C$5:$I$432,2,0),"")</f>
        <v/>
      </c>
      <c r="D303" s="243" t="str">
        <f>IFERROR(VLOOKUP(B303,金銭出納簿!$C$5:$I$432,4,0),"")</f>
        <v/>
      </c>
      <c r="E303" s="247" t="str">
        <f>IFERROR(VLOOKUP(B303,金銭出納簿!$C$5:$I$432,6,0),"")</f>
        <v/>
      </c>
    </row>
    <row r="304" spans="2:5" ht="18" customHeight="1">
      <c r="B304" s="172"/>
      <c r="C304" s="239" t="str">
        <f>IFERROR(VLOOKUP(B304,金銭出納簿!$C$5:$I$432,2,0),"")</f>
        <v/>
      </c>
      <c r="D304" s="243" t="str">
        <f>IFERROR(VLOOKUP(B304,金銭出納簿!$C$5:$I$432,4,0),"")</f>
        <v/>
      </c>
      <c r="E304" s="247" t="str">
        <f>IFERROR(VLOOKUP(B304,金銭出納簿!$C$5:$I$432,6,0),"")</f>
        <v/>
      </c>
    </row>
    <row r="305" spans="2:5" ht="18" customHeight="1">
      <c r="B305" s="172"/>
      <c r="C305" s="239" t="str">
        <f>IFERROR(VLOOKUP(B305,金銭出納簿!$C$5:$I$432,2,0),"")</f>
        <v/>
      </c>
      <c r="D305" s="243" t="str">
        <f>IFERROR(VLOOKUP(B305,金銭出納簿!$C$5:$I$432,4,0),"")</f>
        <v/>
      </c>
      <c r="E305" s="247" t="str">
        <f>IFERROR(VLOOKUP(B305,金銭出納簿!$C$5:$I$432,6,0),"")</f>
        <v/>
      </c>
    </row>
    <row r="306" spans="2:5" ht="18" customHeight="1">
      <c r="B306" s="172"/>
      <c r="C306" s="239" t="str">
        <f>IFERROR(VLOOKUP(B306,金銭出納簿!$C$5:$I$432,2,0),"")</f>
        <v/>
      </c>
      <c r="D306" s="243" t="str">
        <f>IFERROR(VLOOKUP(B306,金銭出納簿!$C$5:$I$432,4,0),"")</f>
        <v/>
      </c>
      <c r="E306" s="247" t="str">
        <f>IFERROR(VLOOKUP(B306,金銭出納簿!$C$5:$I$432,6,0),"")</f>
        <v/>
      </c>
    </row>
    <row r="307" spans="2:5" ht="18" customHeight="1">
      <c r="B307" s="172"/>
      <c r="C307" s="239" t="str">
        <f>IFERROR(VLOOKUP(B307,金銭出納簿!$C$5:$I$432,2,0),"")</f>
        <v/>
      </c>
      <c r="D307" s="243" t="str">
        <f>IFERROR(VLOOKUP(B307,金銭出納簿!$C$5:$I$432,4,0),"")</f>
        <v/>
      </c>
      <c r="E307" s="247" t="str">
        <f>IFERROR(VLOOKUP(B307,金銭出納簿!$C$5:$I$432,6,0),"")</f>
        <v/>
      </c>
    </row>
    <row r="308" spans="2:5" ht="18" customHeight="1">
      <c r="B308" s="172"/>
      <c r="C308" s="239" t="str">
        <f>IFERROR(VLOOKUP(B308,金銭出納簿!$C$5:$I$432,2,0),"")</f>
        <v/>
      </c>
      <c r="D308" s="243" t="str">
        <f>IFERROR(VLOOKUP(B308,金銭出納簿!$C$5:$I$432,4,0),"")</f>
        <v/>
      </c>
      <c r="E308" s="247" t="str">
        <f>IFERROR(VLOOKUP(B308,金銭出納簿!$C$5:$I$432,6,0),"")</f>
        <v/>
      </c>
    </row>
    <row r="309" spans="2:5" ht="18" customHeight="1">
      <c r="B309" s="172"/>
      <c r="C309" s="239" t="str">
        <f>IFERROR(VLOOKUP(B309,金銭出納簿!$C$5:$I$432,2,0),"")</f>
        <v/>
      </c>
      <c r="D309" s="243" t="str">
        <f>IFERROR(VLOOKUP(B309,金銭出納簿!$C$5:$I$432,4,0),"")</f>
        <v/>
      </c>
      <c r="E309" s="247" t="str">
        <f>IFERROR(VLOOKUP(B309,金銭出納簿!$C$5:$I$432,6,0),"")</f>
        <v/>
      </c>
    </row>
    <row r="310" spans="2:5" ht="18" customHeight="1">
      <c r="B310" s="172"/>
      <c r="C310" s="239" t="str">
        <f>IFERROR(VLOOKUP(B310,金銭出納簿!$C$5:$I$432,2,0),"")</f>
        <v/>
      </c>
      <c r="D310" s="243" t="str">
        <f>IFERROR(VLOOKUP(B310,金銭出納簿!$C$5:$I$432,4,0),"")</f>
        <v/>
      </c>
      <c r="E310" s="247" t="str">
        <f>IFERROR(VLOOKUP(B310,金銭出納簿!$C$5:$I$432,6,0),"")</f>
        <v/>
      </c>
    </row>
    <row r="311" spans="2:5" ht="18" customHeight="1">
      <c r="B311" s="173"/>
      <c r="C311" s="240" t="str">
        <f>IFERROR(VLOOKUP(B311,金銭出納簿!$C$5:$I$432,2,0),"")</f>
        <v/>
      </c>
      <c r="D311" s="244" t="str">
        <f>IFERROR(VLOOKUP(B311,金銭出納簿!$C$5:$I$432,4,0),"")</f>
        <v/>
      </c>
      <c r="E311" s="248" t="str">
        <f>IFERROR(VLOOKUP(B311,金銭出納簿!$C$5:$I$432,6,0),"")</f>
        <v/>
      </c>
    </row>
    <row r="312" spans="2:5" ht="18" customHeight="1">
      <c r="D312" s="189" t="s">
        <v>77</v>
      </c>
      <c r="E312" s="126">
        <f>SUM(E292:E311)</f>
        <v>0</v>
      </c>
    </row>
    <row r="313" spans="2:5" ht="18" customHeight="1">
      <c r="D313" s="55"/>
      <c r="E313" s="251"/>
    </row>
    <row r="314" spans="2:5" ht="18" customHeight="1">
      <c r="B314" s="237" t="s">
        <v>122</v>
      </c>
      <c r="C314" s="241"/>
      <c r="D314" s="245"/>
    </row>
    <row r="315" spans="2:5" ht="18" customHeight="1">
      <c r="B315" s="170" t="s">
        <v>126</v>
      </c>
      <c r="C315" s="177" t="s">
        <v>127</v>
      </c>
      <c r="D315" s="187" t="s">
        <v>64</v>
      </c>
      <c r="E315" s="177" t="s">
        <v>113</v>
      </c>
    </row>
    <row r="316" spans="2:5" ht="18" customHeight="1">
      <c r="B316" s="171"/>
      <c r="C316" s="238" t="str">
        <f>IFERROR(VLOOKUP(B316,金銭出納簿!$C$5:$I$432,2,0),"")</f>
        <v/>
      </c>
      <c r="D316" s="242" t="str">
        <f>IFERROR(VLOOKUP(B316,金銭出納簿!$C$5:$I$432,4,0),"")</f>
        <v/>
      </c>
      <c r="E316" s="246" t="str">
        <f>IFERROR(VLOOKUP(B316,金銭出納簿!$C$5:$I$432,6,0),"")</f>
        <v/>
      </c>
    </row>
    <row r="317" spans="2:5" ht="18" customHeight="1">
      <c r="B317" s="172"/>
      <c r="C317" s="239" t="str">
        <f>IFERROR(VLOOKUP(B317,金銭出納簿!$C$5:$I$432,2,0),"")</f>
        <v/>
      </c>
      <c r="D317" s="243" t="str">
        <f>IFERROR(VLOOKUP(B317,金銭出納簿!$C$5:$I$432,4,0),"")</f>
        <v/>
      </c>
      <c r="E317" s="247" t="str">
        <f>IFERROR(VLOOKUP(B317,金銭出納簿!$C$5:$I$432,6,0),"")</f>
        <v/>
      </c>
    </row>
    <row r="318" spans="2:5" ht="18" customHeight="1">
      <c r="B318" s="172"/>
      <c r="C318" s="239" t="str">
        <f>IFERROR(VLOOKUP(B318,金銭出納簿!$C$5:$I$432,2,0),"")</f>
        <v/>
      </c>
      <c r="D318" s="243" t="str">
        <f>IFERROR(VLOOKUP(B318,金銭出納簿!$C$5:$I$432,4,0),"")</f>
        <v/>
      </c>
      <c r="E318" s="247" t="str">
        <f>IFERROR(VLOOKUP(B318,金銭出納簿!$C$5:$I$432,6,0),"")</f>
        <v/>
      </c>
    </row>
    <row r="319" spans="2:5" ht="18" customHeight="1">
      <c r="B319" s="172"/>
      <c r="C319" s="239" t="str">
        <f>IFERROR(VLOOKUP(B319,金銭出納簿!$C$5:$I$432,2,0),"")</f>
        <v/>
      </c>
      <c r="D319" s="243" t="str">
        <f>IFERROR(VLOOKUP(B319,金銭出納簿!$C$5:$I$432,4,0),"")</f>
        <v/>
      </c>
      <c r="E319" s="247" t="str">
        <f>IFERROR(VLOOKUP(B319,金銭出納簿!$C$5:$I$432,6,0),"")</f>
        <v/>
      </c>
    </row>
    <row r="320" spans="2:5" ht="18" customHeight="1">
      <c r="B320" s="172"/>
      <c r="C320" s="239" t="str">
        <f>IFERROR(VLOOKUP(B320,金銭出納簿!$C$5:$I$432,2,0),"")</f>
        <v/>
      </c>
      <c r="D320" s="243" t="str">
        <f>IFERROR(VLOOKUP(B320,金銭出納簿!$C$5:$I$432,4,0),"")</f>
        <v/>
      </c>
      <c r="E320" s="247" t="str">
        <f>IFERROR(VLOOKUP(B320,金銭出納簿!$C$5:$I$432,6,0),"")</f>
        <v/>
      </c>
    </row>
    <row r="321" spans="2:5" ht="18" customHeight="1">
      <c r="B321" s="172"/>
      <c r="C321" s="239" t="str">
        <f>IFERROR(VLOOKUP(B321,金銭出納簿!$C$5:$I$432,2,0),"")</f>
        <v/>
      </c>
      <c r="D321" s="243" t="str">
        <f>IFERROR(VLOOKUP(B321,金銭出納簿!$C$5:$I$432,4,0),"")</f>
        <v/>
      </c>
      <c r="E321" s="247" t="str">
        <f>IFERROR(VLOOKUP(B321,金銭出納簿!$C$5:$I$432,6,0),"")</f>
        <v/>
      </c>
    </row>
    <row r="322" spans="2:5" ht="18" customHeight="1">
      <c r="B322" s="172"/>
      <c r="C322" s="239" t="str">
        <f>IFERROR(VLOOKUP(B322,金銭出納簿!$C$5:$I$432,2,0),"")</f>
        <v/>
      </c>
      <c r="D322" s="243" t="str">
        <f>IFERROR(VLOOKUP(B322,金銭出納簿!$C$5:$I$432,4,0),"")</f>
        <v/>
      </c>
      <c r="E322" s="247" t="str">
        <f>IFERROR(VLOOKUP(B322,金銭出納簿!$C$5:$I$432,6,0),"")</f>
        <v/>
      </c>
    </row>
    <row r="323" spans="2:5" ht="18" customHeight="1">
      <c r="B323" s="172"/>
      <c r="C323" s="239" t="str">
        <f>IFERROR(VLOOKUP(B323,金銭出納簿!$C$5:$I$432,2,0),"")</f>
        <v/>
      </c>
      <c r="D323" s="243" t="str">
        <f>IFERROR(VLOOKUP(B323,金銭出納簿!$C$5:$I$432,4,0),"")</f>
        <v/>
      </c>
      <c r="E323" s="247" t="str">
        <f>IFERROR(VLOOKUP(B323,金銭出納簿!$C$5:$I$432,6,0),"")</f>
        <v/>
      </c>
    </row>
    <row r="324" spans="2:5" ht="18" customHeight="1">
      <c r="B324" s="172"/>
      <c r="C324" s="239" t="str">
        <f>IFERROR(VLOOKUP(B324,金銭出納簿!$C$5:$I$432,2,0),"")</f>
        <v/>
      </c>
      <c r="D324" s="243" t="str">
        <f>IFERROR(VLOOKUP(B324,金銭出納簿!$C$5:$I$432,4,0),"")</f>
        <v/>
      </c>
      <c r="E324" s="247" t="str">
        <f>IFERROR(VLOOKUP(B324,金銭出納簿!$C$5:$I$432,6,0),"")</f>
        <v/>
      </c>
    </row>
    <row r="325" spans="2:5" ht="18" customHeight="1">
      <c r="B325" s="173"/>
      <c r="C325" s="240" t="str">
        <f>IFERROR(VLOOKUP(B325,金銭出納簿!$C$5:$I$432,2,0),"")</f>
        <v/>
      </c>
      <c r="D325" s="244" t="str">
        <f>IFERROR(VLOOKUP(B325,金銭出納簿!$C$5:$I$432,4,0),"")</f>
        <v/>
      </c>
      <c r="E325" s="248" t="str">
        <f>IFERROR(VLOOKUP(B325,金銭出納簿!$C$5:$I$432,6,0),"")</f>
        <v/>
      </c>
    </row>
    <row r="326" spans="2:5" ht="18" customHeight="1">
      <c r="B326" s="171"/>
      <c r="C326" s="238" t="str">
        <f>IFERROR(VLOOKUP(B326,金銭出納簿!$C$5:$I$432,2,0),"")</f>
        <v/>
      </c>
      <c r="D326" s="242" t="str">
        <f>IFERROR(VLOOKUP(B326,金銭出納簿!$C$5:$I$432,4,0),"")</f>
        <v/>
      </c>
      <c r="E326" s="246" t="str">
        <f>IFERROR(VLOOKUP(B326,金銭出納簿!$C$5:$I$432,6,0),"")</f>
        <v/>
      </c>
    </row>
    <row r="327" spans="2:5" ht="18" customHeight="1">
      <c r="B327" s="172"/>
      <c r="C327" s="239" t="str">
        <f>IFERROR(VLOOKUP(B327,金銭出納簿!$C$5:$I$432,2,0),"")</f>
        <v/>
      </c>
      <c r="D327" s="243" t="str">
        <f>IFERROR(VLOOKUP(B327,金銭出納簿!$C$5:$I$432,4,0),"")</f>
        <v/>
      </c>
      <c r="E327" s="247" t="str">
        <f>IFERROR(VLOOKUP(B327,金銭出納簿!$C$5:$I$432,6,0),"")</f>
        <v/>
      </c>
    </row>
    <row r="328" spans="2:5" ht="18" customHeight="1">
      <c r="B328" s="172"/>
      <c r="C328" s="239" t="str">
        <f>IFERROR(VLOOKUP(B328,金銭出納簿!$C$5:$I$432,2,0),"")</f>
        <v/>
      </c>
      <c r="D328" s="243" t="str">
        <f>IFERROR(VLOOKUP(B328,金銭出納簿!$C$5:$I$432,4,0),"")</f>
        <v/>
      </c>
      <c r="E328" s="247" t="str">
        <f>IFERROR(VLOOKUP(B328,金銭出納簿!$C$5:$I$432,6,0),"")</f>
        <v/>
      </c>
    </row>
    <row r="329" spans="2:5" ht="18" customHeight="1">
      <c r="B329" s="172"/>
      <c r="C329" s="239" t="str">
        <f>IFERROR(VLOOKUP(B329,金銭出納簿!$C$5:$I$432,2,0),"")</f>
        <v/>
      </c>
      <c r="D329" s="243" t="str">
        <f>IFERROR(VLOOKUP(B329,金銭出納簿!$C$5:$I$432,4,0),"")</f>
        <v/>
      </c>
      <c r="E329" s="247" t="str">
        <f>IFERROR(VLOOKUP(B329,金銭出納簿!$C$5:$I$432,6,0),"")</f>
        <v/>
      </c>
    </row>
    <row r="330" spans="2:5" ht="18" customHeight="1">
      <c r="B330" s="172"/>
      <c r="C330" s="239" t="str">
        <f>IFERROR(VLOOKUP(B330,金銭出納簿!$C$5:$I$432,2,0),"")</f>
        <v/>
      </c>
      <c r="D330" s="243" t="str">
        <f>IFERROR(VLOOKUP(B330,金銭出納簿!$C$5:$I$432,4,0),"")</f>
        <v/>
      </c>
      <c r="E330" s="247" t="str">
        <f>IFERROR(VLOOKUP(B330,金銭出納簿!$C$5:$I$432,6,0),"")</f>
        <v/>
      </c>
    </row>
    <row r="331" spans="2:5" ht="18" customHeight="1">
      <c r="B331" s="172"/>
      <c r="C331" s="239" t="str">
        <f>IFERROR(VLOOKUP(B331,金銭出納簿!$C$5:$I$432,2,0),"")</f>
        <v/>
      </c>
      <c r="D331" s="243" t="str">
        <f>IFERROR(VLOOKUP(B331,金銭出納簿!$C$5:$I$432,4,0),"")</f>
        <v/>
      </c>
      <c r="E331" s="247" t="str">
        <f>IFERROR(VLOOKUP(B331,金銭出納簿!$C$5:$I$432,6,0),"")</f>
        <v/>
      </c>
    </row>
    <row r="332" spans="2:5" ht="18" customHeight="1">
      <c r="B332" s="172"/>
      <c r="C332" s="239" t="str">
        <f>IFERROR(VLOOKUP(B332,金銭出納簿!$C$5:$I$432,2,0),"")</f>
        <v/>
      </c>
      <c r="D332" s="243" t="str">
        <f>IFERROR(VLOOKUP(B332,金銭出納簿!$C$5:$I$432,4,0),"")</f>
        <v/>
      </c>
      <c r="E332" s="247" t="str">
        <f>IFERROR(VLOOKUP(B332,金銭出納簿!$C$5:$I$432,6,0),"")</f>
        <v/>
      </c>
    </row>
    <row r="333" spans="2:5" ht="18" customHeight="1">
      <c r="B333" s="172"/>
      <c r="C333" s="239" t="str">
        <f>IFERROR(VLOOKUP(B333,金銭出納簿!$C$5:$I$432,2,0),"")</f>
        <v/>
      </c>
      <c r="D333" s="243" t="str">
        <f>IFERROR(VLOOKUP(B333,金銭出納簿!$C$5:$I$432,4,0),"")</f>
        <v/>
      </c>
      <c r="E333" s="247" t="str">
        <f>IFERROR(VLOOKUP(B333,金銭出納簿!$C$5:$I$432,6,0),"")</f>
        <v/>
      </c>
    </row>
    <row r="334" spans="2:5" ht="18" customHeight="1">
      <c r="B334" s="172"/>
      <c r="C334" s="239" t="str">
        <f>IFERROR(VLOOKUP(B334,金銭出納簿!$C$5:$I$432,2,0),"")</f>
        <v/>
      </c>
      <c r="D334" s="243" t="str">
        <f>IFERROR(VLOOKUP(B334,金銭出納簿!$C$5:$I$432,4,0),"")</f>
        <v/>
      </c>
      <c r="E334" s="247" t="str">
        <f>IFERROR(VLOOKUP(B334,金銭出納簿!$C$5:$I$432,6,0),"")</f>
        <v/>
      </c>
    </row>
    <row r="335" spans="2:5" ht="18" customHeight="1">
      <c r="B335" s="173"/>
      <c r="C335" s="240" t="str">
        <f>IFERROR(VLOOKUP(B335,金銭出納簿!$C$5:$I$432,2,0),"")</f>
        <v/>
      </c>
      <c r="D335" s="244" t="str">
        <f>IFERROR(VLOOKUP(B335,金銭出納簿!$C$5:$I$432,4,0),"")</f>
        <v/>
      </c>
      <c r="E335" s="248" t="str">
        <f>IFERROR(VLOOKUP(B335,金銭出納簿!$C$5:$I$432,6,0),"")</f>
        <v/>
      </c>
    </row>
    <row r="336" spans="2:5" ht="18" customHeight="1">
      <c r="D336" s="189" t="s">
        <v>77</v>
      </c>
      <c r="E336" s="126">
        <f>SUM(E316:E335)</f>
        <v>0</v>
      </c>
    </row>
    <row r="337" spans="2:5" ht="18" customHeight="1"/>
    <row r="338" spans="2:5" ht="18" customHeight="1">
      <c r="B338" s="237" t="s">
        <v>123</v>
      </c>
      <c r="C338" s="241"/>
      <c r="D338" s="245"/>
    </row>
    <row r="339" spans="2:5" ht="18" customHeight="1">
      <c r="B339" s="170" t="s">
        <v>126</v>
      </c>
      <c r="C339" s="177" t="s">
        <v>127</v>
      </c>
      <c r="D339" s="187" t="s">
        <v>64</v>
      </c>
      <c r="E339" s="177" t="s">
        <v>113</v>
      </c>
    </row>
    <row r="340" spans="2:5" ht="18" customHeight="1">
      <c r="B340" s="171"/>
      <c r="C340" s="238" t="str">
        <f>IFERROR(VLOOKUP(B340,金銭出納簿!$C$5:$I$432,2,0),"")</f>
        <v/>
      </c>
      <c r="D340" s="242" t="str">
        <f>IFERROR(VLOOKUP(B340,金銭出納簿!$C$5:$I$432,4,0),"")</f>
        <v/>
      </c>
      <c r="E340" s="246" t="str">
        <f>IFERROR(VLOOKUP(B340,金銭出納簿!$C$5:$I$432,6,0),"")</f>
        <v/>
      </c>
    </row>
    <row r="341" spans="2:5" ht="18" customHeight="1">
      <c r="B341" s="172"/>
      <c r="C341" s="239" t="str">
        <f>IFERROR(VLOOKUP(B341,金銭出納簿!$C$5:$I$432,2,0),"")</f>
        <v/>
      </c>
      <c r="D341" s="243" t="str">
        <f>IFERROR(VLOOKUP(B341,金銭出納簿!$C$5:$I$432,4,0),"")</f>
        <v/>
      </c>
      <c r="E341" s="247" t="str">
        <f>IFERROR(VLOOKUP(B341,金銭出納簿!$C$5:$I$432,6,0),"")</f>
        <v/>
      </c>
    </row>
    <row r="342" spans="2:5" ht="18" customHeight="1">
      <c r="B342" s="172"/>
      <c r="C342" s="239" t="str">
        <f>IFERROR(VLOOKUP(B342,金銭出納簿!$C$5:$I$432,2,0),"")</f>
        <v/>
      </c>
      <c r="D342" s="243" t="str">
        <f>IFERROR(VLOOKUP(B342,金銭出納簿!$C$5:$I$432,4,0),"")</f>
        <v/>
      </c>
      <c r="E342" s="247" t="str">
        <f>IFERROR(VLOOKUP(B342,金銭出納簿!$C$5:$I$432,6,0),"")</f>
        <v/>
      </c>
    </row>
    <row r="343" spans="2:5" ht="18" customHeight="1">
      <c r="B343" s="172"/>
      <c r="C343" s="239" t="str">
        <f>IFERROR(VLOOKUP(B343,金銭出納簿!$C$5:$I$432,2,0),"")</f>
        <v/>
      </c>
      <c r="D343" s="243" t="str">
        <f>IFERROR(VLOOKUP(B343,金銭出納簿!$C$5:$I$432,4,0),"")</f>
        <v/>
      </c>
      <c r="E343" s="247" t="str">
        <f>IFERROR(VLOOKUP(B343,金銭出納簿!$C$5:$I$432,6,0),"")</f>
        <v/>
      </c>
    </row>
    <row r="344" spans="2:5" ht="18" customHeight="1">
      <c r="B344" s="172"/>
      <c r="C344" s="239" t="str">
        <f>IFERROR(VLOOKUP(B344,金銭出納簿!$C$5:$I$432,2,0),"")</f>
        <v/>
      </c>
      <c r="D344" s="243" t="str">
        <f>IFERROR(VLOOKUP(B344,金銭出納簿!$C$5:$I$432,4,0),"")</f>
        <v/>
      </c>
      <c r="E344" s="247" t="str">
        <f>IFERROR(VLOOKUP(B344,金銭出納簿!$C$5:$I$432,6,0),"")</f>
        <v/>
      </c>
    </row>
    <row r="345" spans="2:5" ht="18" customHeight="1">
      <c r="B345" s="172"/>
      <c r="C345" s="239" t="str">
        <f>IFERROR(VLOOKUP(B345,金銭出納簿!$C$5:$I$432,2,0),"")</f>
        <v/>
      </c>
      <c r="D345" s="243" t="str">
        <f>IFERROR(VLOOKUP(B345,金銭出納簿!$C$5:$I$432,4,0),"")</f>
        <v/>
      </c>
      <c r="E345" s="247" t="str">
        <f>IFERROR(VLOOKUP(B345,金銭出納簿!$C$5:$I$432,6,0),"")</f>
        <v/>
      </c>
    </row>
    <row r="346" spans="2:5" ht="18" customHeight="1">
      <c r="B346" s="172"/>
      <c r="C346" s="239" t="str">
        <f>IFERROR(VLOOKUP(B346,金銭出納簿!$C$5:$I$432,2,0),"")</f>
        <v/>
      </c>
      <c r="D346" s="243" t="str">
        <f>IFERROR(VLOOKUP(B346,金銭出納簿!$C$5:$I$432,4,0),"")</f>
        <v/>
      </c>
      <c r="E346" s="247" t="str">
        <f>IFERROR(VLOOKUP(B346,金銭出納簿!$C$5:$I$432,6,0),"")</f>
        <v/>
      </c>
    </row>
    <row r="347" spans="2:5" ht="18" customHeight="1">
      <c r="B347" s="172"/>
      <c r="C347" s="239" t="str">
        <f>IFERROR(VLOOKUP(B347,金銭出納簿!$C$5:$I$432,2,0),"")</f>
        <v/>
      </c>
      <c r="D347" s="243" t="str">
        <f>IFERROR(VLOOKUP(B347,金銭出納簿!$C$5:$I$432,4,0),"")</f>
        <v/>
      </c>
      <c r="E347" s="247" t="str">
        <f>IFERROR(VLOOKUP(B347,金銭出納簿!$C$5:$I$432,6,0),"")</f>
        <v/>
      </c>
    </row>
    <row r="348" spans="2:5" ht="18" customHeight="1">
      <c r="B348" s="172"/>
      <c r="C348" s="239" t="str">
        <f>IFERROR(VLOOKUP(B348,金銭出納簿!$C$5:$I$432,2,0),"")</f>
        <v/>
      </c>
      <c r="D348" s="243" t="str">
        <f>IFERROR(VLOOKUP(B348,金銭出納簿!$C$5:$I$432,4,0),"")</f>
        <v/>
      </c>
      <c r="E348" s="247" t="str">
        <f>IFERROR(VLOOKUP(B348,金銭出納簿!$C$5:$I$432,6,0),"")</f>
        <v/>
      </c>
    </row>
    <row r="349" spans="2:5" ht="18" customHeight="1">
      <c r="B349" s="173"/>
      <c r="C349" s="240" t="str">
        <f>IFERROR(VLOOKUP(B349,金銭出納簿!$C$5:$I$432,2,0),"")</f>
        <v/>
      </c>
      <c r="D349" s="244" t="str">
        <f>IFERROR(VLOOKUP(B349,金銭出納簿!$C$5:$I$432,4,0),"")</f>
        <v/>
      </c>
      <c r="E349" s="248" t="str">
        <f>IFERROR(VLOOKUP(B349,金銭出納簿!$C$5:$I$432,6,0),"")</f>
        <v/>
      </c>
    </row>
    <row r="350" spans="2:5" ht="18" customHeight="1">
      <c r="D350" s="189" t="s">
        <v>77</v>
      </c>
      <c r="E350" s="126">
        <f>SUM(E340:E349)</f>
        <v>0</v>
      </c>
    </row>
    <row r="351" spans="2:5" ht="18" customHeight="1"/>
    <row r="352" spans="2:5" ht="18" customHeight="1">
      <c r="B352" s="237" t="s">
        <v>124</v>
      </c>
      <c r="C352" s="241"/>
      <c r="D352" s="245"/>
    </row>
    <row r="353" spans="2:5" ht="18" customHeight="1">
      <c r="B353" s="170" t="s">
        <v>126</v>
      </c>
      <c r="C353" s="177" t="s">
        <v>127</v>
      </c>
      <c r="D353" s="187" t="s">
        <v>64</v>
      </c>
      <c r="E353" s="177" t="s">
        <v>113</v>
      </c>
    </row>
    <row r="354" spans="2:5" ht="18" customHeight="1">
      <c r="B354" s="171"/>
      <c r="C354" s="238" t="str">
        <f>IFERROR(VLOOKUP(B354,金銭出納簿!$C$5:$I$432,2,0),"")</f>
        <v/>
      </c>
      <c r="D354" s="242" t="str">
        <f>IFERROR(VLOOKUP(B354,金銭出納簿!$C$5:$I$432,4,0),"")</f>
        <v/>
      </c>
      <c r="E354" s="246" t="str">
        <f>IFERROR(VLOOKUP(B354,金銭出納簿!$C$5:$I$432,6,0),"")</f>
        <v/>
      </c>
    </row>
    <row r="355" spans="2:5" ht="18" customHeight="1">
      <c r="B355" s="172"/>
      <c r="C355" s="239" t="str">
        <f>IFERROR(VLOOKUP(B355,金銭出納簿!$C$5:$I$432,2,0),"")</f>
        <v/>
      </c>
      <c r="D355" s="243" t="str">
        <f>IFERROR(VLOOKUP(B355,金銭出納簿!$C$5:$I$432,4,0),"")</f>
        <v/>
      </c>
      <c r="E355" s="247" t="str">
        <f>IFERROR(VLOOKUP(B355,金銭出納簿!$C$5:$I$432,6,0),"")</f>
        <v/>
      </c>
    </row>
    <row r="356" spans="2:5" ht="18" customHeight="1">
      <c r="B356" s="172"/>
      <c r="C356" s="239" t="str">
        <f>IFERROR(VLOOKUP(B356,金銭出納簿!$C$5:$I$432,2,0),"")</f>
        <v/>
      </c>
      <c r="D356" s="243" t="str">
        <f>IFERROR(VLOOKUP(B356,金銭出納簿!$C$5:$I$432,4,0),"")</f>
        <v/>
      </c>
      <c r="E356" s="247" t="str">
        <f>IFERROR(VLOOKUP(B356,金銭出納簿!$C$5:$I$432,6,0),"")</f>
        <v/>
      </c>
    </row>
    <row r="357" spans="2:5" ht="18" customHeight="1">
      <c r="B357" s="172"/>
      <c r="C357" s="239" t="str">
        <f>IFERROR(VLOOKUP(B357,金銭出納簿!$C$5:$I$432,2,0),"")</f>
        <v/>
      </c>
      <c r="D357" s="243" t="str">
        <f>IFERROR(VLOOKUP(B357,金銭出納簿!$C$5:$I$432,4,0),"")</f>
        <v/>
      </c>
      <c r="E357" s="247" t="str">
        <f>IFERROR(VLOOKUP(B357,金銭出納簿!$C$5:$I$432,6,0),"")</f>
        <v/>
      </c>
    </row>
    <row r="358" spans="2:5" ht="18" customHeight="1">
      <c r="B358" s="172"/>
      <c r="C358" s="239" t="str">
        <f>IFERROR(VLOOKUP(B358,金銭出納簿!$C$5:$I$432,2,0),"")</f>
        <v/>
      </c>
      <c r="D358" s="243" t="str">
        <f>IFERROR(VLOOKUP(B358,金銭出納簿!$C$5:$I$432,4,0),"")</f>
        <v/>
      </c>
      <c r="E358" s="247" t="str">
        <f>IFERROR(VLOOKUP(B358,金銭出納簿!$C$5:$I$432,6,0),"")</f>
        <v/>
      </c>
    </row>
    <row r="359" spans="2:5" ht="18" customHeight="1">
      <c r="B359" s="172"/>
      <c r="C359" s="239" t="str">
        <f>IFERROR(VLOOKUP(B359,金銭出納簿!$C$5:$I$432,2,0),"")</f>
        <v/>
      </c>
      <c r="D359" s="243" t="str">
        <f>IFERROR(VLOOKUP(B359,金銭出納簿!$C$5:$I$432,4,0),"")</f>
        <v/>
      </c>
      <c r="E359" s="247" t="str">
        <f>IFERROR(VLOOKUP(B359,金銭出納簿!$C$5:$I$432,6,0),"")</f>
        <v/>
      </c>
    </row>
    <row r="360" spans="2:5" ht="18" customHeight="1">
      <c r="B360" s="172"/>
      <c r="C360" s="239" t="str">
        <f>IFERROR(VLOOKUP(B360,金銭出納簿!$C$5:$I$432,2,0),"")</f>
        <v/>
      </c>
      <c r="D360" s="243" t="str">
        <f>IFERROR(VLOOKUP(B360,金銭出納簿!$C$5:$I$432,4,0),"")</f>
        <v/>
      </c>
      <c r="E360" s="247" t="str">
        <f>IFERROR(VLOOKUP(B360,金銭出納簿!$C$5:$I$432,6,0),"")</f>
        <v/>
      </c>
    </row>
    <row r="361" spans="2:5" ht="18" customHeight="1">
      <c r="B361" s="172"/>
      <c r="C361" s="239" t="str">
        <f>IFERROR(VLOOKUP(B361,金銭出納簿!$C$5:$I$432,2,0),"")</f>
        <v/>
      </c>
      <c r="D361" s="243" t="str">
        <f>IFERROR(VLOOKUP(B361,金銭出納簿!$C$5:$I$432,4,0),"")</f>
        <v/>
      </c>
      <c r="E361" s="247" t="str">
        <f>IFERROR(VLOOKUP(B361,金銭出納簿!$C$5:$I$432,6,0),"")</f>
        <v/>
      </c>
    </row>
    <row r="362" spans="2:5" ht="18" customHeight="1">
      <c r="B362" s="172"/>
      <c r="C362" s="239" t="str">
        <f>IFERROR(VLOOKUP(B362,金銭出納簿!$C$5:$I$432,2,0),"")</f>
        <v/>
      </c>
      <c r="D362" s="243" t="str">
        <f>IFERROR(VLOOKUP(B362,金銭出納簿!$C$5:$I$432,4,0),"")</f>
        <v/>
      </c>
      <c r="E362" s="247" t="str">
        <f>IFERROR(VLOOKUP(B362,金銭出納簿!$C$5:$I$432,6,0),"")</f>
        <v/>
      </c>
    </row>
    <row r="363" spans="2:5" ht="18" customHeight="1">
      <c r="B363" s="173"/>
      <c r="C363" s="240" t="str">
        <f>IFERROR(VLOOKUP(B363,金銭出納簿!$C$5:$I$432,2,0),"")</f>
        <v/>
      </c>
      <c r="D363" s="244" t="str">
        <f>IFERROR(VLOOKUP(B363,金銭出納簿!$C$5:$I$432,4,0),"")</f>
        <v/>
      </c>
      <c r="E363" s="248" t="str">
        <f>IFERROR(VLOOKUP(B363,金銭出納簿!$C$5:$I$432,6,0),"")</f>
        <v/>
      </c>
    </row>
    <row r="364" spans="2:5" ht="18" customHeight="1">
      <c r="D364" s="189" t="s">
        <v>77</v>
      </c>
      <c r="E364" s="126">
        <f>SUM(E354:E363)</f>
        <v>0</v>
      </c>
    </row>
    <row r="365" spans="2:5" ht="18" customHeight="1"/>
    <row r="366" spans="2:5" ht="18" customHeight="1">
      <c r="B366" s="237" t="s">
        <v>125</v>
      </c>
      <c r="C366" s="241"/>
      <c r="D366" s="245"/>
    </row>
    <row r="367" spans="2:5" ht="18" customHeight="1">
      <c r="B367" s="170" t="s">
        <v>126</v>
      </c>
      <c r="C367" s="177" t="s">
        <v>127</v>
      </c>
      <c r="D367" s="187" t="s">
        <v>64</v>
      </c>
      <c r="E367" s="177" t="s">
        <v>113</v>
      </c>
    </row>
    <row r="368" spans="2:5" ht="18" customHeight="1">
      <c r="B368" s="171"/>
      <c r="C368" s="238" t="str">
        <f>IFERROR(VLOOKUP(B368,金銭出納簿!$C$5:$I$432,2,0),"")</f>
        <v/>
      </c>
      <c r="D368" s="242" t="str">
        <f>IFERROR(VLOOKUP(B368,金銭出納簿!$C$5:$I$432,4,0),"")</f>
        <v/>
      </c>
      <c r="E368" s="246" t="str">
        <f>IFERROR(VLOOKUP(B368,金銭出納簿!$C$5:$I$432,6,0),"")</f>
        <v/>
      </c>
    </row>
    <row r="369" spans="2:5" ht="18" customHeight="1">
      <c r="B369" s="172"/>
      <c r="C369" s="239" t="str">
        <f>IFERROR(VLOOKUP(B369,金銭出納簿!$C$5:$I$432,2,0),"")</f>
        <v/>
      </c>
      <c r="D369" s="243" t="str">
        <f>IFERROR(VLOOKUP(B369,金銭出納簿!$C$5:$I$432,4,0),"")</f>
        <v/>
      </c>
      <c r="E369" s="247" t="str">
        <f>IFERROR(VLOOKUP(B369,金銭出納簿!$C$5:$I$432,6,0),"")</f>
        <v/>
      </c>
    </row>
    <row r="370" spans="2:5" ht="18" customHeight="1">
      <c r="B370" s="172"/>
      <c r="C370" s="239" t="str">
        <f>IFERROR(VLOOKUP(B370,金銭出納簿!$C$5:$I$432,2,0),"")</f>
        <v/>
      </c>
      <c r="D370" s="243" t="str">
        <f>IFERROR(VLOOKUP(B370,金銭出納簿!$C$5:$I$432,4,0),"")</f>
        <v/>
      </c>
      <c r="E370" s="247" t="str">
        <f>IFERROR(VLOOKUP(B370,金銭出納簿!$C$5:$I$432,6,0),"")</f>
        <v/>
      </c>
    </row>
    <row r="371" spans="2:5" ht="18" customHeight="1">
      <c r="B371" s="172"/>
      <c r="C371" s="239" t="str">
        <f>IFERROR(VLOOKUP(B371,金銭出納簿!$C$5:$I$432,2,0),"")</f>
        <v/>
      </c>
      <c r="D371" s="243" t="str">
        <f>IFERROR(VLOOKUP(B371,金銭出納簿!$C$5:$I$432,4,0),"")</f>
        <v/>
      </c>
      <c r="E371" s="247" t="str">
        <f>IFERROR(VLOOKUP(B371,金銭出納簿!$C$5:$I$432,6,0),"")</f>
        <v/>
      </c>
    </row>
    <row r="372" spans="2:5" ht="18" customHeight="1">
      <c r="B372" s="172"/>
      <c r="C372" s="239" t="str">
        <f>IFERROR(VLOOKUP(B372,金銭出納簿!$C$5:$I$432,2,0),"")</f>
        <v/>
      </c>
      <c r="D372" s="243" t="str">
        <f>IFERROR(VLOOKUP(B372,金銭出納簿!$C$5:$I$432,4,0),"")</f>
        <v/>
      </c>
      <c r="E372" s="247" t="str">
        <f>IFERROR(VLOOKUP(B372,金銭出納簿!$C$5:$I$432,6,0),"")</f>
        <v/>
      </c>
    </row>
    <row r="373" spans="2:5" ht="18" customHeight="1">
      <c r="B373" s="172"/>
      <c r="C373" s="239" t="str">
        <f>IFERROR(VLOOKUP(B373,金銭出納簿!$C$5:$I$432,2,0),"")</f>
        <v/>
      </c>
      <c r="D373" s="243" t="str">
        <f>IFERROR(VLOOKUP(B373,金銭出納簿!$C$5:$I$432,4,0),"")</f>
        <v/>
      </c>
      <c r="E373" s="247" t="str">
        <f>IFERROR(VLOOKUP(B373,金銭出納簿!$C$5:$I$432,6,0),"")</f>
        <v/>
      </c>
    </row>
    <row r="374" spans="2:5" ht="18" customHeight="1">
      <c r="B374" s="172"/>
      <c r="C374" s="239" t="str">
        <f>IFERROR(VLOOKUP(B374,金銭出納簿!$C$5:$I$432,2,0),"")</f>
        <v/>
      </c>
      <c r="D374" s="243" t="str">
        <f>IFERROR(VLOOKUP(B374,金銭出納簿!$C$5:$I$432,4,0),"")</f>
        <v/>
      </c>
      <c r="E374" s="247" t="str">
        <f>IFERROR(VLOOKUP(B374,金銭出納簿!$C$5:$I$432,6,0),"")</f>
        <v/>
      </c>
    </row>
    <row r="375" spans="2:5" ht="18" customHeight="1">
      <c r="B375" s="172"/>
      <c r="C375" s="239" t="str">
        <f>IFERROR(VLOOKUP(B375,金銭出納簿!$C$5:$I$432,2,0),"")</f>
        <v/>
      </c>
      <c r="D375" s="243" t="str">
        <f>IFERROR(VLOOKUP(B375,金銭出納簿!$C$5:$I$432,4,0),"")</f>
        <v/>
      </c>
      <c r="E375" s="247" t="str">
        <f>IFERROR(VLOOKUP(B375,金銭出納簿!$C$5:$I$432,6,0),"")</f>
        <v/>
      </c>
    </row>
    <row r="376" spans="2:5" ht="18" customHeight="1">
      <c r="B376" s="172"/>
      <c r="C376" s="239" t="str">
        <f>IFERROR(VLOOKUP(B376,金銭出納簿!$C$5:$I$432,2,0),"")</f>
        <v/>
      </c>
      <c r="D376" s="243" t="str">
        <f>IFERROR(VLOOKUP(B376,金銭出納簿!$C$5:$I$432,4,0),"")</f>
        <v/>
      </c>
      <c r="E376" s="247" t="str">
        <f>IFERROR(VLOOKUP(B376,金銭出納簿!$C$5:$I$432,6,0),"")</f>
        <v/>
      </c>
    </row>
    <row r="377" spans="2:5" ht="18" customHeight="1">
      <c r="B377" s="173"/>
      <c r="C377" s="240" t="str">
        <f>IFERROR(VLOOKUP(B377,金銭出納簿!$C$5:$I$432,2,0),"")</f>
        <v/>
      </c>
      <c r="D377" s="244" t="str">
        <f>IFERROR(VLOOKUP(B377,金銭出納簿!$C$5:$I$432,4,0),"")</f>
        <v/>
      </c>
      <c r="E377" s="248" t="str">
        <f>IFERROR(VLOOKUP(B377,金銭出納簿!$C$5:$I$432,6,0),"")</f>
        <v/>
      </c>
    </row>
    <row r="378" spans="2:5" ht="18" customHeight="1">
      <c r="B378" s="171"/>
      <c r="C378" s="238" t="str">
        <f>IFERROR(VLOOKUP(B378,金銭出納簿!$C$5:$I$432,2,0),"")</f>
        <v/>
      </c>
      <c r="D378" s="242" t="str">
        <f>IFERROR(VLOOKUP(B378,金銭出納簿!$C$5:$I$432,4,0),"")</f>
        <v/>
      </c>
      <c r="E378" s="246" t="str">
        <f>IFERROR(VLOOKUP(B378,金銭出納簿!$C$5:$I$432,6,0),"")</f>
        <v/>
      </c>
    </row>
    <row r="379" spans="2:5" ht="18" customHeight="1">
      <c r="B379" s="172"/>
      <c r="C379" s="239" t="str">
        <f>IFERROR(VLOOKUP(B379,金銭出納簿!$C$5:$I$432,2,0),"")</f>
        <v/>
      </c>
      <c r="D379" s="243" t="str">
        <f>IFERROR(VLOOKUP(B379,金銭出納簿!$C$5:$I$432,4,0),"")</f>
        <v/>
      </c>
      <c r="E379" s="247" t="str">
        <f>IFERROR(VLOOKUP(B379,金銭出納簿!$C$5:$I$432,6,0),"")</f>
        <v/>
      </c>
    </row>
    <row r="380" spans="2:5" ht="18" customHeight="1">
      <c r="B380" s="172"/>
      <c r="C380" s="239" t="str">
        <f>IFERROR(VLOOKUP(B380,金銭出納簿!$C$5:$I$432,2,0),"")</f>
        <v/>
      </c>
      <c r="D380" s="243" t="str">
        <f>IFERROR(VLOOKUP(B380,金銭出納簿!$C$5:$I$432,4,0),"")</f>
        <v/>
      </c>
      <c r="E380" s="247" t="str">
        <f>IFERROR(VLOOKUP(B380,金銭出納簿!$C$5:$I$432,6,0),"")</f>
        <v/>
      </c>
    </row>
    <row r="381" spans="2:5" ht="18" customHeight="1">
      <c r="B381" s="172"/>
      <c r="C381" s="239" t="str">
        <f>IFERROR(VLOOKUP(B381,金銭出納簿!$C$5:$I$432,2,0),"")</f>
        <v/>
      </c>
      <c r="D381" s="243" t="str">
        <f>IFERROR(VLOOKUP(B381,金銭出納簿!$C$5:$I$432,4,0),"")</f>
        <v/>
      </c>
      <c r="E381" s="247" t="str">
        <f>IFERROR(VLOOKUP(B381,金銭出納簿!$C$5:$I$432,6,0),"")</f>
        <v/>
      </c>
    </row>
    <row r="382" spans="2:5" ht="18" customHeight="1">
      <c r="B382" s="172"/>
      <c r="C382" s="239" t="str">
        <f>IFERROR(VLOOKUP(B382,金銭出納簿!$C$5:$I$432,2,0),"")</f>
        <v/>
      </c>
      <c r="D382" s="243" t="str">
        <f>IFERROR(VLOOKUP(B382,金銭出納簿!$C$5:$I$432,4,0),"")</f>
        <v/>
      </c>
      <c r="E382" s="247" t="str">
        <f>IFERROR(VLOOKUP(B382,金銭出納簿!$C$5:$I$432,6,0),"")</f>
        <v/>
      </c>
    </row>
    <row r="383" spans="2:5" ht="18" customHeight="1">
      <c r="B383" s="172"/>
      <c r="C383" s="239" t="str">
        <f>IFERROR(VLOOKUP(B383,金銭出納簿!$C$5:$I$432,2,0),"")</f>
        <v/>
      </c>
      <c r="D383" s="243" t="str">
        <f>IFERROR(VLOOKUP(B383,金銭出納簿!$C$5:$I$432,4,0),"")</f>
        <v/>
      </c>
      <c r="E383" s="247" t="str">
        <f>IFERROR(VLOOKUP(B383,金銭出納簿!$C$5:$I$432,6,0),"")</f>
        <v/>
      </c>
    </row>
    <row r="384" spans="2:5" ht="18" customHeight="1">
      <c r="B384" s="172"/>
      <c r="C384" s="239" t="str">
        <f>IFERROR(VLOOKUP(B384,金銭出納簿!$C$5:$I$432,2,0),"")</f>
        <v/>
      </c>
      <c r="D384" s="243" t="str">
        <f>IFERROR(VLOOKUP(B384,金銭出納簿!$C$5:$I$432,4,0),"")</f>
        <v/>
      </c>
      <c r="E384" s="247" t="str">
        <f>IFERROR(VLOOKUP(B384,金銭出納簿!$C$5:$I$432,6,0),"")</f>
        <v/>
      </c>
    </row>
    <row r="385" spans="2:5" ht="18" customHeight="1">
      <c r="B385" s="172"/>
      <c r="C385" s="239" t="str">
        <f>IFERROR(VLOOKUP(B385,金銭出納簿!$C$5:$I$432,2,0),"")</f>
        <v/>
      </c>
      <c r="D385" s="243" t="str">
        <f>IFERROR(VLOOKUP(B385,金銭出納簿!$C$5:$I$432,4,0),"")</f>
        <v/>
      </c>
      <c r="E385" s="247" t="str">
        <f>IFERROR(VLOOKUP(B385,金銭出納簿!$C$5:$I$432,6,0),"")</f>
        <v/>
      </c>
    </row>
    <row r="386" spans="2:5" ht="18" customHeight="1">
      <c r="B386" s="172"/>
      <c r="C386" s="239" t="str">
        <f>IFERROR(VLOOKUP(B386,金銭出納簿!$C$5:$I$432,2,0),"")</f>
        <v/>
      </c>
      <c r="D386" s="243" t="str">
        <f>IFERROR(VLOOKUP(B386,金銭出納簿!$C$5:$I$432,4,0),"")</f>
        <v/>
      </c>
      <c r="E386" s="247" t="str">
        <f>IFERROR(VLOOKUP(B386,金銭出納簿!$C$5:$I$432,6,0),"")</f>
        <v/>
      </c>
    </row>
    <row r="387" spans="2:5" ht="18" customHeight="1">
      <c r="B387" s="173"/>
      <c r="C387" s="240" t="str">
        <f>IFERROR(VLOOKUP(B387,金銭出納簿!$C$5:$I$432,2,0),"")</f>
        <v/>
      </c>
      <c r="D387" s="244" t="str">
        <f>IFERROR(VLOOKUP(B387,金銭出納簿!$C$5:$I$432,4,0),"")</f>
        <v/>
      </c>
      <c r="E387" s="248" t="str">
        <f>IFERROR(VLOOKUP(B387,金銭出納簿!$C$5:$I$432,6,0),"")</f>
        <v/>
      </c>
    </row>
    <row r="388" spans="2:5" ht="18" customHeight="1">
      <c r="D388" s="189" t="s">
        <v>77</v>
      </c>
      <c r="E388" s="126">
        <f>SUM(E368:E387)</f>
        <v>0</v>
      </c>
    </row>
  </sheetData>
  <sheetProtection sheet="1" objects="1" scenarios="1" selectLockedCells="1"/>
  <mergeCells count="9">
    <mergeCell ref="G4:G5"/>
    <mergeCell ref="G6:G7"/>
    <mergeCell ref="H6:H7"/>
    <mergeCell ref="G8:G9"/>
    <mergeCell ref="H8:H9"/>
    <mergeCell ref="G11:H12"/>
    <mergeCell ref="G13:G14"/>
    <mergeCell ref="G15:G16"/>
    <mergeCell ref="H15:H16"/>
  </mergeCells>
  <phoneticPr fontId="1"/>
  <conditionalFormatting sqref="H5:I5 I7:I8 G8:H8 G6:I6 A43:A45 A16:A25 A50:A59 A64:A93 A98:A127 A132:A151 A157:A176 A192:A211 A217:A236 A242:A261 A267:A286 A292:A311 A316:A335 A340:A349 A354:A363 A368:A387 I12:I15 A4:F15 G4:I4 A1:XFD3 F21:XFD25 A26:XFD29 F30:XFD59 A60:XFD63 F64:XFD93 A94:XFD97 F98:XFD127 A128:XFD131 F132:XFD151 A152:XFD156 F157:XFD186 A187:XFD191 F192:XFD211 A212:XFD216 F217:XFD236 A237:XFD241 F242:XFD261 A262:XFD266 F267:XFD286 A287:XFD291 F292:XFD311 A312:XFD315 F316:XFD335 A336:XFD339 F340:XFD349 A350:XFD353 F354:XFD363 A364:XFD367 F368:XFD387 A388:XFD1048576 F16:F20 J4:XFD20">
    <cfRule type="cellIs" dxfId="66" priority="78" operator="equal">
      <formula>0</formula>
    </cfRule>
  </conditionalFormatting>
  <conditionalFormatting sqref="G15:H15 H14 G13:H13">
    <cfRule type="cellIs" dxfId="65" priority="77" operator="equal">
      <formula>0</formula>
    </cfRule>
  </conditionalFormatting>
  <conditionalFormatting sqref="G11">
    <cfRule type="cellIs" dxfId="64" priority="76" operator="equal">
      <formula>0</formula>
    </cfRule>
  </conditionalFormatting>
  <conditionalFormatting sqref="A30:A32 A47:A49">
    <cfRule type="cellIs" dxfId="63" priority="73" operator="equal">
      <formula>0</formula>
    </cfRule>
  </conditionalFormatting>
  <conditionalFormatting sqref="A46 A33:A42">
    <cfRule type="cellIs" dxfId="62" priority="72" operator="equal">
      <formula>0</formula>
    </cfRule>
  </conditionalFormatting>
  <conditionalFormatting sqref="B16:E25">
    <cfRule type="cellIs" dxfId="61" priority="71" operator="equal">
      <formula>0</formula>
    </cfRule>
  </conditionalFormatting>
  <conditionalFormatting sqref="B31:E39 B30">
    <cfRule type="cellIs" dxfId="60" priority="70" operator="equal">
      <formula>0</formula>
    </cfRule>
  </conditionalFormatting>
  <conditionalFormatting sqref="B40:E49">
    <cfRule type="cellIs" dxfId="59" priority="69" operator="equal">
      <formula>0</formula>
    </cfRule>
  </conditionalFormatting>
  <conditionalFormatting sqref="B50:E59">
    <cfRule type="cellIs" dxfId="58" priority="68" operator="equal">
      <formula>0</formula>
    </cfRule>
  </conditionalFormatting>
  <conditionalFormatting sqref="B65:E73 B64">
    <cfRule type="cellIs" dxfId="57" priority="67" operator="equal">
      <formula>0</formula>
    </cfRule>
  </conditionalFormatting>
  <conditionalFormatting sqref="B74:E83">
    <cfRule type="cellIs" dxfId="56" priority="66" operator="equal">
      <formula>0</formula>
    </cfRule>
  </conditionalFormatting>
  <conditionalFormatting sqref="B84:E93">
    <cfRule type="cellIs" dxfId="55" priority="65" operator="equal">
      <formula>0</formula>
    </cfRule>
  </conditionalFormatting>
  <conditionalFormatting sqref="B99:E107 B98">
    <cfRule type="cellIs" dxfId="54" priority="64" operator="equal">
      <formula>0</formula>
    </cfRule>
  </conditionalFormatting>
  <conditionalFormatting sqref="B108:E117">
    <cfRule type="cellIs" dxfId="53" priority="63" operator="equal">
      <formula>0</formula>
    </cfRule>
  </conditionalFormatting>
  <conditionalFormatting sqref="B118:E127">
    <cfRule type="cellIs" dxfId="52" priority="62" operator="equal">
      <formula>0</formula>
    </cfRule>
  </conditionalFormatting>
  <conditionalFormatting sqref="B133:E141 B132">
    <cfRule type="cellIs" dxfId="51" priority="61" operator="equal">
      <formula>0</formula>
    </cfRule>
  </conditionalFormatting>
  <conditionalFormatting sqref="B142:E151">
    <cfRule type="cellIs" dxfId="50" priority="60" operator="equal">
      <formula>0</formula>
    </cfRule>
  </conditionalFormatting>
  <conditionalFormatting sqref="B158:E166 B157">
    <cfRule type="cellIs" dxfId="49" priority="59" operator="equal">
      <formula>0</formula>
    </cfRule>
  </conditionalFormatting>
  <conditionalFormatting sqref="B167:E176">
    <cfRule type="cellIs" dxfId="48" priority="58" operator="equal">
      <formula>0</formula>
    </cfRule>
  </conditionalFormatting>
  <conditionalFormatting sqref="B193:E201 B192">
    <cfRule type="cellIs" dxfId="47" priority="57" operator="equal">
      <formula>0</formula>
    </cfRule>
  </conditionalFormatting>
  <conditionalFormatting sqref="B202:E211">
    <cfRule type="cellIs" dxfId="46" priority="56" operator="equal">
      <formula>0</formula>
    </cfRule>
  </conditionalFormatting>
  <conditionalFormatting sqref="B218:E226 B217">
    <cfRule type="cellIs" dxfId="45" priority="55" operator="equal">
      <formula>0</formula>
    </cfRule>
  </conditionalFormatting>
  <conditionalFormatting sqref="B227:E236">
    <cfRule type="cellIs" dxfId="44" priority="54" operator="equal">
      <formula>0</formula>
    </cfRule>
  </conditionalFormatting>
  <conditionalFormatting sqref="B243:E251 B242">
    <cfRule type="cellIs" dxfId="43" priority="53" operator="equal">
      <formula>0</formula>
    </cfRule>
  </conditionalFormatting>
  <conditionalFormatting sqref="B252:E261">
    <cfRule type="cellIs" dxfId="42" priority="52" operator="equal">
      <formula>0</formula>
    </cfRule>
  </conditionalFormatting>
  <conditionalFormatting sqref="B268:E276 B267">
    <cfRule type="cellIs" dxfId="41" priority="51" operator="equal">
      <formula>0</formula>
    </cfRule>
  </conditionalFormatting>
  <conditionalFormatting sqref="B277:E286">
    <cfRule type="cellIs" dxfId="40" priority="50" operator="equal">
      <formula>0</formula>
    </cfRule>
  </conditionalFormatting>
  <conditionalFormatting sqref="B293:E301 B292">
    <cfRule type="cellIs" dxfId="39" priority="49" operator="equal">
      <formula>0</formula>
    </cfRule>
  </conditionalFormatting>
  <conditionalFormatting sqref="B302:E311">
    <cfRule type="cellIs" dxfId="38" priority="48" operator="equal">
      <formula>0</formula>
    </cfRule>
  </conditionalFormatting>
  <conditionalFormatting sqref="B317:E325 B316">
    <cfRule type="cellIs" dxfId="37" priority="47" operator="equal">
      <formula>0</formula>
    </cfRule>
  </conditionalFormatting>
  <conditionalFormatting sqref="B326:E335">
    <cfRule type="cellIs" dxfId="36" priority="46" operator="equal">
      <formula>0</formula>
    </cfRule>
  </conditionalFormatting>
  <conditionalFormatting sqref="B341:E349 B340">
    <cfRule type="cellIs" dxfId="35" priority="45" operator="equal">
      <formula>0</formula>
    </cfRule>
  </conditionalFormatting>
  <conditionalFormatting sqref="B355:E363 B354">
    <cfRule type="cellIs" dxfId="34" priority="44" operator="equal">
      <formula>0</formula>
    </cfRule>
  </conditionalFormatting>
  <conditionalFormatting sqref="B369:E377 B368">
    <cfRule type="cellIs" dxfId="33" priority="43" operator="equal">
      <formula>0</formula>
    </cfRule>
  </conditionalFormatting>
  <conditionalFormatting sqref="B378:E387">
    <cfRule type="cellIs" dxfId="32" priority="42" operator="equal">
      <formula>0</formula>
    </cfRule>
  </conditionalFormatting>
  <conditionalFormatting sqref="C30 E30">
    <cfRule type="cellIs" dxfId="31" priority="41" operator="equal">
      <formula>0</formula>
    </cfRule>
  </conditionalFormatting>
  <conditionalFormatting sqref="C217 E217">
    <cfRule type="cellIs" dxfId="30" priority="35" operator="equal">
      <formula>0</formula>
    </cfRule>
  </conditionalFormatting>
  <conditionalFormatting sqref="C267 E267">
    <cfRule type="cellIs" dxfId="29" priority="33" operator="equal">
      <formula>0</formula>
    </cfRule>
  </conditionalFormatting>
  <conditionalFormatting sqref="D30">
    <cfRule type="cellIs" dxfId="28" priority="29" operator="equal">
      <formula>0</formula>
    </cfRule>
  </conditionalFormatting>
  <conditionalFormatting sqref="C64 E64">
    <cfRule type="cellIs" dxfId="27" priority="28" operator="equal">
      <formula>0</formula>
    </cfRule>
  </conditionalFormatting>
  <conditionalFormatting sqref="D64:D93">
    <cfRule type="cellIs" dxfId="26" priority="27" operator="equal">
      <formula>0</formula>
    </cfRule>
  </conditionalFormatting>
  <conditionalFormatting sqref="C98 E98">
    <cfRule type="cellIs" dxfId="25" priority="26" operator="equal">
      <formula>0</formula>
    </cfRule>
  </conditionalFormatting>
  <conditionalFormatting sqref="D98:D127">
    <cfRule type="cellIs" dxfId="24" priority="25" operator="equal">
      <formula>0</formula>
    </cfRule>
  </conditionalFormatting>
  <conditionalFormatting sqref="C132 E132">
    <cfRule type="cellIs" dxfId="23" priority="24" operator="equal">
      <formula>0</formula>
    </cfRule>
  </conditionalFormatting>
  <conditionalFormatting sqref="D132:D151">
    <cfRule type="cellIs" dxfId="22" priority="23" operator="equal">
      <formula>0</formula>
    </cfRule>
  </conditionalFormatting>
  <conditionalFormatting sqref="D192:D211">
    <cfRule type="cellIs" dxfId="21" priority="20" operator="equal">
      <formula>0</formula>
    </cfRule>
  </conditionalFormatting>
  <conditionalFormatting sqref="C192 E192">
    <cfRule type="cellIs" dxfId="20" priority="21" operator="equal">
      <formula>0</formula>
    </cfRule>
  </conditionalFormatting>
  <conditionalFormatting sqref="D217">
    <cfRule type="cellIs" dxfId="19" priority="19" operator="equal">
      <formula>0</formula>
    </cfRule>
  </conditionalFormatting>
  <conditionalFormatting sqref="C242 E242">
    <cfRule type="cellIs" dxfId="18" priority="18" operator="equal">
      <formula>0</formula>
    </cfRule>
  </conditionalFormatting>
  <conditionalFormatting sqref="D242:D261">
    <cfRule type="cellIs" dxfId="17" priority="17" operator="equal">
      <formula>0</formula>
    </cfRule>
  </conditionalFormatting>
  <conditionalFormatting sqref="D267">
    <cfRule type="cellIs" dxfId="16" priority="16" operator="equal">
      <formula>0</formula>
    </cfRule>
  </conditionalFormatting>
  <conditionalFormatting sqref="C292 E292">
    <cfRule type="cellIs" dxfId="15" priority="15" operator="equal">
      <formula>0</formula>
    </cfRule>
  </conditionalFormatting>
  <conditionalFormatting sqref="D292:D311">
    <cfRule type="cellIs" dxfId="14" priority="14" operator="equal">
      <formula>0</formula>
    </cfRule>
  </conditionalFormatting>
  <conditionalFormatting sqref="C316 E316">
    <cfRule type="cellIs" dxfId="13" priority="13" operator="equal">
      <formula>0</formula>
    </cfRule>
  </conditionalFormatting>
  <conditionalFormatting sqref="D316:D335">
    <cfRule type="cellIs" dxfId="12" priority="12" operator="equal">
      <formula>0</formula>
    </cfRule>
  </conditionalFormatting>
  <conditionalFormatting sqref="C340 E340">
    <cfRule type="cellIs" dxfId="11" priority="11" operator="equal">
      <formula>0</formula>
    </cfRule>
  </conditionalFormatting>
  <conditionalFormatting sqref="D340:D349">
    <cfRule type="cellIs" dxfId="10" priority="10" operator="equal">
      <formula>0</formula>
    </cfRule>
  </conditionalFormatting>
  <conditionalFormatting sqref="C354 E354">
    <cfRule type="cellIs" dxfId="9" priority="9" operator="equal">
      <formula>0</formula>
    </cfRule>
  </conditionalFormatting>
  <conditionalFormatting sqref="D354:D363">
    <cfRule type="cellIs" dxfId="8" priority="8" operator="equal">
      <formula>0</formula>
    </cfRule>
  </conditionalFormatting>
  <conditionalFormatting sqref="C368 E368">
    <cfRule type="cellIs" dxfId="7" priority="7" operator="equal">
      <formula>0</formula>
    </cfRule>
  </conditionalFormatting>
  <conditionalFormatting sqref="D368:D387">
    <cfRule type="cellIs" dxfId="6" priority="6" operator="equal">
      <formula>0</formula>
    </cfRule>
  </conditionalFormatting>
  <conditionalFormatting sqref="A177:A186">
    <cfRule type="cellIs" dxfId="5" priority="5" operator="equal">
      <formula>0</formula>
    </cfRule>
  </conditionalFormatting>
  <conditionalFormatting sqref="B177:E186">
    <cfRule type="cellIs" dxfId="4" priority="4" operator="equal">
      <formula>0</formula>
    </cfRule>
  </conditionalFormatting>
  <conditionalFormatting sqref="D177:D186">
    <cfRule type="cellIs" dxfId="3" priority="3" operator="equal">
      <formula>0</formula>
    </cfRule>
  </conditionalFormatting>
  <conditionalFormatting sqref="C157 E157">
    <cfRule type="cellIs" dxfId="2" priority="2" operator="equal">
      <formula>0</formula>
    </cfRule>
  </conditionalFormatting>
  <conditionalFormatting sqref="D157:D186">
    <cfRule type="cellIs" dxfId="1" priority="1" operator="equal">
      <formula>0</formula>
    </cfRule>
  </conditionalFormatting>
  <pageMargins left="0.94488188976377951" right="0.74803149606299213" top="0.27559055118110237" bottom="0.27559055118110237" header="0.19685039370078741" footer="0.23622047244094488"/>
  <pageSetup paperSize="9" scale="80" fitToWidth="1" fitToHeight="1" orientation="portrait" usePrinterDefaults="1" horizontalDpi="65534" r:id="rId1"/>
  <rowBreaks count="3" manualBreakCount="3">
    <brk id="94" max="4" man="1"/>
    <brk id="188" max="4" man="1"/>
    <brk id="288" max="4" man="1"/>
  </rowBreaks>
  <colBreaks count="1" manualBreakCount="1">
    <brk id="5" max="387" man="1"/>
  </col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CCFFCC"/>
  </sheetPr>
  <dimension ref="A1:H27"/>
  <sheetViews>
    <sheetView view="pageBreakPreview" zoomScaleSheetLayoutView="100" workbookViewId="0">
      <selection activeCell="F5" sqref="F5"/>
    </sheetView>
  </sheetViews>
  <sheetFormatPr defaultRowHeight="14.25"/>
  <cols>
    <col min="1" max="1" width="3.875" style="215" customWidth="1"/>
    <col min="2" max="2" width="3.5" style="215" customWidth="1"/>
    <col min="3" max="3" width="18.25" style="215" customWidth="1"/>
    <col min="4" max="4" width="9.875" style="215" customWidth="1"/>
    <col min="5" max="5" width="18.875" style="215" customWidth="1"/>
    <col min="6" max="6" width="40.75" style="216" customWidth="1"/>
    <col min="7" max="16384" width="9" style="216" customWidth="1"/>
  </cols>
  <sheetData>
    <row r="1" spans="1:8">
      <c r="F1" s="289" t="s">
        <v>2</v>
      </c>
    </row>
    <row r="2" spans="1:8" ht="18.75">
      <c r="B2" s="226"/>
      <c r="C2" s="221" t="s">
        <v>138</v>
      </c>
      <c r="D2" s="221">
        <f>金銭出納簿!C2</f>
        <v>0</v>
      </c>
      <c r="E2" s="226" t="s">
        <v>87</v>
      </c>
      <c r="F2" s="226"/>
      <c r="G2" s="292"/>
      <c r="H2" s="292"/>
    </row>
    <row r="3" spans="1:8" ht="18.75">
      <c r="B3" s="275"/>
      <c r="C3" s="275"/>
      <c r="D3" s="221"/>
      <c r="E3" s="275"/>
      <c r="F3" s="290"/>
      <c r="G3" s="292"/>
      <c r="H3" s="292"/>
    </row>
    <row r="4" spans="1:8">
      <c r="F4" s="215"/>
    </row>
    <row r="5" spans="1:8" ht="17.25">
      <c r="F5" s="291" t="s">
        <v>5</v>
      </c>
    </row>
    <row r="6" spans="1:8">
      <c r="E6" s="288"/>
      <c r="F6" s="215"/>
    </row>
    <row r="7" spans="1:8" ht="17.25">
      <c r="A7" s="217" t="s">
        <v>7</v>
      </c>
      <c r="B7" s="217"/>
      <c r="C7" s="217"/>
      <c r="F7" s="215"/>
    </row>
    <row r="8" spans="1:8" ht="18">
      <c r="D8" s="217"/>
      <c r="F8" s="215"/>
    </row>
    <row r="9" spans="1:8" ht="35.1" customHeight="1">
      <c r="A9" s="267" t="s">
        <v>4</v>
      </c>
      <c r="B9" s="218" t="s">
        <v>8</v>
      </c>
      <c r="C9" s="222"/>
      <c r="D9" s="224"/>
      <c r="E9" s="227" t="s">
        <v>9</v>
      </c>
      <c r="F9" s="227" t="s">
        <v>13</v>
      </c>
    </row>
    <row r="10" spans="1:8" ht="35.1" customHeight="1">
      <c r="A10" s="268"/>
      <c r="B10" s="218">
        <v>1</v>
      </c>
      <c r="C10" s="280" t="s">
        <v>3</v>
      </c>
      <c r="D10" s="283"/>
      <c r="E10" s="228">
        <f>'科目別整理簿(支出)'!E26</f>
        <v>0</v>
      </c>
      <c r="F10" s="235"/>
    </row>
    <row r="11" spans="1:8" ht="35.1" customHeight="1">
      <c r="A11" s="269" t="s">
        <v>11</v>
      </c>
      <c r="B11" s="218">
        <v>2</v>
      </c>
      <c r="C11" s="280" t="s">
        <v>1</v>
      </c>
      <c r="D11" s="283"/>
      <c r="E11" s="228">
        <f>'科目別整理簿(支出)'!E60</f>
        <v>0</v>
      </c>
      <c r="F11" s="235"/>
    </row>
    <row r="12" spans="1:8" ht="35.1" customHeight="1">
      <c r="A12" s="269" t="s">
        <v>17</v>
      </c>
      <c r="B12" s="218">
        <v>3</v>
      </c>
      <c r="C12" s="281" t="s">
        <v>18</v>
      </c>
      <c r="D12" s="284"/>
      <c r="E12" s="228">
        <f>'科目別整理簿(支出)'!E94</f>
        <v>0</v>
      </c>
      <c r="F12" s="235"/>
    </row>
    <row r="13" spans="1:8" ht="35.1" customHeight="1">
      <c r="A13" s="269" t="s">
        <v>26</v>
      </c>
      <c r="B13" s="218">
        <v>4</v>
      </c>
      <c r="C13" s="280" t="s">
        <v>27</v>
      </c>
      <c r="D13" s="283"/>
      <c r="E13" s="228">
        <f>'科目別整理簿(支出)'!E128</f>
        <v>0</v>
      </c>
      <c r="F13" s="235"/>
    </row>
    <row r="14" spans="1:8" ht="35.1" customHeight="1">
      <c r="A14" s="269" t="s">
        <v>22</v>
      </c>
      <c r="B14" s="218">
        <v>5</v>
      </c>
      <c r="C14" s="280" t="s">
        <v>29</v>
      </c>
      <c r="D14" s="283"/>
      <c r="E14" s="228">
        <f>'科目別整理簿(支出)'!E152</f>
        <v>0</v>
      </c>
      <c r="F14" s="235"/>
    </row>
    <row r="15" spans="1:8" ht="35.1" customHeight="1">
      <c r="A15" s="269" t="s">
        <v>30</v>
      </c>
      <c r="B15" s="218">
        <v>6</v>
      </c>
      <c r="C15" s="280" t="s">
        <v>25</v>
      </c>
      <c r="D15" s="283"/>
      <c r="E15" s="228">
        <f>'科目別整理簿(支出)'!E187</f>
        <v>0</v>
      </c>
      <c r="F15" s="235"/>
    </row>
    <row r="16" spans="1:8" ht="35.1" customHeight="1">
      <c r="A16" s="269" t="s">
        <v>23</v>
      </c>
      <c r="B16" s="218">
        <v>7</v>
      </c>
      <c r="C16" s="280" t="s">
        <v>31</v>
      </c>
      <c r="D16" s="283"/>
      <c r="E16" s="228">
        <f>'科目別整理簿(支出)'!E212</f>
        <v>0</v>
      </c>
      <c r="F16" s="235"/>
    </row>
    <row r="17" spans="1:6" ht="35.1" customHeight="1">
      <c r="A17" s="269"/>
      <c r="B17" s="218">
        <v>8</v>
      </c>
      <c r="C17" s="280" t="s">
        <v>35</v>
      </c>
      <c r="D17" s="283"/>
      <c r="E17" s="228">
        <f>'科目別整理簿(支出)'!E237</f>
        <v>0</v>
      </c>
      <c r="F17" s="235"/>
    </row>
    <row r="18" spans="1:6" ht="35.1" customHeight="1">
      <c r="A18" s="269"/>
      <c r="B18" s="218">
        <v>9</v>
      </c>
      <c r="C18" s="280" t="s">
        <v>36</v>
      </c>
      <c r="D18" s="283"/>
      <c r="E18" s="228">
        <f>'科目別整理簿(支出)'!E262</f>
        <v>0</v>
      </c>
      <c r="F18" s="235"/>
    </row>
    <row r="19" spans="1:6" ht="35.1" customHeight="1">
      <c r="A19" s="270"/>
      <c r="B19" s="276"/>
      <c r="C19" s="222" t="s">
        <v>38</v>
      </c>
      <c r="D19" s="224"/>
      <c r="E19" s="228">
        <f>SUM(E10:E18)</f>
        <v>0</v>
      </c>
      <c r="F19" s="235"/>
    </row>
    <row r="20" spans="1:6" ht="35.1" customHeight="1">
      <c r="A20" s="268"/>
      <c r="B20" s="218">
        <v>10</v>
      </c>
      <c r="C20" s="280" t="s">
        <v>39</v>
      </c>
      <c r="D20" s="283"/>
      <c r="E20" s="228">
        <f>'科目別整理簿(支出)'!E287</f>
        <v>0</v>
      </c>
      <c r="F20" s="235"/>
    </row>
    <row r="21" spans="1:6" ht="35.1" customHeight="1">
      <c r="A21" s="271" t="s">
        <v>40</v>
      </c>
      <c r="B21" s="218">
        <v>11</v>
      </c>
      <c r="C21" s="280" t="s">
        <v>21</v>
      </c>
      <c r="D21" s="283"/>
      <c r="E21" s="228">
        <f>'科目別整理簿(支出)'!E312</f>
        <v>0</v>
      </c>
      <c r="F21" s="235"/>
    </row>
    <row r="22" spans="1:6" ht="35.1" customHeight="1">
      <c r="A22" s="271" t="s">
        <v>41</v>
      </c>
      <c r="B22" s="218">
        <v>12</v>
      </c>
      <c r="C22" s="280" t="s">
        <v>45</v>
      </c>
      <c r="D22" s="283"/>
      <c r="E22" s="228">
        <f>'科目別整理簿(支出)'!E336</f>
        <v>0</v>
      </c>
      <c r="F22" s="235"/>
    </row>
    <row r="23" spans="1:6" ht="35.1" customHeight="1">
      <c r="A23" s="271" t="s">
        <v>0</v>
      </c>
      <c r="B23" s="277">
        <v>13</v>
      </c>
      <c r="C23" s="278" t="s">
        <v>46</v>
      </c>
      <c r="D23" s="285"/>
      <c r="E23" s="228">
        <f>'科目別整理簿(支出)'!E350</f>
        <v>0</v>
      </c>
      <c r="F23" s="235"/>
    </row>
    <row r="24" spans="1:6" ht="35.1" customHeight="1">
      <c r="A24" s="271" t="s">
        <v>23</v>
      </c>
      <c r="B24" s="218">
        <v>14</v>
      </c>
      <c r="C24" s="280" t="s">
        <v>49</v>
      </c>
      <c r="D24" s="283"/>
      <c r="E24" s="228">
        <f>'科目別整理簿(支出)'!E364</f>
        <v>0</v>
      </c>
      <c r="F24" s="235"/>
    </row>
    <row r="25" spans="1:6" ht="35.1" customHeight="1">
      <c r="A25" s="272"/>
      <c r="B25" s="218">
        <v>15</v>
      </c>
      <c r="C25" s="280" t="s">
        <v>36</v>
      </c>
      <c r="D25" s="283"/>
      <c r="E25" s="228">
        <f>'科目別整理簿(支出)'!E388</f>
        <v>0</v>
      </c>
      <c r="F25" s="235"/>
    </row>
    <row r="26" spans="1:6" ht="35.1" customHeight="1">
      <c r="A26" s="273"/>
      <c r="B26" s="278"/>
      <c r="C26" s="282" t="s">
        <v>38</v>
      </c>
      <c r="D26" s="286"/>
      <c r="E26" s="228">
        <f>SUM(E20:E25)</f>
        <v>0</v>
      </c>
      <c r="F26" s="235"/>
    </row>
    <row r="27" spans="1:6" ht="35.1" customHeight="1">
      <c r="A27" s="274"/>
      <c r="B27" s="279"/>
      <c r="C27" s="276" t="s">
        <v>24</v>
      </c>
      <c r="D27" s="287"/>
      <c r="E27" s="228">
        <f>SUM(E19,E26)</f>
        <v>0</v>
      </c>
      <c r="F27" s="235"/>
    </row>
    <row r="28" spans="1:6" ht="30" customHeight="1"/>
  </sheetData>
  <sheetProtection sheet="1" objects="1" scenarios="1" selectLockedCells="1"/>
  <mergeCells count="20">
    <mergeCell ref="A7:C7"/>
    <mergeCell ref="B9:D9"/>
    <mergeCell ref="C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C27:D27"/>
  </mergeCells>
  <phoneticPr fontId="1"/>
  <conditionalFormatting sqref="D2">
    <cfRule type="cellIs" dxfId="0" priority="1" operator="equal">
      <formula>0</formula>
    </cfRule>
  </conditionalFormatting>
  <pageMargins left="0.78700000000000003" right="0.78700000000000003" top="0.98400000000000021" bottom="0.98400000000000021" header="0.51200000000000001" footer="0.51200000000000001"/>
  <pageSetup paperSize="9" scale="91" fitToWidth="1" fitToHeight="1" orientation="portrait" usePrinterDefaults="1" horizontalDpi="65532"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dimension ref="B2:B29"/>
  <sheetViews>
    <sheetView workbookViewId="0"/>
  </sheetViews>
  <sheetFormatPr defaultRowHeight="13.5"/>
  <sheetData>
    <row r="2" spans="2:2">
      <c r="B2" s="11" t="s">
        <v>62</v>
      </c>
    </row>
    <row r="3" spans="2:2">
      <c r="B3" s="11" t="s">
        <v>67</v>
      </c>
    </row>
    <row r="4" spans="2:2">
      <c r="B4" t="str">
        <f>'決算報告書（収入）'!B11</f>
        <v>前年度繰越金</v>
      </c>
    </row>
    <row r="5" spans="2:2">
      <c r="B5" t="str">
        <f>'決算報告書（収入）'!B12</f>
        <v>旭川市市民委員会活動補助金</v>
      </c>
    </row>
    <row r="6" spans="2:2">
      <c r="B6" t="str">
        <f>'決算報告書（収入）'!B13</f>
        <v>その他の市からの補助金等</v>
      </c>
    </row>
    <row r="7" spans="2:2">
      <c r="B7" t="str">
        <f>'決算報告書（収入）'!B14</f>
        <v>市以外の団体からの助成金等</v>
      </c>
    </row>
    <row r="8" spans="2:2">
      <c r="B8" t="str">
        <f>'決算報告書（収入）'!B15</f>
        <v>住民会費収入</v>
      </c>
    </row>
    <row r="9" spans="2:2">
      <c r="B9" t="str">
        <f>'決算報告書（収入）'!B16</f>
        <v>参加料収入</v>
      </c>
    </row>
    <row r="10" spans="2:2">
      <c r="B10" t="str">
        <f>'決算報告書（収入）'!B17</f>
        <v>保険掛金収入</v>
      </c>
    </row>
    <row r="11" spans="2:2">
      <c r="B11" t="str">
        <f>'決算報告書（収入）'!B18</f>
        <v>事業収入</v>
      </c>
    </row>
    <row r="12" spans="2:2">
      <c r="B12" t="str">
        <f>'決算報告書（収入）'!B19</f>
        <v>祝儀等収入</v>
      </c>
    </row>
    <row r="13" spans="2:2">
      <c r="B13" t="str">
        <f>'決算報告書（収入）'!B20</f>
        <v>繰入金</v>
      </c>
    </row>
    <row r="14" spans="2:2">
      <c r="B14" t="s">
        <v>68</v>
      </c>
    </row>
    <row r="15" spans="2:2">
      <c r="B15" t="str">
        <f>'決算報告書（支出）'!C10</f>
        <v>報酬・手当・謝礼</v>
      </c>
    </row>
    <row r="16" spans="2:2">
      <c r="B16" t="str">
        <f>'決算報告書（支出）'!C11</f>
        <v>旅費</v>
      </c>
    </row>
    <row r="17" spans="2:2">
      <c r="B17" t="str">
        <f>'決算報告書（支出）'!C12</f>
        <v>消耗品・備品・印刷費</v>
      </c>
    </row>
    <row r="18" spans="2:2">
      <c r="B18" t="str">
        <f>'決算報告書（支出）'!C13</f>
        <v>茶菓・食事代</v>
      </c>
    </row>
    <row r="19" spans="2:2">
      <c r="B19" t="str">
        <f>'決算報告書（支出）'!C14</f>
        <v>郵送・電話料</v>
      </c>
    </row>
    <row r="20" spans="2:2">
      <c r="B20" t="str">
        <f>'決算報告書（支出）'!C15</f>
        <v>使用料</v>
      </c>
    </row>
    <row r="21" spans="2:2">
      <c r="B21" t="str">
        <f>'決算報告書（支出）'!C16</f>
        <v>負担金・協賛金</v>
      </c>
    </row>
    <row r="22" spans="2:2">
      <c r="B22" t="str">
        <f>'決算報告書（支出）'!C17</f>
        <v>各専門部交付金</v>
      </c>
    </row>
    <row r="23" spans="2:2">
      <c r="B23" t="s">
        <v>52</v>
      </c>
    </row>
    <row r="24" spans="2:2">
      <c r="B24" t="str">
        <f>'決算報告書（支出）'!C20</f>
        <v>会食費</v>
      </c>
    </row>
    <row r="25" spans="2:2">
      <c r="B25" t="str">
        <f>'決算報告書（支出）'!C21</f>
        <v>懇親会参加費</v>
      </c>
    </row>
    <row r="26" spans="2:2">
      <c r="B26" t="str">
        <f>'決算報告書（支出）'!C22</f>
        <v>慶弔費・交際費</v>
      </c>
    </row>
    <row r="27" spans="2:2">
      <c r="B27" t="str">
        <f>'決算報告書（支出）'!C23</f>
        <v>保険料</v>
      </c>
    </row>
    <row r="28" spans="2:2">
      <c r="B28" t="str">
        <f>'決算報告書（支出）'!C24</f>
        <v>積立金</v>
      </c>
    </row>
    <row r="29" spans="2:2">
      <c r="B29" t="s">
        <v>10</v>
      </c>
    </row>
  </sheetData>
  <sheetProtection sheet="1" objects="1" scenarios="1"/>
  <phoneticPr fontId="1"/>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使用方法</vt:lpstr>
      <vt:lpstr>【入力例】金銭出納簿</vt:lpstr>
      <vt:lpstr>金銭出納簿</vt:lpstr>
      <vt:lpstr>(現金出納帳)</vt:lpstr>
      <vt:lpstr>科目別整理簿(収入)</vt:lpstr>
      <vt:lpstr>決算報告書（収入）</vt:lpstr>
      <vt:lpstr>科目別整理簿(支出)</vt:lpstr>
      <vt:lpstr>決算報告書（支出）</vt:lpstr>
      <vt:lpstr>入力不可</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shiminkatsudo070</dc:creator>
  <cp:lastModifiedBy>Administrator</cp:lastModifiedBy>
  <cp:lastPrinted>2018-02-27T01:41:56Z</cp:lastPrinted>
  <dcterms:created xsi:type="dcterms:W3CDTF">2017-08-31T03:12:05Z</dcterms:created>
  <dcterms:modified xsi:type="dcterms:W3CDTF">2020-03-27T07:13:59Z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2020-03-27T07:13:59Z</vt:filetime>
  </property>
</Properties>
</file>