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35" windowWidth="19395" windowHeight="7815"/>
  </bookViews>
  <sheets>
    <sheet name="回収重量入力表" sheetId="2" r:id="rId1"/>
    <sheet name="申請額算出表" sheetId="6" r:id="rId2"/>
  </sheets>
  <definedNames>
    <definedName name="_xlnm.Print_Area" localSheetId="0">回収重量入力表!$A$1:$P$24</definedName>
    <definedName name="_xlnm.Print_Area" localSheetId="1">申請額算出表!$A$1:$CD$54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<sst xmlns="http://schemas.openxmlformats.org/spreadsheetml/2006/main" xmlns:r="http://schemas.openxmlformats.org/officeDocument/2006/relationships" count="93" uniqueCount="93">
  <si>
    <t>登録団体名</t>
  </si>
  <si>
    <t>再生資源回収奨励金交付申請額算出表</t>
    <rPh sb="0" eb="2">
      <t>サイセイ</t>
    </rPh>
    <rPh sb="2" eb="4">
      <t>シゲン</t>
    </rPh>
    <rPh sb="4" eb="6">
      <t>カイシュウ</t>
    </rPh>
    <rPh sb="6" eb="9">
      <t>ショウレイキン</t>
    </rPh>
    <rPh sb="9" eb="11">
      <t>コウフ</t>
    </rPh>
    <rPh sb="11" eb="13">
      <t>シンセイ</t>
    </rPh>
    <rPh sb="13" eb="14">
      <t>ガク</t>
    </rPh>
    <rPh sb="14" eb="16">
      <t>サンシュツ</t>
    </rPh>
    <rPh sb="16" eb="17">
      <t>ヒョウ</t>
    </rPh>
    <phoneticPr fontId="2"/>
  </si>
  <si>
    <t>4月</t>
  </si>
  <si>
    <t>再生資源回収奨励金交付申請額</t>
    <rPh sb="0" eb="2">
      <t>サイセイ</t>
    </rPh>
    <rPh sb="2" eb="4">
      <t>シゲン</t>
    </rPh>
    <rPh sb="4" eb="6">
      <t>カイシュウ</t>
    </rPh>
    <rPh sb="6" eb="9">
      <t>ショウレイキン</t>
    </rPh>
    <rPh sb="9" eb="11">
      <t>コウフ</t>
    </rPh>
    <rPh sb="11" eb="14">
      <t>シンセイガク</t>
    </rPh>
    <phoneticPr fontId="2"/>
  </si>
  <si>
    <t>１で算出した回収重量（Ａ～D）をもとに，申請額を算出してください。</t>
  </si>
  <si>
    <t>1月</t>
    <rPh sb="1" eb="2">
      <t>ガツ</t>
    </rPh>
    <phoneticPr fontId="2"/>
  </si>
  <si>
    <t>9月</t>
  </si>
  <si>
    <t>2月</t>
  </si>
  <si>
    <t>8月</t>
  </si>
  <si>
    <t>3月</t>
  </si>
  <si>
    <t>7月</t>
  </si>
  <si>
    <t>5月</t>
  </si>
  <si>
    <t>（１００円未満を切り捨てた金額を記入する）　↓</t>
    <rPh sb="4" eb="5">
      <t>エン</t>
    </rPh>
    <rPh sb="5" eb="7">
      <t>ミマン</t>
    </rPh>
    <rPh sb="8" eb="9">
      <t>キ</t>
    </rPh>
    <rPh sb="10" eb="11">
      <t>ス</t>
    </rPh>
    <rPh sb="13" eb="15">
      <t>キンガク</t>
    </rPh>
    <rPh sb="16" eb="18">
      <t>キニュウ</t>
    </rPh>
    <phoneticPr fontId="2"/>
  </si>
  <si>
    <t>雑びん類Ｃ</t>
  </si>
  <si>
    <t>6月</t>
  </si>
  <si>
    <t>百</t>
    <rPh sb="0" eb="1">
      <t>ヒャク</t>
    </rPh>
    <phoneticPr fontId="2"/>
  </si>
  <si>
    <t>10月</t>
  </si>
  <si>
    <t>金額</t>
    <rPh sb="0" eb="2">
      <t>キンガク</t>
    </rPh>
    <phoneticPr fontId="2"/>
  </si>
  <si>
    <t>合計金額　</t>
    <rPh sb="0" eb="2">
      <t>ゴウケイ</t>
    </rPh>
    <rPh sb="2" eb="4">
      <t>キンガク</t>
    </rPh>
    <phoneticPr fontId="2"/>
  </si>
  <si>
    <t>11月</t>
  </si>
  <si>
    <t>布類</t>
    <rPh sb="0" eb="2">
      <t>ヌノルイ</t>
    </rPh>
    <phoneticPr fontId="2"/>
  </si>
  <si>
    <t>※びん類重量換算式（回収数量合計×重量換算基準値）</t>
    <rPh sb="3" eb="4">
      <t>ルイ</t>
    </rPh>
    <rPh sb="4" eb="6">
      <t>ジュウリョウ</t>
    </rPh>
    <rPh sb="6" eb="8">
      <t>カンサン</t>
    </rPh>
    <rPh sb="8" eb="9">
      <t>シキ</t>
    </rPh>
    <rPh sb="10" eb="12">
      <t>カイシュウ</t>
    </rPh>
    <rPh sb="12" eb="14">
      <t>スウリョウ</t>
    </rPh>
    <rPh sb="14" eb="16">
      <t>ゴウケイ</t>
    </rPh>
    <rPh sb="17" eb="19">
      <t>ジュウリョウ</t>
    </rPh>
    <rPh sb="19" eb="21">
      <t>カンサン</t>
    </rPh>
    <rPh sb="21" eb="23">
      <t>キジュン</t>
    </rPh>
    <rPh sb="23" eb="24">
      <t>チ</t>
    </rPh>
    <phoneticPr fontId="2"/>
  </si>
  <si>
    <t>12月</t>
  </si>
  <si>
    <t>(C)</t>
  </si>
  <si>
    <t>新聞</t>
    <rPh sb="0" eb="2">
      <t>シンブン</t>
    </rPh>
    <phoneticPr fontId="2"/>
  </si>
  <si>
    <t>雑誌</t>
    <rPh sb="0" eb="2">
      <t>ザッシ</t>
    </rPh>
    <phoneticPr fontId="2"/>
  </si>
  <si>
    <t>紙パック</t>
    <rPh sb="0" eb="1">
      <t>カミ</t>
    </rPh>
    <phoneticPr fontId="2"/>
  </si>
  <si>
    <t>紙類</t>
    <rPh sb="0" eb="2">
      <t>カミルイ</t>
    </rPh>
    <phoneticPr fontId="2"/>
  </si>
  <si>
    <t>雑びん類Ａ</t>
  </si>
  <si>
    <t>アルミ缶</t>
    <rPh sb="3" eb="4">
      <t>カン</t>
    </rPh>
    <phoneticPr fontId="2"/>
  </si>
  <si>
    <t>スチール缶</t>
    <rPh sb="4" eb="5">
      <t>カン</t>
    </rPh>
    <phoneticPr fontId="2"/>
  </si>
  <si>
    <t>布類</t>
    <rPh sb="0" eb="1">
      <t>ヌノ</t>
    </rPh>
    <rPh sb="1" eb="2">
      <t>ルイ</t>
    </rPh>
    <phoneticPr fontId="2"/>
  </si>
  <si>
    <t>１　再生資源回収実績</t>
    <rPh sb="2" eb="4">
      <t>サイセイ</t>
    </rPh>
    <rPh sb="4" eb="6">
      <t>シゲン</t>
    </rPh>
    <rPh sb="6" eb="8">
      <t>カイシュウ</t>
    </rPh>
    <rPh sb="8" eb="10">
      <t>ジッセキ</t>
    </rPh>
    <phoneticPr fontId="2"/>
  </si>
  <si>
    <t>重量換算
基準値</t>
    <rPh sb="2" eb="4">
      <t>カンサン</t>
    </rPh>
    <rPh sb="5" eb="8">
      <t>キジュンチ</t>
    </rPh>
    <phoneticPr fontId="2"/>
  </si>
  <si>
    <t>雑びん類A</t>
    <rPh sb="0" eb="1">
      <t>ザツ</t>
    </rPh>
    <rPh sb="3" eb="4">
      <t>ルイ</t>
    </rPh>
    <phoneticPr fontId="2"/>
  </si>
  <si>
    <t>雑びん類B</t>
    <rPh sb="0" eb="1">
      <t>ザツ</t>
    </rPh>
    <rPh sb="3" eb="4">
      <t>ルイ</t>
    </rPh>
    <phoneticPr fontId="2"/>
  </si>
  <si>
    <t>1.8リットルびん</t>
  </si>
  <si>
    <t>雑びん類C</t>
    <rPh sb="0" eb="1">
      <t>ザツ</t>
    </rPh>
    <rPh sb="3" eb="4">
      <t>ルイ</t>
    </rPh>
    <phoneticPr fontId="2"/>
  </si>
  <si>
    <t>金属類</t>
    <rPh sb="0" eb="3">
      <t>キンゾクルイ</t>
    </rPh>
    <phoneticPr fontId="2"/>
  </si>
  <si>
    <t>びん類</t>
    <rPh sb="2" eb="3">
      <t>ルイ</t>
    </rPh>
    <phoneticPr fontId="2"/>
  </si>
  <si>
    <t>品目</t>
    <rPh sb="0" eb="2">
      <t>ヒンモク</t>
    </rPh>
    <phoneticPr fontId="2"/>
  </si>
  <si>
    <t>(A)</t>
  </si>
  <si>
    <t>ダンボール</t>
  </si>
  <si>
    <t>ビールびん</t>
  </si>
  <si>
    <t>年間回収重量</t>
  </si>
  <si>
    <t>３　再生資源回収活動の年間実績</t>
    <rPh sb="2" eb="4">
      <t>サイセイ</t>
    </rPh>
    <rPh sb="4" eb="6">
      <t>シゲン</t>
    </rPh>
    <rPh sb="6" eb="8">
      <t>カイシュウ</t>
    </rPh>
    <rPh sb="8" eb="10">
      <t>カツドウ</t>
    </rPh>
    <rPh sb="11" eb="13">
      <t>ネンカン</t>
    </rPh>
    <rPh sb="13" eb="15">
      <t>ジッセキ</t>
    </rPh>
    <phoneticPr fontId="2"/>
  </si>
  <si>
    <t>登録団体名</t>
    <rPh sb="0" eb="2">
      <t>トウロク</t>
    </rPh>
    <rPh sb="2" eb="5">
      <t>ダンタイメイ</t>
    </rPh>
    <phoneticPr fontId="2"/>
  </si>
  <si>
    <t>年間回収重量</t>
    <rPh sb="0" eb="2">
      <t>ネンカン</t>
    </rPh>
    <rPh sb="2" eb="4">
      <t>カイシュウ</t>
    </rPh>
    <rPh sb="4" eb="6">
      <t>ジュウリョウ</t>
    </rPh>
    <phoneticPr fontId="2"/>
  </si>
  <si>
    <t>紙　類</t>
    <rPh sb="0" eb="1">
      <t>カミ</t>
    </rPh>
    <rPh sb="2" eb="3">
      <t>タグイ</t>
    </rPh>
    <phoneticPr fontId="2"/>
  </si>
  <si>
    <t>円</t>
    <rPh sb="0" eb="1">
      <t>エン</t>
    </rPh>
    <phoneticPr fontId="2"/>
  </si>
  <si>
    <t>千</t>
    <rPh sb="0" eb="1">
      <t>セン</t>
    </rPh>
    <phoneticPr fontId="2"/>
  </si>
  <si>
    <t>kg</t>
  </si>
  <si>
    <t>十</t>
    <rPh sb="0" eb="1">
      <t>ジュウ</t>
    </rPh>
    <phoneticPr fontId="2"/>
  </si>
  <si>
    <t>雑びん類Ｂ</t>
  </si>
  <si>
    <t>万</t>
    <rPh sb="0" eb="1">
      <t>マン</t>
    </rPh>
    <phoneticPr fontId="2"/>
  </si>
  <si>
    <t>回）</t>
    <rPh sb="0" eb="1">
      <t>カイ</t>
    </rPh>
    <phoneticPr fontId="2"/>
  </si>
  <si>
    <t>実施時期（回数）</t>
    <rPh sb="0" eb="2">
      <t>ジッシ</t>
    </rPh>
    <rPh sb="2" eb="4">
      <t>ジキ</t>
    </rPh>
    <rPh sb="5" eb="7">
      <t>カイスウ</t>
    </rPh>
    <phoneticPr fontId="2"/>
  </si>
  <si>
    <t>（年</t>
    <rPh sb="1" eb="2">
      <t>ネン</t>
    </rPh>
    <phoneticPr fontId="2"/>
  </si>
  <si>
    <t>買い取り金額の年間合計額</t>
    <rPh sb="0" eb="1">
      <t>カ</t>
    </rPh>
    <rPh sb="2" eb="3">
      <t>ト</t>
    </rPh>
    <rPh sb="4" eb="6">
      <t>キンガク</t>
    </rPh>
    <rPh sb="7" eb="9">
      <t>ネンカン</t>
    </rPh>
    <rPh sb="9" eb="12">
      <t>ゴウケイガク</t>
    </rPh>
    <phoneticPr fontId="2"/>
  </si>
  <si>
    <t>=</t>
  </si>
  <si>
    <t>布類・びん類</t>
    <rPh sb="0" eb="1">
      <t>ヌノ</t>
    </rPh>
    <rPh sb="1" eb="2">
      <t>ルイ</t>
    </rPh>
    <rPh sb="5" eb="6">
      <t>ルイ</t>
    </rPh>
    <phoneticPr fontId="2"/>
  </si>
  <si>
    <t>再生資源ポイント</t>
    <rPh sb="0" eb="2">
      <t>サイセイ</t>
    </rPh>
    <rPh sb="2" eb="4">
      <t>シゲン</t>
    </rPh>
    <phoneticPr fontId="2"/>
  </si>
  <si>
    <t>×</t>
  </si>
  <si>
    <t>/kg</t>
  </si>
  <si>
    <t>記入例：1月・4月・7月・10月　（年　4　回）</t>
    <rPh sb="0" eb="2">
      <t>キニュウ</t>
    </rPh>
    <rPh sb="2" eb="3">
      <t>レイ</t>
    </rPh>
    <rPh sb="5" eb="6">
      <t>ガツ</t>
    </rPh>
    <rPh sb="8" eb="9">
      <t>ガツ</t>
    </rPh>
    <rPh sb="11" eb="12">
      <t>ガツ</t>
    </rPh>
    <rPh sb="15" eb="16">
      <t>ガツ</t>
    </rPh>
    <rPh sb="18" eb="19">
      <t>ネン</t>
    </rPh>
    <rPh sb="22" eb="23">
      <t>カイ</t>
    </rPh>
    <phoneticPr fontId="2"/>
  </si>
  <si>
    <t>年間回収量×単価</t>
    <rPh sb="0" eb="2">
      <t>ネンカン</t>
    </rPh>
    <rPh sb="2" eb="4">
      <t>カイシュウ</t>
    </rPh>
    <rPh sb="4" eb="5">
      <t>リョウ</t>
    </rPh>
    <rPh sb="6" eb="8">
      <t>タンカ</t>
    </rPh>
    <phoneticPr fontId="2"/>
  </si>
  <si>
    <t>ポイント</t>
  </si>
  <si>
    <t>布類・びん類　計（C）</t>
    <rPh sb="0" eb="1">
      <t>ヌノ</t>
    </rPh>
    <rPh sb="1" eb="2">
      <t>ルイ</t>
    </rPh>
    <rPh sb="5" eb="6">
      <t>ルイ</t>
    </rPh>
    <rPh sb="7" eb="8">
      <t>ケイ</t>
    </rPh>
    <phoneticPr fontId="2"/>
  </si>
  <si>
    <t>実施期間（回数）</t>
    <rPh sb="0" eb="2">
      <t>ジッシ</t>
    </rPh>
    <rPh sb="2" eb="4">
      <t>キカン</t>
    </rPh>
    <rPh sb="5" eb="7">
      <t>カイスウ</t>
    </rPh>
    <phoneticPr fontId="2"/>
  </si>
  <si>
    <t>買い取り金額の年間合計</t>
    <rPh sb="0" eb="1">
      <t>カ</t>
    </rPh>
    <rPh sb="2" eb="3">
      <t>ト</t>
    </rPh>
    <rPh sb="4" eb="6">
      <t>キンガク</t>
    </rPh>
    <rPh sb="7" eb="9">
      <t>ネンカン</t>
    </rPh>
    <rPh sb="9" eb="11">
      <t>ゴウケイ</t>
    </rPh>
    <phoneticPr fontId="2"/>
  </si>
  <si>
    <t>（１）　紙類の回収重量</t>
    <rPh sb="4" eb="5">
      <t>カミ</t>
    </rPh>
    <rPh sb="5" eb="6">
      <t>ルイ</t>
    </rPh>
    <rPh sb="7" eb="9">
      <t>カイシュウ</t>
    </rPh>
    <rPh sb="9" eb="11">
      <t>ジュウリョウ</t>
    </rPh>
    <phoneticPr fontId="2"/>
  </si>
  <si>
    <t>(B)</t>
  </si>
  <si>
    <t>紙類　計（A）</t>
    <rPh sb="0" eb="2">
      <t>カミルイ</t>
    </rPh>
    <rPh sb="3" eb="4">
      <t>ケイ</t>
    </rPh>
    <phoneticPr fontId="2"/>
  </si>
  <si>
    <t>（２）　金属類の回収重量</t>
    <rPh sb="4" eb="6">
      <t>キンゾク</t>
    </rPh>
    <rPh sb="6" eb="7">
      <t>ルイ</t>
    </rPh>
    <rPh sb="8" eb="10">
      <t>カイシュウ</t>
    </rPh>
    <rPh sb="10" eb="12">
      <t>ジュウリョウ</t>
    </rPh>
    <phoneticPr fontId="2"/>
  </si>
  <si>
    <t>（３）　布・びん類の回収重量　　　</t>
    <rPh sb="4" eb="5">
      <t>ヌノ</t>
    </rPh>
    <rPh sb="8" eb="9">
      <t>ルイ</t>
    </rPh>
    <rPh sb="10" eb="12">
      <t>カイシュウ</t>
    </rPh>
    <rPh sb="12" eb="14">
      <t>ジュウリョウ</t>
    </rPh>
    <phoneticPr fontId="2"/>
  </si>
  <si>
    <t>２　再生資源回収奨励金交付申請額の算出</t>
    <rPh sb="2" eb="4">
      <t>サイセイ</t>
    </rPh>
    <rPh sb="4" eb="6">
      <t>シゲン</t>
    </rPh>
    <rPh sb="6" eb="8">
      <t>カイシュウ</t>
    </rPh>
    <rPh sb="8" eb="11">
      <t>ショウレイキン</t>
    </rPh>
    <rPh sb="11" eb="13">
      <t>コウフ</t>
    </rPh>
    <rPh sb="13" eb="15">
      <t>シンセイ</t>
    </rPh>
    <rPh sb="15" eb="16">
      <t>ガク</t>
    </rPh>
    <rPh sb="17" eb="19">
      <t>サンシュツ</t>
    </rPh>
    <phoneticPr fontId="2"/>
  </si>
  <si>
    <t>(再生資源回収業者の買い取り価格を参考までに教えてください)</t>
    <rPh sb="7" eb="9">
      <t>ギョウシャ</t>
    </rPh>
    <rPh sb="10" eb="11">
      <t>カ</t>
    </rPh>
    <rPh sb="12" eb="13">
      <t>ト</t>
    </rPh>
    <rPh sb="14" eb="16">
      <t>カカク</t>
    </rPh>
    <rPh sb="17" eb="19">
      <t>サンコウ</t>
    </rPh>
    <rPh sb="22" eb="23">
      <t>オシ</t>
    </rPh>
    <phoneticPr fontId="2"/>
  </si>
  <si>
    <t>２　再生資源ポイント拠点回収持込み分</t>
    <rPh sb="2" eb="4">
      <t>サイセイ</t>
    </rPh>
    <rPh sb="4" eb="6">
      <t>シゲン</t>
    </rPh>
    <rPh sb="10" eb="12">
      <t>キョテン</t>
    </rPh>
    <rPh sb="12" eb="14">
      <t>カイシュウ</t>
    </rPh>
    <rPh sb="14" eb="16">
      <t>モチコ</t>
    </rPh>
    <rPh sb="17" eb="18">
      <t>ブン</t>
    </rPh>
    <phoneticPr fontId="2"/>
  </si>
  <si>
    <t>※紙類を登録団体名で直接拠点回収施設（クリーンセンター，リサイクルプラザ）に持ち込んだ場合に発生するポイントです。</t>
    <rPh sb="1" eb="3">
      <t>カミルイ</t>
    </rPh>
    <rPh sb="4" eb="6">
      <t>トウロク</t>
    </rPh>
    <rPh sb="6" eb="8">
      <t>ダンタイ</t>
    </rPh>
    <rPh sb="8" eb="9">
      <t>メイ</t>
    </rPh>
    <rPh sb="10" eb="12">
      <t>チョクセツ</t>
    </rPh>
    <rPh sb="12" eb="14">
      <t>キョテン</t>
    </rPh>
    <rPh sb="14" eb="16">
      <t>カイシュウ</t>
    </rPh>
    <rPh sb="16" eb="18">
      <t>シセツ</t>
    </rPh>
    <rPh sb="38" eb="39">
      <t>モ</t>
    </rPh>
    <rPh sb="40" eb="41">
      <t>コ</t>
    </rPh>
    <rPh sb="43" eb="45">
      <t>バアイ</t>
    </rPh>
    <rPh sb="46" eb="48">
      <t>ハッセイ</t>
    </rPh>
    <phoneticPr fontId="2"/>
  </si>
  <si>
    <r>
      <t>計算欄</t>
    </r>
    <r>
      <rPr>
        <sz val="8"/>
        <color theme="1"/>
        <rFont val="ＭＳ 明朝"/>
      </rPr>
      <t>（2か月分ずつ表記されます）</t>
    </r>
    <rPh sb="0" eb="1">
      <t>ケイ</t>
    </rPh>
    <rPh sb="1" eb="2">
      <t>サン</t>
    </rPh>
    <rPh sb="2" eb="3">
      <t>ラン</t>
    </rPh>
    <rPh sb="6" eb="7">
      <t>ツキ</t>
    </rPh>
    <rPh sb="7" eb="8">
      <t>ブン</t>
    </rPh>
    <rPh sb="10" eb="12">
      <t>ヒョウキ</t>
    </rPh>
    <phoneticPr fontId="2"/>
  </si>
  <si>
    <t>＝</t>
  </si>
  <si>
    <t>回収重量入力表</t>
    <rPh sb="0" eb="2">
      <t>カイシュウ</t>
    </rPh>
    <rPh sb="2" eb="4">
      <t>ジュウリョウ</t>
    </rPh>
    <rPh sb="4" eb="6">
      <t>ニュウリョク</t>
    </rPh>
    <rPh sb="6" eb="7">
      <t>ヒョウ</t>
    </rPh>
    <phoneticPr fontId="2"/>
  </si>
  <si>
    <t>該当する年の１月～１２月までの回収重量の合計を算出してください。</t>
    <rPh sb="0" eb="2">
      <t>ガイトウ</t>
    </rPh>
    <rPh sb="4" eb="5">
      <t>ネン</t>
    </rPh>
    <rPh sb="7" eb="8">
      <t>ガツ</t>
    </rPh>
    <rPh sb="11" eb="12">
      <t>ガツ</t>
    </rPh>
    <rPh sb="15" eb="17">
      <t>カイシュウ</t>
    </rPh>
    <rPh sb="17" eb="19">
      <t>ジュウリョウ</t>
    </rPh>
    <rPh sb="20" eb="22">
      <t>ゴウケイ</t>
    </rPh>
    <rPh sb="23" eb="25">
      <t>サンシュツ</t>
    </rPh>
    <phoneticPr fontId="2"/>
  </si>
  <si>
    <r>
      <t>１　回収重量の算出</t>
    </r>
    <r>
      <rPr>
        <sz val="9"/>
        <color theme="1"/>
        <rFont val="ＭＳ 明朝"/>
      </rPr>
      <t>（入力シートに数値を入れるとすべて反映されます）</t>
    </r>
    <rPh sb="2" eb="4">
      <t>カイシュウ</t>
    </rPh>
    <rPh sb="4" eb="6">
      <t>ジュウリョウ</t>
    </rPh>
    <rPh sb="7" eb="9">
      <t>サンシュツ</t>
    </rPh>
    <rPh sb="10" eb="12">
      <t>ニュウリョク</t>
    </rPh>
    <rPh sb="16" eb="18">
      <t>スウチ</t>
    </rPh>
    <rPh sb="19" eb="20">
      <t>イ</t>
    </rPh>
    <rPh sb="26" eb="28">
      <t>ハンエイ</t>
    </rPh>
    <phoneticPr fontId="2"/>
  </si>
  <si>
    <t>/Pt</t>
  </si>
  <si>
    <r>
      <rPr>
        <sz val="8"/>
        <color theme="1"/>
        <rFont val="ＭＳ Ｐゴシック"/>
      </rPr>
      <t>※該当する年の１月～１２月までの回収重量（びん類は本数）を品目別に入力してください。</t>
    </r>
    <r>
      <rPr>
        <sz val="9"/>
        <color theme="1"/>
        <rFont val="ＭＳ Ｐゴシック"/>
      </rPr>
      <t xml:space="preserve">
</t>
    </r>
    <r>
      <rPr>
        <sz val="8"/>
        <color theme="1"/>
        <rFont val="ＭＳ Ｐゴシック"/>
      </rPr>
      <t>※注意：すべてkg（びん類は本数）の数字のみ入力してください。数字を入れると自動的に単位が表示されます。入力した数字は算出表に反映されます。</t>
    </r>
    <rPh sb="1" eb="3">
      <t>ガイトウ</t>
    </rPh>
    <rPh sb="23" eb="24">
      <t>ルイ</t>
    </rPh>
    <rPh sb="44" eb="46">
      <t>チュウイ</t>
    </rPh>
    <rPh sb="55" eb="56">
      <t>ルイ</t>
    </rPh>
    <rPh sb="57" eb="59">
      <t>ホンスウ</t>
    </rPh>
    <rPh sb="61" eb="63">
      <t>スウジ</t>
    </rPh>
    <rPh sb="65" eb="67">
      <t>ニュウリョク</t>
    </rPh>
    <rPh sb="74" eb="76">
      <t>スウジ</t>
    </rPh>
    <rPh sb="77" eb="78">
      <t>イ</t>
    </rPh>
    <rPh sb="81" eb="84">
      <t>ジドウテキ</t>
    </rPh>
    <rPh sb="85" eb="87">
      <t>タンイ</t>
    </rPh>
    <rPh sb="88" eb="90">
      <t>ヒョウジ</t>
    </rPh>
    <rPh sb="95" eb="97">
      <t>ニュウリョク</t>
    </rPh>
    <rPh sb="99" eb="101">
      <t>スウジ</t>
    </rPh>
    <rPh sb="102" eb="104">
      <t>サンシュツ</t>
    </rPh>
    <rPh sb="104" eb="105">
      <t>ヒョウ</t>
    </rPh>
    <rPh sb="106" eb="108">
      <t>ハンエイ</t>
    </rPh>
    <phoneticPr fontId="2"/>
  </si>
  <si>
    <r>
      <t>月別回収量（びん類本数）</t>
    </r>
    <r>
      <rPr>
        <sz val="9"/>
        <color rgb="FFFF0000"/>
        <rFont val="ＭＳ Ｐゴシック"/>
      </rPr>
      <t>※数字のみ入力してください（kgや本の単位は入れないでください）</t>
    </r>
    <rPh sb="8" eb="9">
      <t>ルイ</t>
    </rPh>
    <rPh sb="9" eb="11">
      <t>ホンスウ</t>
    </rPh>
    <rPh sb="13" eb="15">
      <t>スウジ</t>
    </rPh>
    <rPh sb="17" eb="19">
      <t>ニュウリョク</t>
    </rPh>
    <rPh sb="29" eb="30">
      <t>ホン</t>
    </rPh>
    <rPh sb="31" eb="33">
      <t>タンイ</t>
    </rPh>
    <rPh sb="34" eb="35">
      <t>イ</t>
    </rPh>
    <phoneticPr fontId="2"/>
  </si>
  <si>
    <t>Excel2007以降のバージョン</t>
    <rPh sb="9" eb="11">
      <t>イコウ</t>
    </rPh>
    <phoneticPr fontId="2"/>
  </si>
  <si>
    <t>金属類　計（B）</t>
    <rPh sb="0" eb="3">
      <t>キンゾクルイ</t>
    </rPh>
    <rPh sb="4" eb="5">
      <t>ケイ</t>
    </rPh>
    <phoneticPr fontId="2"/>
  </si>
  <si>
    <t>本×0.6kg=</t>
    <rPh sb="0" eb="1">
      <t>ホン</t>
    </rPh>
    <phoneticPr fontId="2"/>
  </si>
  <si>
    <t>本×1.0kg=</t>
    <rPh sb="0" eb="1">
      <t>ホン</t>
    </rPh>
    <phoneticPr fontId="2"/>
  </si>
  <si>
    <t>本×0.4kg=</t>
    <rPh sb="0" eb="1">
      <t>ホン</t>
    </rPh>
    <phoneticPr fontId="2"/>
  </si>
  <si>
    <t>本×0.3kg=</t>
    <rPh sb="0" eb="1">
      <t>ホン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</si>
</sst>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8" formatCode="&quot;本×&quot;#,##0.0&quot;kg&quot;"/>
    <numFmt numFmtId="182" formatCode="&quot;＝)本×&quot;#,##0.0&quot;kg＝&quot;"/>
    <numFmt numFmtId="180" formatCode="#,##0&quot;,&quot;"/>
    <numFmt numFmtId="179" formatCode="#,##0&quot;円&quot;"/>
    <numFmt numFmtId="177" formatCode="#,##0&quot;本&quot;"/>
    <numFmt numFmtId="183" formatCode="#,##0.0"/>
    <numFmt numFmtId="181" formatCode="#,##0.0&quot;,&quot;"/>
    <numFmt numFmtId="176" formatCode="#,##0.0&quot;kg&quot;"/>
    <numFmt numFmtId="184" formatCode="#,##0.0&quot;円&quot;"/>
  </numFmts>
  <fonts count="13">
    <font>
      <sz val="11"/>
      <color theme="1"/>
      <name val="ＭＳ Ｐゴシック"/>
      <scheme val="minor"/>
    </font>
    <font>
      <sz val="11"/>
      <color theme="1"/>
      <name val="ＭＳ Ｐゴシック"/>
      <scheme val="minor"/>
    </font>
    <font>
      <sz val="6"/>
      <color auto="1"/>
      <name val="ＭＳ Ｐゴシック"/>
      <scheme val="minor"/>
    </font>
    <font>
      <sz val="16"/>
      <color theme="1"/>
      <name val="ＭＳ Ｐゴシック"/>
      <scheme val="minor"/>
    </font>
    <font>
      <sz val="9"/>
      <color theme="1"/>
      <name val="ＭＳ Ｐゴシック"/>
      <scheme val="minor"/>
    </font>
    <font>
      <sz val="10"/>
      <color theme="1"/>
      <name val="ＭＳ Ｐゴシック"/>
      <scheme val="minor"/>
    </font>
    <font>
      <sz val="11"/>
      <color theme="1"/>
      <name val="ＭＳ 明朝"/>
    </font>
    <font>
      <sz val="16"/>
      <color theme="1"/>
      <name val="ＭＳ 明朝"/>
    </font>
    <font>
      <sz val="8"/>
      <color theme="1"/>
      <name val="ＭＳ 明朝"/>
    </font>
    <font>
      <sz val="10"/>
      <color theme="1"/>
      <name val="ＭＳ 明朝"/>
    </font>
    <font>
      <sz val="9"/>
      <color theme="1"/>
      <name val="ＭＳ 明朝"/>
    </font>
    <font>
      <sz val="14"/>
      <color theme="1"/>
      <name val="ＭＳ 明朝"/>
    </font>
    <font>
      <sz val="18"/>
      <color theme="1"/>
      <name val="ＭＳ 明朝"/>
    </font>
  </fonts>
  <fills count="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auto="1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28">
    <xf numFmtId="0" fontId="0" fillId="0" borderId="0" xfId="0">
      <alignment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right" vertical="center" shrinkToFit="1"/>
    </xf>
    <xf numFmtId="0" fontId="0" fillId="0" borderId="1" xfId="0" applyNumberFormat="1" applyFont="1" applyBorder="1" applyAlignment="1">
      <alignment horizontal="left" vertical="center" shrinkToFit="1"/>
    </xf>
    <xf numFmtId="0" fontId="0" fillId="0" borderId="2" xfId="0" applyNumberFormat="1" applyFont="1" applyBorder="1" applyAlignment="1">
      <alignment horizontal="center" vertical="center" shrinkToFit="1"/>
    </xf>
    <xf numFmtId="0" fontId="0" fillId="0" borderId="3" xfId="0" applyNumberFormat="1" applyFont="1" applyBorder="1" applyAlignment="1">
      <alignment horizontal="center" vertical="center" shrinkToFit="1"/>
    </xf>
    <xf numFmtId="0" fontId="0" fillId="0" borderId="4" xfId="0" applyNumberFormat="1" applyFont="1" applyBorder="1" applyAlignment="1">
      <alignment horizontal="center" vertical="center" textRotation="255" shrinkToFit="1"/>
    </xf>
    <xf numFmtId="0" fontId="0" fillId="0" borderId="5" xfId="0" applyNumberFormat="1" applyFont="1" applyBorder="1" applyAlignment="1">
      <alignment horizontal="center" vertical="center" textRotation="255" shrinkToFit="1"/>
    </xf>
    <xf numFmtId="0" fontId="0" fillId="0" borderId="6" xfId="0" applyNumberFormat="1" applyFont="1" applyBorder="1" applyAlignment="1">
      <alignment horizontal="center" vertical="center" textRotation="255" shrinkToFit="1"/>
    </xf>
    <xf numFmtId="0" fontId="0" fillId="2" borderId="7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Border="1" applyAlignment="1">
      <alignment horizontal="center" vertical="center" textRotation="255" shrinkToFit="1"/>
    </xf>
    <xf numFmtId="0" fontId="0" fillId="0" borderId="0" xfId="0" applyNumberFormat="1" applyFont="1" applyAlignment="1">
      <alignment horizontal="left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2" borderId="13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2" borderId="14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2" borderId="16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176" fontId="0" fillId="2" borderId="13" xfId="0" applyNumberFormat="1" applyFont="1" applyFill="1" applyBorder="1" applyAlignment="1" applyProtection="1">
      <alignment vertical="center" shrinkToFit="1"/>
      <protection locked="0"/>
    </xf>
    <xf numFmtId="176" fontId="0" fillId="0" borderId="14" xfId="0" applyNumberFormat="1" applyFont="1" applyBorder="1" applyAlignment="1" applyProtection="1">
      <alignment vertical="center" shrinkToFit="1"/>
      <protection locked="0"/>
    </xf>
    <xf numFmtId="176" fontId="0" fillId="2" borderId="14" xfId="0" applyNumberFormat="1" applyFont="1" applyFill="1" applyBorder="1" applyAlignment="1" applyProtection="1">
      <alignment vertical="center" shrinkToFit="1"/>
      <protection locked="0"/>
    </xf>
    <xf numFmtId="176" fontId="0" fillId="0" borderId="15" xfId="0" applyNumberFormat="1" applyFont="1" applyBorder="1" applyAlignment="1" applyProtection="1">
      <alignment vertical="center" shrinkToFit="1"/>
      <protection locked="0"/>
    </xf>
    <xf numFmtId="176" fontId="0" fillId="2" borderId="16" xfId="0" applyNumberFormat="1" applyFont="1" applyFill="1" applyBorder="1" applyAlignment="1" applyProtection="1">
      <alignment vertical="center" shrinkToFit="1"/>
      <protection locked="0"/>
    </xf>
    <xf numFmtId="177" fontId="0" fillId="2" borderId="14" xfId="0" applyNumberFormat="1" applyFont="1" applyFill="1" applyBorder="1" applyAlignment="1" applyProtection="1">
      <alignment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17" xfId="0" applyNumberFormat="1" applyFont="1" applyBorder="1" applyAlignment="1" applyProtection="1">
      <alignment vertical="center" shrinkToFit="1"/>
      <protection locked="0"/>
    </xf>
    <xf numFmtId="0" fontId="0" fillId="0" borderId="21" xfId="0" applyNumberFormat="1" applyFont="1" applyBorder="1" applyAlignment="1" applyProtection="1">
      <alignment vertical="center" shrinkToFit="1"/>
      <protection locked="0"/>
    </xf>
    <xf numFmtId="0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vertical="center" shrinkToFit="1"/>
    </xf>
    <xf numFmtId="0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>
      <alignment shrinkToFit="1"/>
    </xf>
    <xf numFmtId="0" fontId="4" fillId="0" borderId="1" xfId="0" applyNumberFormat="1" applyFont="1" applyBorder="1" applyAlignment="1">
      <alignment horizontal="left" vertical="center" wrapText="1" shrinkToFit="1"/>
    </xf>
    <xf numFmtId="0" fontId="4" fillId="0" borderId="24" xfId="0" applyNumberFormat="1" applyFont="1" applyBorder="1" applyAlignment="1">
      <alignment horizontal="left" shrinkToFit="1"/>
    </xf>
    <xf numFmtId="0" fontId="4" fillId="0" borderId="1" xfId="0" applyNumberFormat="1" applyFont="1" applyBorder="1" applyAlignment="1">
      <alignment horizontal="left" shrinkToFit="1"/>
    </xf>
    <xf numFmtId="0" fontId="4" fillId="0" borderId="1" xfId="0" applyNumberFormat="1" applyFont="1" applyBorder="1" applyAlignment="1">
      <alignment horizontal="left" vertical="center" shrinkToFit="1"/>
    </xf>
    <xf numFmtId="0" fontId="4" fillId="0" borderId="0" xfId="0" applyNumberFormat="1" applyFont="1" applyBorder="1" applyAlignment="1">
      <alignment horizontal="left" shrinkToFit="1"/>
    </xf>
    <xf numFmtId="0" fontId="0" fillId="0" borderId="21" xfId="0" applyNumberFormat="1" applyFont="1" applyBorder="1" applyAlignment="1">
      <alignment horizontal="right" vertical="center" shrinkToFit="1"/>
    </xf>
    <xf numFmtId="0" fontId="4" fillId="0" borderId="1" xfId="0" applyNumberFormat="1" applyFont="1" applyBorder="1" applyAlignment="1">
      <alignment horizontal="right" shrinkToFit="1"/>
    </xf>
    <xf numFmtId="0" fontId="4" fillId="0" borderId="25" xfId="0" applyNumberFormat="1" applyFont="1" applyBorder="1" applyAlignment="1">
      <alignment shrinkToFit="1"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26" xfId="0" applyNumberFormat="1" applyFont="1" applyBorder="1" applyAlignment="1">
      <alignment horizontal="center" vertical="center" shrinkToFit="1"/>
    </xf>
    <xf numFmtId="3" fontId="0" fillId="0" borderId="19" xfId="0" applyNumberFormat="1" applyFont="1" applyBorder="1" applyAlignment="1" applyProtection="1">
      <alignment horizontal="right" vertical="center" shrinkToFit="1"/>
      <protection locked="0"/>
    </xf>
    <xf numFmtId="0" fontId="0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27" xfId="0" applyNumberFormat="1" applyFont="1" applyBorder="1" applyAlignment="1">
      <alignment horizontal="center" vertical="center" shrinkToFit="1"/>
    </xf>
    <xf numFmtId="3" fontId="0" fillId="0" borderId="21" xfId="0" applyNumberFormat="1" applyFont="1" applyBorder="1" applyAlignment="1" applyProtection="1">
      <alignment horizontal="right" vertical="center" shrinkToFit="1"/>
      <protection locked="0"/>
    </xf>
    <xf numFmtId="0" fontId="5" fillId="0" borderId="28" xfId="0" applyNumberFormat="1" applyFont="1" applyBorder="1" applyAlignment="1">
      <alignment horizontal="center" vertical="center" wrapText="1" shrinkToFit="1"/>
    </xf>
    <xf numFmtId="0" fontId="5" fillId="0" borderId="29" xfId="0" applyNumberFormat="1" applyFont="1" applyBorder="1" applyAlignment="1">
      <alignment horizontal="center" vertical="center" shrinkToFit="1"/>
    </xf>
    <xf numFmtId="0" fontId="0" fillId="2" borderId="30" xfId="0" applyNumberFormat="1" applyFont="1" applyFill="1" applyBorder="1" applyAlignment="1">
      <alignment vertical="center" shrinkToFit="1"/>
    </xf>
    <xf numFmtId="0" fontId="0" fillId="0" borderId="31" xfId="0" applyNumberFormat="1" applyFont="1" applyBorder="1" applyAlignment="1">
      <alignment vertical="center" shrinkToFit="1"/>
    </xf>
    <xf numFmtId="0" fontId="0" fillId="2" borderId="31" xfId="0" applyNumberFormat="1" applyFont="1" applyFill="1" applyBorder="1" applyAlignment="1">
      <alignment vertical="center" shrinkToFit="1"/>
    </xf>
    <xf numFmtId="0" fontId="0" fillId="0" borderId="32" xfId="0" applyNumberFormat="1" applyFont="1" applyBorder="1" applyAlignment="1">
      <alignment vertical="center" shrinkToFit="1"/>
    </xf>
    <xf numFmtId="0" fontId="0" fillId="2" borderId="33" xfId="0" applyNumberFormat="1" applyFont="1" applyFill="1" applyBorder="1" applyAlignment="1">
      <alignment vertical="center" shrinkToFit="1"/>
    </xf>
    <xf numFmtId="178" fontId="0" fillId="0" borderId="13" xfId="0" applyNumberFormat="1" applyFont="1" applyBorder="1" applyAlignment="1">
      <alignment vertical="center" shrinkToFit="1"/>
    </xf>
    <xf numFmtId="178" fontId="0" fillId="2" borderId="14" xfId="0" applyNumberFormat="1" applyFont="1" applyFill="1" applyBorder="1" applyAlignment="1">
      <alignment vertical="center" shrinkToFit="1"/>
    </xf>
    <xf numFmtId="178" fontId="0" fillId="0" borderId="14" xfId="0" applyNumberFormat="1" applyFont="1" applyBorder="1" applyAlignment="1">
      <alignment vertical="center" shrinkToFit="1"/>
    </xf>
    <xf numFmtId="178" fontId="0" fillId="0" borderId="17" xfId="0" applyNumberFormat="1" applyFont="1" applyBorder="1" applyAlignment="1">
      <alignment vertical="center" shrinkToFit="1"/>
    </xf>
    <xf numFmtId="179" fontId="0" fillId="0" borderId="23" xfId="0" applyNumberFormat="1" applyFont="1" applyBorder="1" applyAlignment="1">
      <alignment horizontal="center" vertical="center" shrinkToFit="1"/>
    </xf>
    <xf numFmtId="0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0" fillId="0" borderId="35" xfId="0" applyNumberFormat="1" applyFont="1" applyBorder="1" applyAlignment="1">
      <alignment horizontal="center" vertical="center" shrinkToFit="1"/>
    </xf>
    <xf numFmtId="0" fontId="0" fillId="0" borderId="36" xfId="0" applyNumberFormat="1" applyFont="1" applyBorder="1" applyAlignment="1">
      <alignment horizontal="center" vertical="center" shrinkToFit="1"/>
    </xf>
    <xf numFmtId="176" fontId="0" fillId="2" borderId="37" xfId="0" applyNumberFormat="1" applyFont="1" applyFill="1" applyBorder="1" applyAlignment="1">
      <alignment vertical="center" shrinkToFit="1"/>
    </xf>
    <xf numFmtId="176" fontId="0" fillId="0" borderId="38" xfId="0" applyNumberFormat="1" applyFont="1" applyBorder="1" applyAlignment="1">
      <alignment vertical="center" shrinkToFit="1"/>
    </xf>
    <xf numFmtId="176" fontId="0" fillId="2" borderId="38" xfId="0" applyNumberFormat="1" applyFont="1" applyFill="1" applyBorder="1" applyAlignment="1">
      <alignment vertical="center" shrinkToFit="1"/>
    </xf>
    <xf numFmtId="176" fontId="0" fillId="0" borderId="39" xfId="0" applyNumberFormat="1" applyFont="1" applyBorder="1" applyAlignment="1">
      <alignment vertical="center" shrinkToFit="1"/>
    </xf>
    <xf numFmtId="176" fontId="0" fillId="2" borderId="40" xfId="0" applyNumberFormat="1" applyFont="1" applyFill="1" applyBorder="1" applyAlignment="1">
      <alignment vertical="center" shrinkToFit="1"/>
    </xf>
    <xf numFmtId="176" fontId="0" fillId="0" borderId="37" xfId="0" applyNumberFormat="1" applyFont="1" applyBorder="1" applyAlignment="1">
      <alignment vertical="center" shrinkToFit="1"/>
    </xf>
    <xf numFmtId="176" fontId="0" fillId="0" borderId="41" xfId="0" applyNumberFormat="1" applyFont="1" applyBorder="1" applyAlignment="1">
      <alignment vertical="center" shrinkToFit="1"/>
    </xf>
    <xf numFmtId="0" fontId="6" fillId="0" borderId="0" xfId="2" applyFont="1"/>
    <xf numFmtId="0" fontId="6" fillId="0" borderId="0" xfId="2" applyFont="1" applyAlignment="1">
      <alignment horizontal="center" shrinkToFit="1"/>
    </xf>
    <xf numFmtId="0" fontId="7" fillId="0" borderId="0" xfId="2" applyFont="1" applyAlignment="1">
      <alignment horizontal="center" vertical="center"/>
    </xf>
    <xf numFmtId="0" fontId="6" fillId="0" borderId="42" xfId="2" applyFont="1" applyBorder="1"/>
    <xf numFmtId="0" fontId="6" fillId="0" borderId="0" xfId="2" applyFont="1" applyAlignment="1">
      <alignment horizontal="left" vertical="center"/>
    </xf>
    <xf numFmtId="0" fontId="6" fillId="0" borderId="43" xfId="2" applyFont="1" applyBorder="1" applyAlignment="1">
      <alignment horizontal="center" vertical="center" shrinkToFit="1"/>
    </xf>
    <xf numFmtId="0" fontId="6" fillId="0" borderId="44" xfId="2" applyFont="1" applyBorder="1" applyAlignment="1">
      <alignment horizontal="center" vertical="center" shrinkToFit="1"/>
    </xf>
    <xf numFmtId="0" fontId="6" fillId="0" borderId="43" xfId="2" applyFont="1" applyBorder="1" applyAlignment="1">
      <alignment horizontal="center" vertical="center" textRotation="255" shrinkToFit="1"/>
    </xf>
    <xf numFmtId="0" fontId="6" fillId="0" borderId="45" xfId="2" applyFont="1" applyBorder="1" applyAlignment="1">
      <alignment horizontal="center" vertical="center" textRotation="255" shrinkToFit="1"/>
    </xf>
    <xf numFmtId="0" fontId="6" fillId="0" borderId="43" xfId="2" applyFont="1" applyBorder="1" applyAlignment="1">
      <alignment horizontal="right" vertical="center" shrinkToFit="1"/>
    </xf>
    <xf numFmtId="0" fontId="6" fillId="0" borderId="44" xfId="2" applyFont="1" applyBorder="1" applyAlignment="1">
      <alignment horizontal="right" vertical="center" shrinkToFit="1"/>
    </xf>
    <xf numFmtId="0" fontId="6" fillId="0" borderId="44" xfId="2" applyFont="1" applyBorder="1" applyAlignment="1">
      <alignment horizontal="center" vertical="center" textRotation="255" shrinkToFit="1"/>
    </xf>
    <xf numFmtId="0" fontId="6" fillId="0" borderId="0" xfId="2" applyFont="1" applyBorder="1"/>
    <xf numFmtId="0" fontId="6" fillId="0" borderId="0" xfId="2" applyFont="1" applyBorder="1" applyAlignment="1">
      <alignment horizontal="left" vertical="center" shrinkToFit="1"/>
    </xf>
    <xf numFmtId="0" fontId="8" fillId="0" borderId="0" xfId="2" applyFont="1" applyAlignment="1">
      <alignment horizontal="center" vertical="top"/>
    </xf>
    <xf numFmtId="0" fontId="6" fillId="0" borderId="46" xfId="2" applyFont="1" applyBorder="1" applyAlignment="1">
      <alignment horizontal="center" vertical="center" shrinkToFit="1"/>
    </xf>
    <xf numFmtId="0" fontId="6" fillId="0" borderId="42" xfId="2" applyFont="1" applyBorder="1" applyAlignment="1">
      <alignment horizontal="center" vertical="center" shrinkToFit="1"/>
    </xf>
    <xf numFmtId="0" fontId="6" fillId="0" borderId="46" xfId="2" applyFont="1" applyBorder="1" applyAlignment="1">
      <alignment horizontal="center" vertical="center" textRotation="255" shrinkToFit="1"/>
    </xf>
    <xf numFmtId="0" fontId="6" fillId="0" borderId="0" xfId="2" applyFont="1" applyBorder="1" applyAlignment="1">
      <alignment horizontal="center" vertical="center" textRotation="255" shrinkToFit="1"/>
    </xf>
    <xf numFmtId="0" fontId="6" fillId="0" borderId="46" xfId="2" applyFont="1" applyBorder="1" applyAlignment="1">
      <alignment horizontal="right" vertical="center" shrinkToFit="1"/>
    </xf>
    <xf numFmtId="0" fontId="6" fillId="0" borderId="42" xfId="2" applyFont="1" applyBorder="1" applyAlignment="1">
      <alignment horizontal="right" vertical="center" shrinkToFit="1"/>
    </xf>
    <xf numFmtId="0" fontId="6" fillId="0" borderId="42" xfId="2" applyFont="1" applyBorder="1" applyAlignment="1">
      <alignment horizontal="center" vertical="center" textRotation="255" shrinkToFit="1"/>
    </xf>
    <xf numFmtId="0" fontId="6" fillId="0" borderId="0" xfId="2" applyFont="1" applyAlignment="1">
      <alignment horizontal="left" vertical="center" shrinkToFit="1"/>
    </xf>
    <xf numFmtId="0" fontId="6" fillId="0" borderId="47" xfId="2" applyFont="1" applyBorder="1" applyAlignment="1">
      <alignment horizontal="center" vertical="center" textRotation="255" shrinkToFit="1"/>
    </xf>
    <xf numFmtId="0" fontId="6" fillId="0" borderId="48" xfId="2" applyFont="1" applyBorder="1" applyAlignment="1">
      <alignment horizontal="center" vertical="center" textRotation="255" shrinkToFit="1"/>
    </xf>
    <xf numFmtId="0" fontId="6" fillId="0" borderId="49" xfId="2" applyFont="1" applyBorder="1" applyAlignment="1">
      <alignment horizontal="center" vertical="center" textRotation="255" shrinkToFit="1"/>
    </xf>
    <xf numFmtId="0" fontId="6" fillId="0" borderId="50" xfId="2" applyFont="1" applyBorder="1" applyAlignment="1">
      <alignment horizontal="center" vertical="center" shrinkToFit="1"/>
    </xf>
    <xf numFmtId="0" fontId="6" fillId="0" borderId="45" xfId="2" applyFont="1" applyBorder="1" applyAlignment="1">
      <alignment horizontal="center" vertical="center" shrinkToFit="1"/>
    </xf>
    <xf numFmtId="0" fontId="9" fillId="0" borderId="45" xfId="2" applyFont="1" applyBorder="1" applyAlignment="1">
      <alignment horizontal="center" vertical="center" shrinkToFit="1"/>
    </xf>
    <xf numFmtId="0" fontId="9" fillId="0" borderId="50" xfId="2" applyFont="1" applyBorder="1" applyAlignment="1">
      <alignment horizontal="center" vertical="center" shrinkToFit="1"/>
    </xf>
    <xf numFmtId="0" fontId="6" fillId="0" borderId="51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0" fontId="9" fillId="0" borderId="0" xfId="2" applyFont="1" applyBorder="1" applyAlignment="1">
      <alignment horizontal="center" vertical="center" shrinkToFit="1"/>
    </xf>
    <xf numFmtId="0" fontId="9" fillId="0" borderId="51" xfId="2" applyFont="1" applyBorder="1" applyAlignment="1">
      <alignment horizontal="center" vertical="center" shrinkToFit="1"/>
    </xf>
    <xf numFmtId="0" fontId="6" fillId="0" borderId="47" xfId="2" applyFont="1" applyBorder="1" applyAlignment="1">
      <alignment horizontal="center" vertical="center" shrinkToFit="1"/>
    </xf>
    <xf numFmtId="0" fontId="6" fillId="0" borderId="49" xfId="2" applyFont="1" applyBorder="1" applyAlignment="1">
      <alignment horizontal="center" vertical="center" shrinkToFit="1"/>
    </xf>
    <xf numFmtId="0" fontId="6" fillId="0" borderId="52" xfId="2" applyFont="1" applyBorder="1" applyAlignment="1">
      <alignment horizontal="center" vertical="center" shrinkToFit="1"/>
    </xf>
    <xf numFmtId="0" fontId="6" fillId="0" borderId="48" xfId="2" applyFont="1" applyBorder="1" applyAlignment="1">
      <alignment horizontal="center" vertical="center" shrinkToFit="1"/>
    </xf>
    <xf numFmtId="0" fontId="9" fillId="0" borderId="48" xfId="2" applyFont="1" applyBorder="1" applyAlignment="1">
      <alignment horizontal="center" vertical="center" shrinkToFit="1"/>
    </xf>
    <xf numFmtId="0" fontId="9" fillId="0" borderId="52" xfId="2" applyFont="1" applyBorder="1" applyAlignment="1">
      <alignment horizontal="center" vertical="center" shrinkToFit="1"/>
    </xf>
    <xf numFmtId="0" fontId="6" fillId="0" borderId="43" xfId="2" applyFont="1" applyBorder="1" applyAlignment="1">
      <alignment shrinkToFit="1"/>
    </xf>
    <xf numFmtId="0" fontId="6" fillId="0" borderId="50" xfId="2" applyFont="1" applyBorder="1" applyAlignment="1">
      <alignment shrinkToFit="1"/>
    </xf>
    <xf numFmtId="0" fontId="6" fillId="0" borderId="53" xfId="2" applyFont="1" applyBorder="1" applyAlignment="1">
      <alignment shrinkToFit="1"/>
    </xf>
    <xf numFmtId="0" fontId="6" fillId="0" borderId="44" xfId="2" applyFont="1" applyBorder="1" applyAlignment="1">
      <alignment shrinkToFit="1"/>
    </xf>
    <xf numFmtId="0" fontId="6" fillId="0" borderId="43" xfId="2" applyFont="1" applyBorder="1" applyAlignment="1">
      <alignment vertical="center" shrinkToFit="1"/>
    </xf>
    <xf numFmtId="0" fontId="6" fillId="0" borderId="44" xfId="2" applyFont="1" applyBorder="1" applyAlignment="1">
      <alignment vertical="center" shrinkToFit="1"/>
    </xf>
    <xf numFmtId="180" fontId="8" fillId="0" borderId="43" xfId="2" applyNumberFormat="1" applyFont="1" applyBorder="1" applyAlignment="1">
      <alignment horizontal="center" vertical="center" shrinkToFit="1"/>
    </xf>
    <xf numFmtId="180" fontId="8" fillId="0" borderId="50" xfId="2" applyNumberFormat="1" applyFont="1" applyBorder="1" applyAlignment="1">
      <alignment horizontal="center" vertical="center" shrinkToFit="1"/>
    </xf>
    <xf numFmtId="180" fontId="8" fillId="0" borderId="53" xfId="2" applyNumberFormat="1" applyFont="1" applyBorder="1" applyAlignment="1">
      <alignment horizontal="center" vertical="center" shrinkToFit="1"/>
    </xf>
    <xf numFmtId="0" fontId="6" fillId="0" borderId="46" xfId="2" applyFont="1" applyBorder="1" applyAlignment="1">
      <alignment shrinkToFit="1"/>
    </xf>
    <xf numFmtId="0" fontId="6" fillId="0" borderId="51" xfId="2" applyFont="1" applyBorder="1" applyAlignment="1">
      <alignment shrinkToFit="1"/>
    </xf>
    <xf numFmtId="0" fontId="6" fillId="0" borderId="54" xfId="2" applyFont="1" applyBorder="1" applyAlignment="1">
      <alignment shrinkToFit="1"/>
    </xf>
    <xf numFmtId="0" fontId="6" fillId="0" borderId="42" xfId="2" applyFont="1" applyBorder="1" applyAlignment="1">
      <alignment shrinkToFit="1"/>
    </xf>
    <xf numFmtId="0" fontId="6" fillId="0" borderId="46" xfId="2" applyFont="1" applyBorder="1" applyAlignment="1">
      <alignment vertical="center" shrinkToFit="1"/>
    </xf>
    <xf numFmtId="0" fontId="6" fillId="0" borderId="42" xfId="2" applyFont="1" applyBorder="1" applyAlignment="1">
      <alignment vertical="center" shrinkToFit="1"/>
    </xf>
    <xf numFmtId="180" fontId="8" fillId="0" borderId="46" xfId="2" applyNumberFormat="1" applyFont="1" applyBorder="1" applyAlignment="1">
      <alignment horizontal="center" vertical="center" shrinkToFit="1"/>
    </xf>
    <xf numFmtId="180" fontId="8" fillId="0" borderId="51" xfId="2" applyNumberFormat="1" applyFont="1" applyBorder="1" applyAlignment="1">
      <alignment horizontal="center" vertical="center" shrinkToFit="1"/>
    </xf>
    <xf numFmtId="180" fontId="8" fillId="0" borderId="54" xfId="2" applyNumberFormat="1" applyFont="1" applyBorder="1" applyAlignment="1">
      <alignment horizontal="center" vertical="center" shrinkToFit="1"/>
    </xf>
    <xf numFmtId="181" fontId="8" fillId="0" borderId="46" xfId="2" applyNumberFormat="1" applyFont="1" applyBorder="1" applyAlignment="1">
      <alignment horizontal="right" vertical="center" shrinkToFit="1"/>
    </xf>
    <xf numFmtId="181" fontId="8" fillId="0" borderId="51" xfId="2" applyNumberFormat="1" applyFont="1" applyBorder="1" applyAlignment="1">
      <alignment horizontal="right" vertical="center" shrinkToFit="1"/>
    </xf>
    <xf numFmtId="181" fontId="8" fillId="0" borderId="54" xfId="2" applyNumberFormat="1" applyFont="1" applyBorder="1" applyAlignment="1">
      <alignment horizontal="right" vertical="center" shrinkToFit="1"/>
    </xf>
    <xf numFmtId="181" fontId="8" fillId="0" borderId="42" xfId="2" applyNumberFormat="1" applyFont="1" applyBorder="1" applyAlignment="1">
      <alignment horizontal="right" vertical="center" shrinkToFit="1"/>
    </xf>
    <xf numFmtId="181" fontId="8" fillId="0" borderId="46" xfId="2" applyNumberFormat="1" applyFont="1" applyBorder="1" applyAlignment="1">
      <alignment horizontal="center" vertical="center" shrinkToFit="1"/>
    </xf>
    <xf numFmtId="181" fontId="8" fillId="0" borderId="51" xfId="2" applyNumberFormat="1" applyFont="1" applyBorder="1" applyAlignment="1">
      <alignment horizontal="center" vertical="center" shrinkToFit="1"/>
    </xf>
    <xf numFmtId="181" fontId="8" fillId="0" borderId="54" xfId="2" applyNumberFormat="1" applyFont="1" applyBorder="1" applyAlignment="1">
      <alignment horizontal="center" vertical="center" shrinkToFit="1"/>
    </xf>
    <xf numFmtId="181" fontId="8" fillId="0" borderId="42" xfId="2" applyNumberFormat="1" applyFont="1" applyBorder="1" applyAlignment="1">
      <alignment horizontal="center" vertical="center" shrinkToFit="1"/>
    </xf>
    <xf numFmtId="181" fontId="10" fillId="0" borderId="46" xfId="2" applyNumberFormat="1" applyFont="1" applyBorder="1" applyAlignment="1">
      <alignment horizontal="center" vertical="center" shrinkToFit="1"/>
    </xf>
    <xf numFmtId="181" fontId="10" fillId="0" borderId="42" xfId="2" applyNumberFormat="1" applyFont="1" applyBorder="1" applyAlignment="1">
      <alignment horizontal="center" vertical="center" shrinkToFit="1"/>
    </xf>
    <xf numFmtId="180" fontId="9" fillId="0" borderId="54" xfId="2" quotePrefix="1" applyNumberFormat="1" applyFont="1" applyBorder="1" applyAlignment="1">
      <alignment horizontal="center" vertical="center" shrinkToFit="1"/>
    </xf>
    <xf numFmtId="180" fontId="9" fillId="0" borderId="51" xfId="2" applyNumberFormat="1" applyFont="1" applyBorder="1" applyAlignment="1">
      <alignment horizontal="center" vertical="center" shrinkToFit="1"/>
    </xf>
    <xf numFmtId="180" fontId="9" fillId="0" borderId="54" xfId="2" applyNumberFormat="1" applyFont="1" applyBorder="1" applyAlignment="1">
      <alignment horizontal="center" vertical="center" shrinkToFit="1"/>
    </xf>
    <xf numFmtId="0" fontId="9" fillId="0" borderId="0" xfId="2" quotePrefix="1" applyNumberFormat="1" applyFont="1" applyBorder="1" applyAlignment="1">
      <alignment horizontal="center" vertical="center" shrinkToFit="1"/>
    </xf>
    <xf numFmtId="0" fontId="9" fillId="0" borderId="51" xfId="2" quotePrefix="1" applyNumberFormat="1" applyFont="1" applyBorder="1" applyAlignment="1">
      <alignment horizontal="center" vertical="center" shrinkToFit="1"/>
    </xf>
    <xf numFmtId="182" fontId="9" fillId="0" borderId="46" xfId="2" quotePrefix="1" applyNumberFormat="1" applyFont="1" applyBorder="1" applyAlignment="1">
      <alignment horizontal="center" vertical="center" shrinkToFit="1"/>
    </xf>
    <xf numFmtId="182" fontId="9" fillId="0" borderId="55" xfId="2" quotePrefix="1" applyNumberFormat="1" applyFont="1" applyBorder="1" applyAlignment="1">
      <alignment horizontal="center" vertical="center" shrinkToFit="1"/>
    </xf>
    <xf numFmtId="182" fontId="9" fillId="0" borderId="0" xfId="2" quotePrefix="1" applyNumberFormat="1" applyFont="1" applyBorder="1" applyAlignment="1">
      <alignment horizontal="center" vertical="center" shrinkToFit="1"/>
    </xf>
    <xf numFmtId="182" fontId="9" fillId="0" borderId="51" xfId="2" quotePrefix="1" applyNumberFormat="1" applyFont="1" applyBorder="1" applyAlignment="1">
      <alignment horizontal="center" vertical="center" shrinkToFit="1"/>
    </xf>
    <xf numFmtId="183" fontId="8" fillId="0" borderId="46" xfId="2" applyNumberFormat="1" applyFont="1" applyBorder="1" applyAlignment="1">
      <alignment horizontal="right" vertical="center" shrinkToFit="1"/>
    </xf>
    <xf numFmtId="183" fontId="8" fillId="0" borderId="51" xfId="2" applyNumberFormat="1" applyFont="1" applyBorder="1" applyAlignment="1">
      <alignment horizontal="right" vertical="center" shrinkToFit="1"/>
    </xf>
    <xf numFmtId="183" fontId="8" fillId="0" borderId="54" xfId="2" applyNumberFormat="1" applyFont="1" applyBorder="1" applyAlignment="1">
      <alignment horizontal="right" vertical="center" shrinkToFit="1"/>
    </xf>
    <xf numFmtId="183" fontId="8" fillId="0" borderId="42" xfId="2" applyNumberFormat="1" applyFont="1" applyBorder="1" applyAlignment="1">
      <alignment horizontal="right" vertical="center" shrinkToFit="1"/>
    </xf>
    <xf numFmtId="183" fontId="8" fillId="0" borderId="46" xfId="2" applyNumberFormat="1" applyFont="1" applyBorder="1" applyAlignment="1">
      <alignment horizontal="center" vertical="center" shrinkToFit="1"/>
    </xf>
    <xf numFmtId="183" fontId="8" fillId="0" borderId="51" xfId="2" applyNumberFormat="1" applyFont="1" applyBorder="1" applyAlignment="1">
      <alignment horizontal="center" vertical="center" shrinkToFit="1"/>
    </xf>
    <xf numFmtId="183" fontId="8" fillId="0" borderId="54" xfId="2" applyNumberFormat="1" applyFont="1" applyBorder="1" applyAlignment="1">
      <alignment horizontal="center" vertical="center" shrinkToFit="1"/>
    </xf>
    <xf numFmtId="183" fontId="8" fillId="0" borderId="42" xfId="2" applyNumberFormat="1" applyFont="1" applyBorder="1" applyAlignment="1">
      <alignment horizontal="center" vertical="center" shrinkToFit="1"/>
    </xf>
    <xf numFmtId="183" fontId="10" fillId="0" borderId="46" xfId="2" applyNumberFormat="1" applyFont="1" applyBorder="1" applyAlignment="1">
      <alignment horizontal="center" vertical="center" shrinkToFit="1"/>
    </xf>
    <xf numFmtId="183" fontId="10" fillId="0" borderId="42" xfId="2" applyNumberFormat="1" applyFont="1" applyBorder="1" applyAlignment="1">
      <alignment horizontal="center" vertical="center" shrinkToFit="1"/>
    </xf>
    <xf numFmtId="0" fontId="6" fillId="0" borderId="46" xfId="2" quotePrefix="1" applyFont="1" applyBorder="1" applyAlignment="1">
      <alignment horizontal="center" vertical="center" shrinkToFit="1"/>
    </xf>
    <xf numFmtId="0" fontId="6" fillId="0" borderId="51" xfId="2" quotePrefix="1" applyFont="1" applyBorder="1" applyAlignment="1">
      <alignment horizontal="center" vertical="center" shrinkToFit="1"/>
    </xf>
    <xf numFmtId="0" fontId="6" fillId="0" borderId="54" xfId="2" applyFont="1" applyBorder="1" applyAlignment="1">
      <alignment horizontal="center" vertical="center" shrinkToFit="1"/>
    </xf>
    <xf numFmtId="0" fontId="6" fillId="0" borderId="46" xfId="2" quotePrefix="1" applyFont="1" applyBorder="1" applyAlignment="1">
      <alignment horizontal="right" vertical="center" shrinkToFit="1"/>
    </xf>
    <xf numFmtId="0" fontId="6" fillId="0" borderId="56" xfId="2" applyFont="1" applyBorder="1" applyAlignment="1">
      <alignment horizontal="center" vertical="center" shrinkToFit="1"/>
    </xf>
    <xf numFmtId="0" fontId="6" fillId="0" borderId="57" xfId="2" applyFont="1" applyBorder="1" applyAlignment="1">
      <alignment horizontal="center" vertical="center" shrinkToFit="1"/>
    </xf>
    <xf numFmtId="0" fontId="6" fillId="0" borderId="56" xfId="2" quotePrefix="1" applyFont="1" applyBorder="1" applyAlignment="1">
      <alignment horizontal="center" vertical="center" shrinkToFit="1"/>
    </xf>
    <xf numFmtId="0" fontId="6" fillId="0" borderId="58" xfId="2" quotePrefix="1" applyFont="1" applyBorder="1" applyAlignment="1">
      <alignment horizontal="center" vertical="center" shrinkToFit="1"/>
    </xf>
    <xf numFmtId="0" fontId="6" fillId="0" borderId="59" xfId="2" applyFont="1" applyBorder="1" applyAlignment="1">
      <alignment horizontal="center" vertical="center" shrinkToFit="1"/>
    </xf>
    <xf numFmtId="0" fontId="6" fillId="0" borderId="58" xfId="2" applyFont="1" applyBorder="1" applyAlignment="1">
      <alignment horizontal="center" vertical="center" shrinkToFit="1"/>
    </xf>
    <xf numFmtId="0" fontId="6" fillId="0" borderId="56" xfId="2" applyFont="1" applyBorder="1" applyAlignment="1">
      <alignment horizontal="right" vertical="center" shrinkToFit="1"/>
    </xf>
    <xf numFmtId="0" fontId="6" fillId="0" borderId="57" xfId="2" applyFont="1" applyBorder="1" applyAlignment="1">
      <alignment horizontal="right" vertical="center" shrinkToFit="1"/>
    </xf>
    <xf numFmtId="182" fontId="9" fillId="0" borderId="56" xfId="2" quotePrefix="1" applyNumberFormat="1" applyFont="1" applyBorder="1" applyAlignment="1">
      <alignment horizontal="center" vertical="center" shrinkToFit="1"/>
    </xf>
    <xf numFmtId="182" fontId="9" fillId="0" borderId="60" xfId="2" quotePrefix="1" applyNumberFormat="1" applyFont="1" applyBorder="1" applyAlignment="1">
      <alignment horizontal="center" vertical="center" shrinkToFit="1"/>
    </xf>
    <xf numFmtId="182" fontId="9" fillId="0" borderId="25" xfId="2" quotePrefix="1" applyNumberFormat="1" applyFont="1" applyBorder="1" applyAlignment="1">
      <alignment horizontal="center" vertical="center" shrinkToFit="1"/>
    </xf>
    <xf numFmtId="182" fontId="9" fillId="0" borderId="58" xfId="2" quotePrefix="1" applyNumberFormat="1" applyFont="1" applyBorder="1" applyAlignment="1">
      <alignment horizontal="center" vertical="center" shrinkToFit="1"/>
    </xf>
    <xf numFmtId="0" fontId="10" fillId="0" borderId="2" xfId="2" applyFont="1" applyBorder="1" applyAlignment="1">
      <alignment horizontal="center" vertical="center" shrinkToFit="1"/>
    </xf>
    <xf numFmtId="0" fontId="10" fillId="0" borderId="61" xfId="2" applyFont="1" applyBorder="1" applyAlignment="1">
      <alignment horizontal="center" vertical="center" shrinkToFit="1"/>
    </xf>
    <xf numFmtId="183" fontId="6" fillId="0" borderId="62" xfId="2" applyNumberFormat="1" applyFont="1" applyBorder="1" applyAlignment="1">
      <alignment horizontal="right" vertical="center" shrinkToFit="1"/>
    </xf>
    <xf numFmtId="183" fontId="6" fillId="0" borderId="63" xfId="2" applyNumberFormat="1" applyFont="1" applyBorder="1" applyAlignment="1">
      <alignment horizontal="right" vertical="center" shrinkToFit="1"/>
    </xf>
    <xf numFmtId="183" fontId="6" fillId="0" borderId="64" xfId="2" applyNumberFormat="1" applyFont="1" applyBorder="1" applyAlignment="1">
      <alignment horizontal="right" vertical="center" shrinkToFit="1"/>
    </xf>
    <xf numFmtId="183" fontId="6" fillId="0" borderId="24" xfId="2" applyNumberFormat="1" applyFont="1" applyBorder="1" applyAlignment="1">
      <alignment horizontal="right" vertical="center" shrinkToFit="1"/>
    </xf>
    <xf numFmtId="183" fontId="6" fillId="0" borderId="2" xfId="2" applyNumberFormat="1" applyFont="1" applyBorder="1" applyAlignment="1">
      <alignment horizontal="right" vertical="center" shrinkToFit="1"/>
    </xf>
    <xf numFmtId="183" fontId="6" fillId="0" borderId="3" xfId="2" applyNumberFormat="1" applyFont="1" applyBorder="1" applyAlignment="1">
      <alignment horizontal="right" vertical="center" shrinkToFit="1"/>
    </xf>
    <xf numFmtId="183" fontId="6" fillId="0" borderId="62" xfId="2" applyNumberFormat="1" applyFont="1" applyBorder="1" applyAlignment="1">
      <alignment horizontal="right" vertical="top" shrinkToFit="1"/>
    </xf>
    <xf numFmtId="183" fontId="6" fillId="0" borderId="63" xfId="2" applyNumberFormat="1" applyFont="1" applyBorder="1" applyAlignment="1">
      <alignment horizontal="right" vertical="top" shrinkToFit="1"/>
    </xf>
    <xf numFmtId="183" fontId="6" fillId="0" borderId="24" xfId="2" applyNumberFormat="1" applyFont="1" applyBorder="1" applyAlignment="1">
      <alignment horizontal="right" vertical="top" shrinkToFit="1"/>
    </xf>
    <xf numFmtId="183" fontId="6" fillId="0" borderId="3" xfId="2" applyNumberFormat="1" applyFont="1" applyBorder="1" applyAlignment="1">
      <alignment horizontal="right" vertical="top" shrinkToFit="1"/>
    </xf>
    <xf numFmtId="0" fontId="10" fillId="0" borderId="24" xfId="2" applyFont="1" applyBorder="1" applyAlignment="1">
      <alignment horizontal="center" vertical="center" shrinkToFit="1"/>
    </xf>
    <xf numFmtId="183" fontId="6" fillId="0" borderId="61" xfId="2" applyNumberFormat="1" applyFont="1" applyBorder="1" applyAlignment="1">
      <alignment horizontal="right" vertical="center" shrinkToFit="1"/>
    </xf>
    <xf numFmtId="0" fontId="10" fillId="0" borderId="65" xfId="2" applyFont="1" applyBorder="1" applyAlignment="1">
      <alignment horizontal="center" vertical="center" shrinkToFit="1"/>
    </xf>
    <xf numFmtId="0" fontId="10" fillId="0" borderId="42" xfId="2" applyFont="1" applyBorder="1" applyAlignment="1">
      <alignment horizontal="center" vertical="center" shrinkToFit="1"/>
    </xf>
    <xf numFmtId="183" fontId="6" fillId="0" borderId="46" xfId="2" applyNumberFormat="1" applyFont="1" applyBorder="1" applyAlignment="1">
      <alignment horizontal="right" vertical="center" shrinkToFit="1"/>
    </xf>
    <xf numFmtId="183" fontId="6" fillId="0" borderId="51" xfId="2" applyNumberFormat="1" applyFont="1" applyBorder="1" applyAlignment="1">
      <alignment horizontal="right" vertical="center" shrinkToFit="1"/>
    </xf>
    <xf numFmtId="183" fontId="6" fillId="0" borderId="54" xfId="2" applyNumberFormat="1" applyFont="1" applyBorder="1" applyAlignment="1">
      <alignment horizontal="right" vertical="center" shrinkToFit="1"/>
    </xf>
    <xf numFmtId="183" fontId="6" fillId="0" borderId="0" xfId="2" applyNumberFormat="1" applyFont="1" applyBorder="1" applyAlignment="1">
      <alignment horizontal="right" vertical="center" shrinkToFit="1"/>
    </xf>
    <xf numFmtId="183" fontId="6" fillId="0" borderId="65" xfId="2" applyNumberFormat="1" applyFont="1" applyBorder="1" applyAlignment="1">
      <alignment horizontal="right" vertical="center" shrinkToFit="1"/>
    </xf>
    <xf numFmtId="183" fontId="6" fillId="0" borderId="1" xfId="2" applyNumberFormat="1" applyFont="1" applyBorder="1" applyAlignment="1">
      <alignment horizontal="right" vertical="center" shrinkToFit="1"/>
    </xf>
    <xf numFmtId="183" fontId="6" fillId="0" borderId="46" xfId="2" applyNumberFormat="1" applyFont="1" applyBorder="1" applyAlignment="1">
      <alignment horizontal="right" vertical="top" shrinkToFit="1"/>
    </xf>
    <xf numFmtId="183" fontId="6" fillId="0" borderId="51" xfId="2" applyNumberFormat="1" applyFont="1" applyBorder="1" applyAlignment="1">
      <alignment horizontal="right" vertical="top" shrinkToFit="1"/>
    </xf>
    <xf numFmtId="183" fontId="6" fillId="0" borderId="0" xfId="2" applyNumberFormat="1" applyFont="1" applyBorder="1" applyAlignment="1">
      <alignment horizontal="right" vertical="top" shrinkToFit="1"/>
    </xf>
    <xf numFmtId="183" fontId="6" fillId="0" borderId="1" xfId="2" applyNumberFormat="1" applyFont="1" applyBorder="1" applyAlignment="1">
      <alignment horizontal="right" vertical="top" shrinkToFit="1"/>
    </xf>
    <xf numFmtId="0" fontId="10" fillId="0" borderId="0" xfId="2" applyFont="1" applyBorder="1" applyAlignment="1">
      <alignment horizontal="center" vertical="center" shrinkToFit="1"/>
    </xf>
    <xf numFmtId="183" fontId="6" fillId="0" borderId="42" xfId="2" applyNumberFormat="1" applyFont="1" applyBorder="1" applyAlignment="1">
      <alignment horizontal="right" vertical="center" shrinkToFit="1"/>
    </xf>
    <xf numFmtId="0" fontId="6" fillId="0" borderId="0" xfId="2" applyFont="1" applyAlignment="1">
      <alignment horizontal="center"/>
    </xf>
    <xf numFmtId="0" fontId="6" fillId="0" borderId="46" xfId="2" applyFont="1" applyBorder="1" applyAlignment="1">
      <alignment horizontal="left" vertical="center" shrinkToFit="1"/>
    </xf>
    <xf numFmtId="0" fontId="6" fillId="0" borderId="51" xfId="2" applyFont="1" applyBorder="1" applyAlignment="1">
      <alignment horizontal="left" vertical="center" shrinkToFit="1"/>
    </xf>
    <xf numFmtId="0" fontId="6" fillId="0" borderId="54" xfId="2" applyFont="1" applyBorder="1" applyAlignment="1">
      <alignment horizontal="left" vertical="center" shrinkToFit="1"/>
    </xf>
    <xf numFmtId="0" fontId="6" fillId="0" borderId="65" xfId="2" applyFont="1" applyBorder="1" applyAlignment="1">
      <alignment horizontal="left" vertical="center" shrinkToFit="1"/>
    </xf>
    <xf numFmtId="0" fontId="6" fillId="0" borderId="1" xfId="2" applyFont="1" applyBorder="1" applyAlignment="1">
      <alignment horizontal="left" vertical="center" shrinkToFit="1"/>
    </xf>
    <xf numFmtId="0" fontId="6" fillId="0" borderId="1" xfId="2" applyFont="1" applyBorder="1" applyAlignment="1">
      <alignment horizontal="center" vertical="center" shrinkToFit="1"/>
    </xf>
    <xf numFmtId="0" fontId="6" fillId="0" borderId="65" xfId="2" applyFont="1" applyBorder="1" applyAlignment="1">
      <alignment horizontal="center" vertical="center" shrinkToFit="1"/>
    </xf>
    <xf numFmtId="0" fontId="10" fillId="0" borderId="66" xfId="2" applyFont="1" applyBorder="1" applyAlignment="1">
      <alignment horizontal="center" vertical="center" shrinkToFit="1"/>
    </xf>
    <xf numFmtId="0" fontId="10" fillId="0" borderId="57" xfId="2" applyFont="1" applyBorder="1" applyAlignment="1">
      <alignment horizontal="center" vertical="center" shrinkToFit="1"/>
    </xf>
    <xf numFmtId="0" fontId="6" fillId="0" borderId="56" xfId="2" applyFont="1" applyBorder="1" applyAlignment="1">
      <alignment horizontal="left" vertical="center" shrinkToFit="1"/>
    </xf>
    <xf numFmtId="0" fontId="6" fillId="0" borderId="58" xfId="2" applyFont="1" applyBorder="1" applyAlignment="1">
      <alignment horizontal="left" vertical="center" shrinkToFit="1"/>
    </xf>
    <xf numFmtId="0" fontId="6" fillId="0" borderId="59" xfId="2" applyFont="1" applyBorder="1" applyAlignment="1">
      <alignment horizontal="left" vertical="center" shrinkToFit="1"/>
    </xf>
    <xf numFmtId="0" fontId="6" fillId="0" borderId="25" xfId="2" applyFont="1" applyBorder="1" applyAlignment="1">
      <alignment horizontal="left" vertical="center" shrinkToFit="1"/>
    </xf>
    <xf numFmtId="0" fontId="6" fillId="0" borderId="66" xfId="2" applyFont="1" applyBorder="1" applyAlignment="1">
      <alignment horizontal="left" vertical="center" shrinkToFit="1"/>
    </xf>
    <xf numFmtId="0" fontId="6" fillId="0" borderId="67" xfId="2" applyFont="1" applyBorder="1" applyAlignment="1">
      <alignment horizontal="left" vertical="center" shrinkToFit="1"/>
    </xf>
    <xf numFmtId="0" fontId="10" fillId="0" borderId="25" xfId="2" applyFont="1" applyBorder="1" applyAlignment="1">
      <alignment horizontal="center" vertical="center" shrinkToFit="1"/>
    </xf>
    <xf numFmtId="0" fontId="6" fillId="0" borderId="25" xfId="2" applyFont="1" applyBorder="1" applyAlignment="1">
      <alignment horizontal="center" vertical="center" shrinkToFit="1"/>
    </xf>
    <xf numFmtId="0" fontId="6" fillId="0" borderId="67" xfId="2" applyFont="1" applyBorder="1" applyAlignment="1">
      <alignment horizontal="center" vertical="center" shrinkToFit="1"/>
    </xf>
    <xf numFmtId="0" fontId="6" fillId="0" borderId="66" xfId="2" applyFont="1" applyBorder="1" applyAlignment="1">
      <alignment horizontal="center" vertical="center" shrinkToFit="1"/>
    </xf>
    <xf numFmtId="0" fontId="6" fillId="0" borderId="47" xfId="2" applyFont="1" applyBorder="1"/>
    <xf numFmtId="0" fontId="6" fillId="0" borderId="48" xfId="2" applyFont="1" applyBorder="1"/>
    <xf numFmtId="0" fontId="6" fillId="0" borderId="2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0" xfId="2" applyFont="1" applyBorder="1" applyAlignment="1"/>
    <xf numFmtId="0" fontId="6" fillId="0" borderId="45" xfId="2" applyFont="1" applyBorder="1"/>
    <xf numFmtId="0" fontId="10" fillId="0" borderId="0" xfId="2" applyFont="1" applyBorder="1" applyAlignment="1">
      <alignment vertical="center" wrapText="1"/>
    </xf>
    <xf numFmtId="0" fontId="6" fillId="0" borderId="65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46" xfId="2" applyFont="1" applyBorder="1" applyAlignment="1">
      <alignment horizontal="left" wrapText="1"/>
    </xf>
    <xf numFmtId="0" fontId="6" fillId="0" borderId="0" xfId="2" applyFont="1" applyAlignment="1">
      <alignment horizontal="left" wrapText="1"/>
    </xf>
    <xf numFmtId="0" fontId="6" fillId="0" borderId="68" xfId="2" applyFont="1" applyBorder="1" applyAlignment="1">
      <alignment horizontal="center" vertical="center" shrinkToFit="1"/>
    </xf>
    <xf numFmtId="0" fontId="6" fillId="0" borderId="5" xfId="2" applyFont="1" applyBorder="1" applyAlignment="1">
      <alignment horizontal="center" vertical="center" shrinkToFit="1"/>
    </xf>
    <xf numFmtId="0" fontId="6" fillId="0" borderId="62" xfId="2" applyFont="1" applyBorder="1" applyAlignment="1">
      <alignment horizontal="right" vertical="center" shrinkToFit="1"/>
    </xf>
    <xf numFmtId="0" fontId="6" fillId="0" borderId="24" xfId="2" applyFont="1" applyBorder="1" applyAlignment="1">
      <alignment horizontal="right" vertical="center" shrinkToFit="1"/>
    </xf>
    <xf numFmtId="0" fontId="6" fillId="0" borderId="3" xfId="2" applyFont="1" applyBorder="1" applyAlignment="1">
      <alignment horizontal="right" vertical="center" shrinkToFit="1"/>
    </xf>
    <xf numFmtId="0" fontId="6" fillId="0" borderId="0" xfId="2" applyFont="1" applyBorder="1" applyAlignment="1">
      <alignment horizontal="right" vertical="center"/>
    </xf>
    <xf numFmtId="0" fontId="6" fillId="0" borderId="2" xfId="2" applyFont="1" applyBorder="1" applyAlignment="1">
      <alignment horizontal="center" vertical="center" shrinkToFit="1"/>
    </xf>
    <xf numFmtId="0" fontId="6" fillId="0" borderId="24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61" xfId="2" applyFont="1" applyBorder="1" applyAlignment="1">
      <alignment horizontal="center" vertical="center" shrinkToFit="1"/>
    </xf>
    <xf numFmtId="0" fontId="6" fillId="0" borderId="62" xfId="2" applyFont="1" applyBorder="1" applyAlignment="1">
      <alignment horizontal="center" vertical="center" shrinkToFit="1"/>
    </xf>
    <xf numFmtId="0" fontId="6" fillId="0" borderId="69" xfId="2" applyFont="1" applyBorder="1" applyAlignment="1">
      <alignment horizontal="center" vertical="center" shrinkToFit="1"/>
    </xf>
    <xf numFmtId="0" fontId="6" fillId="0" borderId="14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right" vertical="center" shrinkToFit="1"/>
    </xf>
    <xf numFmtId="0" fontId="6" fillId="0" borderId="1" xfId="2" applyFont="1" applyBorder="1" applyAlignment="1">
      <alignment horizontal="right" vertical="center" shrinkToFit="1"/>
    </xf>
    <xf numFmtId="0" fontId="10" fillId="0" borderId="0" xfId="2" applyFont="1" applyBorder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6" fillId="0" borderId="11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70" xfId="2" applyFont="1" applyBorder="1" applyAlignment="1">
      <alignment horizontal="center" vertical="center" shrinkToFit="1"/>
    </xf>
    <xf numFmtId="0" fontId="6" fillId="0" borderId="71" xfId="2" applyFont="1" applyBorder="1" applyAlignment="1">
      <alignment horizontal="center" vertical="center" shrinkToFit="1"/>
    </xf>
    <xf numFmtId="0" fontId="6" fillId="0" borderId="45" xfId="2" applyFont="1" applyBorder="1" applyAlignment="1">
      <alignment horizontal="right" vertical="center" shrinkToFit="1"/>
    </xf>
    <xf numFmtId="0" fontId="6" fillId="0" borderId="11" xfId="2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3" fontId="11" fillId="0" borderId="43" xfId="2" applyNumberFormat="1" applyFont="1" applyBorder="1" applyAlignment="1">
      <alignment horizontal="right" vertical="center" shrinkToFit="1"/>
    </xf>
    <xf numFmtId="3" fontId="11" fillId="0" borderId="45" xfId="2" applyNumberFormat="1" applyFont="1" applyBorder="1" applyAlignment="1">
      <alignment horizontal="right" vertical="center" shrinkToFit="1"/>
    </xf>
    <xf numFmtId="3" fontId="11" fillId="0" borderId="71" xfId="2" applyNumberFormat="1" applyFont="1" applyBorder="1" applyAlignment="1">
      <alignment horizontal="right" vertical="center" shrinkToFit="1"/>
    </xf>
    <xf numFmtId="0" fontId="6" fillId="0" borderId="69" xfId="2" applyFont="1" applyBorder="1" applyAlignment="1">
      <alignment horizontal="right" vertical="center" shrinkToFit="1"/>
    </xf>
    <xf numFmtId="0" fontId="6" fillId="0" borderId="14" xfId="2" applyFont="1" applyBorder="1" applyAlignment="1">
      <alignment horizontal="right" vertical="center" shrinkToFit="1"/>
    </xf>
    <xf numFmtId="0" fontId="12" fillId="0" borderId="14" xfId="2" applyFont="1" applyBorder="1" applyAlignment="1">
      <alignment horizontal="center" vertical="center" shrinkToFit="1"/>
    </xf>
    <xf numFmtId="0" fontId="12" fillId="0" borderId="72" xfId="2" applyFont="1" applyBorder="1" applyAlignment="1">
      <alignment horizontal="center" vertical="center" shrinkToFit="1"/>
    </xf>
    <xf numFmtId="0" fontId="12" fillId="0" borderId="17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/>
    </xf>
    <xf numFmtId="3" fontId="11" fillId="0" borderId="46" xfId="2" applyNumberFormat="1" applyFont="1" applyBorder="1" applyAlignment="1">
      <alignment horizontal="right" vertical="center" shrinkToFit="1"/>
    </xf>
    <xf numFmtId="3" fontId="11" fillId="0" borderId="0" xfId="2" applyNumberFormat="1" applyFont="1" applyBorder="1" applyAlignment="1">
      <alignment horizontal="right" vertical="center" shrinkToFit="1"/>
    </xf>
    <xf numFmtId="3" fontId="11" fillId="0" borderId="1" xfId="2" applyNumberFormat="1" applyFont="1" applyBorder="1" applyAlignment="1">
      <alignment horizontal="right" vertical="center" shrinkToFit="1"/>
    </xf>
    <xf numFmtId="0" fontId="6" fillId="0" borderId="73" xfId="2" applyFont="1" applyBorder="1" applyAlignment="1">
      <alignment horizontal="right" vertical="center" shrinkToFit="1"/>
    </xf>
    <xf numFmtId="0" fontId="6" fillId="0" borderId="74" xfId="2" applyFont="1" applyBorder="1" applyAlignment="1">
      <alignment horizontal="right" vertical="center" shrinkToFit="1"/>
    </xf>
    <xf numFmtId="0" fontId="12" fillId="0" borderId="74" xfId="2" applyFont="1" applyBorder="1" applyAlignment="1">
      <alignment horizontal="center" vertical="center" shrinkToFit="1"/>
    </xf>
    <xf numFmtId="0" fontId="12" fillId="0" borderId="75" xfId="2" applyFont="1" applyBorder="1" applyAlignment="1">
      <alignment horizontal="center" vertical="center" shrinkToFit="1"/>
    </xf>
    <xf numFmtId="0" fontId="12" fillId="0" borderId="76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right" vertical="center" shrinkToFit="1"/>
    </xf>
    <xf numFmtId="0" fontId="6" fillId="0" borderId="77" xfId="2" applyFont="1" applyBorder="1" applyAlignment="1">
      <alignment horizontal="right" vertical="center" shrinkToFit="1"/>
    </xf>
    <xf numFmtId="0" fontId="12" fillId="0" borderId="77" xfId="2" applyFont="1" applyBorder="1" applyAlignment="1">
      <alignment horizontal="center" vertical="center" shrinkToFit="1"/>
    </xf>
    <xf numFmtId="0" fontId="12" fillId="0" borderId="47" xfId="2" applyFont="1" applyBorder="1" applyAlignment="1">
      <alignment horizontal="center" vertical="center" shrinkToFit="1"/>
    </xf>
    <xf numFmtId="0" fontId="12" fillId="0" borderId="78" xfId="2" applyFont="1" applyBorder="1" applyAlignment="1">
      <alignment horizontal="center" vertical="center" shrinkToFit="1"/>
    </xf>
    <xf numFmtId="0" fontId="6" fillId="0" borderId="42" xfId="2" applyFont="1" applyBorder="1" applyAlignment="1">
      <alignment horizontal="left" vertical="center" shrinkToFit="1"/>
    </xf>
    <xf numFmtId="184" fontId="6" fillId="0" borderId="46" xfId="2" applyNumberFormat="1" applyFont="1" applyBorder="1" applyAlignment="1">
      <alignment horizontal="right" vertical="center" shrinkToFit="1"/>
    </xf>
    <xf numFmtId="184" fontId="6" fillId="0" borderId="0" xfId="2" applyNumberFormat="1" applyFont="1" applyBorder="1" applyAlignment="1">
      <alignment horizontal="right" vertical="center" shrinkToFit="1"/>
    </xf>
    <xf numFmtId="184" fontId="6" fillId="0" borderId="42" xfId="2" applyNumberFormat="1" applyFont="1" applyBorder="1" applyAlignment="1">
      <alignment horizontal="right" vertical="center" shrinkToFit="1"/>
    </xf>
    <xf numFmtId="0" fontId="6" fillId="0" borderId="79" xfId="2" applyFont="1" applyBorder="1" applyAlignment="1">
      <alignment horizontal="right" vertical="center" shrinkToFit="1"/>
    </xf>
    <xf numFmtId="0" fontId="6" fillId="0" borderId="80" xfId="2" applyFont="1" applyBorder="1" applyAlignment="1">
      <alignment horizontal="right" vertical="center" shrinkToFit="1"/>
    </xf>
    <xf numFmtId="0" fontId="12" fillId="0" borderId="80" xfId="2" applyFont="1" applyBorder="1" applyAlignment="1">
      <alignment horizontal="center" vertical="center" shrinkToFit="1"/>
    </xf>
    <xf numFmtId="0" fontId="12" fillId="0" borderId="81" xfId="2" applyFont="1" applyBorder="1" applyAlignment="1">
      <alignment horizontal="center" vertical="center" shrinkToFit="1"/>
    </xf>
    <xf numFmtId="0" fontId="12" fillId="0" borderId="82" xfId="2" applyFont="1" applyBorder="1" applyAlignment="1">
      <alignment horizontal="center" vertical="center" shrinkToFit="1"/>
    </xf>
    <xf numFmtId="0" fontId="6" fillId="0" borderId="62" xfId="2" applyFont="1" applyBorder="1" applyAlignment="1" applyProtection="1">
      <alignment horizontal="center"/>
      <protection locked="0"/>
    </xf>
    <xf numFmtId="0" fontId="6" fillId="0" borderId="24" xfId="2" applyFont="1" applyBorder="1" applyAlignment="1" applyProtection="1">
      <alignment horizontal="center"/>
      <protection locked="0"/>
    </xf>
    <xf numFmtId="0" fontId="6" fillId="0" borderId="61" xfId="2" applyFont="1" applyBorder="1" applyAlignment="1" applyProtection="1">
      <alignment horizontal="center"/>
      <protection locked="0"/>
    </xf>
    <xf numFmtId="0" fontId="6" fillId="0" borderId="47" xfId="2" applyFont="1" applyBorder="1" applyAlignment="1">
      <alignment horizontal="left" vertical="center" shrinkToFit="1"/>
    </xf>
    <xf numFmtId="0" fontId="6" fillId="0" borderId="48" xfId="2" applyFont="1" applyBorder="1" applyAlignment="1">
      <alignment horizontal="left" vertical="center" shrinkToFit="1"/>
    </xf>
    <xf numFmtId="0" fontId="6" fillId="0" borderId="49" xfId="2" applyFont="1" applyBorder="1" applyAlignment="1">
      <alignment horizontal="left" vertical="center" shrinkToFit="1"/>
    </xf>
    <xf numFmtId="0" fontId="6" fillId="0" borderId="25" xfId="2" applyFont="1" applyBorder="1" applyAlignment="1">
      <alignment horizontal="right" vertical="center" shrinkToFit="1"/>
    </xf>
    <xf numFmtId="0" fontId="6" fillId="0" borderId="67" xfId="2" applyFont="1" applyBorder="1" applyAlignment="1">
      <alignment horizontal="right" vertical="center" shrinkToFit="1"/>
    </xf>
    <xf numFmtId="0" fontId="6" fillId="0" borderId="46" xfId="2" applyFont="1" applyBorder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/>
      <protection locked="0"/>
    </xf>
    <xf numFmtId="0" fontId="6" fillId="0" borderId="42" xfId="2" applyFont="1" applyBorder="1" applyAlignment="1" applyProtection="1">
      <alignment horizontal="center"/>
      <protection locked="0"/>
    </xf>
    <xf numFmtId="183" fontId="6" fillId="0" borderId="43" xfId="2" applyNumberFormat="1" applyFont="1" applyBorder="1" applyAlignment="1">
      <alignment horizontal="right" vertical="center" shrinkToFit="1"/>
    </xf>
    <xf numFmtId="183" fontId="6" fillId="0" borderId="45" xfId="2" applyNumberFormat="1" applyFont="1" applyBorder="1" applyAlignment="1">
      <alignment horizontal="right" vertical="center" shrinkToFit="1"/>
    </xf>
    <xf numFmtId="183" fontId="6" fillId="0" borderId="44" xfId="2" applyNumberFormat="1" applyFont="1" applyBorder="1" applyAlignment="1">
      <alignment horizontal="right" vertical="center" shrinkToFit="1"/>
    </xf>
    <xf numFmtId="183" fontId="6" fillId="0" borderId="71" xfId="2" applyNumberFormat="1" applyFont="1" applyBorder="1" applyAlignment="1">
      <alignment horizontal="right" vertical="center" shrinkToFit="1"/>
    </xf>
    <xf numFmtId="0" fontId="6" fillId="0" borderId="83" xfId="2" applyFont="1" applyBorder="1" applyAlignment="1" applyProtection="1">
      <alignment horizontal="center"/>
      <protection locked="0"/>
    </xf>
    <xf numFmtId="0" fontId="6" fillId="0" borderId="84" xfId="2" applyFont="1" applyBorder="1" applyAlignment="1" applyProtection="1">
      <alignment horizontal="center"/>
      <protection locked="0"/>
    </xf>
    <xf numFmtId="0" fontId="6" fillId="0" borderId="85" xfId="2" applyFont="1" applyBorder="1" applyAlignment="1" applyProtection="1">
      <alignment horizontal="center"/>
      <protection locked="0"/>
    </xf>
    <xf numFmtId="0" fontId="6" fillId="0" borderId="86" xfId="2" applyFont="1" applyBorder="1" applyAlignment="1" applyProtection="1">
      <alignment horizontal="center"/>
      <protection locked="0"/>
    </xf>
    <xf numFmtId="0" fontId="6" fillId="0" borderId="87" xfId="2" applyFont="1" applyBorder="1" applyAlignment="1" applyProtection="1">
      <alignment horizontal="center"/>
      <protection locked="0"/>
    </xf>
    <xf numFmtId="0" fontId="6" fillId="0" borderId="88" xfId="2" applyFont="1" applyBorder="1" applyAlignment="1" applyProtection="1">
      <alignment horizontal="center"/>
      <protection locked="0"/>
    </xf>
    <xf numFmtId="0" fontId="6" fillId="0" borderId="47" xfId="2" applyFont="1" applyBorder="1" applyAlignment="1" applyProtection="1">
      <alignment horizontal="center"/>
      <protection locked="0"/>
    </xf>
    <xf numFmtId="0" fontId="6" fillId="0" borderId="48" xfId="2" applyFont="1" applyBorder="1" applyAlignment="1" applyProtection="1">
      <alignment horizontal="center"/>
      <protection locked="0"/>
    </xf>
    <xf numFmtId="0" fontId="6" fillId="0" borderId="49" xfId="2" applyFont="1" applyBorder="1" applyAlignment="1" applyProtection="1">
      <alignment horizontal="center"/>
      <protection locked="0"/>
    </xf>
    <xf numFmtId="0" fontId="6" fillId="0" borderId="89" xfId="2" applyFont="1" applyBorder="1" applyAlignment="1">
      <alignment horizontal="right" vertical="center" shrinkToFit="1"/>
    </xf>
    <xf numFmtId="0" fontId="6" fillId="0" borderId="38" xfId="2" applyFont="1" applyBorder="1" applyAlignment="1">
      <alignment horizontal="right" vertical="center" shrinkToFit="1"/>
    </xf>
    <xf numFmtId="0" fontId="12" fillId="0" borderId="38" xfId="2" applyFont="1" applyBorder="1" applyAlignment="1">
      <alignment horizontal="center" vertical="center" shrinkToFit="1"/>
    </xf>
    <xf numFmtId="0" fontId="12" fillId="0" borderId="90" xfId="2" applyFont="1" applyBorder="1" applyAlignment="1">
      <alignment horizontal="center" vertical="center" shrinkToFit="1"/>
    </xf>
    <xf numFmtId="0" fontId="12" fillId="0" borderId="41" xfId="2" applyFont="1" applyBorder="1" applyAlignment="1">
      <alignment horizontal="center" vertical="center" shrinkToFit="1"/>
    </xf>
    <xf numFmtId="0" fontId="6" fillId="0" borderId="0" xfId="2" applyFont="1" applyAlignment="1">
      <alignment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colors>
    <mruColors>
      <color rgb="FF0033CC"/>
      <color rgb="FF333399"/>
      <color rgb="FF3399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0</xdr:colOff>
      <xdr:row>5</xdr:row>
      <xdr:rowOff>190500</xdr:rowOff>
    </xdr:from>
    <xdr:to xmlns:xdr="http://schemas.openxmlformats.org/drawingml/2006/spreadsheetDrawing">
      <xdr:col>14</xdr:col>
      <xdr:colOff>19050</xdr:colOff>
      <xdr:row>18</xdr:row>
      <xdr:rowOff>19050</xdr:rowOff>
    </xdr:to>
    <xdr:sp macro="" textlink="">
      <xdr:nvSpPr>
        <xdr:cNvPr id="2" name="正方形/長方形 1"/>
        <xdr:cNvSpPr/>
      </xdr:nvSpPr>
      <xdr:spPr>
        <a:xfrm>
          <a:off x="1352550" y="1554480"/>
          <a:ext cx="7791450" cy="402336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 xmlns:xdr="http://schemas.openxmlformats.org/drawingml/2006/spreadsheetDrawing">
      <xdr:col>12</xdr:col>
      <xdr:colOff>638175</xdr:colOff>
      <xdr:row>1</xdr:row>
      <xdr:rowOff>142875</xdr:rowOff>
    </xdr:from>
    <xdr:to xmlns:xdr="http://schemas.openxmlformats.org/drawingml/2006/spreadsheetDrawing">
      <xdr:col>16</xdr:col>
      <xdr:colOff>19050</xdr:colOff>
      <xdr:row>3</xdr:row>
      <xdr:rowOff>17145</xdr:rowOff>
    </xdr:to>
    <xdr:sp macro="" textlink="">
      <xdr:nvSpPr>
        <xdr:cNvPr id="3" name="正方形/長方形 2"/>
        <xdr:cNvSpPr/>
      </xdr:nvSpPr>
      <xdr:spPr>
        <a:xfrm>
          <a:off x="8467725" y="474345"/>
          <a:ext cx="2343150" cy="35814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 xmlns:xdr="http://schemas.openxmlformats.org/drawingml/2006/spreadsheetDrawing">
      <xdr:col>1</xdr:col>
      <xdr:colOff>962025</xdr:colOff>
      <xdr:row>22</xdr:row>
      <xdr:rowOff>304165</xdr:rowOff>
    </xdr:from>
    <xdr:to xmlns:xdr="http://schemas.openxmlformats.org/drawingml/2006/spreadsheetDrawing">
      <xdr:col>6</xdr:col>
      <xdr:colOff>47625</xdr:colOff>
      <xdr:row>24</xdr:row>
      <xdr:rowOff>17145</xdr:rowOff>
    </xdr:to>
    <xdr:sp macro="" textlink="">
      <xdr:nvSpPr>
        <xdr:cNvPr id="5" name="正方形/長方形 4"/>
        <xdr:cNvSpPr/>
      </xdr:nvSpPr>
      <xdr:spPr>
        <a:xfrm>
          <a:off x="1352550" y="6778625"/>
          <a:ext cx="2638425" cy="37592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 xmlns:xdr="http://schemas.openxmlformats.org/drawingml/2006/spreadsheetDrawing">
      <xdr:col>12</xdr:col>
      <xdr:colOff>0</xdr:colOff>
      <xdr:row>22</xdr:row>
      <xdr:rowOff>304165</xdr:rowOff>
    </xdr:from>
    <xdr:to xmlns:xdr="http://schemas.openxmlformats.org/drawingml/2006/spreadsheetDrawing">
      <xdr:col>14</xdr:col>
      <xdr:colOff>19050</xdr:colOff>
      <xdr:row>24</xdr:row>
      <xdr:rowOff>17145</xdr:rowOff>
    </xdr:to>
    <xdr:sp macro="" textlink="">
      <xdr:nvSpPr>
        <xdr:cNvPr id="7" name="正方形/長方形 6"/>
        <xdr:cNvSpPr/>
      </xdr:nvSpPr>
      <xdr:spPr>
        <a:xfrm>
          <a:off x="7829550" y="6778625"/>
          <a:ext cx="1314450" cy="37592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 xmlns:xdr="http://schemas.openxmlformats.org/drawingml/2006/spreadsheetDrawing">
      <xdr:col>7</xdr:col>
      <xdr:colOff>0</xdr:colOff>
      <xdr:row>22</xdr:row>
      <xdr:rowOff>304165</xdr:rowOff>
    </xdr:from>
    <xdr:to xmlns:xdr="http://schemas.openxmlformats.org/drawingml/2006/spreadsheetDrawing">
      <xdr:col>8</xdr:col>
      <xdr:colOff>0</xdr:colOff>
      <xdr:row>24</xdr:row>
      <xdr:rowOff>17145</xdr:rowOff>
    </xdr:to>
    <xdr:sp macro="" textlink="">
      <xdr:nvSpPr>
        <xdr:cNvPr id="9" name="正方形/長方形 8"/>
        <xdr:cNvSpPr/>
      </xdr:nvSpPr>
      <xdr:spPr>
        <a:xfrm>
          <a:off x="4591050" y="6778625"/>
          <a:ext cx="647700" cy="37592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 xmlns:xdr="http://schemas.openxmlformats.org/drawingml/2006/spreadsheetDrawing">
      <xdr:col>2</xdr:col>
      <xdr:colOff>0</xdr:colOff>
      <xdr:row>20</xdr:row>
      <xdr:rowOff>0</xdr:rowOff>
    </xdr:from>
    <xdr:to xmlns:xdr="http://schemas.openxmlformats.org/drawingml/2006/spreadsheetDrawing">
      <xdr:col>3</xdr:col>
      <xdr:colOff>0</xdr:colOff>
      <xdr:row>21</xdr:row>
      <xdr:rowOff>9525</xdr:rowOff>
    </xdr:to>
    <xdr:sp macro="" textlink="">
      <xdr:nvSpPr>
        <xdr:cNvPr id="10" name="正方形/長方形 9"/>
        <xdr:cNvSpPr/>
      </xdr:nvSpPr>
      <xdr:spPr>
        <a:xfrm>
          <a:off x="1352550" y="6016625"/>
          <a:ext cx="647700" cy="34099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 xmlns:xdr="http://schemas.openxmlformats.org/drawingml/2006/spreadsheetDrawing">
      <xdr:col>4</xdr:col>
      <xdr:colOff>381000</xdr:colOff>
      <xdr:row>19</xdr:row>
      <xdr:rowOff>37465</xdr:rowOff>
    </xdr:from>
    <xdr:to xmlns:xdr="http://schemas.openxmlformats.org/drawingml/2006/spreadsheetDrawing">
      <xdr:col>12</xdr:col>
      <xdr:colOff>238125</xdr:colOff>
      <xdr:row>19</xdr:row>
      <xdr:rowOff>304165</xdr:rowOff>
    </xdr:to>
    <xdr:sp macro="" textlink="">
      <xdr:nvSpPr>
        <xdr:cNvPr id="15" name="正方形/長方形 14"/>
        <xdr:cNvSpPr/>
      </xdr:nvSpPr>
      <xdr:spPr>
        <a:xfrm>
          <a:off x="3028950" y="5722620"/>
          <a:ext cx="5038725" cy="266700"/>
        </a:xfrm>
        <a:prstGeom prst="rect">
          <a:avLst/>
        </a:prstGeom>
        <a:solidFill>
          <a:srgbClr val="FF0000">
            <a:alpha val="15000"/>
          </a:srgbClr>
        </a:solidFill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72000" tIns="0" rIns="72000" bIns="0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ポイントがある場合は決定通知書が郵送されますので、そのポイントを入力してください</a:t>
          </a:r>
        </a:p>
      </xdr:txBody>
    </xdr:sp>
    <xdr:clientData fPrintsWithSheet="0"/>
  </xdr:twoCellAnchor>
  <xdr:twoCellAnchor>
    <xdr:from xmlns:xdr="http://schemas.openxmlformats.org/drawingml/2006/spreadsheetDrawing">
      <xdr:col>3</xdr:col>
      <xdr:colOff>200025</xdr:colOff>
      <xdr:row>19</xdr:row>
      <xdr:rowOff>162560</xdr:rowOff>
    </xdr:from>
    <xdr:to xmlns:xdr="http://schemas.openxmlformats.org/drawingml/2006/spreadsheetDrawing">
      <xdr:col>4</xdr:col>
      <xdr:colOff>361950</xdr:colOff>
      <xdr:row>20</xdr:row>
      <xdr:rowOff>8890</xdr:rowOff>
    </xdr:to>
    <xdr:cxnSp macro="">
      <xdr:nvCxnSpPr>
        <xdr:cNvPr id="17" name="直線矢印コネクタ 16"/>
        <xdr:cNvCxnSpPr/>
      </xdr:nvCxnSpPr>
      <xdr:spPr>
        <a:xfrm flipH="1">
          <a:off x="2200275" y="5847715"/>
          <a:ext cx="809625" cy="177800"/>
        </a:xfrm>
        <a:prstGeom prst="straightConnector1">
          <a:avLst/>
        </a:prstGeom>
        <a:ln w="19050">
          <a:solidFill>
            <a:srgbClr val="FF0000">
              <a:alpha val="40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 xmlns:xdr="http://schemas.openxmlformats.org/drawingml/2006/spreadsheetDrawing">
      <xdr:col>0</xdr:col>
      <xdr:colOff>19050</xdr:colOff>
      <xdr:row>0</xdr:row>
      <xdr:rowOff>48260</xdr:rowOff>
    </xdr:from>
    <xdr:to xmlns:xdr="http://schemas.openxmlformats.org/drawingml/2006/spreadsheetDrawing">
      <xdr:col>6</xdr:col>
      <xdr:colOff>333375</xdr:colOff>
      <xdr:row>2</xdr:row>
      <xdr:rowOff>314325</xdr:rowOff>
    </xdr:to>
    <xdr:sp macro="" textlink="">
      <xdr:nvSpPr>
        <xdr:cNvPr id="11" name="正方形/長方形 10"/>
        <xdr:cNvSpPr/>
      </xdr:nvSpPr>
      <xdr:spPr>
        <a:xfrm>
          <a:off x="19050" y="48260"/>
          <a:ext cx="4257675" cy="749935"/>
        </a:xfrm>
        <a:prstGeom prst="rect">
          <a:avLst/>
        </a:prstGeom>
        <a:solidFill>
          <a:srgbClr val="FF0000">
            <a:alpha val="15000"/>
          </a:srgbClr>
        </a:solidFill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72000" tIns="0" rIns="72000" bIns="0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赤枠内に入力してください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+mn-ea"/>
              <a:ea typeface="+mn-ea"/>
            </a:rPr>
            <a:t>赤枠内以外は入力できません</a:t>
          </a:r>
          <a:endParaRPr kumimoji="1"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+mn-ea"/>
              <a:ea typeface="+mn-ea"/>
            </a:rPr>
            <a:t>赤枠，赤網掛は印刷されません</a:t>
          </a:r>
          <a:endParaRPr kumimoji="1"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+mn-ea"/>
              <a:ea typeface="+mn-ea"/>
            </a:rPr>
            <a:t>申請受付の時は，回収重量入力表，申請額算出表ともに印刷して持参してください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66675</xdr:colOff>
      <xdr:row>2</xdr:row>
      <xdr:rowOff>57150</xdr:rowOff>
    </xdr:from>
    <xdr:to xmlns:xdr="http://schemas.openxmlformats.org/drawingml/2006/spreadsheetDrawing">
      <xdr:col>40</xdr:col>
      <xdr:colOff>85725</xdr:colOff>
      <xdr:row>4</xdr:row>
      <xdr:rowOff>25400</xdr:rowOff>
    </xdr:to>
    <xdr:sp macro="" textlink="">
      <xdr:nvSpPr>
        <xdr:cNvPr id="5" name="正方形/長方形 4"/>
        <xdr:cNvSpPr/>
      </xdr:nvSpPr>
      <xdr:spPr>
        <a:xfrm>
          <a:off x="66675" y="320040"/>
          <a:ext cx="4972050" cy="231140"/>
        </a:xfrm>
        <a:prstGeom prst="rect">
          <a:avLst/>
        </a:prstGeom>
        <a:solidFill>
          <a:srgbClr val="FF0000">
            <a:alpha val="15000"/>
          </a:srgbClr>
        </a:solidFill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108000" tIns="0" rIns="0" bIns="0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入力表のデーターが反映されますのでこのシートに入力する必要はありません。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P24"/>
  <sheetViews>
    <sheetView showGridLines="0" tabSelected="1" workbookViewId="0">
      <pane ySplit="6" topLeftCell="A7" activePane="bottomLeft" state="frozen"/>
      <selection pane="bottomLeft" activeCell="C7" sqref="C7"/>
    </sheetView>
  </sheetViews>
  <sheetFormatPr defaultRowHeight="26.1" customHeight="1"/>
  <cols>
    <col min="1" max="1" width="5.125" style="1" customWidth="1"/>
    <col min="2" max="2" width="12.625" style="2" customWidth="1"/>
    <col min="3" max="14" width="8.5" style="1" customWidth="1"/>
    <col min="15" max="15" width="9.125" style="1" customWidth="1"/>
    <col min="16" max="16" width="12.75" style="1" customWidth="1"/>
    <col min="17" max="17" width="9.625" style="1" customWidth="1"/>
    <col min="18" max="16384" width="9" style="1" customWidth="1"/>
  </cols>
  <sheetData>
    <row r="1" spans="1:16" ht="26.1" customHeight="1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" customHeight="1">
      <c r="A2" s="4" t="s">
        <v>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6.1" customHeight="1">
      <c r="A3" s="3"/>
      <c r="B3" s="3"/>
      <c r="C3" s="3"/>
      <c r="D3" s="3"/>
      <c r="E3" s="41"/>
      <c r="F3" s="41"/>
      <c r="G3" s="41"/>
      <c r="H3" s="41"/>
      <c r="I3" s="41"/>
      <c r="J3" s="41"/>
      <c r="K3" s="49"/>
      <c r="L3" s="15" t="s">
        <v>0</v>
      </c>
      <c r="M3" s="51"/>
      <c r="N3" s="53"/>
      <c r="O3" s="53"/>
      <c r="P3" s="68"/>
    </row>
    <row r="4" spans="1:16" ht="26.1" customHeight="1">
      <c r="A4" s="5" t="s">
        <v>32</v>
      </c>
      <c r="B4" s="5"/>
      <c r="C4" s="5"/>
      <c r="D4" s="5"/>
      <c r="E4" s="42" t="s">
        <v>85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7.100000000000001" customHeight="1">
      <c r="A5" s="6" t="s">
        <v>40</v>
      </c>
      <c r="B5" s="16"/>
      <c r="C5" s="27" t="s">
        <v>86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54"/>
      <c r="O5" s="56" t="s">
        <v>33</v>
      </c>
      <c r="P5" s="69" t="s">
        <v>44</v>
      </c>
    </row>
    <row r="6" spans="1:16" s="2" customFormat="1" ht="17.100000000000001" customHeight="1">
      <c r="A6" s="7"/>
      <c r="B6" s="17"/>
      <c r="C6" s="24" t="s">
        <v>5</v>
      </c>
      <c r="D6" s="24" t="s">
        <v>7</v>
      </c>
      <c r="E6" s="24" t="s">
        <v>9</v>
      </c>
      <c r="F6" s="24" t="s">
        <v>2</v>
      </c>
      <c r="G6" s="24" t="s">
        <v>11</v>
      </c>
      <c r="H6" s="24" t="s">
        <v>14</v>
      </c>
      <c r="I6" s="24" t="s">
        <v>10</v>
      </c>
      <c r="J6" s="24" t="s">
        <v>8</v>
      </c>
      <c r="K6" s="24" t="s">
        <v>6</v>
      </c>
      <c r="L6" s="24" t="s">
        <v>16</v>
      </c>
      <c r="M6" s="24" t="s">
        <v>19</v>
      </c>
      <c r="N6" s="24" t="s">
        <v>22</v>
      </c>
      <c r="O6" s="57"/>
      <c r="P6" s="70"/>
    </row>
    <row r="7" spans="1:16" ht="26.1" customHeight="1">
      <c r="A7" s="8" t="s">
        <v>27</v>
      </c>
      <c r="B7" s="18" t="s">
        <v>24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58"/>
      <c r="P7" s="71">
        <f t="shared" ref="P7:P13" si="0">SUM(C7:N7)</f>
        <v>0</v>
      </c>
    </row>
    <row r="8" spans="1:16" ht="26.1" customHeight="1">
      <c r="A8" s="9"/>
      <c r="B8" s="19" t="s">
        <v>25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59"/>
      <c r="P8" s="72">
        <f t="shared" si="0"/>
        <v>0</v>
      </c>
    </row>
    <row r="9" spans="1:16" ht="26.1" customHeight="1">
      <c r="A9" s="9"/>
      <c r="B9" s="20" t="s">
        <v>42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60"/>
      <c r="P9" s="73">
        <f t="shared" si="0"/>
        <v>0</v>
      </c>
    </row>
    <row r="10" spans="1:16" ht="26.1" customHeight="1">
      <c r="A10" s="10"/>
      <c r="B10" s="21" t="s">
        <v>26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61"/>
      <c r="P10" s="74">
        <f t="shared" si="0"/>
        <v>0</v>
      </c>
    </row>
    <row r="11" spans="1:16" ht="26.1" customHeight="1">
      <c r="A11" s="8" t="s">
        <v>38</v>
      </c>
      <c r="B11" s="18" t="s">
        <v>29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58"/>
      <c r="P11" s="71">
        <f t="shared" si="0"/>
        <v>0</v>
      </c>
    </row>
    <row r="12" spans="1:16" ht="26.1" customHeight="1">
      <c r="A12" s="10"/>
      <c r="B12" s="21" t="s">
        <v>30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61"/>
      <c r="P12" s="74">
        <f t="shared" si="0"/>
        <v>0</v>
      </c>
    </row>
    <row r="13" spans="1:16" ht="26.1" customHeight="1">
      <c r="A13" s="11" t="s">
        <v>31</v>
      </c>
      <c r="B13" s="2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62"/>
      <c r="P13" s="75">
        <f t="shared" si="0"/>
        <v>0</v>
      </c>
    </row>
    <row r="14" spans="1:16" ht="26.1" customHeight="1">
      <c r="A14" s="8" t="s">
        <v>39</v>
      </c>
      <c r="B14" s="23" t="s">
        <v>36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63">
        <v>1</v>
      </c>
      <c r="P14" s="76">
        <f>SUM(C14:N14)*O14</f>
        <v>0</v>
      </c>
    </row>
    <row r="15" spans="1:16" ht="26.1" customHeight="1">
      <c r="A15" s="9"/>
      <c r="B15" s="20" t="s">
        <v>43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64">
        <v>0.6</v>
      </c>
      <c r="P15" s="73">
        <f>SUM(C15:N15)*O15</f>
        <v>0</v>
      </c>
    </row>
    <row r="16" spans="1:16" ht="26.1" customHeight="1">
      <c r="A16" s="9"/>
      <c r="B16" s="19" t="s">
        <v>34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65">
        <v>0.6</v>
      </c>
      <c r="P16" s="72">
        <f>SUM(C16:N16)*O16</f>
        <v>0</v>
      </c>
    </row>
    <row r="17" spans="1:16" ht="26.1" customHeight="1">
      <c r="A17" s="9"/>
      <c r="B17" s="20" t="s">
        <v>35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64">
        <v>0.4</v>
      </c>
      <c r="P17" s="73">
        <f>SUM(C17:N17)*O17</f>
        <v>0</v>
      </c>
    </row>
    <row r="18" spans="1:16" ht="26.1" customHeight="1">
      <c r="A18" s="12"/>
      <c r="B18" s="24" t="s">
        <v>37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66">
        <v>0.3</v>
      </c>
      <c r="P18" s="77">
        <f>SUM(C18:N18)*O18</f>
        <v>0</v>
      </c>
    </row>
    <row r="19" spans="1:16" ht="9.9499999999999993" customHeight="1"/>
    <row r="20" spans="1:16" ht="26.1" customHeight="1">
      <c r="A20" s="13" t="s">
        <v>77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26.1" customHeight="1">
      <c r="A21" s="14" t="s">
        <v>27</v>
      </c>
      <c r="B21" s="25"/>
      <c r="C21" s="36"/>
      <c r="D21" s="39" t="s">
        <v>66</v>
      </c>
      <c r="E21" s="43" t="s">
        <v>78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6" ht="9.9499999999999993" customHeight="1"/>
    <row r="23" spans="1:16" ht="26.1" customHeight="1">
      <c r="A23" s="13" t="s">
        <v>45</v>
      </c>
      <c r="B23" s="13"/>
      <c r="C23" s="13"/>
      <c r="D23" s="13"/>
      <c r="E23" s="44" t="s">
        <v>64</v>
      </c>
      <c r="F23" s="44"/>
      <c r="G23" s="44"/>
      <c r="H23" s="44"/>
      <c r="I23" s="44"/>
      <c r="J23" s="48" t="s">
        <v>76</v>
      </c>
      <c r="K23" s="48"/>
      <c r="L23" s="48"/>
      <c r="M23" s="48"/>
      <c r="N23" s="48"/>
      <c r="O23" s="48"/>
    </row>
    <row r="24" spans="1:16" ht="26.1" customHeight="1">
      <c r="A24" s="15" t="s">
        <v>68</v>
      </c>
      <c r="B24" s="26"/>
      <c r="C24" s="37"/>
      <c r="D24" s="40"/>
      <c r="E24" s="40"/>
      <c r="F24" s="40"/>
      <c r="G24" s="47" t="s">
        <v>57</v>
      </c>
      <c r="H24" s="36"/>
      <c r="I24" s="39" t="s">
        <v>55</v>
      </c>
      <c r="J24" s="14" t="s">
        <v>69</v>
      </c>
      <c r="K24" s="50"/>
      <c r="L24" s="25"/>
      <c r="M24" s="52"/>
      <c r="N24" s="55"/>
      <c r="O24" s="67" t="s">
        <v>49</v>
      </c>
    </row>
  </sheetData>
  <sheetProtection password="CC69" sheet="1" objects="1" scenarios="1" selectLockedCells="1"/>
  <mergeCells count="24">
    <mergeCell ref="A1:P1"/>
    <mergeCell ref="A2:P2"/>
    <mergeCell ref="L3:M3"/>
    <mergeCell ref="N3:P3"/>
    <mergeCell ref="A4:D4"/>
    <mergeCell ref="E4:P4"/>
    <mergeCell ref="C5:N5"/>
    <mergeCell ref="A13:B13"/>
    <mergeCell ref="A20:P20"/>
    <mergeCell ref="A21:B21"/>
    <mergeCell ref="E21:O21"/>
    <mergeCell ref="A23:D23"/>
    <mergeCell ref="E23:I23"/>
    <mergeCell ref="J23:O23"/>
    <mergeCell ref="A24:B24"/>
    <mergeCell ref="C24:F24"/>
    <mergeCell ref="J24:L24"/>
    <mergeCell ref="M24:N24"/>
    <mergeCell ref="A5:B6"/>
    <mergeCell ref="O5:O6"/>
    <mergeCell ref="P5:P6"/>
    <mergeCell ref="A7:A10"/>
    <mergeCell ref="A11:A12"/>
    <mergeCell ref="A14:A18"/>
  </mergeCells>
  <phoneticPr fontId="2"/>
  <dataValidations count="4">
    <dataValidation imeMode="hiragana" allowBlank="1" showDropDown="0" showInputMessage="1" showErrorMessage="1" sqref="N3:P3"/>
    <dataValidation type="whole" imeMode="halfAlpha" allowBlank="1" showDropDown="0" showInputMessage="1" showErrorMessage="1" sqref="H24 M24:N24">
      <formula1>0</formula1>
      <formula2>1000000</formula2>
    </dataValidation>
    <dataValidation type="decimal" imeMode="halfAlpha" allowBlank="1" showDropDown="0" showInputMessage="1" showErrorMessage="1" sqref="C21">
      <formula1>0</formula1>
      <formula2>10000</formula2>
    </dataValidation>
    <dataValidation type="decimal" imeMode="halfAlpha" allowBlank="1" showDropDown="0" showInputMessage="1" showErrorMessage="1" sqref="C7:N18">
      <formula1>0</formula1>
      <formula2>1000000</formula2>
    </dataValidation>
  </dataValidations>
  <pageMargins left="0.39370078740157483" right="0.39370078740157483" top="0.59055118110236227" bottom="0.51181102362204722" header="0.31496062992125984" footer="0.31496062992125984"/>
  <pageSetup paperSize="9" fitToWidth="1" fitToHeight="1" orientation="landscape" usePrinterDefaults="1" horizontalDpi="6553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CD105"/>
  <sheetViews>
    <sheetView showGridLines="0" showZeros="0" workbookViewId="0">
      <selection activeCell="BU1" sqref="BU1:BW3"/>
    </sheetView>
  </sheetViews>
  <sheetFormatPr defaultColWidth="1.625" defaultRowHeight="10.35" customHeight="1"/>
  <cols>
    <col min="1" max="16384" width="1.625" style="78"/>
  </cols>
  <sheetData>
    <row r="1" spans="1:82" ht="10.35" customHeight="1">
      <c r="B1" s="80" t="s">
        <v>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Q1" s="231" t="s">
        <v>46</v>
      </c>
      <c r="AR1" s="237"/>
      <c r="AS1" s="237"/>
      <c r="AT1" s="237"/>
      <c r="AU1" s="237"/>
      <c r="AV1" s="237"/>
      <c r="AW1" s="237"/>
      <c r="AX1" s="259"/>
      <c r="AY1" s="262">
        <f>回収重量入力表!N3</f>
        <v>0</v>
      </c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28"/>
      <c r="BU1" s="298"/>
      <c r="BV1" s="306"/>
      <c r="BW1" s="313"/>
      <c r="BX1" s="316"/>
      <c r="BY1" s="306"/>
      <c r="BZ1" s="313"/>
      <c r="CA1" s="306"/>
      <c r="CB1" s="306"/>
      <c r="CC1" s="319"/>
    </row>
    <row r="2" spans="1:82" ht="10.3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Q2" s="232"/>
      <c r="AR2" s="238"/>
      <c r="AS2" s="238"/>
      <c r="AT2" s="238"/>
      <c r="AU2" s="238"/>
      <c r="AV2" s="238"/>
      <c r="AW2" s="238"/>
      <c r="AX2" s="260"/>
      <c r="AY2" s="105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226"/>
      <c r="BU2" s="299"/>
      <c r="BV2" s="307"/>
      <c r="BW2" s="314"/>
      <c r="BX2" s="317"/>
      <c r="BY2" s="307"/>
      <c r="BZ2" s="314"/>
      <c r="CA2" s="307"/>
      <c r="CB2" s="307"/>
      <c r="CC2" s="320"/>
    </row>
    <row r="3" spans="1:82" ht="10.3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Q3" s="233"/>
      <c r="AR3" s="239"/>
      <c r="AS3" s="239"/>
      <c r="AT3" s="239"/>
      <c r="AU3" s="239"/>
      <c r="AV3" s="239"/>
      <c r="AW3" s="239"/>
      <c r="AX3" s="261"/>
      <c r="AY3" s="263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27"/>
      <c r="BU3" s="300"/>
      <c r="BV3" s="308"/>
      <c r="BW3" s="315"/>
      <c r="BX3" s="318"/>
      <c r="BY3" s="308"/>
      <c r="BZ3" s="315"/>
      <c r="CA3" s="308"/>
      <c r="CB3" s="308"/>
      <c r="CC3" s="321"/>
    </row>
    <row r="4" spans="1:82" ht="10.35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90"/>
    </row>
    <row r="5" spans="1:82" ht="10.35" customHeight="1">
      <c r="A5" s="79" t="s">
        <v>83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209"/>
      <c r="AL5" s="209"/>
      <c r="AM5" s="209"/>
      <c r="AP5" s="229"/>
      <c r="AR5" s="240" t="s">
        <v>75</v>
      </c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90"/>
    </row>
    <row r="6" spans="1:82" ht="10.3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09"/>
      <c r="AL6" s="209"/>
      <c r="AM6" s="209"/>
      <c r="AP6" s="230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</row>
    <row r="7" spans="1:82" ht="10.35" customHeight="1">
      <c r="D7" s="100" t="s">
        <v>82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P7" s="230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</row>
    <row r="8" spans="1:82" ht="10.35" customHeight="1"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P8" s="230"/>
      <c r="AT8" s="258" t="s">
        <v>4</v>
      </c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</row>
    <row r="9" spans="1:82" ht="10.35" customHeight="1">
      <c r="B9" s="82" t="s">
        <v>70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230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</row>
    <row r="10" spans="1:82" ht="10.3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230"/>
      <c r="AR10" s="242" t="s">
        <v>40</v>
      </c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62" t="s">
        <v>65</v>
      </c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62" t="s">
        <v>17</v>
      </c>
      <c r="BW10" s="216"/>
      <c r="BX10" s="216"/>
      <c r="BY10" s="216"/>
      <c r="BZ10" s="216"/>
      <c r="CA10" s="216"/>
      <c r="CB10" s="216"/>
      <c r="CC10" s="228"/>
    </row>
    <row r="11" spans="1:82" ht="10.35" customHeight="1">
      <c r="B11" s="83" t="s">
        <v>40</v>
      </c>
      <c r="C11" s="93"/>
      <c r="D11" s="93"/>
      <c r="E11" s="93"/>
      <c r="F11" s="93"/>
      <c r="G11" s="93"/>
      <c r="H11" s="93"/>
      <c r="I11" s="93"/>
      <c r="J11" s="93"/>
      <c r="K11" s="93"/>
      <c r="L11" s="112"/>
      <c r="M11" s="83" t="s">
        <v>79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169"/>
      <c r="AI11" s="181" t="s">
        <v>47</v>
      </c>
      <c r="AJ11" s="195"/>
      <c r="AK11" s="195"/>
      <c r="AL11" s="195"/>
      <c r="AM11" s="195"/>
      <c r="AN11" s="195"/>
      <c r="AO11" s="217"/>
      <c r="AP11" s="230"/>
      <c r="AR11" s="243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8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84"/>
      <c r="BW11" s="94"/>
      <c r="BX11" s="94"/>
      <c r="BY11" s="94"/>
      <c r="BZ11" s="94"/>
      <c r="CA11" s="94"/>
      <c r="CB11" s="94"/>
      <c r="CC11" s="170"/>
    </row>
    <row r="12" spans="1:82" ht="10.35" customHeight="1">
      <c r="B12" s="84"/>
      <c r="C12" s="94"/>
      <c r="D12" s="94"/>
      <c r="E12" s="94"/>
      <c r="F12" s="94"/>
      <c r="G12" s="94"/>
      <c r="H12" s="94"/>
      <c r="I12" s="94"/>
      <c r="J12" s="94"/>
      <c r="K12" s="94"/>
      <c r="L12" s="113"/>
      <c r="M12" s="8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170"/>
      <c r="AI12" s="182"/>
      <c r="AJ12" s="196"/>
      <c r="AK12" s="196"/>
      <c r="AL12" s="196"/>
      <c r="AM12" s="196"/>
      <c r="AN12" s="196"/>
      <c r="AO12" s="218"/>
      <c r="AP12" s="230"/>
      <c r="AQ12" s="90"/>
      <c r="AR12" s="243" t="s">
        <v>27</v>
      </c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83" t="s">
        <v>41</v>
      </c>
      <c r="BD12" s="93"/>
      <c r="BE12" s="93"/>
      <c r="BF12" s="197">
        <f>AI21</f>
        <v>0</v>
      </c>
      <c r="BG12" s="97"/>
      <c r="BH12" s="97"/>
      <c r="BI12" s="97"/>
      <c r="BJ12" s="97"/>
      <c r="BK12" s="210" t="s">
        <v>51</v>
      </c>
      <c r="BL12" s="210"/>
      <c r="BM12" s="93" t="s">
        <v>62</v>
      </c>
      <c r="BN12" s="93"/>
      <c r="BO12" s="290">
        <v>3.5</v>
      </c>
      <c r="BP12" s="290"/>
      <c r="BQ12" s="290"/>
      <c r="BR12" s="290"/>
      <c r="BS12" s="210" t="s">
        <v>63</v>
      </c>
      <c r="BT12" s="210"/>
      <c r="BU12" s="301"/>
      <c r="BV12" s="309">
        <f>BF12*BO12</f>
        <v>0</v>
      </c>
      <c r="BW12" s="197"/>
      <c r="BX12" s="197"/>
      <c r="BY12" s="197"/>
      <c r="BZ12" s="197"/>
      <c r="CA12" s="197"/>
      <c r="CB12" s="93" t="s">
        <v>49</v>
      </c>
      <c r="CC12" s="169"/>
    </row>
    <row r="13" spans="1:82" ht="10.35" customHeight="1">
      <c r="B13" s="85" t="s">
        <v>48</v>
      </c>
      <c r="C13" s="95"/>
      <c r="D13" s="101"/>
      <c r="E13" s="83" t="s">
        <v>24</v>
      </c>
      <c r="F13" s="93"/>
      <c r="G13" s="93"/>
      <c r="H13" s="93"/>
      <c r="I13" s="93"/>
      <c r="J13" s="93"/>
      <c r="K13" s="93"/>
      <c r="L13" s="112"/>
      <c r="M13" s="118"/>
      <c r="N13" s="127"/>
      <c r="O13" s="136">
        <f>SUM(回収重量入力表!C7:D7)</f>
        <v>0</v>
      </c>
      <c r="P13" s="136"/>
      <c r="Q13" s="136"/>
      <c r="R13" s="136">
        <f>SUM(回収重量入力表!E7:F7)</f>
        <v>0</v>
      </c>
      <c r="S13" s="136"/>
      <c r="T13" s="136"/>
      <c r="U13" s="136">
        <f>SUM(回収重量入力表!G7:H7)</f>
        <v>0</v>
      </c>
      <c r="V13" s="136"/>
      <c r="W13" s="136"/>
      <c r="X13" s="136">
        <f>SUM(回収重量入力表!I7:J7)</f>
        <v>0</v>
      </c>
      <c r="Y13" s="136"/>
      <c r="Z13" s="136"/>
      <c r="AA13" s="136">
        <f>SUM(回収重量入力表!K7:L7)</f>
        <v>0</v>
      </c>
      <c r="AB13" s="136"/>
      <c r="AC13" s="136"/>
      <c r="AD13" s="155">
        <f>SUM(回収重量入力表!M7:N7)</f>
        <v>0</v>
      </c>
      <c r="AE13" s="155"/>
      <c r="AF13" s="155"/>
      <c r="AG13" s="165" t="s">
        <v>59</v>
      </c>
      <c r="AH13" s="171"/>
      <c r="AI13" s="183">
        <f>回収重量入力表!P7</f>
        <v>0</v>
      </c>
      <c r="AJ13" s="197"/>
      <c r="AK13" s="197"/>
      <c r="AL13" s="197"/>
      <c r="AM13" s="197"/>
      <c r="AN13" s="210" t="s">
        <v>51</v>
      </c>
      <c r="AO13" s="219"/>
      <c r="AP13" s="230"/>
      <c r="AR13" s="243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105"/>
      <c r="BD13" s="109"/>
      <c r="BE13" s="109"/>
      <c r="BF13" s="255"/>
      <c r="BG13" s="255"/>
      <c r="BH13" s="255"/>
      <c r="BI13" s="255"/>
      <c r="BJ13" s="255"/>
      <c r="BK13" s="91"/>
      <c r="BL13" s="91"/>
      <c r="BM13" s="109"/>
      <c r="BN13" s="109"/>
      <c r="BO13" s="291"/>
      <c r="BP13" s="291"/>
      <c r="BQ13" s="291"/>
      <c r="BR13" s="291"/>
      <c r="BS13" s="91"/>
      <c r="BT13" s="91"/>
      <c r="BU13" s="302"/>
      <c r="BV13" s="310"/>
      <c r="BW13" s="200"/>
      <c r="BX13" s="200"/>
      <c r="BY13" s="200"/>
      <c r="BZ13" s="200"/>
      <c r="CA13" s="200"/>
      <c r="CB13" s="109"/>
      <c r="CC13" s="226"/>
    </row>
    <row r="14" spans="1:82" ht="10.35" customHeight="1">
      <c r="B14" s="86"/>
      <c r="C14" s="96"/>
      <c r="D14" s="102"/>
      <c r="E14" s="104"/>
      <c r="F14" s="108"/>
      <c r="G14" s="108"/>
      <c r="H14" s="108"/>
      <c r="I14" s="108"/>
      <c r="J14" s="108"/>
      <c r="K14" s="108"/>
      <c r="L14" s="114"/>
      <c r="M14" s="119"/>
      <c r="N14" s="128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56"/>
      <c r="AE14" s="156"/>
      <c r="AF14" s="156"/>
      <c r="AG14" s="166"/>
      <c r="AH14" s="172"/>
      <c r="AI14" s="184"/>
      <c r="AJ14" s="198"/>
      <c r="AK14" s="198"/>
      <c r="AL14" s="198"/>
      <c r="AM14" s="198"/>
      <c r="AN14" s="211"/>
      <c r="AO14" s="220"/>
      <c r="AP14" s="230"/>
      <c r="AQ14" s="90"/>
      <c r="AR14" s="243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84"/>
      <c r="BD14" s="94"/>
      <c r="BE14" s="94"/>
      <c r="BF14" s="98"/>
      <c r="BG14" s="98"/>
      <c r="BH14" s="98"/>
      <c r="BI14" s="98"/>
      <c r="BJ14" s="98"/>
      <c r="BK14" s="289"/>
      <c r="BL14" s="289"/>
      <c r="BM14" s="94"/>
      <c r="BN14" s="94"/>
      <c r="BO14" s="292"/>
      <c r="BP14" s="292"/>
      <c r="BQ14" s="292"/>
      <c r="BR14" s="292"/>
      <c r="BS14" s="289"/>
      <c r="BT14" s="289"/>
      <c r="BU14" s="303"/>
      <c r="BV14" s="311"/>
      <c r="BW14" s="208"/>
      <c r="BX14" s="208"/>
      <c r="BY14" s="208"/>
      <c r="BZ14" s="208"/>
      <c r="CA14" s="208"/>
      <c r="CB14" s="94"/>
      <c r="CC14" s="170"/>
    </row>
    <row r="15" spans="1:82" ht="10.35" customHeight="1">
      <c r="B15" s="86"/>
      <c r="C15" s="96"/>
      <c r="D15" s="102"/>
      <c r="E15" s="105" t="s">
        <v>25</v>
      </c>
      <c r="F15" s="109"/>
      <c r="G15" s="109"/>
      <c r="H15" s="109"/>
      <c r="I15" s="109"/>
      <c r="J15" s="109"/>
      <c r="K15" s="109"/>
      <c r="L15" s="115"/>
      <c r="M15" s="120"/>
      <c r="N15" s="129"/>
      <c r="O15" s="138">
        <f>SUM(回収重量入力表!C8:D8)</f>
        <v>0</v>
      </c>
      <c r="P15" s="138"/>
      <c r="Q15" s="138"/>
      <c r="R15" s="138">
        <f>SUM(回収重量入力表!E8:F8)</f>
        <v>0</v>
      </c>
      <c r="S15" s="138"/>
      <c r="T15" s="138"/>
      <c r="U15" s="138">
        <f>SUM(回収重量入力表!G8:H8)</f>
        <v>0</v>
      </c>
      <c r="V15" s="138"/>
      <c r="W15" s="138"/>
      <c r="X15" s="138">
        <f>SUM(回収重量入力表!I8:J8)</f>
        <v>0</v>
      </c>
      <c r="Y15" s="138"/>
      <c r="Z15" s="138"/>
      <c r="AA15" s="138">
        <f>SUM(回収重量入力表!K8:L8)</f>
        <v>0</v>
      </c>
      <c r="AB15" s="138"/>
      <c r="AC15" s="138"/>
      <c r="AD15" s="157">
        <f>SUM(回収重量入力表!M8:N8)</f>
        <v>0</v>
      </c>
      <c r="AE15" s="157"/>
      <c r="AF15" s="157"/>
      <c r="AG15" s="167" t="s">
        <v>59</v>
      </c>
      <c r="AH15" s="173"/>
      <c r="AI15" s="185">
        <f>回収重量入力表!P8</f>
        <v>0</v>
      </c>
      <c r="AJ15" s="199"/>
      <c r="AK15" s="199"/>
      <c r="AL15" s="199"/>
      <c r="AM15" s="199"/>
      <c r="AN15" s="212" t="s">
        <v>51</v>
      </c>
      <c r="AO15" s="221"/>
      <c r="AP15" s="230"/>
      <c r="AR15" s="243" t="s">
        <v>38</v>
      </c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83" t="s">
        <v>71</v>
      </c>
      <c r="BD15" s="93"/>
      <c r="BE15" s="93"/>
      <c r="BF15" s="197">
        <f>AI32</f>
        <v>0</v>
      </c>
      <c r="BG15" s="97"/>
      <c r="BH15" s="97"/>
      <c r="BI15" s="97"/>
      <c r="BJ15" s="97"/>
      <c r="BK15" s="210" t="s">
        <v>51</v>
      </c>
      <c r="BL15" s="210"/>
      <c r="BM15" s="93" t="s">
        <v>62</v>
      </c>
      <c r="BN15" s="93"/>
      <c r="BO15" s="290">
        <v>3</v>
      </c>
      <c r="BP15" s="290"/>
      <c r="BQ15" s="290"/>
      <c r="BR15" s="290"/>
      <c r="BS15" s="210" t="s">
        <v>63</v>
      </c>
      <c r="BT15" s="210"/>
      <c r="BU15" s="301"/>
      <c r="BV15" s="309">
        <f>BF15*BO15</f>
        <v>0</v>
      </c>
      <c r="BW15" s="197"/>
      <c r="BX15" s="197"/>
      <c r="BY15" s="197"/>
      <c r="BZ15" s="197"/>
      <c r="CA15" s="197"/>
      <c r="CB15" s="93" t="s">
        <v>49</v>
      </c>
      <c r="CC15" s="169"/>
    </row>
    <row r="16" spans="1:82" ht="10.35" customHeight="1">
      <c r="B16" s="86"/>
      <c r="C16" s="96"/>
      <c r="D16" s="102"/>
      <c r="E16" s="104"/>
      <c r="F16" s="108"/>
      <c r="G16" s="108"/>
      <c r="H16" s="108"/>
      <c r="I16" s="108"/>
      <c r="J16" s="108"/>
      <c r="K16" s="108"/>
      <c r="L16" s="114"/>
      <c r="M16" s="119"/>
      <c r="N16" s="128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56"/>
      <c r="AE16" s="156"/>
      <c r="AF16" s="156"/>
      <c r="AG16" s="108"/>
      <c r="AH16" s="174"/>
      <c r="AI16" s="184"/>
      <c r="AJ16" s="198"/>
      <c r="AK16" s="198"/>
      <c r="AL16" s="198"/>
      <c r="AM16" s="198"/>
      <c r="AN16" s="211"/>
      <c r="AO16" s="220"/>
      <c r="AP16" s="230"/>
      <c r="AR16" s="243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105"/>
      <c r="BD16" s="109"/>
      <c r="BE16" s="109"/>
      <c r="BF16" s="255"/>
      <c r="BG16" s="255"/>
      <c r="BH16" s="255"/>
      <c r="BI16" s="255"/>
      <c r="BJ16" s="255"/>
      <c r="BK16" s="91"/>
      <c r="BL16" s="91"/>
      <c r="BM16" s="109"/>
      <c r="BN16" s="109"/>
      <c r="BO16" s="291"/>
      <c r="BP16" s="291"/>
      <c r="BQ16" s="291"/>
      <c r="BR16" s="291"/>
      <c r="BS16" s="91"/>
      <c r="BT16" s="91"/>
      <c r="BU16" s="302"/>
      <c r="BV16" s="310"/>
      <c r="BW16" s="200"/>
      <c r="BX16" s="200"/>
      <c r="BY16" s="200"/>
      <c r="BZ16" s="200"/>
      <c r="CA16" s="200"/>
      <c r="CB16" s="109"/>
      <c r="CC16" s="226"/>
    </row>
    <row r="17" spans="2:81" ht="10.35" customHeight="1">
      <c r="B17" s="86"/>
      <c r="C17" s="96"/>
      <c r="D17" s="102"/>
      <c r="E17" s="105" t="s">
        <v>42</v>
      </c>
      <c r="F17" s="109"/>
      <c r="G17" s="109"/>
      <c r="H17" s="109"/>
      <c r="I17" s="109"/>
      <c r="J17" s="109"/>
      <c r="K17" s="109"/>
      <c r="L17" s="115"/>
      <c r="M17" s="120"/>
      <c r="N17" s="129"/>
      <c r="O17" s="138">
        <f>SUM(回収重量入力表!C9:D9)</f>
        <v>0</v>
      </c>
      <c r="P17" s="138"/>
      <c r="Q17" s="138"/>
      <c r="R17" s="138">
        <f>SUM(回収重量入力表!E9:F9)</f>
        <v>0</v>
      </c>
      <c r="S17" s="138"/>
      <c r="T17" s="138"/>
      <c r="U17" s="138">
        <f>SUM(回収重量入力表!G9:H9)</f>
        <v>0</v>
      </c>
      <c r="V17" s="138"/>
      <c r="W17" s="138"/>
      <c r="X17" s="138">
        <f>SUM(回収重量入力表!I9:J9)</f>
        <v>0</v>
      </c>
      <c r="Y17" s="138"/>
      <c r="Z17" s="138"/>
      <c r="AA17" s="138">
        <f>SUM(回収重量入力表!K9:L9)</f>
        <v>0</v>
      </c>
      <c r="AB17" s="138"/>
      <c r="AC17" s="138"/>
      <c r="AD17" s="157">
        <f>SUM(回収重量入力表!M9:N9)</f>
        <v>0</v>
      </c>
      <c r="AE17" s="157"/>
      <c r="AF17" s="157"/>
      <c r="AG17" s="167" t="s">
        <v>59</v>
      </c>
      <c r="AH17" s="173"/>
      <c r="AI17" s="185">
        <f>回収重量入力表!P9</f>
        <v>0</v>
      </c>
      <c r="AJ17" s="199"/>
      <c r="AK17" s="199"/>
      <c r="AL17" s="199"/>
      <c r="AM17" s="199"/>
      <c r="AN17" s="212" t="s">
        <v>51</v>
      </c>
      <c r="AO17" s="221"/>
      <c r="AP17" s="230"/>
      <c r="AR17" s="243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84"/>
      <c r="BD17" s="94"/>
      <c r="BE17" s="94"/>
      <c r="BF17" s="98"/>
      <c r="BG17" s="98"/>
      <c r="BH17" s="98"/>
      <c r="BI17" s="98"/>
      <c r="BJ17" s="98"/>
      <c r="BK17" s="289"/>
      <c r="BL17" s="289"/>
      <c r="BM17" s="94"/>
      <c r="BN17" s="94"/>
      <c r="BO17" s="292"/>
      <c r="BP17" s="292"/>
      <c r="BQ17" s="292"/>
      <c r="BR17" s="292"/>
      <c r="BS17" s="289"/>
      <c r="BT17" s="289"/>
      <c r="BU17" s="303"/>
      <c r="BV17" s="311"/>
      <c r="BW17" s="208"/>
      <c r="BX17" s="208"/>
      <c r="BY17" s="208"/>
      <c r="BZ17" s="208"/>
      <c r="CA17" s="208"/>
      <c r="CB17" s="94"/>
      <c r="CC17" s="170"/>
    </row>
    <row r="18" spans="2:81" ht="10.35" customHeight="1">
      <c r="B18" s="86"/>
      <c r="C18" s="96"/>
      <c r="D18" s="102"/>
      <c r="E18" s="104"/>
      <c r="F18" s="108"/>
      <c r="G18" s="108"/>
      <c r="H18" s="108"/>
      <c r="I18" s="108"/>
      <c r="J18" s="108"/>
      <c r="K18" s="108"/>
      <c r="L18" s="114"/>
      <c r="M18" s="119"/>
      <c r="N18" s="128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56"/>
      <c r="AE18" s="156"/>
      <c r="AF18" s="156"/>
      <c r="AG18" s="108"/>
      <c r="AH18" s="174"/>
      <c r="AI18" s="184"/>
      <c r="AJ18" s="198"/>
      <c r="AK18" s="198"/>
      <c r="AL18" s="198"/>
      <c r="AM18" s="198"/>
      <c r="AN18" s="211"/>
      <c r="AO18" s="220"/>
      <c r="AP18" s="230"/>
      <c r="AR18" s="243" t="s">
        <v>60</v>
      </c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83" t="s">
        <v>23</v>
      </c>
      <c r="BD18" s="93"/>
      <c r="BE18" s="93"/>
      <c r="BF18" s="197">
        <f>AI51</f>
        <v>0</v>
      </c>
      <c r="BG18" s="97"/>
      <c r="BH18" s="97"/>
      <c r="BI18" s="97"/>
      <c r="BJ18" s="97"/>
      <c r="BK18" s="210" t="s">
        <v>51</v>
      </c>
      <c r="BL18" s="210"/>
      <c r="BM18" s="93" t="s">
        <v>62</v>
      </c>
      <c r="BN18" s="93"/>
      <c r="BO18" s="290">
        <v>5</v>
      </c>
      <c r="BP18" s="290"/>
      <c r="BQ18" s="290"/>
      <c r="BR18" s="290"/>
      <c r="BS18" s="210" t="s">
        <v>63</v>
      </c>
      <c r="BT18" s="210"/>
      <c r="BU18" s="301"/>
      <c r="BV18" s="309">
        <f>BF18*BO18</f>
        <v>0</v>
      </c>
      <c r="BW18" s="197"/>
      <c r="BX18" s="197"/>
      <c r="BY18" s="197"/>
      <c r="BZ18" s="197"/>
      <c r="CA18" s="197"/>
      <c r="CB18" s="93" t="s">
        <v>49</v>
      </c>
      <c r="CC18" s="169"/>
    </row>
    <row r="19" spans="2:81" ht="10.35" customHeight="1">
      <c r="B19" s="86"/>
      <c r="C19" s="96"/>
      <c r="D19" s="102"/>
      <c r="E19" s="105" t="s">
        <v>26</v>
      </c>
      <c r="F19" s="109"/>
      <c r="G19" s="109"/>
      <c r="H19" s="109"/>
      <c r="I19" s="109"/>
      <c r="J19" s="109"/>
      <c r="K19" s="109"/>
      <c r="L19" s="115"/>
      <c r="M19" s="120"/>
      <c r="N19" s="129"/>
      <c r="O19" s="138">
        <f>SUM(回収重量入力表!C10:D10)</f>
        <v>0</v>
      </c>
      <c r="P19" s="138"/>
      <c r="Q19" s="138"/>
      <c r="R19" s="138">
        <f>SUM(回収重量入力表!E10:F10)</f>
        <v>0</v>
      </c>
      <c r="S19" s="138"/>
      <c r="T19" s="138"/>
      <c r="U19" s="138">
        <f>SUM(回収重量入力表!G10:H10)</f>
        <v>0</v>
      </c>
      <c r="V19" s="138"/>
      <c r="W19" s="138"/>
      <c r="X19" s="138">
        <f>SUM(回収重量入力表!I10:J10)</f>
        <v>0</v>
      </c>
      <c r="Y19" s="138"/>
      <c r="Z19" s="138"/>
      <c r="AA19" s="138">
        <f>SUM(回収重量入力表!K10:L10)</f>
        <v>0</v>
      </c>
      <c r="AB19" s="138"/>
      <c r="AC19" s="138"/>
      <c r="AD19" s="157">
        <f>SUM(回収重量入力表!M10:N10)</f>
        <v>0</v>
      </c>
      <c r="AE19" s="157"/>
      <c r="AF19" s="157"/>
      <c r="AG19" s="167" t="s">
        <v>59</v>
      </c>
      <c r="AH19" s="173"/>
      <c r="AI19" s="185">
        <f>回収重量入力表!P10</f>
        <v>0</v>
      </c>
      <c r="AJ19" s="199"/>
      <c r="AK19" s="199"/>
      <c r="AL19" s="199"/>
      <c r="AM19" s="199"/>
      <c r="AN19" s="212" t="s">
        <v>51</v>
      </c>
      <c r="AO19" s="221"/>
      <c r="AP19" s="230"/>
      <c r="AR19" s="243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105"/>
      <c r="BD19" s="109"/>
      <c r="BE19" s="109"/>
      <c r="BF19" s="255"/>
      <c r="BG19" s="255"/>
      <c r="BH19" s="255"/>
      <c r="BI19" s="255"/>
      <c r="BJ19" s="255"/>
      <c r="BK19" s="91"/>
      <c r="BL19" s="91"/>
      <c r="BM19" s="109"/>
      <c r="BN19" s="109"/>
      <c r="BO19" s="291"/>
      <c r="BP19" s="291"/>
      <c r="BQ19" s="291"/>
      <c r="BR19" s="291"/>
      <c r="BS19" s="91"/>
      <c r="BT19" s="91"/>
      <c r="BU19" s="302"/>
      <c r="BV19" s="310"/>
      <c r="BW19" s="200"/>
      <c r="BX19" s="200"/>
      <c r="BY19" s="200"/>
      <c r="BZ19" s="200"/>
      <c r="CA19" s="200"/>
      <c r="CB19" s="109"/>
      <c r="CC19" s="226"/>
    </row>
    <row r="20" spans="2:81" ht="10.35" customHeight="1">
      <c r="B20" s="86"/>
      <c r="C20" s="96"/>
      <c r="D20" s="102"/>
      <c r="E20" s="105"/>
      <c r="F20" s="109"/>
      <c r="G20" s="109"/>
      <c r="H20" s="109"/>
      <c r="I20" s="109"/>
      <c r="J20" s="109"/>
      <c r="K20" s="109"/>
      <c r="L20" s="115"/>
      <c r="M20" s="121"/>
      <c r="N20" s="130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58"/>
      <c r="AE20" s="158"/>
      <c r="AF20" s="158"/>
      <c r="AG20" s="94"/>
      <c r="AH20" s="170"/>
      <c r="AI20" s="186"/>
      <c r="AJ20" s="200"/>
      <c r="AK20" s="200"/>
      <c r="AL20" s="200"/>
      <c r="AM20" s="200"/>
      <c r="AN20" s="91"/>
      <c r="AO20" s="222"/>
      <c r="AP20" s="230"/>
      <c r="AR20" s="243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84"/>
      <c r="BD20" s="94"/>
      <c r="BE20" s="94"/>
      <c r="BF20" s="98"/>
      <c r="BG20" s="98"/>
      <c r="BH20" s="98"/>
      <c r="BI20" s="98"/>
      <c r="BJ20" s="98"/>
      <c r="BK20" s="289"/>
      <c r="BL20" s="289"/>
      <c r="BM20" s="94"/>
      <c r="BN20" s="94"/>
      <c r="BO20" s="292"/>
      <c r="BP20" s="292"/>
      <c r="BQ20" s="292"/>
      <c r="BR20" s="292"/>
      <c r="BS20" s="289"/>
      <c r="BT20" s="289"/>
      <c r="BU20" s="303"/>
      <c r="BV20" s="311"/>
      <c r="BW20" s="208"/>
      <c r="BX20" s="208"/>
      <c r="BY20" s="208"/>
      <c r="BZ20" s="208"/>
      <c r="CA20" s="208"/>
      <c r="CB20" s="94"/>
      <c r="CC20" s="170"/>
    </row>
    <row r="21" spans="2:81" ht="10.35" customHeight="1">
      <c r="B21" s="87" t="s">
        <v>72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187">
        <f>SUM(AI13:AM20)</f>
        <v>0</v>
      </c>
      <c r="AJ21" s="201"/>
      <c r="AK21" s="201"/>
      <c r="AL21" s="201"/>
      <c r="AM21" s="201"/>
      <c r="AN21" s="213" t="s">
        <v>51</v>
      </c>
      <c r="AO21" s="223"/>
      <c r="AP21" s="230"/>
      <c r="AR21" s="243" t="s">
        <v>61</v>
      </c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87">
        <f>回収重量入力表!C21</f>
        <v>0</v>
      </c>
      <c r="BD21" s="97"/>
      <c r="BE21" s="97"/>
      <c r="BF21" s="97"/>
      <c r="BG21" s="97"/>
      <c r="BH21" s="97"/>
      <c r="BI21" s="93" t="s">
        <v>66</v>
      </c>
      <c r="BJ21" s="93"/>
      <c r="BK21" s="93"/>
      <c r="BL21" s="93"/>
      <c r="BM21" s="93" t="s">
        <v>62</v>
      </c>
      <c r="BN21" s="93"/>
      <c r="BO21" s="290">
        <v>1</v>
      </c>
      <c r="BP21" s="290"/>
      <c r="BQ21" s="290"/>
      <c r="BR21" s="290"/>
      <c r="BS21" s="210" t="s">
        <v>84</v>
      </c>
      <c r="BT21" s="210"/>
      <c r="BU21" s="301"/>
      <c r="BV21" s="309">
        <f>BC21*BO21</f>
        <v>0</v>
      </c>
      <c r="BW21" s="197"/>
      <c r="BX21" s="197"/>
      <c r="BY21" s="197"/>
      <c r="BZ21" s="197"/>
      <c r="CA21" s="197"/>
      <c r="CB21" s="93" t="s">
        <v>49</v>
      </c>
      <c r="CC21" s="169"/>
    </row>
    <row r="22" spans="2:81" ht="10.35" customHeight="1">
      <c r="B22" s="8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188"/>
      <c r="AJ22" s="202"/>
      <c r="AK22" s="202"/>
      <c r="AL22" s="202"/>
      <c r="AM22" s="202"/>
      <c r="AN22" s="214"/>
      <c r="AO22" s="224"/>
      <c r="AP22" s="230"/>
      <c r="AR22" s="243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64"/>
      <c r="BD22" s="255"/>
      <c r="BE22" s="255"/>
      <c r="BF22" s="255"/>
      <c r="BG22" s="255"/>
      <c r="BH22" s="255"/>
      <c r="BI22" s="109"/>
      <c r="BJ22" s="109"/>
      <c r="BK22" s="109"/>
      <c r="BL22" s="109"/>
      <c r="BM22" s="109"/>
      <c r="BN22" s="109"/>
      <c r="BO22" s="291"/>
      <c r="BP22" s="291"/>
      <c r="BQ22" s="291"/>
      <c r="BR22" s="291"/>
      <c r="BS22" s="91"/>
      <c r="BT22" s="91"/>
      <c r="BU22" s="302"/>
      <c r="BV22" s="310"/>
      <c r="BW22" s="200"/>
      <c r="BX22" s="200"/>
      <c r="BY22" s="200"/>
      <c r="BZ22" s="200"/>
      <c r="CA22" s="200"/>
      <c r="CB22" s="109"/>
      <c r="CC22" s="226"/>
    </row>
    <row r="23" spans="2:81" ht="10.35" customHeight="1">
      <c r="AP23" s="230"/>
      <c r="AR23" s="243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88"/>
      <c r="BD23" s="98"/>
      <c r="BE23" s="98"/>
      <c r="BF23" s="98"/>
      <c r="BG23" s="98"/>
      <c r="BH23" s="98"/>
      <c r="BI23" s="94"/>
      <c r="BJ23" s="94"/>
      <c r="BK23" s="94"/>
      <c r="BL23" s="94"/>
      <c r="BM23" s="94"/>
      <c r="BN23" s="94"/>
      <c r="BO23" s="292"/>
      <c r="BP23" s="292"/>
      <c r="BQ23" s="292"/>
      <c r="BR23" s="292"/>
      <c r="BS23" s="289"/>
      <c r="BT23" s="289"/>
      <c r="BU23" s="303"/>
      <c r="BV23" s="312"/>
      <c r="BW23" s="202"/>
      <c r="BX23" s="202"/>
      <c r="BY23" s="202"/>
      <c r="BZ23" s="202"/>
      <c r="CA23" s="202"/>
      <c r="CB23" s="109"/>
      <c r="CC23" s="226"/>
    </row>
    <row r="24" spans="2:81" ht="10.35" customHeight="1">
      <c r="B24" s="82" t="s">
        <v>73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230"/>
      <c r="AR24" s="244" t="s">
        <v>18</v>
      </c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175"/>
      <c r="BV24" s="187">
        <f>SUM(BV12:CA23)</f>
        <v>0</v>
      </c>
      <c r="BW24" s="201"/>
      <c r="BX24" s="201"/>
      <c r="BY24" s="201"/>
      <c r="BZ24" s="201"/>
      <c r="CA24" s="201"/>
      <c r="CB24" s="216" t="s">
        <v>49</v>
      </c>
      <c r="CC24" s="228"/>
    </row>
    <row r="25" spans="2:81" ht="10.35" customHeight="1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230"/>
      <c r="AR25" s="24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304"/>
      <c r="BV25" s="186"/>
      <c r="BW25" s="200"/>
      <c r="BX25" s="200"/>
      <c r="BY25" s="200"/>
      <c r="BZ25" s="200"/>
      <c r="CA25" s="200"/>
      <c r="CB25" s="109"/>
      <c r="CC25" s="226"/>
    </row>
    <row r="26" spans="2:81" ht="10.35" customHeight="1">
      <c r="B26" s="83" t="s">
        <v>40</v>
      </c>
      <c r="C26" s="93"/>
      <c r="D26" s="93"/>
      <c r="E26" s="93"/>
      <c r="F26" s="93"/>
      <c r="G26" s="93"/>
      <c r="H26" s="93"/>
      <c r="I26" s="93"/>
      <c r="J26" s="93"/>
      <c r="K26" s="93"/>
      <c r="L26" s="112"/>
      <c r="M26" s="83" t="s">
        <v>79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169"/>
      <c r="AI26" s="181" t="s">
        <v>47</v>
      </c>
      <c r="AJ26" s="195"/>
      <c r="AK26" s="195"/>
      <c r="AL26" s="195"/>
      <c r="AM26" s="195"/>
      <c r="AN26" s="195"/>
      <c r="AO26" s="217"/>
      <c r="AP26" s="230"/>
      <c r="AR26" s="24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305"/>
      <c r="BV26" s="188"/>
      <c r="BW26" s="202"/>
      <c r="BX26" s="202"/>
      <c r="BY26" s="202"/>
      <c r="BZ26" s="202"/>
      <c r="CA26" s="202"/>
      <c r="CB26" s="215"/>
      <c r="CC26" s="227"/>
    </row>
    <row r="27" spans="2:81" ht="10.35" customHeight="1">
      <c r="B27" s="84"/>
      <c r="C27" s="94"/>
      <c r="D27" s="94"/>
      <c r="E27" s="94"/>
      <c r="F27" s="94"/>
      <c r="G27" s="94"/>
      <c r="H27" s="94"/>
      <c r="I27" s="94"/>
      <c r="J27" s="94"/>
      <c r="K27" s="94"/>
      <c r="L27" s="113"/>
      <c r="M27" s="8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170"/>
      <c r="AI27" s="182"/>
      <c r="AJ27" s="196"/>
      <c r="AK27" s="196"/>
      <c r="AL27" s="196"/>
      <c r="AM27" s="196"/>
      <c r="AN27" s="196"/>
      <c r="AO27" s="218"/>
      <c r="AP27" s="230"/>
      <c r="AR27" s="247"/>
      <c r="AS27" s="247"/>
      <c r="AT27" s="247"/>
      <c r="AU27" s="247"/>
      <c r="AV27" s="247"/>
      <c r="AW27" s="247"/>
      <c r="AX27" s="247"/>
      <c r="AY27" s="247"/>
      <c r="AZ27" s="247"/>
      <c r="BA27" s="216" t="s">
        <v>12</v>
      </c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00"/>
      <c r="CB27" s="109"/>
      <c r="CC27" s="109"/>
    </row>
    <row r="28" spans="2:81" ht="10.35" customHeight="1">
      <c r="B28" s="85" t="s">
        <v>38</v>
      </c>
      <c r="C28" s="95"/>
      <c r="D28" s="101"/>
      <c r="E28" s="83" t="s">
        <v>29</v>
      </c>
      <c r="F28" s="93"/>
      <c r="G28" s="93"/>
      <c r="H28" s="93"/>
      <c r="I28" s="93"/>
      <c r="J28" s="93"/>
      <c r="K28" s="93"/>
      <c r="L28" s="112"/>
      <c r="M28" s="118"/>
      <c r="N28" s="127"/>
      <c r="O28" s="140">
        <f>SUM(回収重量入力表!C11:D11)</f>
        <v>0</v>
      </c>
      <c r="P28" s="140"/>
      <c r="Q28" s="140"/>
      <c r="R28" s="140">
        <f>SUM(回収重量入力表!E11:F11)</f>
        <v>0</v>
      </c>
      <c r="S28" s="140"/>
      <c r="T28" s="140"/>
      <c r="U28" s="140">
        <f>SUM(回収重量入力表!G11:H11)</f>
        <v>0</v>
      </c>
      <c r="V28" s="140"/>
      <c r="W28" s="140"/>
      <c r="X28" s="140">
        <f>SUM(回収重量入力表!I11:J11)</f>
        <v>0</v>
      </c>
      <c r="Y28" s="140"/>
      <c r="Z28" s="140"/>
      <c r="AA28" s="140">
        <f>SUM(回収重量入力表!K11:L11)</f>
        <v>0</v>
      </c>
      <c r="AB28" s="140"/>
      <c r="AC28" s="140"/>
      <c r="AD28" s="159">
        <f>SUM(回収重量入力表!M11:N11)</f>
        <v>0</v>
      </c>
      <c r="AE28" s="159"/>
      <c r="AF28" s="159"/>
      <c r="AG28" s="93" t="s">
        <v>59</v>
      </c>
      <c r="AH28" s="169"/>
      <c r="AI28" s="189">
        <f>回収重量入力表!P11</f>
        <v>0</v>
      </c>
      <c r="AJ28" s="203"/>
      <c r="AK28" s="203"/>
      <c r="AL28" s="203"/>
      <c r="AM28" s="203"/>
      <c r="AN28" s="210" t="s">
        <v>51</v>
      </c>
      <c r="AO28" s="219"/>
      <c r="AP28" s="230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</row>
    <row r="29" spans="2:81" ht="10.35" customHeight="1">
      <c r="B29" s="86"/>
      <c r="C29" s="96"/>
      <c r="D29" s="102"/>
      <c r="E29" s="104"/>
      <c r="F29" s="108"/>
      <c r="G29" s="108"/>
      <c r="H29" s="108"/>
      <c r="I29" s="108"/>
      <c r="J29" s="108"/>
      <c r="K29" s="108"/>
      <c r="L29" s="114"/>
      <c r="M29" s="119"/>
      <c r="N29" s="128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60"/>
      <c r="AE29" s="160"/>
      <c r="AF29" s="160"/>
      <c r="AG29" s="108"/>
      <c r="AH29" s="174"/>
      <c r="AI29" s="190"/>
      <c r="AJ29" s="204"/>
      <c r="AK29" s="204"/>
      <c r="AL29" s="204"/>
      <c r="AM29" s="204"/>
      <c r="AN29" s="211"/>
      <c r="AO29" s="220"/>
      <c r="AP29" s="230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</row>
    <row r="30" spans="2:81" ht="10.35" customHeight="1">
      <c r="B30" s="86"/>
      <c r="C30" s="96"/>
      <c r="D30" s="102"/>
      <c r="E30" s="105" t="s">
        <v>30</v>
      </c>
      <c r="F30" s="109"/>
      <c r="G30" s="109"/>
      <c r="H30" s="109"/>
      <c r="I30" s="109"/>
      <c r="J30" s="109"/>
      <c r="K30" s="109"/>
      <c r="L30" s="115"/>
      <c r="M30" s="120"/>
      <c r="N30" s="129"/>
      <c r="O30" s="142">
        <f>SUM(回収重量入力表!C12:D12)</f>
        <v>0</v>
      </c>
      <c r="P30" s="142"/>
      <c r="Q30" s="142"/>
      <c r="R30" s="142">
        <f>SUM(回収重量入力表!E12:F12)</f>
        <v>0</v>
      </c>
      <c r="S30" s="142"/>
      <c r="T30" s="142"/>
      <c r="U30" s="142">
        <f>SUM(回収重量入力表!G12:H12)</f>
        <v>0</v>
      </c>
      <c r="V30" s="142"/>
      <c r="W30" s="142"/>
      <c r="X30" s="142">
        <f>SUM(回収重量入力表!I12:J12)</f>
        <v>0</v>
      </c>
      <c r="Y30" s="142"/>
      <c r="Z30" s="142"/>
      <c r="AA30" s="142">
        <f>SUM(回収重量入力表!K12:L12)</f>
        <v>0</v>
      </c>
      <c r="AB30" s="142"/>
      <c r="AC30" s="142"/>
      <c r="AD30" s="161">
        <f>SUM(回収重量入力表!M12:N12)</f>
        <v>0</v>
      </c>
      <c r="AE30" s="161"/>
      <c r="AF30" s="161"/>
      <c r="AG30" s="167" t="s">
        <v>59</v>
      </c>
      <c r="AH30" s="173"/>
      <c r="AI30" s="191">
        <f>回収重量入力表!P12</f>
        <v>0</v>
      </c>
      <c r="AJ30" s="205"/>
      <c r="AK30" s="205"/>
      <c r="AL30" s="205"/>
      <c r="AM30" s="205"/>
      <c r="AN30" s="91" t="s">
        <v>51</v>
      </c>
      <c r="AO30" s="222"/>
      <c r="AP30" s="230"/>
      <c r="AR30" s="248" t="s">
        <v>3</v>
      </c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65"/>
      <c r="BF30" s="270" t="s">
        <v>50</v>
      </c>
      <c r="BG30" s="270"/>
      <c r="BH30" s="279"/>
      <c r="BI30" s="284" t="s">
        <v>15</v>
      </c>
      <c r="BJ30" s="270"/>
      <c r="BK30" s="270"/>
      <c r="BL30" s="270" t="s">
        <v>52</v>
      </c>
      <c r="BM30" s="270"/>
      <c r="BN30" s="279"/>
      <c r="BO30" s="293" t="s">
        <v>54</v>
      </c>
      <c r="BP30" s="270"/>
      <c r="BQ30" s="279"/>
      <c r="BR30" s="284" t="s">
        <v>50</v>
      </c>
      <c r="BS30" s="270"/>
      <c r="BT30" s="270"/>
      <c r="BU30" s="270" t="s">
        <v>15</v>
      </c>
      <c r="BV30" s="270"/>
      <c r="BW30" s="279"/>
      <c r="BX30" s="293" t="s">
        <v>52</v>
      </c>
      <c r="BY30" s="270"/>
      <c r="BZ30" s="279"/>
      <c r="CA30" s="284" t="s">
        <v>49</v>
      </c>
      <c r="CB30" s="270"/>
      <c r="CC30" s="322"/>
    </row>
    <row r="31" spans="2:81" ht="10.35" customHeight="1">
      <c r="B31" s="89"/>
      <c r="C31" s="99"/>
      <c r="D31" s="103"/>
      <c r="E31" s="84"/>
      <c r="F31" s="94"/>
      <c r="G31" s="94"/>
      <c r="H31" s="94"/>
      <c r="I31" s="94"/>
      <c r="J31" s="94"/>
      <c r="K31" s="94"/>
      <c r="L31" s="113"/>
      <c r="M31" s="121"/>
      <c r="N31" s="130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62"/>
      <c r="AE31" s="162"/>
      <c r="AF31" s="162"/>
      <c r="AG31" s="94"/>
      <c r="AH31" s="170"/>
      <c r="AI31" s="192"/>
      <c r="AJ31" s="206"/>
      <c r="AK31" s="206"/>
      <c r="AL31" s="206"/>
      <c r="AM31" s="206"/>
      <c r="AN31" s="214"/>
      <c r="AO31" s="224"/>
      <c r="AP31" s="230"/>
      <c r="AR31" s="24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15"/>
      <c r="BF31" s="271"/>
      <c r="BG31" s="271"/>
      <c r="BH31" s="280"/>
      <c r="BI31" s="285"/>
      <c r="BJ31" s="271"/>
      <c r="BK31" s="271"/>
      <c r="BL31" s="271"/>
      <c r="BM31" s="271"/>
      <c r="BN31" s="280"/>
      <c r="BO31" s="294"/>
      <c r="BP31" s="271"/>
      <c r="BQ31" s="280"/>
      <c r="BR31" s="285"/>
      <c r="BS31" s="271"/>
      <c r="BT31" s="271"/>
      <c r="BU31" s="271"/>
      <c r="BV31" s="271"/>
      <c r="BW31" s="280"/>
      <c r="BX31" s="294"/>
      <c r="BY31" s="271"/>
      <c r="BZ31" s="280"/>
      <c r="CA31" s="285"/>
      <c r="CB31" s="271"/>
      <c r="CC31" s="323"/>
    </row>
    <row r="32" spans="2:81" ht="10.35" customHeight="1">
      <c r="B32" s="87" t="s">
        <v>88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187">
        <f>SUM(AI28:AM31)</f>
        <v>0</v>
      </c>
      <c r="AJ32" s="201"/>
      <c r="AK32" s="201"/>
      <c r="AL32" s="201"/>
      <c r="AM32" s="201"/>
      <c r="AN32" s="213" t="s">
        <v>51</v>
      </c>
      <c r="AO32" s="223"/>
      <c r="AP32" s="230"/>
      <c r="AR32" s="24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15"/>
      <c r="BF32" s="272" t="str">
        <f>IF(ISERROR(MID($A105,LEN($A105)-7,1)),"",MID($A105,LEN($A105)-7,1))</f>
        <v/>
      </c>
      <c r="BG32" s="272" t="str">
        <f>IF(ISERROR(MID($A30,LEN($A30)-5,1)),"",MID($A30,LEN($A30)-5,1))</f>
        <v/>
      </c>
      <c r="BH32" s="281" t="str">
        <f>IF(ISERROR(MID($A30,LEN($A30)-4,1)),"",MID($A30,LEN($A30)-4,1))</f>
        <v/>
      </c>
      <c r="BI32" s="286" t="str">
        <f>IF(ISERROR(MID($A105,LEN($A105)-6,1)),"",MID($A105,LEN($A105)-6,1))</f>
        <v/>
      </c>
      <c r="BJ32" s="272" t="str">
        <f>IF(ISERROR(MID($A30,LEN($A30)-5,1)),"",MID($A30,LEN($A30)-5,1))</f>
        <v/>
      </c>
      <c r="BK32" s="272" t="str">
        <f>IF(ISERROR(MID($A30,LEN($A30)-4,1)),"",MID($A30,LEN($A30)-4,1))</f>
        <v/>
      </c>
      <c r="BL32" s="272" t="str">
        <f>IF(ISERROR(MID($A105,LEN($A105)-5,1)),"",MID($A105,LEN($A105)-5,1))</f>
        <v/>
      </c>
      <c r="BM32" s="272" t="str">
        <f>IF(ISERROR(MID($A30,LEN($A30)-2,1)),"",MID($A30,LEN($A30)-2,1))</f>
        <v/>
      </c>
      <c r="BN32" s="281" t="str">
        <f>IF(ISERROR(MID($A30,LEN($A30)-1,1)),"",MID($A30,LEN($A30)-1,1))</f>
        <v/>
      </c>
      <c r="BO32" s="295" t="str">
        <f>IF(ISERROR(MID($A105,LEN($A105)-4,1)),"",MID($A105,LEN($A105)-4,1))</f>
        <v/>
      </c>
      <c r="BP32" s="272" t="str">
        <f>IF(ISERROR(MID($A30,LEN($A30)-2,1)),"",MID($A30,LEN($A30)-2,1))</f>
        <v/>
      </c>
      <c r="BQ32" s="281" t="str">
        <f>IF(ISERROR(MID($A30,LEN($A30)-1,1)),"",MID($A30,LEN($A30)-1,1))</f>
        <v/>
      </c>
      <c r="BR32" s="286" t="str">
        <f>IF(ISERROR(MID($A105,LEN($A105)-3,1)),"",MID($A105,LEN($A105)-3,1))</f>
        <v/>
      </c>
      <c r="BS32" s="272" t="str">
        <f>IF(ISERROR(MID($A30,LEN($A30)-2,1)),"",MID($A30,LEN($A30)-2,1))</f>
        <v/>
      </c>
      <c r="BT32" s="272" t="str">
        <f>IF(ISERROR(MID($A30,LEN($A30)-1,1)),"",MID($A30,LEN($A30)-1,1))</f>
        <v/>
      </c>
      <c r="BU32" s="272" t="str">
        <f>IF(ISERROR(MID($A105,LEN($A105)-2,1)),"",MID($A105,LEN($A105)-2,1))</f>
        <v/>
      </c>
      <c r="BV32" s="272" t="str">
        <f>IF(ISERROR(MID($A30,LEN($A30)-2,1)),"",MID($A30,LEN($A30)-2,1))</f>
        <v/>
      </c>
      <c r="BW32" s="281" t="str">
        <f>IF(ISERROR(MID($A30,LEN($A30)-1,1)),"",MID($A30,LEN($A30)-1,1))</f>
        <v/>
      </c>
      <c r="BX32" s="295" t="str">
        <f>IF(ISERROR(MID($A105,LEN($A105)-1,1)),"",MID($A105,LEN($A105)-1,1))</f>
        <v/>
      </c>
      <c r="BY32" s="272" t="str">
        <f>IF(ISERROR(MID($A30,LEN($A30)-2,1)),"",MID($A30,LEN($A30)-2,1))</f>
        <v/>
      </c>
      <c r="BZ32" s="281" t="str">
        <f>IF(ISERROR(MID($A30,LEN($A30)-1,1)),"",MID($A30,LEN($A30)-1,1))</f>
        <v/>
      </c>
      <c r="CA32" s="286" t="str">
        <f>IF(ISERROR(MID($A105,LEN($A105),1)),"",MID($A105,LEN($A105),1))</f>
        <v>0</v>
      </c>
      <c r="CB32" s="272" t="str">
        <f>IF(ISERROR(MID($A30,LEN($A30)-6,1)),"",MID($A30,LEN($A30)-6,1))</f>
        <v/>
      </c>
      <c r="CC32" s="324" t="str">
        <f>IF(ISERROR(MID($A30,LEN($A30)-5,1)),"",MID($A30,LEN($A30)-5,1))</f>
        <v/>
      </c>
    </row>
    <row r="33" spans="2:82" ht="10.35" customHeight="1">
      <c r="B33" s="8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188"/>
      <c r="AJ33" s="202"/>
      <c r="AK33" s="202"/>
      <c r="AL33" s="202"/>
      <c r="AM33" s="202"/>
      <c r="AN33" s="214"/>
      <c r="AO33" s="224"/>
      <c r="AP33" s="230"/>
      <c r="AR33" s="24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15"/>
      <c r="BF33" s="273" t="str">
        <f>IF(ISERROR(MID($A31,LEN($A31)-6,1)),"",MID($A31,LEN($A31)-6,1))</f>
        <v/>
      </c>
      <c r="BG33" s="273" t="str">
        <f>IF(ISERROR(MID($A31,LEN($A31)-5,1)),"",MID($A31,LEN($A31)-5,1))</f>
        <v/>
      </c>
      <c r="BH33" s="282" t="str">
        <f>IF(ISERROR(MID($A31,LEN($A31)-4,1)),"",MID($A31,LEN($A31)-4,1))</f>
        <v/>
      </c>
      <c r="BI33" s="287" t="str">
        <f>IF(ISERROR(MID($A31,LEN($A31)-6,1)),"",MID($A31,LEN($A31)-6,1))</f>
        <v/>
      </c>
      <c r="BJ33" s="273" t="str">
        <f>IF(ISERROR(MID($A31,LEN($A31)-5,1)),"",MID($A31,LEN($A31)-5,1))</f>
        <v/>
      </c>
      <c r="BK33" s="273" t="str">
        <f>IF(ISERROR(MID($A31,LEN($A31)-4,1)),"",MID($A31,LEN($A31)-4,1))</f>
        <v/>
      </c>
      <c r="BL33" s="273" t="str">
        <f>IF(ISERROR(MID($A31,LEN($A31)-3,1)),"",MID($A31,LEN($A31)-3,1))</f>
        <v/>
      </c>
      <c r="BM33" s="273" t="str">
        <f>IF(ISERROR(MID($A31,LEN($A31)-2,1)),"",MID($A31,LEN($A31)-2,1))</f>
        <v/>
      </c>
      <c r="BN33" s="282" t="str">
        <f>IF(ISERROR(MID($A31,LEN($A31)-1,1)),"",MID($A31,LEN($A31)-1,1))</f>
        <v/>
      </c>
      <c r="BO33" s="296" t="str">
        <f>IF(ISERROR(MID($A31,LEN($A31)-3,1)),"",MID($A31,LEN($A31)-3,1))</f>
        <v/>
      </c>
      <c r="BP33" s="273" t="str">
        <f>IF(ISERROR(MID($A31,LEN($A31)-2,1)),"",MID($A31,LEN($A31)-2,1))</f>
        <v/>
      </c>
      <c r="BQ33" s="282" t="str">
        <f>IF(ISERROR(MID($A31,LEN($A31)-1,1)),"",MID($A31,LEN($A31)-1,1))</f>
        <v/>
      </c>
      <c r="BR33" s="287" t="str">
        <f>IF(ISERROR(MID($A31,LEN($A31)-3,1)),"",MID($A31,LEN($A31)-3,1))</f>
        <v/>
      </c>
      <c r="BS33" s="273" t="str">
        <f>IF(ISERROR(MID($A31,LEN($A31)-2,1)),"",MID($A31,LEN($A31)-2,1))</f>
        <v/>
      </c>
      <c r="BT33" s="273" t="str">
        <f>IF(ISERROR(MID($A31,LEN($A31)-1,1)),"",MID($A31,LEN($A31)-1,1))</f>
        <v/>
      </c>
      <c r="BU33" s="273" t="str">
        <f>IF(ISERROR(MID($A31,LEN($A31)-3,1)),"",MID($A31,LEN($A31)-3,1))</f>
        <v/>
      </c>
      <c r="BV33" s="273" t="str">
        <f>IF(ISERROR(MID($A31,LEN($A31)-2,1)),"",MID($A31,LEN($A31)-2,1))</f>
        <v/>
      </c>
      <c r="BW33" s="282" t="str">
        <f>IF(ISERROR(MID($A31,LEN($A31)-1,1)),"",MID($A31,LEN($A31)-1,1))</f>
        <v/>
      </c>
      <c r="BX33" s="296" t="str">
        <f>IF(ISERROR(MID($A31,LEN($A31)-3,1)),"",MID($A31,LEN($A31)-3,1))</f>
        <v/>
      </c>
      <c r="BY33" s="273" t="str">
        <f>IF(ISERROR(MID($A31,LEN($A31)-2,1)),"",MID($A31,LEN($A31)-2,1))</f>
        <v/>
      </c>
      <c r="BZ33" s="282" t="str">
        <f>IF(ISERROR(MID($A31,LEN($A31)-1,1)),"",MID($A31,LEN($A31)-1,1))</f>
        <v/>
      </c>
      <c r="CA33" s="287" t="str">
        <f>IF(ISERROR(MID($A31,LEN($A31),1)),"",MID($A31,LEN($A31),1))</f>
        <v/>
      </c>
      <c r="CB33" s="273" t="str">
        <f>IF(ISERROR(MID($A31,LEN($A31)-6,1)),"",MID($A31,LEN($A31)-6,1))</f>
        <v/>
      </c>
      <c r="CC33" s="325" t="str">
        <f>IF(ISERROR(MID($A31,LEN($A31)-5,1)),"",MID($A31,LEN($A31)-5,1))</f>
        <v/>
      </c>
    </row>
    <row r="34" spans="2:82" ht="10.35" customHeight="1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P34" s="230"/>
      <c r="AR34" s="250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66"/>
      <c r="BF34" s="274" t="str">
        <f>IF(ISERROR(MID($A32,LEN($A32)-6,1)),"",MID($A32,LEN($A32)-6,1))</f>
        <v/>
      </c>
      <c r="BG34" s="274" t="str">
        <f>IF(ISERROR(MID($A32,LEN($A32)-5,1)),"",MID($A32,LEN($A32)-5,1))</f>
        <v/>
      </c>
      <c r="BH34" s="283" t="str">
        <f>IF(ISERROR(MID($A32,LEN($A32)-4,1)),"",MID($A32,LEN($A32)-4,1))</f>
        <v/>
      </c>
      <c r="BI34" s="288" t="str">
        <f>IF(ISERROR(MID($A32,LEN($A32)-6,1)),"",MID($A32,LEN($A32)-6,1))</f>
        <v/>
      </c>
      <c r="BJ34" s="274" t="str">
        <f>IF(ISERROR(MID($A32,LEN($A32)-5,1)),"",MID($A32,LEN($A32)-5,1))</f>
        <v/>
      </c>
      <c r="BK34" s="274" t="str">
        <f>IF(ISERROR(MID($A32,LEN($A32)-4,1)),"",MID($A32,LEN($A32)-4,1))</f>
        <v/>
      </c>
      <c r="BL34" s="274" t="str">
        <f>IF(ISERROR(MID($A32,LEN($A32)-3,1)),"",MID($A32,LEN($A32)-3,1))</f>
        <v/>
      </c>
      <c r="BM34" s="274" t="str">
        <f>IF(ISERROR(MID($A32,LEN($A32)-2,1)),"",MID($A32,LEN($A32)-2,1))</f>
        <v/>
      </c>
      <c r="BN34" s="283" t="str">
        <f>IF(ISERROR(MID($A32,LEN($A32)-1,1)),"",MID($A32,LEN($A32)-1,1))</f>
        <v/>
      </c>
      <c r="BO34" s="297" t="str">
        <f>IF(ISERROR(MID($A32,LEN($A32)-3,1)),"",MID($A32,LEN($A32)-3,1))</f>
        <v/>
      </c>
      <c r="BP34" s="274" t="str">
        <f>IF(ISERROR(MID($A32,LEN($A32)-2,1)),"",MID($A32,LEN($A32)-2,1))</f>
        <v/>
      </c>
      <c r="BQ34" s="283" t="str">
        <f>IF(ISERROR(MID($A32,LEN($A32)-1,1)),"",MID($A32,LEN($A32)-1,1))</f>
        <v/>
      </c>
      <c r="BR34" s="288" t="str">
        <f>IF(ISERROR(MID($A32,LEN($A32)-3,1)),"",MID($A32,LEN($A32)-3,1))</f>
        <v/>
      </c>
      <c r="BS34" s="274" t="str">
        <f>IF(ISERROR(MID($A32,LEN($A32)-2,1)),"",MID($A32,LEN($A32)-2,1))</f>
        <v/>
      </c>
      <c r="BT34" s="274" t="str">
        <f>IF(ISERROR(MID($A32,LEN($A32)-1,1)),"",MID($A32,LEN($A32)-1,1))</f>
        <v/>
      </c>
      <c r="BU34" s="274" t="str">
        <f>IF(ISERROR(MID($A32,LEN($A32)-3,1)),"",MID($A32,LEN($A32)-3,1))</f>
        <v/>
      </c>
      <c r="BV34" s="274" t="str">
        <f>IF(ISERROR(MID($A32,LEN($A32)-2,1)),"",MID($A32,LEN($A32)-2,1))</f>
        <v/>
      </c>
      <c r="BW34" s="283" t="str">
        <f>IF(ISERROR(MID($A32,LEN($A32)-1,1)),"",MID($A32,LEN($A32)-1,1))</f>
        <v/>
      </c>
      <c r="BX34" s="297" t="str">
        <f>IF(ISERROR(MID($A32,LEN($A32)-3,1)),"",MID($A32,LEN($A32)-3,1))</f>
        <v/>
      </c>
      <c r="BY34" s="274" t="str">
        <f>IF(ISERROR(MID($A32,LEN($A32)-2,1)),"",MID($A32,LEN($A32)-2,1))</f>
        <v/>
      </c>
      <c r="BZ34" s="283" t="str">
        <f>IF(ISERROR(MID($A32,LEN($A32)-1,1)),"",MID($A32,LEN($A32)-1,1))</f>
        <v/>
      </c>
      <c r="CA34" s="288" t="str">
        <f>IF(ISERROR(MID($A32,LEN($A32),1)),"",MID($A32,LEN($A32),1))</f>
        <v/>
      </c>
      <c r="CB34" s="274" t="str">
        <f>IF(ISERROR(MID($A32,LEN($A32)-6,1)),"",MID($A32,LEN($A32)-6,1))</f>
        <v/>
      </c>
      <c r="CC34" s="326" t="str">
        <f>IF(ISERROR(MID($A32,LEN($A32)-5,1)),"",MID($A32,LEN($A32)-5,1))</f>
        <v/>
      </c>
    </row>
    <row r="35" spans="2:82" ht="10.35" customHeight="1">
      <c r="B35" s="91" t="s">
        <v>74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230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</row>
    <row r="36" spans="2:82" ht="10.35" customHeigh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230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</row>
    <row r="37" spans="2:82" ht="10.35" customHeight="1">
      <c r="B37" s="83" t="s">
        <v>40</v>
      </c>
      <c r="C37" s="93"/>
      <c r="D37" s="93"/>
      <c r="E37" s="93"/>
      <c r="F37" s="93"/>
      <c r="G37" s="93"/>
      <c r="H37" s="93"/>
      <c r="I37" s="93"/>
      <c r="J37" s="93"/>
      <c r="K37" s="93"/>
      <c r="L37" s="112"/>
      <c r="M37" s="83" t="s">
        <v>79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169"/>
      <c r="AI37" s="181" t="s">
        <v>47</v>
      </c>
      <c r="AJ37" s="195"/>
      <c r="AK37" s="195"/>
      <c r="AL37" s="195"/>
      <c r="AM37" s="195"/>
      <c r="AN37" s="195"/>
      <c r="AO37" s="217"/>
      <c r="AP37" s="230"/>
      <c r="AQ37" s="234"/>
    </row>
    <row r="38" spans="2:82" ht="10.35" customHeight="1">
      <c r="B38" s="84"/>
      <c r="C38" s="94"/>
      <c r="D38" s="94"/>
      <c r="E38" s="94"/>
      <c r="F38" s="94"/>
      <c r="G38" s="94"/>
      <c r="H38" s="94"/>
      <c r="I38" s="94"/>
      <c r="J38" s="94"/>
      <c r="K38" s="94"/>
      <c r="L38" s="113"/>
      <c r="M38" s="8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70"/>
      <c r="AI38" s="193"/>
      <c r="AJ38" s="207"/>
      <c r="AK38" s="207"/>
      <c r="AL38" s="207"/>
      <c r="AM38" s="207"/>
      <c r="AN38" s="207"/>
      <c r="AO38" s="225"/>
      <c r="AP38" s="230"/>
      <c r="AR38" s="91" t="s">
        <v>45</v>
      </c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</row>
    <row r="39" spans="2:82" ht="10.35" customHeight="1">
      <c r="B39" s="83" t="s">
        <v>20</v>
      </c>
      <c r="C39" s="93"/>
      <c r="D39" s="93"/>
      <c r="E39" s="93"/>
      <c r="F39" s="93"/>
      <c r="G39" s="93"/>
      <c r="H39" s="93"/>
      <c r="I39" s="93"/>
      <c r="J39" s="93"/>
      <c r="K39" s="93"/>
      <c r="L39" s="112"/>
      <c r="M39" s="122"/>
      <c r="N39" s="131"/>
      <c r="O39" s="144">
        <f>SUM(回収重量入力表!C13:D13)</f>
        <v>0</v>
      </c>
      <c r="P39" s="144"/>
      <c r="Q39" s="144"/>
      <c r="R39" s="144">
        <f>SUM(回収重量入力表!E13:F13)</f>
        <v>0</v>
      </c>
      <c r="S39" s="144"/>
      <c r="T39" s="144"/>
      <c r="U39" s="144">
        <f>SUM(回収重量入力表!G13:H13)</f>
        <v>0</v>
      </c>
      <c r="V39" s="144"/>
      <c r="W39" s="144"/>
      <c r="X39" s="144">
        <f>SUM(回収重量入力表!I13:J13)</f>
        <v>0</v>
      </c>
      <c r="Y39" s="144"/>
      <c r="Z39" s="144"/>
      <c r="AA39" s="144">
        <f>SUM(回収重量入力表!K13:L13)</f>
        <v>0</v>
      </c>
      <c r="AB39" s="144"/>
      <c r="AC39" s="144"/>
      <c r="AD39" s="163">
        <f>SUM(回収重量入力表!M13:N13)</f>
        <v>0</v>
      </c>
      <c r="AE39" s="163"/>
      <c r="AF39" s="163"/>
      <c r="AG39" s="168" t="s">
        <v>80</v>
      </c>
      <c r="AH39" s="175"/>
      <c r="AI39" s="183">
        <f>回収重量入力表!P13</f>
        <v>0</v>
      </c>
      <c r="AJ39" s="197"/>
      <c r="AK39" s="197"/>
      <c r="AL39" s="197"/>
      <c r="AM39" s="197"/>
      <c r="AN39" s="93" t="s">
        <v>51</v>
      </c>
      <c r="AO39" s="169"/>
      <c r="AP39" s="230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</row>
    <row r="40" spans="2:82" ht="10.35" customHeight="1">
      <c r="B40" s="84"/>
      <c r="C40" s="94"/>
      <c r="D40" s="94"/>
      <c r="E40" s="94"/>
      <c r="F40" s="94"/>
      <c r="G40" s="94"/>
      <c r="H40" s="94"/>
      <c r="I40" s="94"/>
      <c r="J40" s="94"/>
      <c r="K40" s="94"/>
      <c r="L40" s="113"/>
      <c r="M40" s="123"/>
      <c r="N40" s="132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64"/>
      <c r="AE40" s="164"/>
      <c r="AF40" s="164"/>
      <c r="AG40" s="98"/>
      <c r="AH40" s="176"/>
      <c r="AI40" s="194"/>
      <c r="AJ40" s="208"/>
      <c r="AK40" s="208"/>
      <c r="AL40" s="208"/>
      <c r="AM40" s="208"/>
      <c r="AN40" s="94"/>
      <c r="AO40" s="170"/>
      <c r="AP40" s="230"/>
      <c r="AR40" s="248" t="s">
        <v>56</v>
      </c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65"/>
      <c r="BE40" s="262">
        <f>回収重量入力表!C24</f>
        <v>0</v>
      </c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 t="s">
        <v>57</v>
      </c>
      <c r="BV40" s="216"/>
      <c r="BW40" s="216"/>
      <c r="BX40" s="216">
        <f>回収重量入力表!H24</f>
        <v>0</v>
      </c>
      <c r="BY40" s="216"/>
      <c r="BZ40" s="216"/>
      <c r="CA40" s="216" t="s">
        <v>55</v>
      </c>
      <c r="CB40" s="216"/>
      <c r="CC40" s="228"/>
    </row>
    <row r="41" spans="2:82" ht="10.35" customHeight="1">
      <c r="B41" s="86" t="s">
        <v>39</v>
      </c>
      <c r="C41" s="96"/>
      <c r="D41" s="102"/>
      <c r="E41" s="106" t="s">
        <v>36</v>
      </c>
      <c r="F41" s="110"/>
      <c r="G41" s="110"/>
      <c r="H41" s="110"/>
      <c r="I41" s="110"/>
      <c r="J41" s="110"/>
      <c r="K41" s="110"/>
      <c r="L41" s="116"/>
      <c r="M41" s="124">
        <f>SUM(回収重量入力表!C14:D14)</f>
        <v>0</v>
      </c>
      <c r="N41" s="133"/>
      <c r="O41" s="133">
        <f>SUM(回収重量入力表!E14:F14)</f>
        <v>0</v>
      </c>
      <c r="P41" s="133"/>
      <c r="Q41" s="133">
        <f>SUM(回収重量入力表!G14:H14)</f>
        <v>0</v>
      </c>
      <c r="R41" s="133"/>
      <c r="S41" s="133">
        <f>SUM(回収重量入力表!I14:J14)</f>
        <v>0</v>
      </c>
      <c r="T41" s="133"/>
      <c r="U41" s="133">
        <f>SUM(回収重量入力表!K14:L14)</f>
        <v>0</v>
      </c>
      <c r="V41" s="133"/>
      <c r="W41" s="133">
        <f>SUM(回収重量入力表!M14:N14)</f>
        <v>0</v>
      </c>
      <c r="X41" s="133"/>
      <c r="Y41" s="146" t="s">
        <v>59</v>
      </c>
      <c r="Z41" s="148"/>
      <c r="AA41" s="149">
        <f>SUM(M41:X42)</f>
        <v>0</v>
      </c>
      <c r="AB41" s="149"/>
      <c r="AC41" s="151" t="s">
        <v>90</v>
      </c>
      <c r="AD41" s="151"/>
      <c r="AE41" s="151"/>
      <c r="AF41" s="151"/>
      <c r="AG41" s="151"/>
      <c r="AH41" s="177"/>
      <c r="AI41" s="186">
        <f>回収重量入力表!P14</f>
        <v>0</v>
      </c>
      <c r="AJ41" s="200"/>
      <c r="AK41" s="200"/>
      <c r="AL41" s="200"/>
      <c r="AM41" s="200"/>
      <c r="AN41" s="109" t="s">
        <v>51</v>
      </c>
      <c r="AO41" s="226"/>
      <c r="AP41" s="230"/>
      <c r="AR41" s="24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15"/>
      <c r="BE41" s="105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226"/>
    </row>
    <row r="42" spans="2:82" ht="10.35" customHeight="1">
      <c r="B42" s="86"/>
      <c r="C42" s="96"/>
      <c r="D42" s="102"/>
      <c r="E42" s="107"/>
      <c r="F42" s="111"/>
      <c r="G42" s="111"/>
      <c r="H42" s="111"/>
      <c r="I42" s="111"/>
      <c r="J42" s="111"/>
      <c r="K42" s="111"/>
      <c r="L42" s="117"/>
      <c r="M42" s="125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47"/>
      <c r="Z42" s="147"/>
      <c r="AA42" s="150"/>
      <c r="AB42" s="150"/>
      <c r="AC42" s="152"/>
      <c r="AD42" s="152"/>
      <c r="AE42" s="152"/>
      <c r="AF42" s="152"/>
      <c r="AG42" s="152"/>
      <c r="AH42" s="178"/>
      <c r="AI42" s="184"/>
      <c r="AJ42" s="198"/>
      <c r="AK42" s="198"/>
      <c r="AL42" s="198"/>
      <c r="AM42" s="198"/>
      <c r="AN42" s="108"/>
      <c r="AO42" s="174"/>
      <c r="AP42" s="230"/>
      <c r="AR42" s="251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113"/>
      <c r="BE42" s="8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170"/>
      <c r="CD42" s="327"/>
    </row>
    <row r="43" spans="2:82" ht="10.35" customHeight="1">
      <c r="B43" s="86"/>
      <c r="C43" s="96"/>
      <c r="D43" s="102"/>
      <c r="E43" s="105" t="s">
        <v>43</v>
      </c>
      <c r="F43" s="109"/>
      <c r="G43" s="109"/>
      <c r="H43" s="109"/>
      <c r="I43" s="109"/>
      <c r="J43" s="109"/>
      <c r="K43" s="109"/>
      <c r="L43" s="115"/>
      <c r="M43" s="126">
        <f>SUM(回収重量入力表!C15:D15)</f>
        <v>0</v>
      </c>
      <c r="N43" s="135"/>
      <c r="O43" s="135">
        <f>SUM(回収重量入力表!E15:F15)</f>
        <v>0</v>
      </c>
      <c r="P43" s="135"/>
      <c r="Q43" s="135">
        <f>SUM(回収重量入力表!G15:H15)</f>
        <v>0</v>
      </c>
      <c r="R43" s="135"/>
      <c r="S43" s="135">
        <f>SUM(回収重量入力表!I15:J15)</f>
        <v>0</v>
      </c>
      <c r="T43" s="135"/>
      <c r="U43" s="135">
        <f>SUM(回収重量入力表!K15:L15)</f>
        <v>0</v>
      </c>
      <c r="V43" s="135"/>
      <c r="W43" s="135">
        <f>SUM(回収重量入力表!M15:N15)</f>
        <v>0</v>
      </c>
      <c r="X43" s="135"/>
      <c r="Y43" s="146" t="s">
        <v>59</v>
      </c>
      <c r="Z43" s="148"/>
      <c r="AA43" s="149">
        <f>SUM(M43:X44)</f>
        <v>0</v>
      </c>
      <c r="AB43" s="149"/>
      <c r="AC43" s="153" t="s">
        <v>89</v>
      </c>
      <c r="AD43" s="153"/>
      <c r="AE43" s="153"/>
      <c r="AF43" s="153"/>
      <c r="AG43" s="153"/>
      <c r="AH43" s="179"/>
      <c r="AI43" s="186">
        <f>回収重量入力表!P15</f>
        <v>0</v>
      </c>
      <c r="AJ43" s="200"/>
      <c r="AK43" s="200"/>
      <c r="AL43" s="200"/>
      <c r="AM43" s="200"/>
      <c r="AN43" s="167" t="s">
        <v>51</v>
      </c>
      <c r="AO43" s="173"/>
      <c r="AP43" s="230"/>
      <c r="AR43" s="252" t="s">
        <v>58</v>
      </c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112"/>
      <c r="BE43" s="267">
        <f>回収重量入力表!M24</f>
        <v>0</v>
      </c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93" t="s">
        <v>49</v>
      </c>
      <c r="CC43" s="169"/>
      <c r="CD43" s="327"/>
    </row>
    <row r="44" spans="2:82" ht="10.35" customHeight="1">
      <c r="B44" s="86"/>
      <c r="C44" s="96"/>
      <c r="D44" s="102"/>
      <c r="E44" s="104"/>
      <c r="F44" s="108"/>
      <c r="G44" s="108"/>
      <c r="H44" s="108"/>
      <c r="I44" s="108"/>
      <c r="J44" s="108"/>
      <c r="K44" s="108"/>
      <c r="L44" s="114"/>
      <c r="M44" s="125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47"/>
      <c r="Z44" s="147"/>
      <c r="AA44" s="150"/>
      <c r="AB44" s="150"/>
      <c r="AC44" s="154"/>
      <c r="AD44" s="154"/>
      <c r="AE44" s="154"/>
      <c r="AF44" s="154"/>
      <c r="AG44" s="154"/>
      <c r="AH44" s="180"/>
      <c r="AI44" s="184"/>
      <c r="AJ44" s="198"/>
      <c r="AK44" s="198"/>
      <c r="AL44" s="198"/>
      <c r="AM44" s="198"/>
      <c r="AN44" s="108"/>
      <c r="AO44" s="174"/>
      <c r="AP44" s="230"/>
      <c r="AR44" s="24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15"/>
      <c r="BE44" s="268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109"/>
      <c r="CC44" s="226"/>
    </row>
    <row r="45" spans="2:82" ht="10.35" customHeight="1">
      <c r="B45" s="86"/>
      <c r="C45" s="96"/>
      <c r="D45" s="102"/>
      <c r="E45" s="105" t="s">
        <v>28</v>
      </c>
      <c r="F45" s="109"/>
      <c r="G45" s="109"/>
      <c r="H45" s="109"/>
      <c r="I45" s="109"/>
      <c r="J45" s="109"/>
      <c r="K45" s="109"/>
      <c r="L45" s="115"/>
      <c r="M45" s="126">
        <f>SUM(回収重量入力表!C16:D16)</f>
        <v>0</v>
      </c>
      <c r="N45" s="135"/>
      <c r="O45" s="135">
        <f>SUM(回収重量入力表!E16:F16)</f>
        <v>0</v>
      </c>
      <c r="P45" s="135"/>
      <c r="Q45" s="135">
        <f>SUM(回収重量入力表!G16:H16)</f>
        <v>0</v>
      </c>
      <c r="R45" s="135"/>
      <c r="S45" s="135">
        <f>SUM(回収重量入力表!I16:J16)</f>
        <v>0</v>
      </c>
      <c r="T45" s="135"/>
      <c r="U45" s="135">
        <f>SUM(回収重量入力表!K16:L16)</f>
        <v>0</v>
      </c>
      <c r="V45" s="135"/>
      <c r="W45" s="135">
        <f>SUM(回収重量入力表!M16:N16)</f>
        <v>0</v>
      </c>
      <c r="X45" s="135"/>
      <c r="Y45" s="146" t="s">
        <v>59</v>
      </c>
      <c r="Z45" s="148"/>
      <c r="AA45" s="149">
        <f>SUM(M45:X46)</f>
        <v>0</v>
      </c>
      <c r="AB45" s="149"/>
      <c r="AC45" s="153" t="s">
        <v>89</v>
      </c>
      <c r="AD45" s="153"/>
      <c r="AE45" s="153"/>
      <c r="AF45" s="153"/>
      <c r="AG45" s="153"/>
      <c r="AH45" s="179"/>
      <c r="AI45" s="186">
        <f>回収重量入力表!P16</f>
        <v>0</v>
      </c>
      <c r="AJ45" s="200"/>
      <c r="AK45" s="200"/>
      <c r="AL45" s="200"/>
      <c r="AM45" s="200"/>
      <c r="AN45" s="109" t="s">
        <v>51</v>
      </c>
      <c r="AO45" s="226"/>
      <c r="AP45" s="230"/>
      <c r="AR45" s="250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66"/>
      <c r="BE45" s="269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15"/>
      <c r="CC45" s="227"/>
    </row>
    <row r="46" spans="2:82" ht="10.35" customHeight="1">
      <c r="B46" s="86"/>
      <c r="C46" s="96"/>
      <c r="D46" s="102"/>
      <c r="E46" s="104"/>
      <c r="F46" s="108"/>
      <c r="G46" s="108"/>
      <c r="H46" s="108"/>
      <c r="I46" s="108"/>
      <c r="J46" s="108"/>
      <c r="K46" s="108"/>
      <c r="L46" s="114"/>
      <c r="M46" s="125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47"/>
      <c r="Z46" s="147"/>
      <c r="AA46" s="150"/>
      <c r="AB46" s="150"/>
      <c r="AC46" s="154"/>
      <c r="AD46" s="154"/>
      <c r="AE46" s="154"/>
      <c r="AF46" s="154"/>
      <c r="AG46" s="154"/>
      <c r="AH46" s="180"/>
      <c r="AI46" s="184"/>
      <c r="AJ46" s="198"/>
      <c r="AK46" s="198"/>
      <c r="AL46" s="198"/>
      <c r="AM46" s="198"/>
      <c r="AN46" s="108"/>
      <c r="AO46" s="174"/>
      <c r="AP46" s="230"/>
    </row>
    <row r="47" spans="2:82" ht="10.35" customHeight="1">
      <c r="B47" s="86"/>
      <c r="C47" s="96"/>
      <c r="D47" s="102"/>
      <c r="E47" s="105" t="s">
        <v>53</v>
      </c>
      <c r="F47" s="109"/>
      <c r="G47" s="109"/>
      <c r="H47" s="109"/>
      <c r="I47" s="109"/>
      <c r="J47" s="109"/>
      <c r="K47" s="109"/>
      <c r="L47" s="115"/>
      <c r="M47" s="126">
        <f>SUM(回収重量入力表!C17:D17)</f>
        <v>0</v>
      </c>
      <c r="N47" s="135"/>
      <c r="O47" s="135">
        <f>SUM(回収重量入力表!E17:F17)</f>
        <v>0</v>
      </c>
      <c r="P47" s="135"/>
      <c r="Q47" s="135">
        <f>SUM(回収重量入力表!G17:H17)</f>
        <v>0</v>
      </c>
      <c r="R47" s="135"/>
      <c r="S47" s="135">
        <f>SUM(回収重量入力表!I17:J17)</f>
        <v>0</v>
      </c>
      <c r="T47" s="135"/>
      <c r="U47" s="135">
        <f>SUM(回収重量入力表!K17:L17)</f>
        <v>0</v>
      </c>
      <c r="V47" s="135"/>
      <c r="W47" s="135">
        <f>SUM(回収重量入力表!M17:N17)</f>
        <v>0</v>
      </c>
      <c r="X47" s="135"/>
      <c r="Y47" s="146" t="s">
        <v>59</v>
      </c>
      <c r="Z47" s="148"/>
      <c r="AA47" s="149">
        <f>SUM(M47:X48)</f>
        <v>0</v>
      </c>
      <c r="AB47" s="149"/>
      <c r="AC47" s="153" t="s">
        <v>91</v>
      </c>
      <c r="AD47" s="153"/>
      <c r="AE47" s="153"/>
      <c r="AF47" s="153"/>
      <c r="AG47" s="153"/>
      <c r="AH47" s="179"/>
      <c r="AI47" s="186">
        <f>回収重量入力表!P17</f>
        <v>0</v>
      </c>
      <c r="AJ47" s="200"/>
      <c r="AK47" s="200"/>
      <c r="AL47" s="200"/>
      <c r="AM47" s="200"/>
      <c r="AN47" s="109" t="s">
        <v>51</v>
      </c>
      <c r="AO47" s="226"/>
      <c r="AP47" s="230"/>
    </row>
    <row r="48" spans="2:82" ht="10.35" customHeight="1">
      <c r="B48" s="86"/>
      <c r="C48" s="96"/>
      <c r="D48" s="102"/>
      <c r="E48" s="104"/>
      <c r="F48" s="108"/>
      <c r="G48" s="108"/>
      <c r="H48" s="108"/>
      <c r="I48" s="108"/>
      <c r="J48" s="108"/>
      <c r="K48" s="108"/>
      <c r="L48" s="114"/>
      <c r="M48" s="125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47"/>
      <c r="Z48" s="147"/>
      <c r="AA48" s="150"/>
      <c r="AB48" s="150"/>
      <c r="AC48" s="154"/>
      <c r="AD48" s="154"/>
      <c r="AE48" s="154"/>
      <c r="AF48" s="154"/>
      <c r="AG48" s="154"/>
      <c r="AH48" s="180"/>
      <c r="AI48" s="184"/>
      <c r="AJ48" s="198"/>
      <c r="AK48" s="198"/>
      <c r="AL48" s="198"/>
      <c r="AM48" s="198"/>
      <c r="AN48" s="108"/>
      <c r="AO48" s="174"/>
      <c r="AP48" s="230"/>
    </row>
    <row r="49" spans="2:70" ht="10.35" customHeight="1">
      <c r="B49" s="86"/>
      <c r="C49" s="96"/>
      <c r="D49" s="102"/>
      <c r="E49" s="105" t="s">
        <v>13</v>
      </c>
      <c r="F49" s="109"/>
      <c r="G49" s="109"/>
      <c r="H49" s="109"/>
      <c r="I49" s="109"/>
      <c r="J49" s="109"/>
      <c r="K49" s="109"/>
      <c r="L49" s="115"/>
      <c r="M49" s="126">
        <f>SUM(回収重量入力表!C18:D18)</f>
        <v>0</v>
      </c>
      <c r="N49" s="135"/>
      <c r="O49" s="135">
        <f>SUM(回収重量入力表!E18:F18)</f>
        <v>0</v>
      </c>
      <c r="P49" s="135"/>
      <c r="Q49" s="135">
        <f>SUM(回収重量入力表!G18:H18)</f>
        <v>0</v>
      </c>
      <c r="R49" s="135"/>
      <c r="S49" s="135">
        <f>SUM(回収重量入力表!I18:J18)</f>
        <v>0</v>
      </c>
      <c r="T49" s="135"/>
      <c r="U49" s="135">
        <f>SUM(回収重量入力表!K18:L18)</f>
        <v>0</v>
      </c>
      <c r="V49" s="135"/>
      <c r="W49" s="135">
        <f>SUM(回収重量入力表!M18:N18)</f>
        <v>0</v>
      </c>
      <c r="X49" s="135"/>
      <c r="Y49" s="146" t="s">
        <v>59</v>
      </c>
      <c r="Z49" s="148"/>
      <c r="AA49" s="149">
        <f>SUM(M49:X50)</f>
        <v>0</v>
      </c>
      <c r="AB49" s="149"/>
      <c r="AC49" s="153" t="s">
        <v>92</v>
      </c>
      <c r="AD49" s="153"/>
      <c r="AE49" s="153"/>
      <c r="AF49" s="153"/>
      <c r="AG49" s="153"/>
      <c r="AH49" s="179"/>
      <c r="AI49" s="186">
        <f>回収重量入力表!P18</f>
        <v>0</v>
      </c>
      <c r="AJ49" s="200"/>
      <c r="AK49" s="200"/>
      <c r="AL49" s="200"/>
      <c r="AM49" s="200"/>
      <c r="AN49" s="109" t="s">
        <v>51</v>
      </c>
      <c r="AO49" s="226"/>
      <c r="AP49" s="230"/>
    </row>
    <row r="50" spans="2:70" ht="10.35" customHeight="1">
      <c r="B50" s="86"/>
      <c r="C50" s="96"/>
      <c r="D50" s="102"/>
      <c r="E50" s="105"/>
      <c r="F50" s="109"/>
      <c r="G50" s="109"/>
      <c r="H50" s="109"/>
      <c r="I50" s="109"/>
      <c r="J50" s="109"/>
      <c r="K50" s="109"/>
      <c r="L50" s="115"/>
      <c r="M50" s="125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47"/>
      <c r="Z50" s="147"/>
      <c r="AA50" s="150"/>
      <c r="AB50" s="150"/>
      <c r="AC50" s="154"/>
      <c r="AD50" s="154"/>
      <c r="AE50" s="154"/>
      <c r="AF50" s="154"/>
      <c r="AG50" s="154"/>
      <c r="AH50" s="180"/>
      <c r="AI50" s="188"/>
      <c r="AJ50" s="202"/>
      <c r="AK50" s="202"/>
      <c r="AL50" s="202"/>
      <c r="AM50" s="202"/>
      <c r="AN50" s="215"/>
      <c r="AO50" s="227"/>
      <c r="AP50" s="230"/>
    </row>
    <row r="51" spans="2:70" ht="10.35" customHeight="1">
      <c r="B51" s="87" t="s">
        <v>67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175"/>
      <c r="AI51" s="187">
        <f>SUM(AI39:AM50)</f>
        <v>0</v>
      </c>
      <c r="AJ51" s="201"/>
      <c r="AK51" s="201"/>
      <c r="AL51" s="201"/>
      <c r="AM51" s="201"/>
      <c r="AN51" s="216" t="s">
        <v>51</v>
      </c>
      <c r="AO51" s="228"/>
      <c r="AQ51" s="235"/>
    </row>
    <row r="52" spans="2:70" ht="10.35" customHeight="1">
      <c r="B52" s="8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176"/>
      <c r="AI52" s="188"/>
      <c r="AJ52" s="202"/>
      <c r="AK52" s="202"/>
      <c r="AL52" s="202"/>
      <c r="AM52" s="202"/>
      <c r="AN52" s="215"/>
      <c r="AO52" s="227"/>
      <c r="AP52" s="90"/>
      <c r="AQ52" s="235"/>
    </row>
    <row r="53" spans="2:70" ht="10.35" customHeight="1">
      <c r="B53" s="92" t="s">
        <v>21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0"/>
      <c r="AQ53" s="235"/>
    </row>
    <row r="54" spans="2:70" ht="10.35" customHeight="1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0"/>
      <c r="AQ54" s="235"/>
    </row>
    <row r="55" spans="2:70" ht="10.35" customHeight="1"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</row>
    <row r="56" spans="2:70" ht="10.35" customHeight="1"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</row>
    <row r="57" spans="2:70" ht="10.35" customHeight="1"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</row>
    <row r="58" spans="2:70" ht="10.35" customHeight="1"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</row>
    <row r="59" spans="2:70" ht="10.35" customHeight="1"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</row>
    <row r="60" spans="2:70" ht="10.35" customHeight="1"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</row>
    <row r="61" spans="2:70" ht="10.35" customHeight="1"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</row>
    <row r="62" spans="2:70" ht="10.35" customHeight="1"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</row>
    <row r="63" spans="2:70" ht="10.35" customHeight="1"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</row>
    <row r="64" spans="2:70" ht="10.35" customHeight="1"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</row>
    <row r="65" spans="42:70" ht="10.35" customHeight="1"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</row>
    <row r="66" spans="42:70" ht="10.35" customHeight="1"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</row>
    <row r="67" spans="42:70" ht="10.35" customHeight="1"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</row>
    <row r="68" spans="42:70" ht="10.35" customHeight="1"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</row>
    <row r="69" spans="42:70" ht="10.35" customHeight="1"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</row>
    <row r="70" spans="42:70" ht="10.35" customHeight="1"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</row>
    <row r="71" spans="42:70" ht="10.35" customHeight="1"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</row>
    <row r="72" spans="42:70" ht="10.35" customHeight="1"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</row>
    <row r="73" spans="42:70" ht="10.35" customHeight="1"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</row>
    <row r="74" spans="42:70" ht="10.35" customHeight="1"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</row>
    <row r="75" spans="42:70" ht="10.35" customHeight="1"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</row>
    <row r="76" spans="42:70" ht="10.35" customHeight="1"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</row>
    <row r="77" spans="42:70" ht="10.35" customHeight="1"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</row>
    <row r="78" spans="42:70" ht="10.35" customHeight="1"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</row>
    <row r="80" spans="42:70" ht="10.35" customHeight="1">
      <c r="AQ80" s="236"/>
    </row>
    <row r="81" spans="43:80" ht="10.35" customHeight="1">
      <c r="AQ81" s="236"/>
    </row>
    <row r="83" spans="43:80" ht="10.35" customHeight="1"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6"/>
      <c r="BI83" s="236"/>
      <c r="BJ83" s="236"/>
      <c r="BK83" s="236"/>
      <c r="BL83" s="236"/>
      <c r="BM83" s="236"/>
      <c r="BN83" s="236"/>
      <c r="BO83" s="236"/>
      <c r="BP83" s="236"/>
      <c r="BQ83" s="236"/>
      <c r="BR83" s="236"/>
      <c r="BS83" s="236"/>
      <c r="BT83" s="236"/>
      <c r="BU83" s="236"/>
      <c r="BV83" s="236"/>
      <c r="BW83" s="236"/>
      <c r="BX83" s="236"/>
      <c r="BY83" s="236"/>
      <c r="BZ83" s="236"/>
      <c r="CA83" s="236"/>
      <c r="CB83" s="236"/>
    </row>
    <row r="84" spans="43:80" ht="10.35" customHeight="1"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236"/>
      <c r="BT84" s="236"/>
      <c r="BU84" s="236"/>
      <c r="BV84" s="236"/>
      <c r="BW84" s="236"/>
      <c r="BX84" s="236"/>
      <c r="BY84" s="236"/>
      <c r="BZ84" s="236"/>
      <c r="CA84" s="236"/>
      <c r="CB84" s="236"/>
    </row>
    <row r="105" spans="1:1" ht="10.35" customHeight="1">
      <c r="A105" s="78">
        <f>ROUNDDOWN(BV24,-2)</f>
        <v>0</v>
      </c>
    </row>
  </sheetData>
  <sheetProtection password="CC69" sheet="1" objects="1" scenarios="1" selectLockedCells="1"/>
  <mergeCells count="233">
    <mergeCell ref="B1:AL3"/>
    <mergeCell ref="AQ1:AX3"/>
    <mergeCell ref="AY1:BT3"/>
    <mergeCell ref="BU1:BW3"/>
    <mergeCell ref="BX1:BZ3"/>
    <mergeCell ref="CA1:CC3"/>
    <mergeCell ref="A5:AJ6"/>
    <mergeCell ref="AR5:CC6"/>
    <mergeCell ref="D7:AM8"/>
    <mergeCell ref="AT8:CC9"/>
    <mergeCell ref="B9:AO10"/>
    <mergeCell ref="AR10:BB11"/>
    <mergeCell ref="BC10:BU11"/>
    <mergeCell ref="BV10:CC11"/>
    <mergeCell ref="B11:L12"/>
    <mergeCell ref="M11:AH12"/>
    <mergeCell ref="AI11:AO12"/>
    <mergeCell ref="AR12:BB14"/>
    <mergeCell ref="BC12:BE14"/>
    <mergeCell ref="BF12:BJ14"/>
    <mergeCell ref="BK12:BL14"/>
    <mergeCell ref="BM12:BN14"/>
    <mergeCell ref="BO12:BR14"/>
    <mergeCell ref="BS12:BU14"/>
    <mergeCell ref="BV12:CA14"/>
    <mergeCell ref="CB12:CC14"/>
    <mergeCell ref="E13:L14"/>
    <mergeCell ref="O13:Q14"/>
    <mergeCell ref="R13:T14"/>
    <mergeCell ref="U13:W14"/>
    <mergeCell ref="X13:Z14"/>
    <mergeCell ref="AA13:AC14"/>
    <mergeCell ref="AD13:AF14"/>
    <mergeCell ref="AG13:AH14"/>
    <mergeCell ref="AI13:AM14"/>
    <mergeCell ref="AN13:AO14"/>
    <mergeCell ref="E15:L16"/>
    <mergeCell ref="O15:Q16"/>
    <mergeCell ref="R15:T16"/>
    <mergeCell ref="U15:W16"/>
    <mergeCell ref="X15:Z16"/>
    <mergeCell ref="AA15:AC16"/>
    <mergeCell ref="AD15:AF16"/>
    <mergeCell ref="AG15:AH16"/>
    <mergeCell ref="AI15:AM16"/>
    <mergeCell ref="AN15:AO16"/>
    <mergeCell ref="AR15:BB17"/>
    <mergeCell ref="BC15:BE17"/>
    <mergeCell ref="BF15:BJ17"/>
    <mergeCell ref="BK15:BL17"/>
    <mergeCell ref="BM15:BN17"/>
    <mergeCell ref="BO15:BR17"/>
    <mergeCell ref="BS15:BU17"/>
    <mergeCell ref="BV15:CA17"/>
    <mergeCell ref="CB15:CC17"/>
    <mergeCell ref="E17:L18"/>
    <mergeCell ref="O17:Q18"/>
    <mergeCell ref="R17:T18"/>
    <mergeCell ref="U17:W18"/>
    <mergeCell ref="X17:Z18"/>
    <mergeCell ref="AA17:AC18"/>
    <mergeCell ref="AD17:AF18"/>
    <mergeCell ref="AG17:AH18"/>
    <mergeCell ref="AI17:AM18"/>
    <mergeCell ref="AN17:AO18"/>
    <mergeCell ref="AR18:BB20"/>
    <mergeCell ref="BC18:BE20"/>
    <mergeCell ref="BF18:BJ20"/>
    <mergeCell ref="BK18:BL20"/>
    <mergeCell ref="BM18:BN20"/>
    <mergeCell ref="BO18:BR20"/>
    <mergeCell ref="BS18:BU20"/>
    <mergeCell ref="BV18:CA20"/>
    <mergeCell ref="CB18:CC20"/>
    <mergeCell ref="E19:L20"/>
    <mergeCell ref="O19:Q20"/>
    <mergeCell ref="R19:T20"/>
    <mergeCell ref="U19:W20"/>
    <mergeCell ref="X19:Z20"/>
    <mergeCell ref="AA19:AC20"/>
    <mergeCell ref="AD19:AF20"/>
    <mergeCell ref="AG19:AH20"/>
    <mergeCell ref="AI19:AM20"/>
    <mergeCell ref="AN19:AO20"/>
    <mergeCell ref="B21:AH22"/>
    <mergeCell ref="AI21:AM22"/>
    <mergeCell ref="AN21:AO22"/>
    <mergeCell ref="AR21:BB23"/>
    <mergeCell ref="BC21:BH23"/>
    <mergeCell ref="BI21:BL23"/>
    <mergeCell ref="BM21:BN23"/>
    <mergeCell ref="BO21:BR23"/>
    <mergeCell ref="BS21:BU23"/>
    <mergeCell ref="BV21:CA23"/>
    <mergeCell ref="CB21:CC23"/>
    <mergeCell ref="B24:AO25"/>
    <mergeCell ref="AR24:BU26"/>
    <mergeCell ref="BV24:CA26"/>
    <mergeCell ref="CB24:CC26"/>
    <mergeCell ref="B26:L27"/>
    <mergeCell ref="M26:AH27"/>
    <mergeCell ref="AI26:AO27"/>
    <mergeCell ref="BA27:BZ29"/>
    <mergeCell ref="B28:D31"/>
    <mergeCell ref="E28:L29"/>
    <mergeCell ref="O28:Q29"/>
    <mergeCell ref="R28:T29"/>
    <mergeCell ref="U28:W29"/>
    <mergeCell ref="X28:Z29"/>
    <mergeCell ref="AA28:AC29"/>
    <mergeCell ref="AD28:AF29"/>
    <mergeCell ref="AG28:AH29"/>
    <mergeCell ref="AI28:AM29"/>
    <mergeCell ref="AN28:AO29"/>
    <mergeCell ref="E30:L31"/>
    <mergeCell ref="O30:Q31"/>
    <mergeCell ref="R30:T31"/>
    <mergeCell ref="U30:W31"/>
    <mergeCell ref="X30:Z31"/>
    <mergeCell ref="AA30:AC31"/>
    <mergeCell ref="AD30:AF31"/>
    <mergeCell ref="AG30:AH31"/>
    <mergeCell ref="AI30:AM31"/>
    <mergeCell ref="AN30:AO31"/>
    <mergeCell ref="AR30:BE34"/>
    <mergeCell ref="BF30:BH31"/>
    <mergeCell ref="BI30:BK31"/>
    <mergeCell ref="BL30:BN31"/>
    <mergeCell ref="BO30:BQ31"/>
    <mergeCell ref="BR30:BT31"/>
    <mergeCell ref="BU30:BW31"/>
    <mergeCell ref="BX30:BZ31"/>
    <mergeCell ref="CA30:CC31"/>
    <mergeCell ref="B32:AH33"/>
    <mergeCell ref="AI32:AM33"/>
    <mergeCell ref="AN32:AO33"/>
    <mergeCell ref="BF32:BH34"/>
    <mergeCell ref="BI32:BK34"/>
    <mergeCell ref="BL32:BN34"/>
    <mergeCell ref="BO32:BQ34"/>
    <mergeCell ref="BR32:BT34"/>
    <mergeCell ref="BU32:BW34"/>
    <mergeCell ref="BX32:BZ34"/>
    <mergeCell ref="CA32:CC34"/>
    <mergeCell ref="B35:AO36"/>
    <mergeCell ref="B37:L38"/>
    <mergeCell ref="M37:AH38"/>
    <mergeCell ref="AI37:AO38"/>
    <mergeCell ref="AR38:BN39"/>
    <mergeCell ref="B39:L40"/>
    <mergeCell ref="O39:Q40"/>
    <mergeCell ref="R39:T40"/>
    <mergeCell ref="U39:W40"/>
    <mergeCell ref="X39:Z40"/>
    <mergeCell ref="AA39:AC40"/>
    <mergeCell ref="AD39:AF40"/>
    <mergeCell ref="AG39:AH40"/>
    <mergeCell ref="AI39:AM40"/>
    <mergeCell ref="AN39:AO40"/>
    <mergeCell ref="AR40:BD42"/>
    <mergeCell ref="BE40:BT42"/>
    <mergeCell ref="BU40:BW42"/>
    <mergeCell ref="BX40:BZ42"/>
    <mergeCell ref="CA40:CC42"/>
    <mergeCell ref="E41:L42"/>
    <mergeCell ref="M41:N42"/>
    <mergeCell ref="O41:P42"/>
    <mergeCell ref="Q41:R42"/>
    <mergeCell ref="S41:T42"/>
    <mergeCell ref="U41:V42"/>
    <mergeCell ref="W41:X42"/>
    <mergeCell ref="Y41:Z42"/>
    <mergeCell ref="AA41:AB42"/>
    <mergeCell ref="AC41:AH42"/>
    <mergeCell ref="AI41:AM42"/>
    <mergeCell ref="AN41:AO42"/>
    <mergeCell ref="E43:L44"/>
    <mergeCell ref="M43:N44"/>
    <mergeCell ref="O43:P44"/>
    <mergeCell ref="Q43:R44"/>
    <mergeCell ref="S43:T44"/>
    <mergeCell ref="U43:V44"/>
    <mergeCell ref="W43:X44"/>
    <mergeCell ref="Y43:Z44"/>
    <mergeCell ref="AA43:AB44"/>
    <mergeCell ref="AC43:AH44"/>
    <mergeCell ref="AI43:AM44"/>
    <mergeCell ref="AN43:AO44"/>
    <mergeCell ref="AR43:BD45"/>
    <mergeCell ref="BE43:CA45"/>
    <mergeCell ref="CB43:CC45"/>
    <mergeCell ref="E45:L46"/>
    <mergeCell ref="M45:N46"/>
    <mergeCell ref="O45:P46"/>
    <mergeCell ref="Q45:R46"/>
    <mergeCell ref="S45:T46"/>
    <mergeCell ref="U45:V46"/>
    <mergeCell ref="W45:X46"/>
    <mergeCell ref="Y45:Z46"/>
    <mergeCell ref="AA45:AB46"/>
    <mergeCell ref="AC45:AH46"/>
    <mergeCell ref="AI45:AM46"/>
    <mergeCell ref="AN45:AO46"/>
    <mergeCell ref="E47:L48"/>
    <mergeCell ref="M47:N48"/>
    <mergeCell ref="O47:P48"/>
    <mergeCell ref="Q47:R48"/>
    <mergeCell ref="S47:T48"/>
    <mergeCell ref="U47:V48"/>
    <mergeCell ref="W47:X48"/>
    <mergeCell ref="Y47:Z48"/>
    <mergeCell ref="AA47:AB48"/>
    <mergeCell ref="AC47:AH48"/>
    <mergeCell ref="AI47:AM48"/>
    <mergeCell ref="AN47:AO48"/>
    <mergeCell ref="E49:L50"/>
    <mergeCell ref="M49:N50"/>
    <mergeCell ref="O49:P50"/>
    <mergeCell ref="Q49:R50"/>
    <mergeCell ref="S49:T50"/>
    <mergeCell ref="U49:V50"/>
    <mergeCell ref="W49:X50"/>
    <mergeCell ref="Y49:Z50"/>
    <mergeCell ref="AA49:AB50"/>
    <mergeCell ref="AC49:AH50"/>
    <mergeCell ref="AI49:AM50"/>
    <mergeCell ref="AN49:AO50"/>
    <mergeCell ref="B51:AH52"/>
    <mergeCell ref="AI51:AM52"/>
    <mergeCell ref="AN51:AO52"/>
    <mergeCell ref="B53:AO54"/>
    <mergeCell ref="B13:D20"/>
    <mergeCell ref="B41:D50"/>
  </mergeCells>
  <phoneticPr fontId="2"/>
  <pageMargins left="0.70866141732283472" right="0.70866141732283472" top="0.6692913385826772" bottom="0.51181102362204722" header="0.31496062992125984" footer="0.31496062992125984"/>
  <pageSetup paperSize="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回収重量入力表</vt:lpstr>
      <vt:lpstr>申請額算出表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cleancenter040</dc:creator>
  <cp:lastModifiedBy>cleancenter040</cp:lastModifiedBy>
  <cp:lastPrinted>2017-11-01T02:39:24Z</cp:lastPrinted>
  <dcterms:created xsi:type="dcterms:W3CDTF">2017-07-12T23:40:12Z</dcterms:created>
  <dcterms:modified xsi:type="dcterms:W3CDTF">2020-09-09T01:11:51Z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2020-09-09T01:11:51Z</vt:filetime>
  </property>
</Properties>
</file>