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保健福祉\FORMS\HFC_マイナンバー対応\CLFKS\ins_移動支援・日中一時支援\20201106リリース\入力シート\"/>
    </mc:Choice>
  </mc:AlternateContent>
  <bookViews>
    <workbookView xWindow="0" yWindow="75" windowWidth="24735" windowHeight="11310" firstSheet="1" activeTab="1"/>
  </bookViews>
  <sheets>
    <sheet name="START" sheetId="15" state="hidden" r:id="rId1"/>
    <sheet name="移動支援事業明細" sheetId="11" r:id="rId2"/>
    <sheet name="移動支援事業明細 (2)" sheetId="13" r:id="rId3"/>
    <sheet name="職員・運転手メンテ" sheetId="14" r:id="rId4"/>
    <sheet name="END" sheetId="16" state="hidden" r:id="rId5"/>
  </sheets>
  <definedNames>
    <definedName name="_xlnm.Print_Area" localSheetId="1">移動支援事業明細!$A$1:$AU$38</definedName>
    <definedName name="_xlnm.Print_Area" localSheetId="2">'移動支援事業明細 (2)'!$A$1:$AU$39</definedName>
  </definedNames>
  <calcPr calcId="162913"/>
</workbook>
</file>

<file path=xl/calcChain.xml><?xml version="1.0" encoding="utf-8"?>
<calcChain xmlns="http://schemas.openxmlformats.org/spreadsheetml/2006/main">
  <c r="H34" i="13" l="1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K33" i="13" l="1"/>
  <c r="K31" i="13"/>
  <c r="K29" i="13"/>
  <c r="K27" i="13"/>
  <c r="K25" i="13"/>
  <c r="K23" i="13"/>
  <c r="K21" i="13"/>
  <c r="K19" i="13"/>
  <c r="K17" i="13"/>
  <c r="K15" i="13"/>
  <c r="K13" i="13"/>
  <c r="K11" i="13"/>
  <c r="H3" i="14" l="1"/>
  <c r="AV11" i="11" l="1"/>
  <c r="AW35" i="13" l="1"/>
  <c r="AW34" i="13"/>
  <c r="AW33" i="13"/>
  <c r="AW32" i="13"/>
  <c r="AW31" i="13"/>
  <c r="AW30" i="13"/>
  <c r="AW29" i="13"/>
  <c r="AW28" i="13"/>
  <c r="AW27" i="13"/>
  <c r="AW26" i="13"/>
  <c r="AW25" i="13"/>
  <c r="AW24" i="13"/>
  <c r="AW23" i="13"/>
  <c r="AW22" i="13"/>
  <c r="AW21" i="13"/>
  <c r="AW20" i="13"/>
  <c r="AW19" i="13"/>
  <c r="AW18" i="13"/>
  <c r="AW17" i="13"/>
  <c r="AW16" i="13"/>
  <c r="AW15" i="13"/>
  <c r="AW14" i="13"/>
  <c r="AW13" i="13"/>
  <c r="AW12" i="13"/>
  <c r="AW11" i="13"/>
  <c r="AW12" i="11" l="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11" i="11"/>
  <c r="AV34" i="13" l="1"/>
  <c r="AV33" i="13"/>
  <c r="AV32" i="13"/>
  <c r="AV31" i="13"/>
  <c r="AV30" i="13"/>
  <c r="AV29" i="13"/>
  <c r="AV28" i="13"/>
  <c r="AV27" i="13"/>
  <c r="AV26" i="13"/>
  <c r="AV25" i="13"/>
  <c r="AV24" i="13"/>
  <c r="AV23" i="13"/>
  <c r="AV22" i="13"/>
  <c r="AV21" i="13"/>
  <c r="AV20" i="13"/>
  <c r="AV19" i="13"/>
  <c r="AV18" i="13"/>
  <c r="AV17" i="13"/>
  <c r="AV16" i="13"/>
  <c r="AV15" i="13"/>
  <c r="AV14" i="13"/>
  <c r="AV13" i="13"/>
  <c r="AV12" i="13"/>
  <c r="AV11" i="13"/>
  <c r="K11" i="11"/>
  <c r="N11" i="11" s="1"/>
  <c r="T11" i="11" s="1"/>
  <c r="K23" i="11" l="1"/>
  <c r="N23" i="11" s="1"/>
  <c r="AV23" i="11"/>
  <c r="K29" i="11"/>
  <c r="N29" i="11" s="1"/>
  <c r="AV29" i="11"/>
  <c r="AV1" i="13"/>
  <c r="K13" i="11"/>
  <c r="N13" i="11" s="1"/>
  <c r="T13" i="11" s="1"/>
  <c r="AV13" i="11"/>
  <c r="K19" i="11"/>
  <c r="AV19" i="11"/>
  <c r="K25" i="11"/>
  <c r="N25" i="11" s="1"/>
  <c r="AV25" i="11"/>
  <c r="K31" i="11"/>
  <c r="N31" i="11" s="1"/>
  <c r="AV31" i="11"/>
  <c r="K12" i="11"/>
  <c r="AV12" i="11"/>
  <c r="K18" i="11"/>
  <c r="AV18" i="11"/>
  <c r="K24" i="11"/>
  <c r="N24" i="11" s="1"/>
  <c r="AV24" i="11"/>
  <c r="K30" i="11"/>
  <c r="N30" i="11" s="1"/>
  <c r="T30" i="11" s="1"/>
  <c r="AV30" i="11"/>
  <c r="K14" i="11"/>
  <c r="AV14" i="11"/>
  <c r="K20" i="11"/>
  <c r="N20" i="11" s="1"/>
  <c r="T20" i="11" s="1"/>
  <c r="AV20" i="11"/>
  <c r="K26" i="11"/>
  <c r="AV26" i="11"/>
  <c r="K32" i="11"/>
  <c r="N32" i="11" s="1"/>
  <c r="AV32" i="11"/>
  <c r="K15" i="11"/>
  <c r="N15" i="11" s="1"/>
  <c r="AV15" i="11"/>
  <c r="K21" i="11"/>
  <c r="N21" i="11" s="1"/>
  <c r="T21" i="11" s="1"/>
  <c r="AV21" i="11"/>
  <c r="K27" i="11"/>
  <c r="N27" i="11" s="1"/>
  <c r="AV27" i="11"/>
  <c r="K33" i="11"/>
  <c r="N33" i="11" s="1"/>
  <c r="AV33" i="11"/>
  <c r="K16" i="11"/>
  <c r="N16" i="11" s="1"/>
  <c r="AV16" i="11"/>
  <c r="K22" i="11"/>
  <c r="N22" i="11" s="1"/>
  <c r="AV22" i="11"/>
  <c r="K28" i="11"/>
  <c r="N28" i="11" s="1"/>
  <c r="T28" i="11" s="1"/>
  <c r="Q28" i="11" s="1"/>
  <c r="AV28" i="11"/>
  <c r="K34" i="11"/>
  <c r="N34" i="11" s="1"/>
  <c r="T34" i="11" s="1"/>
  <c r="AV34" i="11"/>
  <c r="K17" i="11"/>
  <c r="N17" i="11" s="1"/>
  <c r="AV17" i="11"/>
  <c r="N19" i="11"/>
  <c r="N12" i="11"/>
  <c r="N14" i="11"/>
  <c r="N18" i="11"/>
  <c r="N26" i="11"/>
  <c r="N17" i="13"/>
  <c r="Q30" i="11"/>
  <c r="Q13" i="11" l="1"/>
  <c r="Q21" i="11"/>
  <c r="AV1" i="11"/>
  <c r="Q34" i="11"/>
  <c r="Q20" i="11"/>
  <c r="T17" i="13"/>
  <c r="Q17" i="13" s="1"/>
  <c r="K35" i="11"/>
  <c r="T14" i="11"/>
  <c r="Q14" i="11" s="1"/>
  <c r="T24" i="11"/>
  <c r="Q24" i="11" s="1"/>
  <c r="T33" i="11"/>
  <c r="Q33" i="11" s="1"/>
  <c r="T31" i="11"/>
  <c r="Q31" i="11" s="1"/>
  <c r="T12" i="11"/>
  <c r="Q12" i="11" s="1"/>
  <c r="T23" i="11"/>
  <c r="Q23" i="11" s="1"/>
  <c r="T25" i="11"/>
  <c r="Q25" i="11" s="1"/>
  <c r="T32" i="11"/>
  <c r="Q32" i="11" s="1"/>
  <c r="T26" i="11"/>
  <c r="Q26" i="11" s="1"/>
  <c r="T18" i="11"/>
  <c r="Q18" i="11" s="1"/>
  <c r="T29" i="11"/>
  <c r="Q29" i="11" s="1"/>
  <c r="T19" i="11"/>
  <c r="Q19" i="11" s="1"/>
  <c r="T22" i="11"/>
  <c r="Q22" i="11" s="1"/>
  <c r="T16" i="11"/>
  <c r="Q16" i="11" s="1"/>
  <c r="T15" i="11"/>
  <c r="Q15" i="11" s="1"/>
  <c r="T27" i="11"/>
  <c r="Q27" i="11" s="1"/>
  <c r="T17" i="11"/>
  <c r="Q17" i="11" s="1"/>
  <c r="N25" i="13"/>
  <c r="N31" i="13"/>
  <c r="N19" i="13"/>
  <c r="N23" i="13"/>
  <c r="N29" i="13"/>
  <c r="T29" i="13" s="1"/>
  <c r="N27" i="13"/>
  <c r="N15" i="13"/>
  <c r="N13" i="13"/>
  <c r="N33" i="13"/>
  <c r="N21" i="13"/>
  <c r="N11" i="13"/>
  <c r="T11" i="13" s="1"/>
  <c r="K35" i="13"/>
  <c r="N35" i="11"/>
  <c r="T23" i="13" l="1"/>
  <c r="Q23" i="13" s="1"/>
  <c r="T33" i="13"/>
  <c r="Q33" i="13" s="1"/>
  <c r="T19" i="13"/>
  <c r="Q19" i="13" s="1"/>
  <c r="T21" i="13"/>
  <c r="Q21" i="13" s="1"/>
  <c r="T31" i="13"/>
  <c r="Q31" i="13" s="1"/>
  <c r="T25" i="13"/>
  <c r="Q25" i="13" s="1"/>
  <c r="T27" i="13"/>
  <c r="Q27" i="13" s="1"/>
  <c r="T35" i="11"/>
  <c r="T15" i="13"/>
  <c r="Q15" i="13" s="1"/>
  <c r="T13" i="13"/>
  <c r="Q13" i="13" s="1"/>
  <c r="Q29" i="13"/>
  <c r="Q11" i="13"/>
  <c r="N35" i="13"/>
  <c r="Q11" i="11"/>
  <c r="Q35" i="11" s="1"/>
  <c r="T35" i="13" l="1"/>
  <c r="Q35" i="13"/>
  <c r="G2" i="14" s="1"/>
</calcChain>
</file>

<file path=xl/sharedStrings.xml><?xml version="1.0" encoding="utf-8"?>
<sst xmlns="http://schemas.openxmlformats.org/spreadsheetml/2006/main" count="152" uniqueCount="52">
  <si>
    <t>受給者番号</t>
    <rPh sb="0" eb="3">
      <t>ジュキュウシャ</t>
    </rPh>
    <rPh sb="3" eb="5">
      <t>バンゴウ</t>
    </rPh>
    <phoneticPr fontId="2"/>
  </si>
  <si>
    <t>受給者氏名</t>
    <rPh sb="0" eb="3">
      <t>ジュキュウシャ</t>
    </rPh>
    <rPh sb="3" eb="5">
      <t>シメイ</t>
    </rPh>
    <phoneticPr fontId="2"/>
  </si>
  <si>
    <t>利用日</t>
    <rPh sb="0" eb="3">
      <t>リヨウビ</t>
    </rPh>
    <phoneticPr fontId="2"/>
  </si>
  <si>
    <t>報酬額</t>
    <rPh sb="0" eb="2">
      <t>ホウシュウ</t>
    </rPh>
    <rPh sb="2" eb="3">
      <t>ガク</t>
    </rPh>
    <phoneticPr fontId="2"/>
  </si>
  <si>
    <t>事業所請求額</t>
    <rPh sb="3" eb="5">
      <t>セイキュウ</t>
    </rPh>
    <rPh sb="5" eb="6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</si>
  <si>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</si>
  <si>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対応職員</t>
    <rPh sb="0" eb="2">
      <t>タイオウ</t>
    </rPh>
    <rPh sb="2" eb="4">
      <t>ショクイン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</si>
  <si>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</si>
  <si>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</si>
  <si>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請求時間</t>
    <rPh sb="0" eb="3">
      <t>セイキュウジ</t>
    </rPh>
    <rPh sb="3" eb="4">
      <t>カン</t>
    </rPh>
    <phoneticPr fontId="2"/>
  </si>
  <si>
    <t>利用者の支給決定期間</t>
    <rPh sb="0" eb="3">
      <t>リヨウシャ</t>
    </rPh>
    <rPh sb="4" eb="6">
      <t>シキュウ</t>
    </rPh>
    <rPh sb="6" eb="8">
      <t>ケッテイ</t>
    </rPh>
    <rPh sb="8" eb="10">
      <t>キカン</t>
    </rPh>
    <phoneticPr fontId="2"/>
  </si>
  <si>
    <t>契約量</t>
    <rPh sb="0" eb="3">
      <t>ケイヤクリョウ</t>
    </rPh>
    <phoneticPr fontId="2"/>
  </si>
  <si>
    <t>時間</t>
    <rPh sb="0" eb="2">
      <t>ジカン</t>
    </rPh>
    <phoneticPr fontId="2"/>
  </si>
  <si>
    <t>管理票</t>
    <rPh sb="0" eb="2">
      <t>カンリ</t>
    </rPh>
    <rPh sb="2" eb="3">
      <t>ヒョウ</t>
    </rPh>
    <phoneticPr fontId="2"/>
  </si>
  <si>
    <t>～</t>
    <phoneticPr fontId="2"/>
  </si>
  <si>
    <t>交通手段</t>
    <rPh sb="0" eb="2">
      <t>コウツウ</t>
    </rPh>
    <rPh sb="2" eb="4">
      <t>シュダン</t>
    </rPh>
    <phoneticPr fontId="2"/>
  </si>
  <si>
    <t>運転手</t>
    <rPh sb="0" eb="3">
      <t>ウンテンシュ</t>
    </rPh>
    <phoneticPr fontId="2"/>
  </si>
  <si>
    <t>利用内容（目的地）</t>
    <phoneticPr fontId="2"/>
  </si>
  <si>
    <t>実支援時間</t>
    <rPh sb="0" eb="1">
      <t>ジツ</t>
    </rPh>
    <rPh sb="1" eb="3">
      <t>シエン</t>
    </rPh>
    <rPh sb="3" eb="4">
      <t>ジ</t>
    </rPh>
    <rPh sb="4" eb="5">
      <t>カン</t>
    </rPh>
    <phoneticPr fontId="2"/>
  </si>
  <si>
    <t>利用時間</t>
    <rPh sb="0" eb="1">
      <t>リ</t>
    </rPh>
    <rPh sb="1" eb="2">
      <t>ヨウ</t>
    </rPh>
    <rPh sb="2" eb="3">
      <t>トキ</t>
    </rPh>
    <rPh sb="3" eb="4">
      <t>アイダ</t>
    </rPh>
    <phoneticPr fontId="2"/>
  </si>
  <si>
    <t>他の利用者の受給者番号</t>
    <rPh sb="0" eb="1">
      <t>ホカ</t>
    </rPh>
    <rPh sb="2" eb="4">
      <t>リヨウ</t>
    </rPh>
    <rPh sb="4" eb="5">
      <t>シャ</t>
    </rPh>
    <rPh sb="6" eb="9">
      <t>ジュキュウシャ</t>
    </rPh>
    <rPh sb="9" eb="11">
      <t>バンゴウ</t>
    </rPh>
    <phoneticPr fontId="2"/>
  </si>
  <si>
    <t>　</t>
    <phoneticPr fontId="2"/>
  </si>
  <si>
    <t>余暇</t>
    <rPh sb="0" eb="2">
      <t>ヨカ</t>
    </rPh>
    <phoneticPr fontId="2"/>
  </si>
  <si>
    <t>社会生活</t>
    <rPh sb="0" eb="2">
      <t>シャカイ</t>
    </rPh>
    <rPh sb="2" eb="4">
      <t>セイカツ</t>
    </rPh>
    <phoneticPr fontId="2"/>
  </si>
  <si>
    <t>円/３０分</t>
    <rPh sb="0" eb="1">
      <t>エン</t>
    </rPh>
    <rPh sb="4" eb="5">
      <t>フン</t>
    </rPh>
    <phoneticPr fontId="2"/>
  </si>
  <si>
    <t>％</t>
    <phoneticPr fontId="2"/>
  </si>
  <si>
    <t>合計</t>
    <rPh sb="0" eb="1">
      <t>ゴウ</t>
    </rPh>
    <rPh sb="1" eb="2">
      <t>ケイ</t>
    </rPh>
    <phoneticPr fontId="2"/>
  </si>
  <si>
    <t>個別型</t>
    <rPh sb="0" eb="2">
      <t>コベツ</t>
    </rPh>
    <rPh sb="2" eb="3">
      <t>ガタ</t>
    </rPh>
    <phoneticPr fontId="2"/>
  </si>
  <si>
    <t>グループ型</t>
    <rPh sb="4" eb="5">
      <t>ガタ</t>
    </rPh>
    <phoneticPr fontId="2"/>
  </si>
  <si>
    <t>生年月日</t>
    <rPh sb="0" eb="2">
      <t>セイネン</t>
    </rPh>
    <rPh sb="2" eb="4">
      <t>ガッピ</t>
    </rPh>
    <phoneticPr fontId="2"/>
  </si>
  <si>
    <t>事業所報酬単価</t>
    <phoneticPr fontId="2"/>
  </si>
  <si>
    <t>余暇活動</t>
  </si>
  <si>
    <t>通院</t>
  </si>
  <si>
    <t>運動</t>
  </si>
  <si>
    <t>官公庁</t>
  </si>
  <si>
    <t>買物</t>
  </si>
  <si>
    <t>運動(不可欠)</t>
  </si>
  <si>
    <t>買物(不可欠)</t>
  </si>
  <si>
    <t>冠婚葬祭</t>
  </si>
  <si>
    <t>緊急通学</t>
  </si>
  <si>
    <t>余暇その他</t>
  </si>
  <si>
    <t>社会その他</t>
  </si>
  <si>
    <t>カナ</t>
    <phoneticPr fontId="2"/>
  </si>
  <si>
    <t>漢字</t>
    <rPh sb="0" eb="2">
      <t>カンジ</t>
    </rPh>
    <phoneticPr fontId="2"/>
  </si>
  <si>
    <t>月分</t>
    <rPh sb="0" eb="2">
      <t>ガツブン</t>
    </rPh>
    <phoneticPr fontId="2"/>
  </si>
  <si>
    <t>移動</t>
  </si>
  <si>
    <t>～</t>
    <phoneticPr fontId="2"/>
  </si>
  <si>
    <t>№</t>
    <phoneticPr fontId="2"/>
  </si>
  <si>
    <t>利用者負担率</t>
    <rPh sb="0" eb="3">
      <t>リヨウシャ</t>
    </rPh>
    <rPh sb="3" eb="5">
      <t>フタン</t>
    </rPh>
    <rPh sb="5" eb="6">
      <t>リツ</t>
    </rPh>
    <phoneticPr fontId="2"/>
  </si>
  <si>
    <t>事業所請求額合計</t>
    <rPh sb="0" eb="3">
      <t>ジギョウショ</t>
    </rPh>
    <rPh sb="3" eb="5">
      <t>セイキュウ</t>
    </rPh>
    <rPh sb="5" eb="6">
      <t>ガク</t>
    </rPh>
    <rPh sb="6" eb="8">
      <t>ゴウケイ</t>
    </rPh>
    <phoneticPr fontId="2"/>
  </si>
  <si>
    <t>円</t>
    <rPh sb="0" eb="1">
      <t>エン</t>
    </rPh>
    <phoneticPr fontId="2"/>
  </si>
  <si>
    <t>件数</t>
    <rPh sb="0" eb="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</si>
</sst>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h]:mm"/>
    <numFmt numFmtId="178" formatCode="[$-411]ggge&quot;年&quot;m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20" fontId="5" fillId="0" borderId="0" xfId="0" applyNumberFormat="1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5" fillId="0" borderId="8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Protection="1">
      <alignment vertical="center"/>
      <protection locked="0"/>
    </xf>
    <xf numFmtId="0" fontId="0" fillId="0" borderId="18" xfId="0" applyBorder="1">
      <alignment vertical="center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5" xfId="0" applyNumberFormat="1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textRotation="255" shrinkToFit="1"/>
    </xf>
    <xf numFmtId="0" fontId="0" fillId="0" borderId="15" xfId="0" applyFont="1" applyFill="1" applyBorder="1" applyAlignment="1">
      <alignment horizontal="center" vertical="center" textRotation="255" shrinkToFit="1"/>
    </xf>
    <xf numFmtId="58" fontId="5" fillId="0" borderId="4" xfId="0" applyNumberFormat="1" applyFont="1" applyFill="1" applyBorder="1" applyAlignment="1" applyProtection="1">
      <alignment horizontal="center" vertical="center"/>
      <protection locked="0"/>
    </xf>
    <xf numFmtId="58" fontId="5" fillId="0" borderId="1" xfId="0" applyNumberFormat="1" applyFont="1" applyFill="1" applyBorder="1" applyAlignment="1" applyProtection="1">
      <alignment horizontal="center" vertical="center"/>
      <protection locked="0"/>
    </xf>
    <xf numFmtId="58" fontId="5" fillId="0" borderId="5" xfId="0" applyNumberFormat="1" applyFont="1" applyFill="1" applyBorder="1" applyAlignment="1" applyProtection="1">
      <alignment horizontal="center" vertical="center"/>
      <protection locked="0"/>
    </xf>
    <xf numFmtId="177" fontId="5" fillId="0" borderId="9" xfId="0" applyNumberFormat="1" applyFont="1" applyFill="1" applyBorder="1" applyAlignment="1" applyProtection="1">
      <alignment horizontal="center" vertical="center"/>
      <protection locked="0"/>
    </xf>
    <xf numFmtId="177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5" xfId="0" applyNumberFormat="1" applyFont="1" applyFill="1" applyBorder="1" applyAlignment="1">
      <alignment horizontal="right" vertical="center" shrinkToFi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10" xfId="0" applyNumberFormat="1" applyFont="1" applyFill="1" applyBorder="1" applyAlignment="1" applyProtection="1">
      <alignment horizontal="center" vertical="center"/>
      <protection locked="0"/>
    </xf>
    <xf numFmtId="1" fontId="5" fillId="0" borderId="11" xfId="0" applyNumberFormat="1" applyFont="1" applyFill="1" applyBorder="1" applyAlignment="1" applyProtection="1">
      <alignment horizontal="center" vertical="center"/>
      <protection locked="0"/>
    </xf>
    <xf numFmtId="58" fontId="6" fillId="0" borderId="4" xfId="0" applyNumberFormat="1" applyFont="1" applyFill="1" applyBorder="1" applyAlignment="1" applyProtection="1">
      <alignment horizontal="center" vertical="center"/>
      <protection locked="0"/>
    </xf>
    <xf numFmtId="58" fontId="6" fillId="0" borderId="1" xfId="0" applyNumberFormat="1" applyFont="1" applyFill="1" applyBorder="1" applyAlignment="1" applyProtection="1">
      <alignment horizontal="center" vertical="center"/>
      <protection locked="0"/>
    </xf>
    <xf numFmtId="58" fontId="6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10" xfId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Fill="1" applyBorder="1" applyAlignment="1">
      <alignment horizontal="center" vertical="center" shrinkToFit="1"/>
    </xf>
    <xf numFmtId="177" fontId="5" fillId="0" borderId="17" xfId="0" applyNumberFormat="1" applyFont="1" applyFill="1" applyBorder="1" applyAlignment="1">
      <alignment horizontal="center" vertical="center" shrinkToFit="1"/>
    </xf>
    <xf numFmtId="177" fontId="5" fillId="0" borderId="11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5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34:Q35"/>
  <sheetViews>
    <sheetView workbookViewId="0">
      <selection sqref="A1:C1"/>
    </sheetView>
  </sheetViews>
  <sheetFormatPr defaultRowHeight="13.5" x14ac:dyDescent="0.15"/>
  <sheetData>
    <row r="34" spans="17:17" ht="14.25" thickBot="1" x14ac:dyDescent="0.2"/>
    <row r="35" spans="17:17" ht="14.25" thickBot="1" x14ac:dyDescent="0.2">
      <c r="Q35" s="34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3"/>
  </sheetPr>
  <dimension ref="A1:BE39"/>
  <sheetViews>
    <sheetView tabSelected="1" zoomScaleNormal="100" zoomScaleSheetLayoutView="75" workbookViewId="0">
      <selection activeCell="H13" sqref="H13:J13"/>
    </sheetView>
  </sheetViews>
  <sheetFormatPr defaultColWidth="5.25" defaultRowHeight="13.5" x14ac:dyDescent="0.15"/>
  <cols>
    <col min="1" max="47" width="4.875" style="2" customWidth="1"/>
    <col min="48" max="48" width="2.5" style="2" hidden="1" customWidth="1"/>
    <col min="49" max="49" width="6.5" style="2" hidden="1" customWidth="1"/>
    <col min="50" max="50" width="17" style="2" hidden="1" customWidth="1"/>
    <col min="51" max="51" width="3.5" style="2" hidden="1" customWidth="1"/>
    <col min="52" max="16384" width="5.25" style="2"/>
  </cols>
  <sheetData>
    <row r="1" spans="1:51" s="1" customFormat="1" ht="17.25" x14ac:dyDescent="0.15">
      <c r="A1" s="39"/>
      <c r="B1" s="39"/>
      <c r="C1" s="39"/>
      <c r="D1" s="14" t="s">
        <v>44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V1" s="1" t="str">
        <f>IF(COUNTIF($AV$11:$AV$34,"1"),"1","0")</f>
        <v>0</v>
      </c>
      <c r="AW1" s="6" t="s">
        <v>45</v>
      </c>
      <c r="AX1" s="1">
        <v>1</v>
      </c>
    </row>
    <row r="2" spans="1:51" s="1" customFormat="1" ht="11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W2" s="6"/>
    </row>
    <row r="3" spans="1:51" s="1" customFormat="1" ht="17.25" x14ac:dyDescent="0.15">
      <c r="A3" s="77" t="s">
        <v>0</v>
      </c>
      <c r="B3" s="77"/>
      <c r="C3" s="77"/>
      <c r="D3" s="95"/>
      <c r="E3" s="95"/>
      <c r="F3" s="96"/>
      <c r="G3" s="97"/>
      <c r="H3" s="95"/>
      <c r="I3" s="95"/>
      <c r="J3" s="95"/>
      <c r="K3" s="95"/>
      <c r="L3" s="95"/>
      <c r="M3" s="95"/>
      <c r="N3" s="100" t="s">
        <v>29</v>
      </c>
      <c r="O3" s="100"/>
      <c r="P3" s="100"/>
      <c r="Q3" s="100"/>
      <c r="R3" s="100"/>
      <c r="S3" s="6"/>
      <c r="T3" s="83" t="s">
        <v>11</v>
      </c>
      <c r="U3" s="84"/>
      <c r="V3" s="84"/>
      <c r="W3" s="84"/>
      <c r="X3" s="84"/>
      <c r="Y3" s="110"/>
      <c r="Z3" s="6"/>
      <c r="AA3" s="100" t="s">
        <v>13</v>
      </c>
      <c r="AB3" s="100"/>
      <c r="AC3" s="6"/>
      <c r="AD3" s="83" t="s">
        <v>30</v>
      </c>
      <c r="AE3" s="84"/>
      <c r="AF3" s="84"/>
      <c r="AG3" s="84"/>
      <c r="AH3" s="84"/>
      <c r="AI3" s="84"/>
      <c r="AJ3" s="84"/>
      <c r="AK3" s="110"/>
      <c r="AL3" s="6"/>
      <c r="AM3" s="120" t="s">
        <v>48</v>
      </c>
      <c r="AN3" s="120"/>
      <c r="AO3" s="120"/>
      <c r="AP3" s="6"/>
      <c r="AQ3" s="6"/>
      <c r="AW3" s="6"/>
    </row>
    <row r="4" spans="1:51" s="1" customFormat="1" ht="13.5" customHeight="1" x14ac:dyDescent="0.15">
      <c r="A4" s="77"/>
      <c r="B4" s="77"/>
      <c r="C4" s="77"/>
      <c r="D4" s="95"/>
      <c r="E4" s="95"/>
      <c r="F4" s="98"/>
      <c r="G4" s="99"/>
      <c r="H4" s="95"/>
      <c r="I4" s="95"/>
      <c r="J4" s="95"/>
      <c r="K4" s="95"/>
      <c r="L4" s="95"/>
      <c r="M4" s="95"/>
      <c r="N4" s="100"/>
      <c r="O4" s="100"/>
      <c r="P4" s="100"/>
      <c r="Q4" s="100"/>
      <c r="R4" s="100"/>
      <c r="S4" s="14" t="s">
        <v>21</v>
      </c>
      <c r="T4" s="123" t="s">
        <v>22</v>
      </c>
      <c r="U4" s="123"/>
      <c r="V4" s="123"/>
      <c r="W4" s="123" t="s">
        <v>23</v>
      </c>
      <c r="X4" s="123"/>
      <c r="Y4" s="123"/>
      <c r="AA4" s="100"/>
      <c r="AB4" s="100"/>
      <c r="AD4" s="111" t="s">
        <v>27</v>
      </c>
      <c r="AE4" s="112"/>
      <c r="AF4" s="112"/>
      <c r="AG4" s="113"/>
      <c r="AH4" s="111" t="s">
        <v>28</v>
      </c>
      <c r="AI4" s="112"/>
      <c r="AJ4" s="112"/>
      <c r="AK4" s="113"/>
      <c r="AL4" s="9"/>
      <c r="AM4" s="120"/>
      <c r="AN4" s="120"/>
      <c r="AO4" s="120"/>
      <c r="AQ4" s="6"/>
      <c r="AW4" s="6"/>
    </row>
    <row r="5" spans="1:51" s="1" customFormat="1" ht="15" customHeight="1" x14ac:dyDescent="0.15">
      <c r="A5" s="57" t="s">
        <v>1</v>
      </c>
      <c r="B5" s="58"/>
      <c r="C5" s="59"/>
      <c r="D5" s="66" t="s">
        <v>42</v>
      </c>
      <c r="E5" s="96"/>
      <c r="F5" s="121"/>
      <c r="G5" s="121"/>
      <c r="H5" s="121"/>
      <c r="I5" s="121"/>
      <c r="J5" s="121"/>
      <c r="K5" s="121"/>
      <c r="L5" s="121"/>
      <c r="M5" s="97"/>
      <c r="N5" s="68"/>
      <c r="O5" s="69"/>
      <c r="P5" s="69"/>
      <c r="Q5" s="69"/>
      <c r="R5" s="70"/>
      <c r="S5" s="14"/>
      <c r="T5" s="124"/>
      <c r="U5" s="125"/>
      <c r="V5" s="20"/>
      <c r="W5" s="96"/>
      <c r="X5" s="121"/>
      <c r="Y5" s="20"/>
      <c r="AA5" s="96"/>
      <c r="AB5" s="97"/>
      <c r="AD5" s="114"/>
      <c r="AE5" s="115"/>
      <c r="AF5" s="29"/>
      <c r="AG5" s="20"/>
      <c r="AH5" s="114"/>
      <c r="AI5" s="115"/>
      <c r="AJ5" s="29"/>
      <c r="AK5" s="20"/>
      <c r="AL5" s="9"/>
      <c r="AM5" s="101"/>
      <c r="AN5" s="102"/>
      <c r="AO5" s="20"/>
      <c r="AQ5" s="6"/>
      <c r="AW5" s="6"/>
    </row>
    <row r="6" spans="1:51" s="1" customFormat="1" ht="15" customHeight="1" x14ac:dyDescent="0.15">
      <c r="A6" s="60"/>
      <c r="B6" s="61"/>
      <c r="C6" s="62"/>
      <c r="D6" s="67"/>
      <c r="E6" s="98"/>
      <c r="F6" s="122"/>
      <c r="G6" s="122"/>
      <c r="H6" s="122"/>
      <c r="I6" s="122"/>
      <c r="J6" s="122"/>
      <c r="K6" s="122"/>
      <c r="L6" s="122"/>
      <c r="M6" s="99"/>
      <c r="N6" s="68"/>
      <c r="O6" s="69"/>
      <c r="P6" s="69"/>
      <c r="Q6" s="69"/>
      <c r="R6" s="70"/>
      <c r="S6" s="14"/>
      <c r="T6" s="126"/>
      <c r="U6" s="127"/>
      <c r="V6" s="21"/>
      <c r="W6" s="130"/>
      <c r="X6" s="131"/>
      <c r="Y6" s="23"/>
      <c r="AA6" s="130"/>
      <c r="AB6" s="132"/>
      <c r="AD6" s="116"/>
      <c r="AE6" s="117"/>
      <c r="AF6" s="14"/>
      <c r="AG6" s="21"/>
      <c r="AH6" s="116"/>
      <c r="AI6" s="117"/>
      <c r="AJ6" s="28"/>
      <c r="AK6" s="21"/>
      <c r="AL6" s="9"/>
      <c r="AM6" s="103"/>
      <c r="AN6" s="104"/>
      <c r="AO6" s="21"/>
      <c r="AQ6" s="6"/>
      <c r="AW6" s="6"/>
    </row>
    <row r="7" spans="1:51" s="1" customFormat="1" ht="15" customHeight="1" x14ac:dyDescent="0.15">
      <c r="A7" s="60"/>
      <c r="B7" s="61"/>
      <c r="C7" s="62"/>
      <c r="D7" s="66" t="s">
        <v>43</v>
      </c>
      <c r="E7" s="96"/>
      <c r="F7" s="121"/>
      <c r="G7" s="121"/>
      <c r="H7" s="121"/>
      <c r="I7" s="121"/>
      <c r="J7" s="121"/>
      <c r="K7" s="121"/>
      <c r="L7" s="121"/>
      <c r="M7" s="97"/>
      <c r="N7" s="68"/>
      <c r="O7" s="69"/>
      <c r="P7" s="69"/>
      <c r="Q7" s="69"/>
      <c r="R7" s="70"/>
      <c r="S7" s="14"/>
      <c r="T7" s="126"/>
      <c r="U7" s="127"/>
      <c r="V7" s="21"/>
      <c r="W7" s="130"/>
      <c r="X7" s="131"/>
      <c r="Y7" s="23"/>
      <c r="AA7" s="130"/>
      <c r="AB7" s="132"/>
      <c r="AD7" s="116"/>
      <c r="AE7" s="117"/>
      <c r="AF7" s="14"/>
      <c r="AG7" s="21"/>
      <c r="AH7" s="116"/>
      <c r="AI7" s="117"/>
      <c r="AJ7" s="9"/>
      <c r="AK7" s="21"/>
      <c r="AL7" s="9"/>
      <c r="AM7" s="103"/>
      <c r="AN7" s="104"/>
      <c r="AO7" s="21"/>
      <c r="AQ7" s="6"/>
      <c r="AR7" s="6"/>
      <c r="AV7" s="22"/>
      <c r="AW7" s="6"/>
    </row>
    <row r="8" spans="1:51" s="1" customFormat="1" ht="15" customHeight="1" x14ac:dyDescent="0.15">
      <c r="A8" s="63"/>
      <c r="B8" s="64"/>
      <c r="C8" s="65"/>
      <c r="D8" s="67"/>
      <c r="E8" s="98"/>
      <c r="F8" s="122"/>
      <c r="G8" s="122"/>
      <c r="H8" s="122"/>
      <c r="I8" s="122"/>
      <c r="J8" s="122"/>
      <c r="K8" s="122"/>
      <c r="L8" s="122"/>
      <c r="M8" s="99"/>
      <c r="N8" s="68"/>
      <c r="O8" s="69"/>
      <c r="P8" s="69"/>
      <c r="Q8" s="69"/>
      <c r="R8" s="70"/>
      <c r="S8" s="14"/>
      <c r="T8" s="128"/>
      <c r="U8" s="129"/>
      <c r="V8" s="19" t="s">
        <v>12</v>
      </c>
      <c r="W8" s="98"/>
      <c r="X8" s="122"/>
      <c r="Y8" s="19" t="s">
        <v>12</v>
      </c>
      <c r="AA8" s="98"/>
      <c r="AB8" s="99"/>
      <c r="AD8" s="118"/>
      <c r="AE8" s="119"/>
      <c r="AF8" s="64" t="s">
        <v>24</v>
      </c>
      <c r="AG8" s="65"/>
      <c r="AH8" s="118"/>
      <c r="AI8" s="119"/>
      <c r="AJ8" s="64" t="s">
        <v>24</v>
      </c>
      <c r="AK8" s="65"/>
      <c r="AM8" s="105"/>
      <c r="AN8" s="106"/>
      <c r="AO8" s="19" t="s">
        <v>25</v>
      </c>
      <c r="AQ8" s="24"/>
      <c r="AV8" s="22"/>
      <c r="AW8" s="6"/>
    </row>
    <row r="9" spans="1:51" ht="1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V9" s="22"/>
      <c r="AW9" s="6"/>
    </row>
    <row r="10" spans="1:51" s="1" customFormat="1" ht="60" customHeight="1" x14ac:dyDescent="0.15">
      <c r="A10" s="73" t="s">
        <v>2</v>
      </c>
      <c r="B10" s="75"/>
      <c r="C10" s="73" t="s">
        <v>19</v>
      </c>
      <c r="D10" s="74"/>
      <c r="E10" s="74"/>
      <c r="F10" s="74"/>
      <c r="G10" s="75"/>
      <c r="H10" s="73" t="s">
        <v>18</v>
      </c>
      <c r="I10" s="74"/>
      <c r="J10" s="76"/>
      <c r="K10" s="74" t="s">
        <v>9</v>
      </c>
      <c r="L10" s="74"/>
      <c r="M10" s="75"/>
      <c r="N10" s="73" t="s">
        <v>3</v>
      </c>
      <c r="O10" s="74"/>
      <c r="P10" s="75"/>
      <c r="Q10" s="73" t="s">
        <v>4</v>
      </c>
      <c r="R10" s="74"/>
      <c r="S10" s="75"/>
      <c r="T10" s="73" t="s">
        <v>5</v>
      </c>
      <c r="U10" s="74"/>
      <c r="V10" s="75"/>
      <c r="W10" s="73" t="s">
        <v>17</v>
      </c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78" t="s">
        <v>20</v>
      </c>
      <c r="AI10" s="79"/>
      <c r="AJ10" s="73" t="s">
        <v>6</v>
      </c>
      <c r="AK10" s="74"/>
      <c r="AL10" s="74"/>
      <c r="AM10" s="74"/>
      <c r="AN10" s="73" t="s">
        <v>15</v>
      </c>
      <c r="AO10" s="74"/>
      <c r="AP10" s="74"/>
      <c r="AQ10" s="75"/>
      <c r="AR10" s="77" t="s">
        <v>16</v>
      </c>
      <c r="AS10" s="77"/>
      <c r="AT10" s="77"/>
      <c r="AU10" s="77"/>
    </row>
    <row r="11" spans="1:51" ht="27.95" customHeight="1" x14ac:dyDescent="0.15">
      <c r="A11" s="40"/>
      <c r="B11" s="41"/>
      <c r="C11" s="71"/>
      <c r="D11" s="72"/>
      <c r="E11" s="11" t="s">
        <v>46</v>
      </c>
      <c r="F11" s="43"/>
      <c r="G11" s="44"/>
      <c r="H11" s="45">
        <f>IF(OR(LEN(C11)=0,LEN(F11)=0),0,TIME(0,(HOUR(F11)*60+MINUTE(F11)) - (HOUR(C11)*60+MINUTE(C11)),0))</f>
        <v>0</v>
      </c>
      <c r="I11" s="46"/>
      <c r="J11" s="47"/>
      <c r="K11" s="48">
        <f>CEILING(H11,"0：30")</f>
        <v>0</v>
      </c>
      <c r="L11" s="48"/>
      <c r="M11" s="49"/>
      <c r="N11" s="50">
        <f>IF(AH11="",(K11-INT(K11))*24*2*$AD$5, (K11-INT(K11))*24*2*$AH$5)</f>
        <v>0</v>
      </c>
      <c r="O11" s="51"/>
      <c r="P11" s="52"/>
      <c r="Q11" s="50">
        <f>N11-T11</f>
        <v>0</v>
      </c>
      <c r="R11" s="51"/>
      <c r="S11" s="52"/>
      <c r="T11" s="50">
        <f>N11*IF($AM$5="",0,$AM$5)/100</f>
        <v>0</v>
      </c>
      <c r="U11" s="51"/>
      <c r="V11" s="52"/>
      <c r="W11" s="36"/>
      <c r="X11" s="37"/>
      <c r="Y11" s="38"/>
      <c r="Z11" s="36"/>
      <c r="AA11" s="37"/>
      <c r="AB11" s="37"/>
      <c r="AC11" s="37"/>
      <c r="AD11" s="37"/>
      <c r="AE11" s="37"/>
      <c r="AF11" s="37"/>
      <c r="AG11" s="38"/>
      <c r="AH11" s="36"/>
      <c r="AI11" s="38"/>
      <c r="AJ11" s="40"/>
      <c r="AK11" s="56"/>
      <c r="AL11" s="56"/>
      <c r="AM11" s="56"/>
      <c r="AN11" s="36"/>
      <c r="AO11" s="37"/>
      <c r="AP11" s="37"/>
      <c r="AQ11" s="38"/>
      <c r="AR11" s="40"/>
      <c r="AS11" s="56"/>
      <c r="AT11" s="56"/>
      <c r="AU11" s="41"/>
      <c r="AV11" s="2" t="str">
        <f>IF(AND($A11="",$C11="",$F11="",OR($H11=0,$H11=""),$W11="",$Z11="",$AH11="",$AJ11="",$AN11="",$AR11=""),"0","1")</f>
        <v>0</v>
      </c>
      <c r="AW11" s="22" t="str">
        <f>IF(W11="","",VLOOKUP(W11,$AX$11:$AY$21,2,FALSE))</f>
        <v/>
      </c>
      <c r="AX11" s="7" t="s">
        <v>31</v>
      </c>
      <c r="AY11" s="2">
        <v>1</v>
      </c>
    </row>
    <row r="12" spans="1:51" ht="27.95" customHeight="1" x14ac:dyDescent="0.15">
      <c r="A12" s="40"/>
      <c r="B12" s="41"/>
      <c r="C12" s="71"/>
      <c r="D12" s="72"/>
      <c r="E12" s="11" t="s">
        <v>14</v>
      </c>
      <c r="F12" s="43"/>
      <c r="G12" s="44"/>
      <c r="H12" s="45">
        <f t="shared" ref="H12:H34" si="0">IF(OR(LEN(C12)=0,LEN(F12)=0),0,TIME(0,(HOUR(F12)*60+MINUTE(F12)) - (HOUR(C12)*60+MINUTE(C12)),0))</f>
        <v>0</v>
      </c>
      <c r="I12" s="46"/>
      <c r="J12" s="47"/>
      <c r="K12" s="48">
        <f>CEILING(H12,"0：30")</f>
        <v>0</v>
      </c>
      <c r="L12" s="48"/>
      <c r="M12" s="49"/>
      <c r="N12" s="50">
        <f t="shared" ref="N12:N34" si="1">IF(AH12="",(K12-INT(K12))*24*2*$AD$5, (K12-INT(K12))*24*2*$AH$5)</f>
        <v>0</v>
      </c>
      <c r="O12" s="51"/>
      <c r="P12" s="52"/>
      <c r="Q12" s="50">
        <f t="shared" ref="Q12:Q34" si="2">N12-T12</f>
        <v>0</v>
      </c>
      <c r="R12" s="51"/>
      <c r="S12" s="52"/>
      <c r="T12" s="50">
        <f t="shared" ref="T12:T34" si="3">N12*IF($AM$5="",0,$AM$5)/100</f>
        <v>0</v>
      </c>
      <c r="U12" s="51"/>
      <c r="V12" s="52"/>
      <c r="W12" s="36"/>
      <c r="X12" s="37"/>
      <c r="Y12" s="38"/>
      <c r="Z12" s="36"/>
      <c r="AA12" s="37"/>
      <c r="AB12" s="37"/>
      <c r="AC12" s="37"/>
      <c r="AD12" s="37"/>
      <c r="AE12" s="37"/>
      <c r="AF12" s="37"/>
      <c r="AG12" s="38"/>
      <c r="AH12" s="36"/>
      <c r="AI12" s="38"/>
      <c r="AJ12" s="40"/>
      <c r="AK12" s="56"/>
      <c r="AL12" s="56"/>
      <c r="AM12" s="56"/>
      <c r="AN12" s="36"/>
      <c r="AO12" s="37"/>
      <c r="AP12" s="37"/>
      <c r="AQ12" s="38"/>
      <c r="AR12" s="40"/>
      <c r="AS12" s="56"/>
      <c r="AT12" s="56"/>
      <c r="AU12" s="41"/>
      <c r="AV12" s="2" t="str">
        <f t="shared" ref="AV12:AV34" si="4">IF(AND($A12="",$C12="",$F12="",OR($H12=0,$H12=""),$W12="",$Z12="",$AH12="",$AJ12="",$AN12="",$AR12=""),"0","1")</f>
        <v>0</v>
      </c>
      <c r="AW12" s="22" t="str">
        <f t="shared" ref="AW12:AW34" si="5">IF(W12="","",VLOOKUP(W12,$AX$11:$AY$21,2,FALSE))</f>
        <v/>
      </c>
      <c r="AX12" s="7" t="s">
        <v>32</v>
      </c>
      <c r="AY12" s="2">
        <v>2</v>
      </c>
    </row>
    <row r="13" spans="1:51" ht="27.95" customHeight="1" x14ac:dyDescent="0.15">
      <c r="A13" s="40"/>
      <c r="B13" s="41"/>
      <c r="C13" s="42"/>
      <c r="D13" s="43"/>
      <c r="E13" s="11" t="s">
        <v>14</v>
      </c>
      <c r="F13" s="43"/>
      <c r="G13" s="44"/>
      <c r="H13" s="45">
        <f t="shared" si="0"/>
        <v>0</v>
      </c>
      <c r="I13" s="46"/>
      <c r="J13" s="47"/>
      <c r="K13" s="48">
        <f t="shared" ref="K13:K28" si="6">CEILING(H13,"0：30")</f>
        <v>0</v>
      </c>
      <c r="L13" s="48"/>
      <c r="M13" s="49"/>
      <c r="N13" s="50">
        <f t="shared" si="1"/>
        <v>0</v>
      </c>
      <c r="O13" s="51"/>
      <c r="P13" s="52"/>
      <c r="Q13" s="50">
        <f t="shared" si="2"/>
        <v>0</v>
      </c>
      <c r="R13" s="51"/>
      <c r="S13" s="52"/>
      <c r="T13" s="50">
        <f t="shared" si="3"/>
        <v>0</v>
      </c>
      <c r="U13" s="51"/>
      <c r="V13" s="52"/>
      <c r="W13" s="36"/>
      <c r="X13" s="37"/>
      <c r="Y13" s="38"/>
      <c r="Z13" s="36"/>
      <c r="AA13" s="37"/>
      <c r="AB13" s="37"/>
      <c r="AC13" s="37"/>
      <c r="AD13" s="37"/>
      <c r="AE13" s="37"/>
      <c r="AF13" s="37"/>
      <c r="AG13" s="38"/>
      <c r="AH13" s="36"/>
      <c r="AI13" s="38"/>
      <c r="AJ13" s="40"/>
      <c r="AK13" s="56"/>
      <c r="AL13" s="56"/>
      <c r="AM13" s="56"/>
      <c r="AN13" s="36"/>
      <c r="AO13" s="37"/>
      <c r="AP13" s="37"/>
      <c r="AQ13" s="38"/>
      <c r="AR13" s="40"/>
      <c r="AS13" s="56"/>
      <c r="AT13" s="56"/>
      <c r="AU13" s="41"/>
      <c r="AV13" s="2" t="str">
        <f t="shared" si="4"/>
        <v>0</v>
      </c>
      <c r="AW13" s="22" t="str">
        <f t="shared" si="5"/>
        <v/>
      </c>
      <c r="AX13" s="7" t="s">
        <v>33</v>
      </c>
      <c r="AY13" s="2">
        <v>3</v>
      </c>
    </row>
    <row r="14" spans="1:51" ht="27.95" customHeight="1" x14ac:dyDescent="0.15">
      <c r="A14" s="40"/>
      <c r="B14" s="41"/>
      <c r="C14" s="42"/>
      <c r="D14" s="43"/>
      <c r="E14" s="11" t="s">
        <v>14</v>
      </c>
      <c r="F14" s="43"/>
      <c r="G14" s="44"/>
      <c r="H14" s="45">
        <f t="shared" si="0"/>
        <v>0</v>
      </c>
      <c r="I14" s="46"/>
      <c r="J14" s="47"/>
      <c r="K14" s="48">
        <f t="shared" si="6"/>
        <v>0</v>
      </c>
      <c r="L14" s="48"/>
      <c r="M14" s="49"/>
      <c r="N14" s="50">
        <f t="shared" si="1"/>
        <v>0</v>
      </c>
      <c r="O14" s="51"/>
      <c r="P14" s="52"/>
      <c r="Q14" s="50">
        <f t="shared" si="2"/>
        <v>0</v>
      </c>
      <c r="R14" s="51"/>
      <c r="S14" s="52"/>
      <c r="T14" s="50">
        <f t="shared" si="3"/>
        <v>0</v>
      </c>
      <c r="U14" s="51"/>
      <c r="V14" s="52"/>
      <c r="W14" s="36"/>
      <c r="X14" s="37"/>
      <c r="Y14" s="38"/>
      <c r="Z14" s="36"/>
      <c r="AA14" s="37"/>
      <c r="AB14" s="37"/>
      <c r="AC14" s="37"/>
      <c r="AD14" s="37"/>
      <c r="AE14" s="37"/>
      <c r="AF14" s="37"/>
      <c r="AG14" s="38"/>
      <c r="AH14" s="36"/>
      <c r="AI14" s="38"/>
      <c r="AJ14" s="40"/>
      <c r="AK14" s="56"/>
      <c r="AL14" s="56"/>
      <c r="AM14" s="56"/>
      <c r="AN14" s="36"/>
      <c r="AO14" s="37"/>
      <c r="AP14" s="37"/>
      <c r="AQ14" s="38"/>
      <c r="AR14" s="40"/>
      <c r="AS14" s="56"/>
      <c r="AT14" s="56"/>
      <c r="AU14" s="41"/>
      <c r="AV14" s="2" t="str">
        <f t="shared" si="4"/>
        <v>0</v>
      </c>
      <c r="AW14" s="22" t="str">
        <f t="shared" si="5"/>
        <v/>
      </c>
      <c r="AX14" s="7" t="s">
        <v>34</v>
      </c>
      <c r="AY14" s="22">
        <v>4</v>
      </c>
    </row>
    <row r="15" spans="1:51" ht="27.95" customHeight="1" x14ac:dyDescent="0.15">
      <c r="A15" s="40"/>
      <c r="B15" s="41"/>
      <c r="C15" s="42"/>
      <c r="D15" s="43"/>
      <c r="E15" s="11" t="s">
        <v>14</v>
      </c>
      <c r="F15" s="43"/>
      <c r="G15" s="44"/>
      <c r="H15" s="45">
        <f t="shared" si="0"/>
        <v>0</v>
      </c>
      <c r="I15" s="46"/>
      <c r="J15" s="47"/>
      <c r="K15" s="48">
        <f t="shared" si="6"/>
        <v>0</v>
      </c>
      <c r="L15" s="48"/>
      <c r="M15" s="49"/>
      <c r="N15" s="50">
        <f t="shared" si="1"/>
        <v>0</v>
      </c>
      <c r="O15" s="51"/>
      <c r="P15" s="52"/>
      <c r="Q15" s="50">
        <f t="shared" si="2"/>
        <v>0</v>
      </c>
      <c r="R15" s="51"/>
      <c r="S15" s="52"/>
      <c r="T15" s="50">
        <f t="shared" si="3"/>
        <v>0</v>
      </c>
      <c r="U15" s="51"/>
      <c r="V15" s="52"/>
      <c r="W15" s="36"/>
      <c r="X15" s="37"/>
      <c r="Y15" s="38"/>
      <c r="Z15" s="36"/>
      <c r="AA15" s="37"/>
      <c r="AB15" s="37"/>
      <c r="AC15" s="37"/>
      <c r="AD15" s="37"/>
      <c r="AE15" s="37"/>
      <c r="AF15" s="37"/>
      <c r="AG15" s="38"/>
      <c r="AH15" s="36"/>
      <c r="AI15" s="38"/>
      <c r="AJ15" s="40"/>
      <c r="AK15" s="56"/>
      <c r="AL15" s="56"/>
      <c r="AM15" s="56"/>
      <c r="AN15" s="36"/>
      <c r="AO15" s="37"/>
      <c r="AP15" s="37"/>
      <c r="AQ15" s="38"/>
      <c r="AR15" s="40"/>
      <c r="AS15" s="56"/>
      <c r="AT15" s="56"/>
      <c r="AU15" s="41"/>
      <c r="AV15" s="2" t="str">
        <f t="shared" si="4"/>
        <v>0</v>
      </c>
      <c r="AW15" s="22" t="str">
        <f t="shared" si="5"/>
        <v/>
      </c>
      <c r="AX15" s="7" t="s">
        <v>35</v>
      </c>
      <c r="AY15" s="22">
        <v>5</v>
      </c>
    </row>
    <row r="16" spans="1:51" ht="27.95" customHeight="1" x14ac:dyDescent="0.15">
      <c r="A16" s="40"/>
      <c r="B16" s="41"/>
      <c r="C16" s="42"/>
      <c r="D16" s="43"/>
      <c r="E16" s="11" t="s">
        <v>14</v>
      </c>
      <c r="F16" s="43"/>
      <c r="G16" s="44"/>
      <c r="H16" s="45">
        <f t="shared" si="0"/>
        <v>0</v>
      </c>
      <c r="I16" s="46"/>
      <c r="J16" s="47"/>
      <c r="K16" s="48">
        <f t="shared" si="6"/>
        <v>0</v>
      </c>
      <c r="L16" s="48"/>
      <c r="M16" s="49"/>
      <c r="N16" s="50">
        <f t="shared" si="1"/>
        <v>0</v>
      </c>
      <c r="O16" s="51"/>
      <c r="P16" s="52"/>
      <c r="Q16" s="50">
        <f t="shared" si="2"/>
        <v>0</v>
      </c>
      <c r="R16" s="51"/>
      <c r="S16" s="52"/>
      <c r="T16" s="50">
        <f t="shared" si="3"/>
        <v>0</v>
      </c>
      <c r="U16" s="51"/>
      <c r="V16" s="52"/>
      <c r="W16" s="36"/>
      <c r="X16" s="37"/>
      <c r="Y16" s="38"/>
      <c r="Z16" s="36"/>
      <c r="AA16" s="37"/>
      <c r="AB16" s="37"/>
      <c r="AC16" s="37"/>
      <c r="AD16" s="37"/>
      <c r="AE16" s="37"/>
      <c r="AF16" s="37"/>
      <c r="AG16" s="38"/>
      <c r="AH16" s="36"/>
      <c r="AI16" s="38"/>
      <c r="AJ16" s="40"/>
      <c r="AK16" s="56"/>
      <c r="AL16" s="56"/>
      <c r="AM16" s="56"/>
      <c r="AN16" s="36"/>
      <c r="AO16" s="37"/>
      <c r="AP16" s="37"/>
      <c r="AQ16" s="38"/>
      <c r="AR16" s="35"/>
      <c r="AS16" s="35"/>
      <c r="AT16" s="35"/>
      <c r="AU16" s="35"/>
      <c r="AV16" s="2" t="str">
        <f t="shared" si="4"/>
        <v>0</v>
      </c>
      <c r="AW16" s="22" t="str">
        <f t="shared" si="5"/>
        <v/>
      </c>
      <c r="AX16" s="7" t="s">
        <v>36</v>
      </c>
      <c r="AY16" s="22">
        <v>6</v>
      </c>
    </row>
    <row r="17" spans="1:51" ht="27.95" customHeight="1" x14ac:dyDescent="0.15">
      <c r="A17" s="40"/>
      <c r="B17" s="41"/>
      <c r="C17" s="42"/>
      <c r="D17" s="43"/>
      <c r="E17" s="11" t="s">
        <v>14</v>
      </c>
      <c r="F17" s="43"/>
      <c r="G17" s="44"/>
      <c r="H17" s="45">
        <f t="shared" si="0"/>
        <v>0</v>
      </c>
      <c r="I17" s="46"/>
      <c r="J17" s="47"/>
      <c r="K17" s="48">
        <f t="shared" si="6"/>
        <v>0</v>
      </c>
      <c r="L17" s="48"/>
      <c r="M17" s="49"/>
      <c r="N17" s="50">
        <f t="shared" si="1"/>
        <v>0</v>
      </c>
      <c r="O17" s="51"/>
      <c r="P17" s="52"/>
      <c r="Q17" s="50">
        <f t="shared" si="2"/>
        <v>0</v>
      </c>
      <c r="R17" s="51"/>
      <c r="S17" s="52"/>
      <c r="T17" s="50">
        <f t="shared" si="3"/>
        <v>0</v>
      </c>
      <c r="U17" s="51"/>
      <c r="V17" s="52"/>
      <c r="W17" s="36"/>
      <c r="X17" s="37"/>
      <c r="Y17" s="38"/>
      <c r="Z17" s="36"/>
      <c r="AA17" s="37"/>
      <c r="AB17" s="37"/>
      <c r="AC17" s="37"/>
      <c r="AD17" s="37"/>
      <c r="AE17" s="37"/>
      <c r="AF17" s="37"/>
      <c r="AG17" s="38"/>
      <c r="AH17" s="36"/>
      <c r="AI17" s="38"/>
      <c r="AJ17" s="40"/>
      <c r="AK17" s="56"/>
      <c r="AL17" s="56"/>
      <c r="AM17" s="56"/>
      <c r="AN17" s="36"/>
      <c r="AO17" s="37"/>
      <c r="AP17" s="37"/>
      <c r="AQ17" s="38"/>
      <c r="AR17" s="35"/>
      <c r="AS17" s="35"/>
      <c r="AT17" s="35"/>
      <c r="AU17" s="35"/>
      <c r="AV17" s="2" t="str">
        <f t="shared" si="4"/>
        <v>0</v>
      </c>
      <c r="AW17" s="22" t="str">
        <f t="shared" si="5"/>
        <v/>
      </c>
      <c r="AX17" s="7" t="s">
        <v>37</v>
      </c>
      <c r="AY17" s="22">
        <v>7</v>
      </c>
    </row>
    <row r="18" spans="1:51" ht="27.95" customHeight="1" x14ac:dyDescent="0.15">
      <c r="A18" s="40"/>
      <c r="B18" s="41"/>
      <c r="C18" s="42"/>
      <c r="D18" s="43"/>
      <c r="E18" s="11" t="s">
        <v>14</v>
      </c>
      <c r="F18" s="43"/>
      <c r="G18" s="44"/>
      <c r="H18" s="45">
        <f t="shared" si="0"/>
        <v>0</v>
      </c>
      <c r="I18" s="46"/>
      <c r="J18" s="47"/>
      <c r="K18" s="48">
        <f t="shared" si="6"/>
        <v>0</v>
      </c>
      <c r="L18" s="48"/>
      <c r="M18" s="49"/>
      <c r="N18" s="50">
        <f t="shared" si="1"/>
        <v>0</v>
      </c>
      <c r="O18" s="51"/>
      <c r="P18" s="52"/>
      <c r="Q18" s="50">
        <f t="shared" si="2"/>
        <v>0</v>
      </c>
      <c r="R18" s="51"/>
      <c r="S18" s="52"/>
      <c r="T18" s="50">
        <f t="shared" si="3"/>
        <v>0</v>
      </c>
      <c r="U18" s="51"/>
      <c r="V18" s="52"/>
      <c r="W18" s="36"/>
      <c r="X18" s="37"/>
      <c r="Y18" s="38"/>
      <c r="Z18" s="36"/>
      <c r="AA18" s="37"/>
      <c r="AB18" s="37"/>
      <c r="AC18" s="37"/>
      <c r="AD18" s="37"/>
      <c r="AE18" s="37"/>
      <c r="AF18" s="37"/>
      <c r="AG18" s="38"/>
      <c r="AH18" s="36"/>
      <c r="AI18" s="38"/>
      <c r="AJ18" s="40"/>
      <c r="AK18" s="56"/>
      <c r="AL18" s="56"/>
      <c r="AM18" s="56"/>
      <c r="AN18" s="36"/>
      <c r="AO18" s="37"/>
      <c r="AP18" s="37"/>
      <c r="AQ18" s="38"/>
      <c r="AR18" s="35"/>
      <c r="AS18" s="35"/>
      <c r="AT18" s="35"/>
      <c r="AU18" s="35"/>
      <c r="AV18" s="2" t="str">
        <f t="shared" si="4"/>
        <v>0</v>
      </c>
      <c r="AW18" s="22" t="str">
        <f t="shared" si="5"/>
        <v/>
      </c>
      <c r="AX18" s="7" t="s">
        <v>38</v>
      </c>
      <c r="AY18" s="22">
        <v>8</v>
      </c>
    </row>
    <row r="19" spans="1:51" ht="27.95" customHeight="1" x14ac:dyDescent="0.15">
      <c r="A19" s="40"/>
      <c r="B19" s="41"/>
      <c r="C19" s="42"/>
      <c r="D19" s="43"/>
      <c r="E19" s="11" t="s">
        <v>14</v>
      </c>
      <c r="F19" s="43"/>
      <c r="G19" s="44"/>
      <c r="H19" s="45">
        <f t="shared" si="0"/>
        <v>0</v>
      </c>
      <c r="I19" s="46"/>
      <c r="J19" s="47"/>
      <c r="K19" s="48">
        <f t="shared" si="6"/>
        <v>0</v>
      </c>
      <c r="L19" s="48"/>
      <c r="M19" s="49"/>
      <c r="N19" s="50">
        <f t="shared" si="1"/>
        <v>0</v>
      </c>
      <c r="O19" s="51"/>
      <c r="P19" s="52"/>
      <c r="Q19" s="50">
        <f t="shared" si="2"/>
        <v>0</v>
      </c>
      <c r="R19" s="51"/>
      <c r="S19" s="52"/>
      <c r="T19" s="50">
        <f t="shared" si="3"/>
        <v>0</v>
      </c>
      <c r="U19" s="51"/>
      <c r="V19" s="52"/>
      <c r="W19" s="36"/>
      <c r="X19" s="37"/>
      <c r="Y19" s="38"/>
      <c r="Z19" s="36"/>
      <c r="AA19" s="37"/>
      <c r="AB19" s="37"/>
      <c r="AC19" s="37"/>
      <c r="AD19" s="37"/>
      <c r="AE19" s="37"/>
      <c r="AF19" s="37"/>
      <c r="AG19" s="38"/>
      <c r="AH19" s="36"/>
      <c r="AI19" s="38"/>
      <c r="AJ19" s="40"/>
      <c r="AK19" s="56"/>
      <c r="AL19" s="56"/>
      <c r="AM19" s="56"/>
      <c r="AN19" s="36"/>
      <c r="AO19" s="37"/>
      <c r="AP19" s="37"/>
      <c r="AQ19" s="38"/>
      <c r="AR19" s="35"/>
      <c r="AS19" s="35"/>
      <c r="AT19" s="35"/>
      <c r="AU19" s="35"/>
      <c r="AV19" s="2" t="str">
        <f t="shared" si="4"/>
        <v>0</v>
      </c>
      <c r="AW19" s="22" t="str">
        <f t="shared" si="5"/>
        <v/>
      </c>
      <c r="AX19" s="7" t="s">
        <v>39</v>
      </c>
      <c r="AY19" s="22">
        <v>9</v>
      </c>
    </row>
    <row r="20" spans="1:51" ht="27.95" customHeight="1" x14ac:dyDescent="0.15">
      <c r="A20" s="40"/>
      <c r="B20" s="41"/>
      <c r="C20" s="42"/>
      <c r="D20" s="43"/>
      <c r="E20" s="11" t="s">
        <v>14</v>
      </c>
      <c r="F20" s="43"/>
      <c r="G20" s="44"/>
      <c r="H20" s="45">
        <f t="shared" si="0"/>
        <v>0</v>
      </c>
      <c r="I20" s="46"/>
      <c r="J20" s="47"/>
      <c r="K20" s="48">
        <f t="shared" si="6"/>
        <v>0</v>
      </c>
      <c r="L20" s="48"/>
      <c r="M20" s="49"/>
      <c r="N20" s="50">
        <f t="shared" si="1"/>
        <v>0</v>
      </c>
      <c r="O20" s="51"/>
      <c r="P20" s="52"/>
      <c r="Q20" s="50">
        <f t="shared" si="2"/>
        <v>0</v>
      </c>
      <c r="R20" s="51"/>
      <c r="S20" s="52"/>
      <c r="T20" s="50">
        <f t="shared" si="3"/>
        <v>0</v>
      </c>
      <c r="U20" s="51"/>
      <c r="V20" s="52"/>
      <c r="W20" s="36"/>
      <c r="X20" s="37"/>
      <c r="Y20" s="38"/>
      <c r="Z20" s="36"/>
      <c r="AA20" s="37"/>
      <c r="AB20" s="37"/>
      <c r="AC20" s="37"/>
      <c r="AD20" s="37"/>
      <c r="AE20" s="37"/>
      <c r="AF20" s="37"/>
      <c r="AG20" s="38"/>
      <c r="AH20" s="36"/>
      <c r="AI20" s="38"/>
      <c r="AJ20" s="40"/>
      <c r="AK20" s="56"/>
      <c r="AL20" s="56"/>
      <c r="AM20" s="56"/>
      <c r="AN20" s="36"/>
      <c r="AO20" s="37"/>
      <c r="AP20" s="37"/>
      <c r="AQ20" s="38"/>
      <c r="AR20" s="35"/>
      <c r="AS20" s="35"/>
      <c r="AT20" s="35"/>
      <c r="AU20" s="35"/>
      <c r="AV20" s="2" t="str">
        <f t="shared" si="4"/>
        <v>0</v>
      </c>
      <c r="AW20" s="22" t="str">
        <f t="shared" si="5"/>
        <v/>
      </c>
      <c r="AX20" s="7" t="s">
        <v>40</v>
      </c>
      <c r="AY20" s="22">
        <v>10</v>
      </c>
    </row>
    <row r="21" spans="1:51" ht="27.95" customHeight="1" x14ac:dyDescent="0.15">
      <c r="A21" s="40"/>
      <c r="B21" s="41"/>
      <c r="C21" s="42"/>
      <c r="D21" s="43"/>
      <c r="E21" s="11" t="s">
        <v>14</v>
      </c>
      <c r="F21" s="43"/>
      <c r="G21" s="44"/>
      <c r="H21" s="45">
        <f t="shared" si="0"/>
        <v>0</v>
      </c>
      <c r="I21" s="46"/>
      <c r="J21" s="47"/>
      <c r="K21" s="48">
        <f t="shared" si="6"/>
        <v>0</v>
      </c>
      <c r="L21" s="48"/>
      <c r="M21" s="49"/>
      <c r="N21" s="50">
        <f t="shared" si="1"/>
        <v>0</v>
      </c>
      <c r="O21" s="51"/>
      <c r="P21" s="52"/>
      <c r="Q21" s="50">
        <f t="shared" si="2"/>
        <v>0</v>
      </c>
      <c r="R21" s="51"/>
      <c r="S21" s="52"/>
      <c r="T21" s="50">
        <f t="shared" si="3"/>
        <v>0</v>
      </c>
      <c r="U21" s="51"/>
      <c r="V21" s="52"/>
      <c r="W21" s="36"/>
      <c r="X21" s="37"/>
      <c r="Y21" s="38"/>
      <c r="Z21" s="36"/>
      <c r="AA21" s="37"/>
      <c r="AB21" s="37"/>
      <c r="AC21" s="37"/>
      <c r="AD21" s="37"/>
      <c r="AE21" s="37"/>
      <c r="AF21" s="37"/>
      <c r="AG21" s="38"/>
      <c r="AH21" s="36"/>
      <c r="AI21" s="38"/>
      <c r="AJ21" s="40"/>
      <c r="AK21" s="56"/>
      <c r="AL21" s="56"/>
      <c r="AM21" s="56"/>
      <c r="AN21" s="36"/>
      <c r="AO21" s="37"/>
      <c r="AP21" s="37"/>
      <c r="AQ21" s="38"/>
      <c r="AR21" s="35"/>
      <c r="AS21" s="35"/>
      <c r="AT21" s="35"/>
      <c r="AU21" s="35"/>
      <c r="AV21" s="2" t="str">
        <f t="shared" si="4"/>
        <v>0</v>
      </c>
      <c r="AW21" s="22" t="str">
        <f t="shared" si="5"/>
        <v/>
      </c>
      <c r="AX21" s="7" t="s">
        <v>41</v>
      </c>
      <c r="AY21" s="22">
        <v>11</v>
      </c>
    </row>
    <row r="22" spans="1:51" ht="27.95" customHeight="1" x14ac:dyDescent="0.15">
      <c r="A22" s="40"/>
      <c r="B22" s="41"/>
      <c r="C22" s="42"/>
      <c r="D22" s="43"/>
      <c r="E22" s="11" t="s">
        <v>14</v>
      </c>
      <c r="F22" s="43"/>
      <c r="G22" s="44"/>
      <c r="H22" s="45">
        <f t="shared" si="0"/>
        <v>0</v>
      </c>
      <c r="I22" s="46"/>
      <c r="J22" s="47"/>
      <c r="K22" s="48">
        <f t="shared" si="6"/>
        <v>0</v>
      </c>
      <c r="L22" s="48"/>
      <c r="M22" s="49"/>
      <c r="N22" s="50">
        <f t="shared" si="1"/>
        <v>0</v>
      </c>
      <c r="O22" s="51"/>
      <c r="P22" s="52"/>
      <c r="Q22" s="50">
        <f t="shared" si="2"/>
        <v>0</v>
      </c>
      <c r="R22" s="51"/>
      <c r="S22" s="52"/>
      <c r="T22" s="50">
        <f t="shared" si="3"/>
        <v>0</v>
      </c>
      <c r="U22" s="51"/>
      <c r="V22" s="52"/>
      <c r="W22" s="36"/>
      <c r="X22" s="37"/>
      <c r="Y22" s="38"/>
      <c r="Z22" s="36"/>
      <c r="AA22" s="37"/>
      <c r="AB22" s="37"/>
      <c r="AC22" s="37"/>
      <c r="AD22" s="37"/>
      <c r="AE22" s="37"/>
      <c r="AF22" s="37"/>
      <c r="AG22" s="38"/>
      <c r="AH22" s="36"/>
      <c r="AI22" s="38"/>
      <c r="AJ22" s="40"/>
      <c r="AK22" s="56"/>
      <c r="AL22" s="56"/>
      <c r="AM22" s="56"/>
      <c r="AN22" s="36"/>
      <c r="AO22" s="37"/>
      <c r="AP22" s="37"/>
      <c r="AQ22" s="38"/>
      <c r="AR22" s="35"/>
      <c r="AS22" s="35"/>
      <c r="AT22" s="35"/>
      <c r="AU22" s="35"/>
      <c r="AV22" s="2" t="str">
        <f t="shared" si="4"/>
        <v>0</v>
      </c>
      <c r="AW22" s="22" t="str">
        <f t="shared" si="5"/>
        <v/>
      </c>
    </row>
    <row r="23" spans="1:51" ht="27.95" customHeight="1" x14ac:dyDescent="0.15">
      <c r="A23" s="40"/>
      <c r="B23" s="41"/>
      <c r="C23" s="42"/>
      <c r="D23" s="43"/>
      <c r="E23" s="11" t="s">
        <v>14</v>
      </c>
      <c r="F23" s="43"/>
      <c r="G23" s="44"/>
      <c r="H23" s="45">
        <f t="shared" si="0"/>
        <v>0</v>
      </c>
      <c r="I23" s="46"/>
      <c r="J23" s="47"/>
      <c r="K23" s="48">
        <f>CEILING(H23,"0：30")</f>
        <v>0</v>
      </c>
      <c r="L23" s="48"/>
      <c r="M23" s="49"/>
      <c r="N23" s="50">
        <f t="shared" si="1"/>
        <v>0</v>
      </c>
      <c r="O23" s="51"/>
      <c r="P23" s="52"/>
      <c r="Q23" s="50">
        <f t="shared" si="2"/>
        <v>0</v>
      </c>
      <c r="R23" s="51"/>
      <c r="S23" s="52"/>
      <c r="T23" s="50">
        <f t="shared" si="3"/>
        <v>0</v>
      </c>
      <c r="U23" s="51"/>
      <c r="V23" s="52"/>
      <c r="W23" s="36"/>
      <c r="X23" s="37"/>
      <c r="Y23" s="38"/>
      <c r="Z23" s="36"/>
      <c r="AA23" s="37"/>
      <c r="AB23" s="37"/>
      <c r="AC23" s="37"/>
      <c r="AD23" s="37"/>
      <c r="AE23" s="37"/>
      <c r="AF23" s="37"/>
      <c r="AG23" s="38"/>
      <c r="AH23" s="36"/>
      <c r="AI23" s="38"/>
      <c r="AJ23" s="40"/>
      <c r="AK23" s="56"/>
      <c r="AL23" s="56"/>
      <c r="AM23" s="56"/>
      <c r="AN23" s="36"/>
      <c r="AO23" s="37"/>
      <c r="AP23" s="37"/>
      <c r="AQ23" s="38"/>
      <c r="AR23" s="35"/>
      <c r="AS23" s="35"/>
      <c r="AT23" s="35"/>
      <c r="AU23" s="35"/>
      <c r="AV23" s="2" t="str">
        <f t="shared" si="4"/>
        <v>0</v>
      </c>
      <c r="AW23" s="22" t="str">
        <f t="shared" si="5"/>
        <v/>
      </c>
    </row>
    <row r="24" spans="1:51" ht="27.95" customHeight="1" x14ac:dyDescent="0.15">
      <c r="A24" s="40"/>
      <c r="B24" s="41"/>
      <c r="C24" s="42"/>
      <c r="D24" s="43"/>
      <c r="E24" s="11" t="s">
        <v>14</v>
      </c>
      <c r="F24" s="43"/>
      <c r="G24" s="44"/>
      <c r="H24" s="45">
        <f t="shared" si="0"/>
        <v>0</v>
      </c>
      <c r="I24" s="46"/>
      <c r="J24" s="47"/>
      <c r="K24" s="48">
        <f>CEILING(H24,"0：30")</f>
        <v>0</v>
      </c>
      <c r="L24" s="48"/>
      <c r="M24" s="49"/>
      <c r="N24" s="50">
        <f t="shared" si="1"/>
        <v>0</v>
      </c>
      <c r="O24" s="51"/>
      <c r="P24" s="52"/>
      <c r="Q24" s="50">
        <f t="shared" si="2"/>
        <v>0</v>
      </c>
      <c r="R24" s="51"/>
      <c r="S24" s="52"/>
      <c r="T24" s="50">
        <f t="shared" si="3"/>
        <v>0</v>
      </c>
      <c r="U24" s="51"/>
      <c r="V24" s="52"/>
      <c r="W24" s="36"/>
      <c r="X24" s="37"/>
      <c r="Y24" s="38"/>
      <c r="Z24" s="36"/>
      <c r="AA24" s="37"/>
      <c r="AB24" s="37"/>
      <c r="AC24" s="37"/>
      <c r="AD24" s="37"/>
      <c r="AE24" s="37"/>
      <c r="AF24" s="37"/>
      <c r="AG24" s="38"/>
      <c r="AH24" s="36"/>
      <c r="AI24" s="38"/>
      <c r="AJ24" s="40"/>
      <c r="AK24" s="56"/>
      <c r="AL24" s="56"/>
      <c r="AM24" s="56"/>
      <c r="AN24" s="36"/>
      <c r="AO24" s="37"/>
      <c r="AP24" s="37"/>
      <c r="AQ24" s="38"/>
      <c r="AR24" s="35"/>
      <c r="AS24" s="35"/>
      <c r="AT24" s="35"/>
      <c r="AU24" s="35"/>
      <c r="AV24" s="2" t="str">
        <f t="shared" si="4"/>
        <v>0</v>
      </c>
      <c r="AW24" s="22" t="str">
        <f t="shared" si="5"/>
        <v/>
      </c>
    </row>
    <row r="25" spans="1:51" ht="27.95" customHeight="1" x14ac:dyDescent="0.15">
      <c r="A25" s="40"/>
      <c r="B25" s="41"/>
      <c r="C25" s="42"/>
      <c r="D25" s="43"/>
      <c r="E25" s="11" t="s">
        <v>14</v>
      </c>
      <c r="F25" s="43"/>
      <c r="G25" s="44"/>
      <c r="H25" s="45">
        <f t="shared" si="0"/>
        <v>0</v>
      </c>
      <c r="I25" s="46"/>
      <c r="J25" s="47"/>
      <c r="K25" s="48">
        <f>CEILING(H25,"0：30")</f>
        <v>0</v>
      </c>
      <c r="L25" s="48"/>
      <c r="M25" s="49"/>
      <c r="N25" s="50">
        <f t="shared" si="1"/>
        <v>0</v>
      </c>
      <c r="O25" s="51"/>
      <c r="P25" s="52"/>
      <c r="Q25" s="50">
        <f t="shared" si="2"/>
        <v>0</v>
      </c>
      <c r="R25" s="51"/>
      <c r="S25" s="52"/>
      <c r="T25" s="50">
        <f t="shared" si="3"/>
        <v>0</v>
      </c>
      <c r="U25" s="51"/>
      <c r="V25" s="52"/>
      <c r="W25" s="36"/>
      <c r="X25" s="37"/>
      <c r="Y25" s="38"/>
      <c r="Z25" s="36"/>
      <c r="AA25" s="37"/>
      <c r="AB25" s="37"/>
      <c r="AC25" s="37"/>
      <c r="AD25" s="37"/>
      <c r="AE25" s="37"/>
      <c r="AF25" s="37"/>
      <c r="AG25" s="38"/>
      <c r="AH25" s="36"/>
      <c r="AI25" s="38"/>
      <c r="AJ25" s="40"/>
      <c r="AK25" s="56"/>
      <c r="AL25" s="56"/>
      <c r="AM25" s="56"/>
      <c r="AN25" s="36"/>
      <c r="AO25" s="37"/>
      <c r="AP25" s="37"/>
      <c r="AQ25" s="38"/>
      <c r="AR25" s="35"/>
      <c r="AS25" s="35"/>
      <c r="AT25" s="35"/>
      <c r="AU25" s="35"/>
      <c r="AV25" s="2" t="str">
        <f t="shared" si="4"/>
        <v>0</v>
      </c>
      <c r="AW25" s="22" t="str">
        <f t="shared" si="5"/>
        <v/>
      </c>
    </row>
    <row r="26" spans="1:51" ht="27.95" customHeight="1" x14ac:dyDescent="0.15">
      <c r="A26" s="40"/>
      <c r="B26" s="41"/>
      <c r="C26" s="42"/>
      <c r="D26" s="43"/>
      <c r="E26" s="11" t="s">
        <v>14</v>
      </c>
      <c r="F26" s="43"/>
      <c r="G26" s="44"/>
      <c r="H26" s="45">
        <f t="shared" si="0"/>
        <v>0</v>
      </c>
      <c r="I26" s="46"/>
      <c r="J26" s="47"/>
      <c r="K26" s="48">
        <f>CEILING(H26,"0：30")</f>
        <v>0</v>
      </c>
      <c r="L26" s="48"/>
      <c r="M26" s="49"/>
      <c r="N26" s="50">
        <f t="shared" si="1"/>
        <v>0</v>
      </c>
      <c r="O26" s="51"/>
      <c r="P26" s="52"/>
      <c r="Q26" s="50">
        <f t="shared" si="2"/>
        <v>0</v>
      </c>
      <c r="R26" s="51"/>
      <c r="S26" s="52"/>
      <c r="T26" s="50">
        <f t="shared" si="3"/>
        <v>0</v>
      </c>
      <c r="U26" s="51"/>
      <c r="V26" s="52"/>
      <c r="W26" s="36"/>
      <c r="X26" s="37"/>
      <c r="Y26" s="38"/>
      <c r="Z26" s="36"/>
      <c r="AA26" s="37"/>
      <c r="AB26" s="37"/>
      <c r="AC26" s="37"/>
      <c r="AD26" s="37"/>
      <c r="AE26" s="37"/>
      <c r="AF26" s="37"/>
      <c r="AG26" s="38"/>
      <c r="AH26" s="36"/>
      <c r="AI26" s="38"/>
      <c r="AJ26" s="40"/>
      <c r="AK26" s="56"/>
      <c r="AL26" s="56"/>
      <c r="AM26" s="56"/>
      <c r="AN26" s="36"/>
      <c r="AO26" s="37"/>
      <c r="AP26" s="37"/>
      <c r="AQ26" s="38"/>
      <c r="AR26" s="35"/>
      <c r="AS26" s="35"/>
      <c r="AT26" s="35"/>
      <c r="AU26" s="35"/>
      <c r="AV26" s="2" t="str">
        <f t="shared" si="4"/>
        <v>0</v>
      </c>
      <c r="AW26" s="22" t="str">
        <f t="shared" si="5"/>
        <v/>
      </c>
    </row>
    <row r="27" spans="1:51" ht="27.95" customHeight="1" x14ac:dyDescent="0.15">
      <c r="A27" s="40"/>
      <c r="B27" s="41"/>
      <c r="C27" s="42"/>
      <c r="D27" s="43"/>
      <c r="E27" s="11" t="s">
        <v>14</v>
      </c>
      <c r="F27" s="43"/>
      <c r="G27" s="44"/>
      <c r="H27" s="45">
        <f t="shared" si="0"/>
        <v>0</v>
      </c>
      <c r="I27" s="46"/>
      <c r="J27" s="47"/>
      <c r="K27" s="48">
        <f t="shared" si="6"/>
        <v>0</v>
      </c>
      <c r="L27" s="48"/>
      <c r="M27" s="49"/>
      <c r="N27" s="50">
        <f t="shared" si="1"/>
        <v>0</v>
      </c>
      <c r="O27" s="51"/>
      <c r="P27" s="52"/>
      <c r="Q27" s="50">
        <f t="shared" si="2"/>
        <v>0</v>
      </c>
      <c r="R27" s="51"/>
      <c r="S27" s="52"/>
      <c r="T27" s="50">
        <f t="shared" si="3"/>
        <v>0</v>
      </c>
      <c r="U27" s="51"/>
      <c r="V27" s="52"/>
      <c r="W27" s="36"/>
      <c r="X27" s="37"/>
      <c r="Y27" s="38"/>
      <c r="Z27" s="36"/>
      <c r="AA27" s="37"/>
      <c r="AB27" s="37"/>
      <c r="AC27" s="37"/>
      <c r="AD27" s="37"/>
      <c r="AE27" s="37"/>
      <c r="AF27" s="37"/>
      <c r="AG27" s="38"/>
      <c r="AH27" s="36"/>
      <c r="AI27" s="38"/>
      <c r="AJ27" s="40"/>
      <c r="AK27" s="56"/>
      <c r="AL27" s="56"/>
      <c r="AM27" s="56"/>
      <c r="AN27" s="36"/>
      <c r="AO27" s="37"/>
      <c r="AP27" s="37"/>
      <c r="AQ27" s="38"/>
      <c r="AR27" s="35"/>
      <c r="AS27" s="35"/>
      <c r="AT27" s="35"/>
      <c r="AU27" s="35"/>
      <c r="AV27" s="2" t="str">
        <f t="shared" si="4"/>
        <v>0</v>
      </c>
      <c r="AW27" s="22" t="str">
        <f t="shared" si="5"/>
        <v/>
      </c>
    </row>
    <row r="28" spans="1:51" ht="27.95" customHeight="1" x14ac:dyDescent="0.15">
      <c r="A28" s="40"/>
      <c r="B28" s="41"/>
      <c r="C28" s="42"/>
      <c r="D28" s="43"/>
      <c r="E28" s="11" t="s">
        <v>14</v>
      </c>
      <c r="F28" s="43"/>
      <c r="G28" s="44"/>
      <c r="H28" s="45">
        <f t="shared" si="0"/>
        <v>0</v>
      </c>
      <c r="I28" s="46"/>
      <c r="J28" s="47"/>
      <c r="K28" s="48">
        <f t="shared" si="6"/>
        <v>0</v>
      </c>
      <c r="L28" s="48"/>
      <c r="M28" s="49"/>
      <c r="N28" s="50">
        <f t="shared" si="1"/>
        <v>0</v>
      </c>
      <c r="O28" s="51"/>
      <c r="P28" s="52"/>
      <c r="Q28" s="50">
        <f t="shared" si="2"/>
        <v>0</v>
      </c>
      <c r="R28" s="51"/>
      <c r="S28" s="52"/>
      <c r="T28" s="50">
        <f t="shared" si="3"/>
        <v>0</v>
      </c>
      <c r="U28" s="51"/>
      <c r="V28" s="52"/>
      <c r="W28" s="36"/>
      <c r="X28" s="37"/>
      <c r="Y28" s="38"/>
      <c r="Z28" s="36"/>
      <c r="AA28" s="37"/>
      <c r="AB28" s="37"/>
      <c r="AC28" s="37"/>
      <c r="AD28" s="37"/>
      <c r="AE28" s="37"/>
      <c r="AF28" s="37"/>
      <c r="AG28" s="38"/>
      <c r="AH28" s="36"/>
      <c r="AI28" s="38"/>
      <c r="AJ28" s="40"/>
      <c r="AK28" s="56"/>
      <c r="AL28" s="56"/>
      <c r="AM28" s="56"/>
      <c r="AN28" s="36"/>
      <c r="AO28" s="37"/>
      <c r="AP28" s="37"/>
      <c r="AQ28" s="38"/>
      <c r="AR28" s="35"/>
      <c r="AS28" s="35"/>
      <c r="AT28" s="35"/>
      <c r="AU28" s="35"/>
      <c r="AV28" s="2" t="str">
        <f t="shared" si="4"/>
        <v>0</v>
      </c>
      <c r="AW28" s="22" t="str">
        <f t="shared" si="5"/>
        <v/>
      </c>
    </row>
    <row r="29" spans="1:51" ht="27.95" customHeight="1" x14ac:dyDescent="0.15">
      <c r="A29" s="40"/>
      <c r="B29" s="41"/>
      <c r="C29" s="42"/>
      <c r="D29" s="43"/>
      <c r="E29" s="11" t="s">
        <v>14</v>
      </c>
      <c r="F29" s="43"/>
      <c r="G29" s="44"/>
      <c r="H29" s="45">
        <f t="shared" si="0"/>
        <v>0</v>
      </c>
      <c r="I29" s="46"/>
      <c r="J29" s="47"/>
      <c r="K29" s="48">
        <f t="shared" ref="K29:K34" si="7">CEILING(H29,"0：30")</f>
        <v>0</v>
      </c>
      <c r="L29" s="48"/>
      <c r="M29" s="49"/>
      <c r="N29" s="50">
        <f t="shared" si="1"/>
        <v>0</v>
      </c>
      <c r="O29" s="51"/>
      <c r="P29" s="52"/>
      <c r="Q29" s="50">
        <f t="shared" si="2"/>
        <v>0</v>
      </c>
      <c r="R29" s="51"/>
      <c r="S29" s="52"/>
      <c r="T29" s="50">
        <f t="shared" si="3"/>
        <v>0</v>
      </c>
      <c r="U29" s="51"/>
      <c r="V29" s="52"/>
      <c r="W29" s="36"/>
      <c r="X29" s="37"/>
      <c r="Y29" s="38"/>
      <c r="Z29" s="36"/>
      <c r="AA29" s="37"/>
      <c r="AB29" s="37"/>
      <c r="AC29" s="37"/>
      <c r="AD29" s="37"/>
      <c r="AE29" s="37"/>
      <c r="AF29" s="37"/>
      <c r="AG29" s="38"/>
      <c r="AH29" s="36"/>
      <c r="AI29" s="38"/>
      <c r="AJ29" s="40"/>
      <c r="AK29" s="56"/>
      <c r="AL29" s="56"/>
      <c r="AM29" s="56"/>
      <c r="AN29" s="36"/>
      <c r="AO29" s="37"/>
      <c r="AP29" s="37"/>
      <c r="AQ29" s="38"/>
      <c r="AR29" s="35"/>
      <c r="AS29" s="35"/>
      <c r="AT29" s="35"/>
      <c r="AU29" s="35"/>
      <c r="AV29" s="2" t="str">
        <f t="shared" si="4"/>
        <v>0</v>
      </c>
      <c r="AW29" s="22" t="str">
        <f t="shared" si="5"/>
        <v/>
      </c>
    </row>
    <row r="30" spans="1:51" ht="27.95" customHeight="1" x14ac:dyDescent="0.15">
      <c r="A30" s="40"/>
      <c r="B30" s="41"/>
      <c r="C30" s="42"/>
      <c r="D30" s="43"/>
      <c r="E30" s="11" t="s">
        <v>14</v>
      </c>
      <c r="F30" s="43"/>
      <c r="G30" s="44"/>
      <c r="H30" s="45">
        <f t="shared" si="0"/>
        <v>0</v>
      </c>
      <c r="I30" s="46"/>
      <c r="J30" s="47"/>
      <c r="K30" s="48">
        <f t="shared" si="7"/>
        <v>0</v>
      </c>
      <c r="L30" s="48"/>
      <c r="M30" s="49"/>
      <c r="N30" s="50">
        <f t="shared" si="1"/>
        <v>0</v>
      </c>
      <c r="O30" s="51"/>
      <c r="P30" s="52"/>
      <c r="Q30" s="50">
        <f t="shared" si="2"/>
        <v>0</v>
      </c>
      <c r="R30" s="51"/>
      <c r="S30" s="52"/>
      <c r="T30" s="50">
        <f t="shared" si="3"/>
        <v>0</v>
      </c>
      <c r="U30" s="51"/>
      <c r="V30" s="52"/>
      <c r="W30" s="36"/>
      <c r="X30" s="37"/>
      <c r="Y30" s="38"/>
      <c r="Z30" s="36"/>
      <c r="AA30" s="37"/>
      <c r="AB30" s="37"/>
      <c r="AC30" s="37"/>
      <c r="AD30" s="37"/>
      <c r="AE30" s="37"/>
      <c r="AF30" s="37"/>
      <c r="AG30" s="38"/>
      <c r="AH30" s="36"/>
      <c r="AI30" s="38"/>
      <c r="AJ30" s="40"/>
      <c r="AK30" s="56"/>
      <c r="AL30" s="56"/>
      <c r="AM30" s="56"/>
      <c r="AN30" s="36"/>
      <c r="AO30" s="37"/>
      <c r="AP30" s="37"/>
      <c r="AQ30" s="38"/>
      <c r="AR30" s="35"/>
      <c r="AS30" s="35"/>
      <c r="AT30" s="35"/>
      <c r="AU30" s="35"/>
      <c r="AV30" s="2" t="str">
        <f t="shared" si="4"/>
        <v>0</v>
      </c>
      <c r="AW30" s="22" t="str">
        <f t="shared" si="5"/>
        <v/>
      </c>
    </row>
    <row r="31" spans="1:51" ht="27.95" customHeight="1" x14ac:dyDescent="0.15">
      <c r="A31" s="40"/>
      <c r="B31" s="41"/>
      <c r="C31" s="42"/>
      <c r="D31" s="43"/>
      <c r="E31" s="11" t="s">
        <v>14</v>
      </c>
      <c r="F31" s="43"/>
      <c r="G31" s="44"/>
      <c r="H31" s="45">
        <f t="shared" si="0"/>
        <v>0</v>
      </c>
      <c r="I31" s="46"/>
      <c r="J31" s="47"/>
      <c r="K31" s="48">
        <f t="shared" si="7"/>
        <v>0</v>
      </c>
      <c r="L31" s="48"/>
      <c r="M31" s="49"/>
      <c r="N31" s="50">
        <f t="shared" si="1"/>
        <v>0</v>
      </c>
      <c r="O31" s="51"/>
      <c r="P31" s="52"/>
      <c r="Q31" s="50">
        <f t="shared" si="2"/>
        <v>0</v>
      </c>
      <c r="R31" s="51"/>
      <c r="S31" s="52"/>
      <c r="T31" s="50">
        <f t="shared" si="3"/>
        <v>0</v>
      </c>
      <c r="U31" s="51"/>
      <c r="V31" s="52"/>
      <c r="W31" s="36"/>
      <c r="X31" s="37"/>
      <c r="Y31" s="38"/>
      <c r="Z31" s="36"/>
      <c r="AA31" s="37"/>
      <c r="AB31" s="37"/>
      <c r="AC31" s="37"/>
      <c r="AD31" s="37"/>
      <c r="AE31" s="37"/>
      <c r="AF31" s="37"/>
      <c r="AG31" s="38"/>
      <c r="AH31" s="36"/>
      <c r="AI31" s="38"/>
      <c r="AJ31" s="40"/>
      <c r="AK31" s="56"/>
      <c r="AL31" s="56"/>
      <c r="AM31" s="56"/>
      <c r="AN31" s="36"/>
      <c r="AO31" s="37"/>
      <c r="AP31" s="37"/>
      <c r="AQ31" s="38"/>
      <c r="AR31" s="35"/>
      <c r="AS31" s="35"/>
      <c r="AT31" s="35"/>
      <c r="AU31" s="35"/>
      <c r="AV31" s="2" t="str">
        <f t="shared" si="4"/>
        <v>0</v>
      </c>
      <c r="AW31" s="22" t="str">
        <f t="shared" si="5"/>
        <v/>
      </c>
    </row>
    <row r="32" spans="1:51" ht="27.95" customHeight="1" x14ac:dyDescent="0.15">
      <c r="A32" s="40"/>
      <c r="B32" s="41"/>
      <c r="C32" s="42"/>
      <c r="D32" s="43"/>
      <c r="E32" s="11" t="s">
        <v>14</v>
      </c>
      <c r="F32" s="43"/>
      <c r="G32" s="44"/>
      <c r="H32" s="45">
        <f t="shared" si="0"/>
        <v>0</v>
      </c>
      <c r="I32" s="46"/>
      <c r="J32" s="47"/>
      <c r="K32" s="48">
        <f t="shared" si="7"/>
        <v>0</v>
      </c>
      <c r="L32" s="48"/>
      <c r="M32" s="49"/>
      <c r="N32" s="50">
        <f t="shared" si="1"/>
        <v>0</v>
      </c>
      <c r="O32" s="51"/>
      <c r="P32" s="52"/>
      <c r="Q32" s="50">
        <f t="shared" si="2"/>
        <v>0</v>
      </c>
      <c r="R32" s="51"/>
      <c r="S32" s="52"/>
      <c r="T32" s="50">
        <f t="shared" si="3"/>
        <v>0</v>
      </c>
      <c r="U32" s="51"/>
      <c r="V32" s="52"/>
      <c r="W32" s="36"/>
      <c r="X32" s="37"/>
      <c r="Y32" s="38"/>
      <c r="Z32" s="36"/>
      <c r="AA32" s="37"/>
      <c r="AB32" s="37"/>
      <c r="AC32" s="37"/>
      <c r="AD32" s="37"/>
      <c r="AE32" s="37"/>
      <c r="AF32" s="37"/>
      <c r="AG32" s="38"/>
      <c r="AH32" s="36"/>
      <c r="AI32" s="38"/>
      <c r="AJ32" s="40"/>
      <c r="AK32" s="56"/>
      <c r="AL32" s="56"/>
      <c r="AM32" s="56"/>
      <c r="AN32" s="36"/>
      <c r="AO32" s="37"/>
      <c r="AP32" s="37"/>
      <c r="AQ32" s="38"/>
      <c r="AR32" s="35"/>
      <c r="AS32" s="35"/>
      <c r="AT32" s="35"/>
      <c r="AU32" s="35"/>
      <c r="AV32" s="2" t="str">
        <f t="shared" si="4"/>
        <v>0</v>
      </c>
      <c r="AW32" s="22" t="str">
        <f t="shared" si="5"/>
        <v/>
      </c>
    </row>
    <row r="33" spans="1:57" ht="27.95" customHeight="1" x14ac:dyDescent="0.15">
      <c r="A33" s="40"/>
      <c r="B33" s="41"/>
      <c r="C33" s="42"/>
      <c r="D33" s="43"/>
      <c r="E33" s="11" t="s">
        <v>14</v>
      </c>
      <c r="F33" s="43"/>
      <c r="G33" s="44"/>
      <c r="H33" s="45">
        <f t="shared" si="0"/>
        <v>0</v>
      </c>
      <c r="I33" s="46"/>
      <c r="J33" s="47"/>
      <c r="K33" s="48">
        <f t="shared" si="7"/>
        <v>0</v>
      </c>
      <c r="L33" s="48"/>
      <c r="M33" s="49"/>
      <c r="N33" s="50">
        <f t="shared" si="1"/>
        <v>0</v>
      </c>
      <c r="O33" s="51"/>
      <c r="P33" s="52"/>
      <c r="Q33" s="50">
        <f t="shared" si="2"/>
        <v>0</v>
      </c>
      <c r="R33" s="51"/>
      <c r="S33" s="52"/>
      <c r="T33" s="50">
        <f t="shared" si="3"/>
        <v>0</v>
      </c>
      <c r="U33" s="51"/>
      <c r="V33" s="52"/>
      <c r="W33" s="36"/>
      <c r="X33" s="37"/>
      <c r="Y33" s="38"/>
      <c r="Z33" s="36"/>
      <c r="AA33" s="37"/>
      <c r="AB33" s="37"/>
      <c r="AC33" s="37"/>
      <c r="AD33" s="37"/>
      <c r="AE33" s="37"/>
      <c r="AF33" s="37"/>
      <c r="AG33" s="38"/>
      <c r="AH33" s="36"/>
      <c r="AI33" s="38"/>
      <c r="AJ33" s="40"/>
      <c r="AK33" s="56"/>
      <c r="AL33" s="56"/>
      <c r="AM33" s="56"/>
      <c r="AN33" s="36"/>
      <c r="AO33" s="37"/>
      <c r="AP33" s="37"/>
      <c r="AQ33" s="38"/>
      <c r="AR33" s="35"/>
      <c r="AS33" s="35"/>
      <c r="AT33" s="35"/>
      <c r="AU33" s="35"/>
      <c r="AV33" s="2" t="str">
        <f t="shared" si="4"/>
        <v>0</v>
      </c>
      <c r="AW33" s="22" t="str">
        <f t="shared" si="5"/>
        <v/>
      </c>
    </row>
    <row r="34" spans="1:57" ht="27.95" customHeight="1" x14ac:dyDescent="0.15">
      <c r="A34" s="40"/>
      <c r="B34" s="41"/>
      <c r="C34" s="42"/>
      <c r="D34" s="43"/>
      <c r="E34" s="11" t="s">
        <v>14</v>
      </c>
      <c r="F34" s="43"/>
      <c r="G34" s="44"/>
      <c r="H34" s="45">
        <f t="shared" si="0"/>
        <v>0</v>
      </c>
      <c r="I34" s="46"/>
      <c r="J34" s="47"/>
      <c r="K34" s="48">
        <f t="shared" si="7"/>
        <v>0</v>
      </c>
      <c r="L34" s="48"/>
      <c r="M34" s="49"/>
      <c r="N34" s="50">
        <f t="shared" si="1"/>
        <v>0</v>
      </c>
      <c r="O34" s="51"/>
      <c r="P34" s="52"/>
      <c r="Q34" s="50">
        <f t="shared" si="2"/>
        <v>0</v>
      </c>
      <c r="R34" s="51"/>
      <c r="S34" s="52"/>
      <c r="T34" s="50">
        <f t="shared" si="3"/>
        <v>0</v>
      </c>
      <c r="U34" s="51"/>
      <c r="V34" s="52"/>
      <c r="W34" s="36"/>
      <c r="X34" s="37"/>
      <c r="Y34" s="38"/>
      <c r="Z34" s="36"/>
      <c r="AA34" s="37"/>
      <c r="AB34" s="37"/>
      <c r="AC34" s="37"/>
      <c r="AD34" s="37"/>
      <c r="AE34" s="37"/>
      <c r="AF34" s="37"/>
      <c r="AG34" s="38"/>
      <c r="AH34" s="36"/>
      <c r="AI34" s="38"/>
      <c r="AJ34" s="40"/>
      <c r="AK34" s="56"/>
      <c r="AL34" s="56"/>
      <c r="AM34" s="56"/>
      <c r="AN34" s="36"/>
      <c r="AO34" s="37"/>
      <c r="AP34" s="37"/>
      <c r="AQ34" s="38"/>
      <c r="AR34" s="35"/>
      <c r="AS34" s="35"/>
      <c r="AT34" s="35"/>
      <c r="AU34" s="35"/>
      <c r="AV34" s="2" t="str">
        <f t="shared" si="4"/>
        <v>0</v>
      </c>
      <c r="AW34" s="22" t="str">
        <f t="shared" si="5"/>
        <v/>
      </c>
    </row>
    <row r="35" spans="1:57" ht="30" customHeight="1" x14ac:dyDescent="0.15">
      <c r="A35" s="83" t="s">
        <v>26</v>
      </c>
      <c r="B35" s="84"/>
      <c r="C35" s="84"/>
      <c r="D35" s="84"/>
      <c r="E35" s="84"/>
      <c r="F35" s="84"/>
      <c r="G35" s="84"/>
      <c r="H35" s="84"/>
      <c r="I35" s="84"/>
      <c r="J35" s="85"/>
      <c r="K35" s="48">
        <f>SUM(K11:M34)</f>
        <v>0</v>
      </c>
      <c r="L35" s="48"/>
      <c r="M35" s="49"/>
      <c r="N35" s="86">
        <f>SUM(N11:P34)</f>
        <v>0</v>
      </c>
      <c r="O35" s="87"/>
      <c r="P35" s="88"/>
      <c r="Q35" s="86">
        <f>SUM(Q11:S34)</f>
        <v>0</v>
      </c>
      <c r="R35" s="87"/>
      <c r="S35" s="88"/>
      <c r="T35" s="92">
        <f>SUM(T11:V34)</f>
        <v>0</v>
      </c>
      <c r="U35" s="93"/>
      <c r="V35" s="94"/>
      <c r="W35" s="16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9"/>
      <c r="AI35" s="9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W35" s="3"/>
      <c r="AX35" s="3"/>
    </row>
    <row r="36" spans="1:57" ht="1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6"/>
      <c r="AO36" s="6"/>
      <c r="AP36" s="6"/>
      <c r="AQ36" s="6"/>
      <c r="AR36" s="6"/>
      <c r="AS36" s="6"/>
      <c r="AT36" s="6"/>
      <c r="AU36" s="6"/>
      <c r="AV36" s="6"/>
      <c r="AX36" s="4"/>
      <c r="AY36" s="4"/>
    </row>
    <row r="37" spans="1:57" ht="22.5" customHeight="1" x14ac:dyDescent="0.15">
      <c r="A37" s="77" t="s">
        <v>7</v>
      </c>
      <c r="B37" s="77"/>
      <c r="C37" s="73"/>
      <c r="D37" s="40"/>
      <c r="E37" s="56"/>
      <c r="F37" s="56"/>
      <c r="G37" s="41"/>
      <c r="H37" s="89"/>
      <c r="I37" s="90"/>
      <c r="J37" s="90"/>
      <c r="K37" s="91"/>
      <c r="L37" s="40"/>
      <c r="M37" s="56"/>
      <c r="N37" s="56"/>
      <c r="O37" s="41"/>
      <c r="W37" s="53" t="s">
        <v>10</v>
      </c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5"/>
      <c r="AO37" s="13"/>
      <c r="AP37" s="13"/>
      <c r="AQ37" s="13"/>
      <c r="AR37" s="13"/>
      <c r="AS37" s="13"/>
      <c r="AT37" s="13"/>
      <c r="AU37" s="13"/>
      <c r="AV37" s="13"/>
      <c r="AW37" s="3"/>
      <c r="AZ37" s="3"/>
      <c r="BA37" s="3"/>
      <c r="BB37" s="3"/>
      <c r="BC37" s="3"/>
      <c r="BD37" s="3"/>
      <c r="BE37" s="5"/>
    </row>
    <row r="38" spans="1:57" ht="40.5" customHeight="1" x14ac:dyDescent="0.15">
      <c r="A38" s="77" t="s">
        <v>8</v>
      </c>
      <c r="B38" s="77"/>
      <c r="C38" s="73"/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2"/>
      <c r="W38" s="107"/>
      <c r="X38" s="108"/>
      <c r="Y38" s="108"/>
      <c r="Z38" s="108"/>
      <c r="AA38" s="108"/>
      <c r="AB38" s="108"/>
      <c r="AC38" s="108"/>
      <c r="AD38" s="8" t="s">
        <v>14</v>
      </c>
      <c r="AE38" s="108"/>
      <c r="AF38" s="108"/>
      <c r="AG38" s="108"/>
      <c r="AH38" s="108"/>
      <c r="AI38" s="108"/>
      <c r="AJ38" s="108"/>
      <c r="AK38" s="109"/>
      <c r="AO38" s="15"/>
      <c r="AP38" s="15"/>
      <c r="AQ38" s="15"/>
      <c r="AR38" s="15"/>
      <c r="AS38" s="15"/>
      <c r="AT38" s="15"/>
      <c r="AU38" s="15"/>
      <c r="AV38" s="15"/>
      <c r="AW38" s="4"/>
      <c r="AZ38" s="4"/>
      <c r="BA38" s="4"/>
      <c r="BB38" s="4"/>
      <c r="BC38" s="4"/>
      <c r="BD38" s="4"/>
      <c r="BE38" s="5"/>
    </row>
    <row r="39" spans="1:57" s="7" customFormat="1" ht="20.2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X39" s="2"/>
      <c r="AY39" s="2"/>
    </row>
  </sheetData>
  <sheetProtection algorithmName="SHA-512" hashValue="nFnufUw1wmKNeMbDicooxEvPjieOWTQ3j9lsQAEOiOtCd7ezy5dXjvh9sAX56qsuitGmG46uZ0EfBCjo10gSvw==" saltValue="bPTYGeZYjCkjmahNyPROeQ==" spinCount="100000" sheet="1" selectLockedCells="1"/>
  <mergeCells count="392">
    <mergeCell ref="AD3:AK3"/>
    <mergeCell ref="AD4:AG4"/>
    <mergeCell ref="AH4:AK4"/>
    <mergeCell ref="AD5:AE8"/>
    <mergeCell ref="AH5:AI8"/>
    <mergeCell ref="AM3:AO4"/>
    <mergeCell ref="E7:M8"/>
    <mergeCell ref="E5:M6"/>
    <mergeCell ref="T3:Y3"/>
    <mergeCell ref="T4:V4"/>
    <mergeCell ref="W4:Y4"/>
    <mergeCell ref="T5:U8"/>
    <mergeCell ref="W5:X8"/>
    <mergeCell ref="AA5:AB8"/>
    <mergeCell ref="A3:C4"/>
    <mergeCell ref="D3:E4"/>
    <mergeCell ref="F3:G4"/>
    <mergeCell ref="H3:I4"/>
    <mergeCell ref="J3:K4"/>
    <mergeCell ref="L3:M4"/>
    <mergeCell ref="N3:R4"/>
    <mergeCell ref="AM5:AN8"/>
    <mergeCell ref="W38:AC38"/>
    <mergeCell ref="AE38:AK38"/>
    <mergeCell ref="AF8:AG8"/>
    <mergeCell ref="AJ10:AM10"/>
    <mergeCell ref="AN29:AQ29"/>
    <mergeCell ref="AN16:AQ16"/>
    <mergeCell ref="AN17:AQ17"/>
    <mergeCell ref="AH13:AI13"/>
    <mergeCell ref="AH14:AI14"/>
    <mergeCell ref="T13:V13"/>
    <mergeCell ref="Z25:AG25"/>
    <mergeCell ref="AH25:AI25"/>
    <mergeCell ref="AJ25:AM25"/>
    <mergeCell ref="AN30:AQ30"/>
    <mergeCell ref="W25:Y25"/>
    <mergeCell ref="AA3:AB4"/>
    <mergeCell ref="A37:C37"/>
    <mergeCell ref="D37:G37"/>
    <mergeCell ref="Z13:AG13"/>
    <mergeCell ref="AJ8:AK8"/>
    <mergeCell ref="Q27:S27"/>
    <mergeCell ref="W13:Y13"/>
    <mergeCell ref="W14:Y14"/>
    <mergeCell ref="W15:Y15"/>
    <mergeCell ref="W16:Y16"/>
    <mergeCell ref="W17:Y17"/>
    <mergeCell ref="H37:K37"/>
    <mergeCell ref="L37:O37"/>
    <mergeCell ref="T35:V35"/>
    <mergeCell ref="W28:Y28"/>
    <mergeCell ref="AJ28:AM28"/>
    <mergeCell ref="A22:B22"/>
    <mergeCell ref="C22:D22"/>
    <mergeCell ref="F22:G22"/>
    <mergeCell ref="H22:J22"/>
    <mergeCell ref="K22:M22"/>
    <mergeCell ref="N22:P22"/>
    <mergeCell ref="T22:V22"/>
    <mergeCell ref="AH22:AI22"/>
    <mergeCell ref="AJ22:AM22"/>
    <mergeCell ref="AR29:AU29"/>
    <mergeCell ref="A38:C38"/>
    <mergeCell ref="D38:O38"/>
    <mergeCell ref="A35:J35"/>
    <mergeCell ref="K35:M35"/>
    <mergeCell ref="N35:P35"/>
    <mergeCell ref="Q35:S35"/>
    <mergeCell ref="AR27:AU27"/>
    <mergeCell ref="A28:B28"/>
    <mergeCell ref="C28:D28"/>
    <mergeCell ref="F28:G28"/>
    <mergeCell ref="H28:J28"/>
    <mergeCell ref="K28:M28"/>
    <mergeCell ref="N28:P28"/>
    <mergeCell ref="T28:V28"/>
    <mergeCell ref="AH28:AI28"/>
    <mergeCell ref="Z28:AG28"/>
    <mergeCell ref="AN28:AQ28"/>
    <mergeCell ref="AR28:AU28"/>
    <mergeCell ref="Q28:S28"/>
    <mergeCell ref="AH29:AI29"/>
    <mergeCell ref="AJ29:AM29"/>
    <mergeCell ref="A30:B30"/>
    <mergeCell ref="C30:D30"/>
    <mergeCell ref="AR22:AU22"/>
    <mergeCell ref="A27:B27"/>
    <mergeCell ref="C27:D27"/>
    <mergeCell ref="F27:G27"/>
    <mergeCell ref="H27:J27"/>
    <mergeCell ref="K27:M27"/>
    <mergeCell ref="N27:P27"/>
    <mergeCell ref="T23:V23"/>
    <mergeCell ref="W23:Y23"/>
    <mergeCell ref="Z23:AG23"/>
    <mergeCell ref="AN27:AQ27"/>
    <mergeCell ref="W22:Y22"/>
    <mergeCell ref="W27:Y27"/>
    <mergeCell ref="Z22:AG22"/>
    <mergeCell ref="Z27:AG27"/>
    <mergeCell ref="AN22:AQ22"/>
    <mergeCell ref="AH23:AI23"/>
    <mergeCell ref="AJ23:AM23"/>
    <mergeCell ref="AN23:AQ23"/>
    <mergeCell ref="Z24:AG24"/>
    <mergeCell ref="T27:V27"/>
    <mergeCell ref="Q22:S22"/>
    <mergeCell ref="AH27:AI27"/>
    <mergeCell ref="AJ27:AM27"/>
    <mergeCell ref="AR20:AU20"/>
    <mergeCell ref="A21:B21"/>
    <mergeCell ref="C21:D21"/>
    <mergeCell ref="F21:G21"/>
    <mergeCell ref="H21:J21"/>
    <mergeCell ref="K21:M21"/>
    <mergeCell ref="N21:P21"/>
    <mergeCell ref="Q21:S21"/>
    <mergeCell ref="T21:V21"/>
    <mergeCell ref="Q20:S20"/>
    <mergeCell ref="AH21:AI21"/>
    <mergeCell ref="AJ21:AM21"/>
    <mergeCell ref="AN21:AQ21"/>
    <mergeCell ref="W20:Y20"/>
    <mergeCell ref="W21:Y21"/>
    <mergeCell ref="Z20:AG20"/>
    <mergeCell ref="Z21:AG21"/>
    <mergeCell ref="AN20:AQ20"/>
    <mergeCell ref="AR21:AU21"/>
    <mergeCell ref="A20:B20"/>
    <mergeCell ref="C20:D20"/>
    <mergeCell ref="F20:G20"/>
    <mergeCell ref="H20:J20"/>
    <mergeCell ref="K20:M20"/>
    <mergeCell ref="N20:P20"/>
    <mergeCell ref="T20:V20"/>
    <mergeCell ref="AH20:AI20"/>
    <mergeCell ref="AJ20:AM20"/>
    <mergeCell ref="AR18:AU18"/>
    <mergeCell ref="A19:B19"/>
    <mergeCell ref="C19:D19"/>
    <mergeCell ref="F19:G19"/>
    <mergeCell ref="H19:J19"/>
    <mergeCell ref="K19:M19"/>
    <mergeCell ref="N19:P19"/>
    <mergeCell ref="Q19:S19"/>
    <mergeCell ref="T19:V19"/>
    <mergeCell ref="Q18:S18"/>
    <mergeCell ref="AH19:AI19"/>
    <mergeCell ref="AJ19:AM19"/>
    <mergeCell ref="AN19:AQ19"/>
    <mergeCell ref="W18:Y18"/>
    <mergeCell ref="W19:Y19"/>
    <mergeCell ref="Z18:AG18"/>
    <mergeCell ref="Z19:AG19"/>
    <mergeCell ref="AN18:AQ18"/>
    <mergeCell ref="AR19:AU19"/>
    <mergeCell ref="A18:B18"/>
    <mergeCell ref="C18:D18"/>
    <mergeCell ref="F18:G18"/>
    <mergeCell ref="H18:J18"/>
    <mergeCell ref="K18:M18"/>
    <mergeCell ref="N18:P18"/>
    <mergeCell ref="T18:V18"/>
    <mergeCell ref="AH18:AI18"/>
    <mergeCell ref="AJ18:AM18"/>
    <mergeCell ref="Z17:AG17"/>
    <mergeCell ref="AH17:AI17"/>
    <mergeCell ref="AJ17:AM17"/>
    <mergeCell ref="AR16:AU16"/>
    <mergeCell ref="A17:B17"/>
    <mergeCell ref="C17:D17"/>
    <mergeCell ref="F17:G17"/>
    <mergeCell ref="H17:J17"/>
    <mergeCell ref="K17:M17"/>
    <mergeCell ref="N17:P17"/>
    <mergeCell ref="Q17:S17"/>
    <mergeCell ref="T17:V17"/>
    <mergeCell ref="Q16:S16"/>
    <mergeCell ref="AR17:AU17"/>
    <mergeCell ref="A16:B16"/>
    <mergeCell ref="C16:D16"/>
    <mergeCell ref="F16:G16"/>
    <mergeCell ref="H16:J16"/>
    <mergeCell ref="K16:M16"/>
    <mergeCell ref="N16:P16"/>
    <mergeCell ref="T16:V16"/>
    <mergeCell ref="AH16:AI16"/>
    <mergeCell ref="AJ16:AM16"/>
    <mergeCell ref="Z16:AG16"/>
    <mergeCell ref="A15:B15"/>
    <mergeCell ref="C15:D15"/>
    <mergeCell ref="F15:G15"/>
    <mergeCell ref="H15:J15"/>
    <mergeCell ref="K15:M15"/>
    <mergeCell ref="T15:V15"/>
    <mergeCell ref="N15:P15"/>
    <mergeCell ref="Q15:S15"/>
    <mergeCell ref="Z15:AG15"/>
    <mergeCell ref="C12:D12"/>
    <mergeCell ref="AH15:AI15"/>
    <mergeCell ref="AJ15:AM15"/>
    <mergeCell ref="AJ13:AM13"/>
    <mergeCell ref="AN13:AQ13"/>
    <mergeCell ref="AR13:AU13"/>
    <mergeCell ref="T14:V14"/>
    <mergeCell ref="AN15:AQ15"/>
    <mergeCell ref="AR15:AU15"/>
    <mergeCell ref="AJ14:AM14"/>
    <mergeCell ref="Z14:AG14"/>
    <mergeCell ref="AN14:AQ14"/>
    <mergeCell ref="AR14:AU14"/>
    <mergeCell ref="F12:G12"/>
    <mergeCell ref="AR11:AU11"/>
    <mergeCell ref="AN12:AQ12"/>
    <mergeCell ref="N11:P11"/>
    <mergeCell ref="Q11:S11"/>
    <mergeCell ref="AJ12:AM12"/>
    <mergeCell ref="AN10:AQ10"/>
    <mergeCell ref="AR10:AU10"/>
    <mergeCell ref="Q10:S10"/>
    <mergeCell ref="AH12:AI12"/>
    <mergeCell ref="AR12:AU12"/>
    <mergeCell ref="AN11:AQ11"/>
    <mergeCell ref="AH11:AI11"/>
    <mergeCell ref="AJ11:AM11"/>
    <mergeCell ref="AH10:AI10"/>
    <mergeCell ref="N12:P12"/>
    <mergeCell ref="W10:AG10"/>
    <mergeCell ref="T10:V10"/>
    <mergeCell ref="T12:V12"/>
    <mergeCell ref="Z12:AG12"/>
    <mergeCell ref="W12:Y12"/>
    <mergeCell ref="T11:V11"/>
    <mergeCell ref="Z11:AG11"/>
    <mergeCell ref="Q12:S12"/>
    <mergeCell ref="W11:Y11"/>
    <mergeCell ref="A5:C8"/>
    <mergeCell ref="D5:D6"/>
    <mergeCell ref="D7:D8"/>
    <mergeCell ref="N5:R8"/>
    <mergeCell ref="A13:B13"/>
    <mergeCell ref="C13:D13"/>
    <mergeCell ref="F13:G13"/>
    <mergeCell ref="H13:J13"/>
    <mergeCell ref="K13:M13"/>
    <mergeCell ref="N13:P13"/>
    <mergeCell ref="Q13:S13"/>
    <mergeCell ref="A11:B11"/>
    <mergeCell ref="C11:D11"/>
    <mergeCell ref="F11:G11"/>
    <mergeCell ref="H11:J11"/>
    <mergeCell ref="K11:M11"/>
    <mergeCell ref="N10:P10"/>
    <mergeCell ref="A10:B10"/>
    <mergeCell ref="C10:G10"/>
    <mergeCell ref="H10:J10"/>
    <mergeCell ref="K10:M10"/>
    <mergeCell ref="H12:J12"/>
    <mergeCell ref="K12:M12"/>
    <mergeCell ref="A12:B12"/>
    <mergeCell ref="A14:B14"/>
    <mergeCell ref="C14:D14"/>
    <mergeCell ref="F14:G14"/>
    <mergeCell ref="H14:J14"/>
    <mergeCell ref="K14:M14"/>
    <mergeCell ref="N14:P14"/>
    <mergeCell ref="Q14:S14"/>
    <mergeCell ref="AR23:AU23"/>
    <mergeCell ref="A24:B24"/>
    <mergeCell ref="C24:D24"/>
    <mergeCell ref="F24:G24"/>
    <mergeCell ref="H24:J24"/>
    <mergeCell ref="K24:M24"/>
    <mergeCell ref="N24:P24"/>
    <mergeCell ref="Q24:S24"/>
    <mergeCell ref="T24:V24"/>
    <mergeCell ref="W24:Y24"/>
    <mergeCell ref="AH24:AI24"/>
    <mergeCell ref="AJ24:AM24"/>
    <mergeCell ref="AN24:AQ24"/>
    <mergeCell ref="AR24:AU24"/>
    <mergeCell ref="A23:B23"/>
    <mergeCell ref="C23:D23"/>
    <mergeCell ref="F23:G23"/>
    <mergeCell ref="H23:J23"/>
    <mergeCell ref="K23:M23"/>
    <mergeCell ref="N23:P23"/>
    <mergeCell ref="Q23:S23"/>
    <mergeCell ref="Q26:S26"/>
    <mergeCell ref="T26:V26"/>
    <mergeCell ref="W26:Y26"/>
    <mergeCell ref="Z26:AG26"/>
    <mergeCell ref="AH26:AI26"/>
    <mergeCell ref="AJ26:AM26"/>
    <mergeCell ref="AN25:AQ25"/>
    <mergeCell ref="AR25:AU25"/>
    <mergeCell ref="A26:B26"/>
    <mergeCell ref="C26:D26"/>
    <mergeCell ref="F26:G26"/>
    <mergeCell ref="H26:J26"/>
    <mergeCell ref="K26:M26"/>
    <mergeCell ref="N26:P26"/>
    <mergeCell ref="AN26:AQ26"/>
    <mergeCell ref="AR26:AU26"/>
    <mergeCell ref="A25:B25"/>
    <mergeCell ref="C25:D25"/>
    <mergeCell ref="F25:G25"/>
    <mergeCell ref="H25:J25"/>
    <mergeCell ref="K25:M25"/>
    <mergeCell ref="N25:P25"/>
    <mergeCell ref="Q25:S25"/>
    <mergeCell ref="T25:V25"/>
    <mergeCell ref="A29:B29"/>
    <mergeCell ref="C29:D29"/>
    <mergeCell ref="F29:G29"/>
    <mergeCell ref="H29:J29"/>
    <mergeCell ref="K29:M29"/>
    <mergeCell ref="N29:P29"/>
    <mergeCell ref="Z31:AG31"/>
    <mergeCell ref="AH31:AI31"/>
    <mergeCell ref="AJ31:AM31"/>
    <mergeCell ref="AH30:AI30"/>
    <mergeCell ref="AJ30:AM30"/>
    <mergeCell ref="F30:G30"/>
    <mergeCell ref="H30:J30"/>
    <mergeCell ref="K30:M30"/>
    <mergeCell ref="N30:P30"/>
    <mergeCell ref="W30:Y30"/>
    <mergeCell ref="Z30:AG30"/>
    <mergeCell ref="Q29:S29"/>
    <mergeCell ref="T29:V29"/>
    <mergeCell ref="Q30:S30"/>
    <mergeCell ref="T30:V30"/>
    <mergeCell ref="W29:Y29"/>
    <mergeCell ref="Z29:AG29"/>
    <mergeCell ref="K33:M33"/>
    <mergeCell ref="N33:P33"/>
    <mergeCell ref="W32:Y32"/>
    <mergeCell ref="Z32:AG32"/>
    <mergeCell ref="AH32:AI32"/>
    <mergeCell ref="A32:B32"/>
    <mergeCell ref="C32:D32"/>
    <mergeCell ref="F32:G32"/>
    <mergeCell ref="H32:J32"/>
    <mergeCell ref="K32:M32"/>
    <mergeCell ref="N32:P32"/>
    <mergeCell ref="Q32:S32"/>
    <mergeCell ref="T32:V32"/>
    <mergeCell ref="W37:AK37"/>
    <mergeCell ref="W34:Y34"/>
    <mergeCell ref="Z34:AG34"/>
    <mergeCell ref="AH34:AI34"/>
    <mergeCell ref="Q31:S31"/>
    <mergeCell ref="T31:V31"/>
    <mergeCell ref="AJ34:AM34"/>
    <mergeCell ref="AN34:AQ34"/>
    <mergeCell ref="AN33:AQ33"/>
    <mergeCell ref="Q34:S34"/>
    <mergeCell ref="T34:V34"/>
    <mergeCell ref="Q33:S33"/>
    <mergeCell ref="T33:V33"/>
    <mergeCell ref="W33:Y33"/>
    <mergeCell ref="Z33:AG33"/>
    <mergeCell ref="AH33:AI33"/>
    <mergeCell ref="AJ33:AM33"/>
    <mergeCell ref="AJ32:AM32"/>
    <mergeCell ref="AN32:AQ32"/>
    <mergeCell ref="AR32:AU32"/>
    <mergeCell ref="AN31:AQ31"/>
    <mergeCell ref="AR31:AU31"/>
    <mergeCell ref="W31:Y31"/>
    <mergeCell ref="AR34:AU34"/>
    <mergeCell ref="AR33:AU33"/>
    <mergeCell ref="A1:C1"/>
    <mergeCell ref="A34:B34"/>
    <mergeCell ref="C34:D34"/>
    <mergeCell ref="F34:G34"/>
    <mergeCell ref="H34:J34"/>
    <mergeCell ref="K34:M34"/>
    <mergeCell ref="N34:P34"/>
    <mergeCell ref="AR30:AU30"/>
    <mergeCell ref="A31:B31"/>
    <mergeCell ref="C31:D31"/>
    <mergeCell ref="F31:G31"/>
    <mergeCell ref="H31:J31"/>
    <mergeCell ref="K31:M31"/>
    <mergeCell ref="N31:P31"/>
    <mergeCell ref="A33:B33"/>
    <mergeCell ref="C33:D33"/>
    <mergeCell ref="F33:G33"/>
    <mergeCell ref="H33:J33"/>
  </mergeCells>
  <phoneticPr fontId="2"/>
  <conditionalFormatting sqref="E5:M6">
    <cfRule type="expression" dxfId="58" priority="34">
      <formula>$E$5=""</formula>
    </cfRule>
  </conditionalFormatting>
  <conditionalFormatting sqref="N5:R8">
    <cfRule type="expression" dxfId="57" priority="33">
      <formula>$N$5=""</formula>
    </cfRule>
  </conditionalFormatting>
  <conditionalFormatting sqref="C11:G34">
    <cfRule type="expression" dxfId="56" priority="30">
      <formula>AND($F11&lt;&gt;"",$C11&gt;$F11)</formula>
    </cfRule>
  </conditionalFormatting>
  <conditionalFormatting sqref="AM5:AN8">
    <cfRule type="expression" dxfId="55" priority="25">
      <formula>$AM$5=""</formula>
    </cfRule>
  </conditionalFormatting>
  <conditionalFormatting sqref="A1:C1">
    <cfRule type="expression" dxfId="54" priority="24">
      <formula>$A$1=""</formula>
    </cfRule>
  </conditionalFormatting>
  <conditionalFormatting sqref="A11:B34">
    <cfRule type="expression" dxfId="53" priority="23">
      <formula>AND($C11&lt;&gt;"",$A11="")</formula>
    </cfRule>
  </conditionalFormatting>
  <conditionalFormatting sqref="W11:Y34">
    <cfRule type="expression" dxfId="52" priority="22">
      <formula>AND($A11&lt;&gt;"",$W11="")</formula>
    </cfRule>
  </conditionalFormatting>
  <conditionalFormatting sqref="C11:D34">
    <cfRule type="expression" dxfId="51" priority="18">
      <formula>AND($F11&lt;&gt;"",$C11="")</formula>
    </cfRule>
    <cfRule type="expression" dxfId="50" priority="19">
      <formula>AND($A11&lt;&gt;"",$C11="")</formula>
    </cfRule>
  </conditionalFormatting>
  <conditionalFormatting sqref="F11:G34">
    <cfRule type="expression" dxfId="49" priority="17">
      <formula>AND($C11&lt;&gt;"",$F11="")</formula>
    </cfRule>
  </conditionalFormatting>
  <conditionalFormatting sqref="W38:AC38">
    <cfRule type="expression" dxfId="48" priority="16">
      <formula>$W$38=""</formula>
    </cfRule>
  </conditionalFormatting>
  <conditionalFormatting sqref="AE38:AK38">
    <cfRule type="expression" dxfId="47" priority="15">
      <formula>$AE$38=""</formula>
    </cfRule>
  </conditionalFormatting>
  <conditionalFormatting sqref="D3:M4">
    <cfRule type="expression" dxfId="46" priority="10">
      <formula>D$3=""</formula>
    </cfRule>
  </conditionalFormatting>
  <conditionalFormatting sqref="T5:U8">
    <cfRule type="expression" dxfId="45" priority="9">
      <formula>$T$5=""</formula>
    </cfRule>
  </conditionalFormatting>
  <conditionalFormatting sqref="W5:X8">
    <cfRule type="expression" dxfId="44" priority="8">
      <formula>$W$5=""</formula>
    </cfRule>
  </conditionalFormatting>
  <conditionalFormatting sqref="AJ11:AM34">
    <cfRule type="expression" dxfId="43" priority="41">
      <formula>AND($A11&lt;&gt;"",$AJ11="")</formula>
    </cfRule>
  </conditionalFormatting>
  <conditionalFormatting sqref="AR11:AU34">
    <cfRule type="expression" dxfId="42" priority="42">
      <formula>AND($A11&lt;&gt;"",$AR11="")</formula>
    </cfRule>
  </conditionalFormatting>
  <conditionalFormatting sqref="W38:AK38">
    <cfRule type="expression" dxfId="41" priority="45">
      <formula>AND($AE$38&lt;&gt;"",$W$38&gt;$AE$38)</formula>
    </cfRule>
  </conditionalFormatting>
  <conditionalFormatting sqref="AD5:AE8">
    <cfRule type="expression" dxfId="40" priority="7">
      <formula>$AD$5=""</formula>
    </cfRule>
  </conditionalFormatting>
  <conditionalFormatting sqref="AH5:AI8">
    <cfRule type="expression" dxfId="39" priority="6">
      <formula>$AH$5=""</formula>
    </cfRule>
  </conditionalFormatting>
  <conditionalFormatting sqref="D37:O37">
    <cfRule type="expression" dxfId="38" priority="4">
      <formula>D$37=""</formula>
    </cfRule>
  </conditionalFormatting>
  <conditionalFormatting sqref="H11:J11">
    <cfRule type="expression" dxfId="37" priority="3">
      <formula>$H11=""</formula>
    </cfRule>
  </conditionalFormatting>
  <conditionalFormatting sqref="H12:J34">
    <cfRule type="expression" dxfId="36" priority="1">
      <formula>$H12=""</formula>
    </cfRule>
  </conditionalFormatting>
  <dataValidations count="21">
    <dataValidation type="list" allowBlank="1" showInputMessage="1" showErrorMessage="1" errorTitle="利用内容選択エラー" error="入力不可です。_x000a_リストから選択してください。" sqref="W12:Y34">
      <formula1>$AX$11:$AX$21</formula1>
    </dataValidation>
    <dataValidation type="time" imeMode="disabled" allowBlank="1" showInputMessage="1" showErrorMessage="1" errorTitle="時刻エラー" error="入力範囲は、「0:00:00～23:59:59」までです。" sqref="C11:D34 F11:G34">
      <formula1>0</formula1>
      <formula2>0.999988425925926</formula2>
    </dataValidation>
    <dataValidation type="time" imeMode="disabled" allowBlank="1" showInputMessage="1" showErrorMessage="1" errorTitle="時間エラー" error="入力範囲は、「0:00～23:59」までです。" sqref="H11:J34">
      <formula1>0</formula1>
      <formula2>0.999305555555556</formula2>
    </dataValidation>
    <dataValidation type="custom" imeMode="disabled" showInputMessage="1" showErrorMessage="1" errorTitle="他の利用者エラー" error="受給者本人の番号、もしくは_x000a_数値５桁を超えています。" sqref="AH11:AI34">
      <formula1>AND($AH11&lt;&gt;INT($D$3&amp;$F$3&amp;$H$3&amp;$J$3&amp;$L$3),$AH11&lt;=99999)</formula1>
    </dataValidation>
    <dataValidation type="custom" imeMode="hiragana" allowBlank="1" showInputMessage="1" showErrorMessage="1" errorTitle="漢字氏名エラー" error="半角文字が入力されているか、_x000a_全角３２文字を超えています。" sqref="E7:M8">
      <formula1>AND(LEN($E7)*2=LENB($E7),MOD(LENB($E7),2)=0,LENB($E7)&lt;65)</formula1>
    </dataValidation>
    <dataValidation type="custom" imeMode="fullKatakana" allowBlank="1" showInputMessage="1" showErrorMessage="1" errorTitle="カナ氏名エラー" error="半角文字が入力されているか、_x000a_全角３２文字を超えています。" sqref="E5:M6">
      <formula1>AND(LEN($E5)*2=LENB($E5),MOD(LENB($E5),2)=0,LENB($E5)&lt;65)</formula1>
    </dataValidation>
    <dataValidation type="date" imeMode="disabled" allowBlank="1" showInputMessage="1" showErrorMessage="1" errorTitle="生年月日エラー" error="入力値が不正です。" sqref="N5:R8">
      <formula1>1</formula1>
      <formula2>401768</formula2>
    </dataValidation>
    <dataValidation imeMode="hiragana" allowBlank="1" showInputMessage="1" showErrorMessage="1" sqref="D38:O38"/>
    <dataValidation type="date" imeMode="disabled" allowBlank="1" showInputMessage="1" showErrorMessage="1" errorTitle="対象年月エラー" error="日付の値が不正です。" sqref="A1:C1">
      <formula1>1</formula1>
      <formula2>401768</formula2>
    </dataValidation>
    <dataValidation type="whole" imeMode="disabled" allowBlank="1" showInputMessage="1" showErrorMessage="1" errorTitle="負担額掛率エラー" error="負担額掛率は、0～100の間です。" sqref="AM5:AN8">
      <formula1>0</formula1>
      <formula2>100</formula2>
    </dataValidation>
    <dataValidation type="list" imeMode="hiragana" allowBlank="1" showInputMessage="1" showErrorMessage="1" errorTitle="管理票エラー" error="「有」または「無」以外は入力できません。" sqref="AA5:AB8">
      <formula1>"有,無"</formula1>
    </dataValidation>
    <dataValidation type="date" imeMode="disabled" allowBlank="1" showInputMessage="1" showErrorMessage="1" errorTitle="決定期間エラー" error="日付の値が不正です。" sqref="AE38:AK38 W38:AC38">
      <formula1>1</formula1>
      <formula2>401768</formula2>
    </dataValidation>
    <dataValidation type="custom" imeMode="disabled" allowBlank="1" showInputMessage="1" showErrorMessage="1" errorTitle="余暇エラー" error="余暇は、整数または0.5刻みで入力してください。" sqref="T5:U8">
      <formula1>MOD($T$5,0.5)=0</formula1>
    </dataValidation>
    <dataValidation type="custom" imeMode="disabled" allowBlank="1" showInputMessage="1" showErrorMessage="1" errorTitle="社会生活エラー" error="社会生活は、整数または0.5刻みで入力してください。" sqref="W5:X8">
      <formula1>MOD($W$5,0.5)=0</formula1>
    </dataValidation>
    <dataValidation type="whole" imeMode="disabled" showInputMessage="1" showErrorMessage="1" errorTitle="日付エラー" error="対象年月が空欄、もしくは_x000a_利用日の入力値が不正です。" sqref="A11:B34">
      <formula1>1</formula1>
      <formula2>IF(OR(MONTH($A$1)=4,MONTH($A$1)=6,MONTH($A$1)=9,MONTH($A$1)=11),30,IF(MONTH($A$1)=2,29,IF($A$1="",0,31)))</formula2>
    </dataValidation>
    <dataValidation type="whole" imeMode="disabled" allowBlank="1" showInputMessage="1" showErrorMessage="1" errorTitle="報酬単価エラー" error="入力値が不正です。" sqref="AD5:AE8 AH5:AI8">
      <formula1>0</formula1>
      <formula2>99999</formula2>
    </dataValidation>
    <dataValidation type="whole" imeMode="disabled" allowBlank="1" showInputMessage="1" showErrorMessage="1" errorTitle="受給者番号エラー" error="入力範囲は、0～9です。" sqref="D3:M4">
      <formula1>0</formula1>
      <formula2>9</formula2>
    </dataValidation>
    <dataValidation imeMode="hiragana" allowBlank="1" showInputMessage="1" errorTitle="利用内容エラー" error="半角文字が入力されているか、_x000a_全角２０文字を超えています。" sqref="Z11:AG34"/>
    <dataValidation type="list" imeMode="hiragana" allowBlank="1" showInputMessage="1" errorTitle="交通手段エラー" error="半角文字が入力されているか、_x000a_全角２０文字を超えています。" sqref="AN11:AQ34">
      <formula1>"事業所車両,公共交通機関,その他"</formula1>
    </dataValidation>
    <dataValidation type="list" allowBlank="1" showInputMessage="1" showErrorMessage="1" errorTitle="利用内容選択エラー" error="入力値が不正です。_x000a_リストから選択、もしくは正しい値を入力してください。" sqref="W11:Y11">
      <formula1>$AX$11:$AX$21</formula1>
    </dataValidation>
    <dataValidation type="whole" imeMode="disabled" allowBlank="1" showInputMessage="1" showErrorMessage="1" errorTitle="事業所番号エラー" error="入力範囲は、0～9です。" sqref="D37:O37">
      <formula1>0</formula1>
      <formula2>9</formula2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6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iragana" allowBlank="1" showInputMessage="1" showErrorMessage="1" errorTitle="運転手エラー" error="入力値が不正です。_x000a_リストから選択、もしくは正しい値を入力してください。">
          <x14:formula1>
            <xm:f>職員・運転手メンテ!$C$2:$C$21</xm:f>
          </x14:formula1>
          <xm:sqref>AR11:AU34</xm:sqref>
        </x14:dataValidation>
        <x14:dataValidation type="list" imeMode="hiragana" allowBlank="1" showInputMessage="1" showErrorMessage="1" errorTitle="対応職員エラー" error="入力値が不正です。_x000a_リストから選択、もしくは正しい値を入力してください。">
          <x14:formula1>
            <xm:f>職員・運転手メンテ!$B$2:$B$21</xm:f>
          </x14:formula1>
          <xm:sqref>AJ11:AM34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3"/>
  </sheetPr>
  <dimension ref="A1:BE39"/>
  <sheetViews>
    <sheetView zoomScaleNormal="100" zoomScaleSheetLayoutView="75" workbookViewId="0">
      <selection activeCell="H15" sqref="H15:J15"/>
    </sheetView>
  </sheetViews>
  <sheetFormatPr defaultColWidth="5.25" defaultRowHeight="13.5" x14ac:dyDescent="0.15"/>
  <cols>
    <col min="1" max="47" width="4.875" style="2" customWidth="1"/>
    <col min="48" max="48" width="2.5" style="2" hidden="1" customWidth="1"/>
    <col min="49" max="49" width="6.5" style="2" hidden="1" customWidth="1"/>
    <col min="50" max="50" width="17" style="2" hidden="1" customWidth="1"/>
    <col min="51" max="51" width="3.5" style="2" hidden="1" customWidth="1"/>
    <col min="52" max="16384" width="5.25" style="2"/>
  </cols>
  <sheetData>
    <row r="1" spans="1:51" s="1" customFormat="1" ht="17.25" x14ac:dyDescent="0.15">
      <c r="A1" s="39"/>
      <c r="B1" s="39"/>
      <c r="C1" s="39"/>
      <c r="D1" s="14" t="s">
        <v>44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V1" s="1" t="str">
        <f>IF(COUNTIF($AV$11:$AV$34,"1"),"1","0")</f>
        <v>0</v>
      </c>
      <c r="AW1" s="6" t="s">
        <v>45</v>
      </c>
      <c r="AX1" s="1">
        <v>2</v>
      </c>
    </row>
    <row r="2" spans="1:51" s="1" customFormat="1" ht="11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W2" s="6"/>
    </row>
    <row r="3" spans="1:51" s="1" customFormat="1" ht="17.25" x14ac:dyDescent="0.15">
      <c r="A3" s="77" t="s">
        <v>0</v>
      </c>
      <c r="B3" s="77"/>
      <c r="C3" s="77"/>
      <c r="D3" s="95"/>
      <c r="E3" s="95"/>
      <c r="F3" s="96"/>
      <c r="G3" s="97"/>
      <c r="H3" s="95"/>
      <c r="I3" s="95"/>
      <c r="J3" s="95"/>
      <c r="K3" s="95"/>
      <c r="L3" s="95"/>
      <c r="M3" s="95"/>
      <c r="N3" s="100" t="s">
        <v>29</v>
      </c>
      <c r="O3" s="100"/>
      <c r="P3" s="100"/>
      <c r="Q3" s="100"/>
      <c r="R3" s="100"/>
      <c r="S3" s="6"/>
      <c r="T3" s="83" t="s">
        <v>11</v>
      </c>
      <c r="U3" s="84"/>
      <c r="V3" s="84"/>
      <c r="W3" s="84"/>
      <c r="X3" s="84"/>
      <c r="Y3" s="110"/>
      <c r="Z3" s="6"/>
      <c r="AA3" s="100" t="s">
        <v>13</v>
      </c>
      <c r="AB3" s="100"/>
      <c r="AC3" s="6"/>
      <c r="AD3" s="83" t="s">
        <v>30</v>
      </c>
      <c r="AE3" s="84"/>
      <c r="AF3" s="84"/>
      <c r="AG3" s="84"/>
      <c r="AH3" s="84"/>
      <c r="AI3" s="84"/>
      <c r="AJ3" s="84"/>
      <c r="AK3" s="110"/>
      <c r="AL3" s="6"/>
      <c r="AM3" s="120" t="s">
        <v>48</v>
      </c>
      <c r="AN3" s="120"/>
      <c r="AO3" s="120"/>
      <c r="AP3" s="6"/>
      <c r="AQ3" s="6"/>
      <c r="AW3" s="6"/>
    </row>
    <row r="4" spans="1:51" s="1" customFormat="1" ht="13.5" customHeight="1" x14ac:dyDescent="0.15">
      <c r="A4" s="77"/>
      <c r="B4" s="77"/>
      <c r="C4" s="77"/>
      <c r="D4" s="95"/>
      <c r="E4" s="95"/>
      <c r="F4" s="98"/>
      <c r="G4" s="99"/>
      <c r="H4" s="95"/>
      <c r="I4" s="95"/>
      <c r="J4" s="95"/>
      <c r="K4" s="95"/>
      <c r="L4" s="95"/>
      <c r="M4" s="95"/>
      <c r="N4" s="100"/>
      <c r="O4" s="100"/>
      <c r="P4" s="100"/>
      <c r="Q4" s="100"/>
      <c r="R4" s="100"/>
      <c r="S4" s="14" t="s">
        <v>21</v>
      </c>
      <c r="T4" s="123" t="s">
        <v>22</v>
      </c>
      <c r="U4" s="123"/>
      <c r="V4" s="123"/>
      <c r="W4" s="123" t="s">
        <v>23</v>
      </c>
      <c r="X4" s="123"/>
      <c r="Y4" s="123"/>
      <c r="AA4" s="100"/>
      <c r="AB4" s="100"/>
      <c r="AD4" s="111" t="s">
        <v>27</v>
      </c>
      <c r="AE4" s="112"/>
      <c r="AF4" s="112"/>
      <c r="AG4" s="113"/>
      <c r="AH4" s="111" t="s">
        <v>28</v>
      </c>
      <c r="AI4" s="112"/>
      <c r="AJ4" s="112"/>
      <c r="AK4" s="113"/>
      <c r="AL4" s="30"/>
      <c r="AM4" s="120"/>
      <c r="AN4" s="120"/>
      <c r="AO4" s="120"/>
      <c r="AQ4" s="6"/>
      <c r="AW4" s="6"/>
    </row>
    <row r="5" spans="1:51" s="1" customFormat="1" ht="15" customHeight="1" x14ac:dyDescent="0.15">
      <c r="A5" s="57" t="s">
        <v>1</v>
      </c>
      <c r="B5" s="58"/>
      <c r="C5" s="59"/>
      <c r="D5" s="66" t="s">
        <v>42</v>
      </c>
      <c r="E5" s="96"/>
      <c r="F5" s="121"/>
      <c r="G5" s="121"/>
      <c r="H5" s="121"/>
      <c r="I5" s="121"/>
      <c r="J5" s="121"/>
      <c r="K5" s="121"/>
      <c r="L5" s="121"/>
      <c r="M5" s="97"/>
      <c r="N5" s="68"/>
      <c r="O5" s="69"/>
      <c r="P5" s="69"/>
      <c r="Q5" s="69"/>
      <c r="R5" s="70"/>
      <c r="S5" s="14"/>
      <c r="T5" s="124"/>
      <c r="U5" s="125"/>
      <c r="V5" s="20"/>
      <c r="W5" s="96"/>
      <c r="X5" s="121"/>
      <c r="Y5" s="20"/>
      <c r="AA5" s="96"/>
      <c r="AB5" s="97"/>
      <c r="AD5" s="114"/>
      <c r="AE5" s="115"/>
      <c r="AF5" s="29"/>
      <c r="AG5" s="20"/>
      <c r="AH5" s="114"/>
      <c r="AI5" s="115"/>
      <c r="AJ5" s="29"/>
      <c r="AK5" s="20"/>
      <c r="AL5" s="30"/>
      <c r="AM5" s="101"/>
      <c r="AN5" s="102"/>
      <c r="AO5" s="20"/>
      <c r="AQ5" s="6"/>
      <c r="AW5" s="6"/>
    </row>
    <row r="6" spans="1:51" s="1" customFormat="1" ht="15" customHeight="1" x14ac:dyDescent="0.15">
      <c r="A6" s="60"/>
      <c r="B6" s="61"/>
      <c r="C6" s="62"/>
      <c r="D6" s="67"/>
      <c r="E6" s="98"/>
      <c r="F6" s="122"/>
      <c r="G6" s="122"/>
      <c r="H6" s="122"/>
      <c r="I6" s="122"/>
      <c r="J6" s="122"/>
      <c r="K6" s="122"/>
      <c r="L6" s="122"/>
      <c r="M6" s="99"/>
      <c r="N6" s="68"/>
      <c r="O6" s="69"/>
      <c r="P6" s="69"/>
      <c r="Q6" s="69"/>
      <c r="R6" s="70"/>
      <c r="S6" s="14"/>
      <c r="T6" s="126"/>
      <c r="U6" s="127"/>
      <c r="V6" s="21"/>
      <c r="W6" s="130"/>
      <c r="X6" s="131"/>
      <c r="Y6" s="23"/>
      <c r="AA6" s="130"/>
      <c r="AB6" s="132"/>
      <c r="AD6" s="116"/>
      <c r="AE6" s="117"/>
      <c r="AF6" s="14"/>
      <c r="AG6" s="21"/>
      <c r="AH6" s="116"/>
      <c r="AI6" s="117"/>
      <c r="AJ6" s="30"/>
      <c r="AK6" s="21"/>
      <c r="AL6" s="30"/>
      <c r="AM6" s="103"/>
      <c r="AN6" s="104"/>
      <c r="AO6" s="21"/>
      <c r="AQ6" s="6"/>
      <c r="AW6" s="6"/>
    </row>
    <row r="7" spans="1:51" s="1" customFormat="1" ht="15" customHeight="1" x14ac:dyDescent="0.15">
      <c r="A7" s="60"/>
      <c r="B7" s="61"/>
      <c r="C7" s="62"/>
      <c r="D7" s="66" t="s">
        <v>43</v>
      </c>
      <c r="E7" s="96"/>
      <c r="F7" s="121"/>
      <c r="G7" s="121"/>
      <c r="H7" s="121"/>
      <c r="I7" s="121"/>
      <c r="J7" s="121"/>
      <c r="K7" s="121"/>
      <c r="L7" s="121"/>
      <c r="M7" s="97"/>
      <c r="N7" s="68"/>
      <c r="O7" s="69"/>
      <c r="P7" s="69"/>
      <c r="Q7" s="69"/>
      <c r="R7" s="70"/>
      <c r="S7" s="14"/>
      <c r="T7" s="126"/>
      <c r="U7" s="127"/>
      <c r="V7" s="21"/>
      <c r="W7" s="130"/>
      <c r="X7" s="131"/>
      <c r="Y7" s="23"/>
      <c r="AA7" s="130"/>
      <c r="AB7" s="132"/>
      <c r="AD7" s="116"/>
      <c r="AE7" s="117"/>
      <c r="AF7" s="14"/>
      <c r="AG7" s="21"/>
      <c r="AH7" s="116"/>
      <c r="AI7" s="117"/>
      <c r="AJ7" s="30"/>
      <c r="AK7" s="21"/>
      <c r="AL7" s="30"/>
      <c r="AM7" s="103"/>
      <c r="AN7" s="104"/>
      <c r="AO7" s="21"/>
      <c r="AQ7" s="6"/>
      <c r="AR7" s="6"/>
      <c r="AV7" s="6"/>
      <c r="AW7" s="6"/>
    </row>
    <row r="8" spans="1:51" s="1" customFormat="1" ht="15" customHeight="1" x14ac:dyDescent="0.15">
      <c r="A8" s="63"/>
      <c r="B8" s="64"/>
      <c r="C8" s="65"/>
      <c r="D8" s="67"/>
      <c r="E8" s="98"/>
      <c r="F8" s="122"/>
      <c r="G8" s="122"/>
      <c r="H8" s="122"/>
      <c r="I8" s="122"/>
      <c r="J8" s="122"/>
      <c r="K8" s="122"/>
      <c r="L8" s="122"/>
      <c r="M8" s="99"/>
      <c r="N8" s="68"/>
      <c r="O8" s="69"/>
      <c r="P8" s="69"/>
      <c r="Q8" s="69"/>
      <c r="R8" s="70"/>
      <c r="S8" s="14"/>
      <c r="T8" s="128"/>
      <c r="U8" s="129"/>
      <c r="V8" s="19" t="s">
        <v>12</v>
      </c>
      <c r="W8" s="98"/>
      <c r="X8" s="122"/>
      <c r="Y8" s="19" t="s">
        <v>12</v>
      </c>
      <c r="AA8" s="98"/>
      <c r="AB8" s="99"/>
      <c r="AD8" s="118"/>
      <c r="AE8" s="119"/>
      <c r="AF8" s="64" t="s">
        <v>24</v>
      </c>
      <c r="AG8" s="65"/>
      <c r="AH8" s="118"/>
      <c r="AI8" s="119"/>
      <c r="AJ8" s="64" t="s">
        <v>24</v>
      </c>
      <c r="AK8" s="65"/>
      <c r="AM8" s="105"/>
      <c r="AN8" s="106"/>
      <c r="AO8" s="19" t="s">
        <v>25</v>
      </c>
      <c r="AQ8" s="24"/>
      <c r="AV8" s="6"/>
      <c r="AW8" s="6"/>
    </row>
    <row r="9" spans="1:51" ht="1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V9" s="6"/>
      <c r="AW9" s="6"/>
    </row>
    <row r="10" spans="1:51" s="1" customFormat="1" ht="60" customHeight="1" x14ac:dyDescent="0.15">
      <c r="A10" s="73" t="s">
        <v>2</v>
      </c>
      <c r="B10" s="75"/>
      <c r="C10" s="73" t="s">
        <v>19</v>
      </c>
      <c r="D10" s="149"/>
      <c r="E10" s="149"/>
      <c r="F10" s="149"/>
      <c r="G10" s="149"/>
      <c r="H10" s="73" t="s">
        <v>18</v>
      </c>
      <c r="I10" s="74"/>
      <c r="J10" s="76"/>
      <c r="K10" s="74" t="s">
        <v>9</v>
      </c>
      <c r="L10" s="74"/>
      <c r="M10" s="75"/>
      <c r="N10" s="73" t="s">
        <v>3</v>
      </c>
      <c r="O10" s="74"/>
      <c r="P10" s="75"/>
      <c r="Q10" s="73" t="s">
        <v>4</v>
      </c>
      <c r="R10" s="74"/>
      <c r="S10" s="75"/>
      <c r="T10" s="73" t="s">
        <v>5</v>
      </c>
      <c r="U10" s="74"/>
      <c r="V10" s="75"/>
      <c r="W10" s="73" t="s">
        <v>17</v>
      </c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78" t="s">
        <v>20</v>
      </c>
      <c r="AI10" s="79"/>
      <c r="AJ10" s="73" t="s">
        <v>6</v>
      </c>
      <c r="AK10" s="74"/>
      <c r="AL10" s="74"/>
      <c r="AM10" s="74"/>
      <c r="AN10" s="73" t="s">
        <v>15</v>
      </c>
      <c r="AO10" s="74"/>
      <c r="AP10" s="74"/>
      <c r="AQ10" s="74"/>
      <c r="AR10" s="77" t="s">
        <v>16</v>
      </c>
      <c r="AS10" s="77"/>
      <c r="AT10" s="77"/>
      <c r="AU10" s="77"/>
    </row>
    <row r="11" spans="1:51" ht="27.95" customHeight="1" x14ac:dyDescent="0.15">
      <c r="A11" s="96"/>
      <c r="B11" s="97"/>
      <c r="C11" s="71"/>
      <c r="D11" s="72"/>
      <c r="E11" s="26" t="s">
        <v>46</v>
      </c>
      <c r="F11" s="72"/>
      <c r="G11" s="72"/>
      <c r="H11" s="45">
        <f>IF(OR(LEN(C11)=0,LEN(F11)=0),0,TIME(0,(HOUR(F11)*60+MINUTE(F11)) - (HOUR(C11)*60+MINUTE(C11)),0))</f>
        <v>0</v>
      </c>
      <c r="I11" s="46"/>
      <c r="J11" s="47"/>
      <c r="K11" s="143">
        <f>CEILING(H11+H12,"0：30")</f>
        <v>0</v>
      </c>
      <c r="L11" s="144"/>
      <c r="M11" s="145"/>
      <c r="N11" s="137">
        <f>IF(AH11="",(K11-INT(K11))*24*2*$AD$5, (K11-INT(K11))*24*2*$AH$5)</f>
        <v>0</v>
      </c>
      <c r="O11" s="138"/>
      <c r="P11" s="139"/>
      <c r="Q11" s="137">
        <f>N11-T11</f>
        <v>0</v>
      </c>
      <c r="R11" s="138"/>
      <c r="S11" s="139"/>
      <c r="T11" s="137">
        <f>N11*IF($AM$5="",0,$AM$5)/100</f>
        <v>0</v>
      </c>
      <c r="U11" s="138"/>
      <c r="V11" s="139"/>
      <c r="W11" s="36"/>
      <c r="X11" s="37"/>
      <c r="Y11" s="38"/>
      <c r="Z11" s="36"/>
      <c r="AA11" s="37"/>
      <c r="AB11" s="37"/>
      <c r="AC11" s="37"/>
      <c r="AD11" s="37"/>
      <c r="AE11" s="37"/>
      <c r="AF11" s="37"/>
      <c r="AG11" s="38"/>
      <c r="AH11" s="133"/>
      <c r="AI11" s="134"/>
      <c r="AJ11" s="40"/>
      <c r="AK11" s="56"/>
      <c r="AL11" s="56"/>
      <c r="AM11" s="56"/>
      <c r="AN11" s="36"/>
      <c r="AO11" s="37"/>
      <c r="AP11" s="37"/>
      <c r="AQ11" s="38"/>
      <c r="AR11" s="40"/>
      <c r="AS11" s="56"/>
      <c r="AT11" s="56"/>
      <c r="AU11" s="41"/>
      <c r="AV11" s="2" t="str">
        <f>IF(AND($A11="",$C11="",$F11="",OR($H11=0,$H11=""),$W11="",$Z11="",$AH11="",$AJ11="",$AN11="",$AR11=""),"0","1")</f>
        <v>0</v>
      </c>
      <c r="AW11" s="22" t="str">
        <f>IF(W11="","",VLOOKUP(W11,$AX$11:$AY$21,2,FALSE))</f>
        <v/>
      </c>
      <c r="AX11" s="7" t="s">
        <v>31</v>
      </c>
      <c r="AY11" s="2">
        <v>1</v>
      </c>
    </row>
    <row r="12" spans="1:51" ht="27.95" customHeight="1" x14ac:dyDescent="0.15">
      <c r="A12" s="98"/>
      <c r="B12" s="99"/>
      <c r="C12" s="71"/>
      <c r="D12" s="72"/>
      <c r="E12" s="26" t="s">
        <v>14</v>
      </c>
      <c r="F12" s="72"/>
      <c r="G12" s="72"/>
      <c r="H12" s="45">
        <f t="shared" ref="H12:H34" si="0">IF(OR(LEN(C12)=0,LEN(F12)=0),0,TIME(0,(HOUR(F12)*60+MINUTE(F12)) - (HOUR(C12)*60+MINUTE(C12)),0))</f>
        <v>0</v>
      </c>
      <c r="I12" s="46"/>
      <c r="J12" s="47"/>
      <c r="K12" s="146"/>
      <c r="L12" s="147"/>
      <c r="M12" s="148"/>
      <c r="N12" s="140"/>
      <c r="O12" s="141"/>
      <c r="P12" s="142"/>
      <c r="Q12" s="140"/>
      <c r="R12" s="141"/>
      <c r="S12" s="142"/>
      <c r="T12" s="140"/>
      <c r="U12" s="141"/>
      <c r="V12" s="142"/>
      <c r="W12" s="36"/>
      <c r="X12" s="37"/>
      <c r="Y12" s="38"/>
      <c r="Z12" s="36"/>
      <c r="AA12" s="37"/>
      <c r="AB12" s="37"/>
      <c r="AC12" s="37"/>
      <c r="AD12" s="37"/>
      <c r="AE12" s="37"/>
      <c r="AF12" s="37"/>
      <c r="AG12" s="38"/>
      <c r="AH12" s="135"/>
      <c r="AI12" s="136"/>
      <c r="AJ12" s="40"/>
      <c r="AK12" s="56"/>
      <c r="AL12" s="56"/>
      <c r="AM12" s="56"/>
      <c r="AN12" s="36"/>
      <c r="AO12" s="37"/>
      <c r="AP12" s="37"/>
      <c r="AQ12" s="38"/>
      <c r="AR12" s="40"/>
      <c r="AS12" s="56"/>
      <c r="AT12" s="56"/>
      <c r="AU12" s="41"/>
      <c r="AV12" s="2" t="str">
        <f t="shared" ref="AV12:AV34" si="1">IF(AND($A12="",$C12="",$F12="",OR($H12=0,$H12=""),$W12="",$Z12="",$AH12="",$AJ12="",$AN12="",$AR12=""),"0","1")</f>
        <v>0</v>
      </c>
      <c r="AW12" s="22" t="str">
        <f t="shared" ref="AW12:AW35" si="2">IF(W12="","",VLOOKUP(W12,$AX$11:$AY$21,2,FALSE))</f>
        <v/>
      </c>
      <c r="AX12" s="7" t="s">
        <v>32</v>
      </c>
      <c r="AY12" s="2">
        <v>2</v>
      </c>
    </row>
    <row r="13" spans="1:51" ht="27.95" customHeight="1" x14ac:dyDescent="0.15">
      <c r="A13" s="96"/>
      <c r="B13" s="97"/>
      <c r="C13" s="42"/>
      <c r="D13" s="43"/>
      <c r="E13" s="26" t="s">
        <v>14</v>
      </c>
      <c r="F13" s="43"/>
      <c r="G13" s="43"/>
      <c r="H13" s="45">
        <f t="shared" si="0"/>
        <v>0</v>
      </c>
      <c r="I13" s="46"/>
      <c r="J13" s="47"/>
      <c r="K13" s="143">
        <f t="shared" ref="K13" si="3">CEILING(H13+H14,"0：30")</f>
        <v>0</v>
      </c>
      <c r="L13" s="144"/>
      <c r="M13" s="145"/>
      <c r="N13" s="137">
        <f t="shared" ref="N13" si="4">IF(AH13="",(K13-INT(K13))*24*2*$AD$5, (K13-INT(K13))*24*2*$AH$5)</f>
        <v>0</v>
      </c>
      <c r="O13" s="138"/>
      <c r="P13" s="139"/>
      <c r="Q13" s="137">
        <f>N13-T13</f>
        <v>0</v>
      </c>
      <c r="R13" s="138"/>
      <c r="S13" s="139"/>
      <c r="T13" s="137">
        <f t="shared" ref="T13" si="5">N13*IF($AM$5="",0,$AM$5)/100</f>
        <v>0</v>
      </c>
      <c r="U13" s="138"/>
      <c r="V13" s="139"/>
      <c r="W13" s="36"/>
      <c r="X13" s="37"/>
      <c r="Y13" s="38"/>
      <c r="Z13" s="36"/>
      <c r="AA13" s="37"/>
      <c r="AB13" s="37"/>
      <c r="AC13" s="37"/>
      <c r="AD13" s="37"/>
      <c r="AE13" s="37"/>
      <c r="AF13" s="37"/>
      <c r="AG13" s="38"/>
      <c r="AH13" s="133"/>
      <c r="AI13" s="134"/>
      <c r="AJ13" s="40"/>
      <c r="AK13" s="56"/>
      <c r="AL13" s="56"/>
      <c r="AM13" s="56"/>
      <c r="AN13" s="36"/>
      <c r="AO13" s="37"/>
      <c r="AP13" s="37"/>
      <c r="AQ13" s="38"/>
      <c r="AR13" s="40"/>
      <c r="AS13" s="56"/>
      <c r="AT13" s="56"/>
      <c r="AU13" s="41"/>
      <c r="AV13" s="2" t="str">
        <f t="shared" si="1"/>
        <v>0</v>
      </c>
      <c r="AW13" s="22" t="str">
        <f t="shared" si="2"/>
        <v/>
      </c>
      <c r="AX13" s="7" t="s">
        <v>33</v>
      </c>
      <c r="AY13" s="2">
        <v>3</v>
      </c>
    </row>
    <row r="14" spans="1:51" ht="27.95" customHeight="1" x14ac:dyDescent="0.15">
      <c r="A14" s="98"/>
      <c r="B14" s="99"/>
      <c r="C14" s="42"/>
      <c r="D14" s="43"/>
      <c r="E14" s="26" t="s">
        <v>14</v>
      </c>
      <c r="F14" s="43"/>
      <c r="G14" s="43"/>
      <c r="H14" s="45">
        <f t="shared" si="0"/>
        <v>0</v>
      </c>
      <c r="I14" s="46"/>
      <c r="J14" s="47"/>
      <c r="K14" s="146"/>
      <c r="L14" s="147"/>
      <c r="M14" s="148"/>
      <c r="N14" s="140"/>
      <c r="O14" s="141"/>
      <c r="P14" s="142"/>
      <c r="Q14" s="140"/>
      <c r="R14" s="141"/>
      <c r="S14" s="142"/>
      <c r="T14" s="140"/>
      <c r="U14" s="141"/>
      <c r="V14" s="142"/>
      <c r="W14" s="36"/>
      <c r="X14" s="37"/>
      <c r="Y14" s="38"/>
      <c r="Z14" s="36"/>
      <c r="AA14" s="37"/>
      <c r="AB14" s="37"/>
      <c r="AC14" s="37"/>
      <c r="AD14" s="37"/>
      <c r="AE14" s="37"/>
      <c r="AF14" s="37"/>
      <c r="AG14" s="38"/>
      <c r="AH14" s="135"/>
      <c r="AI14" s="136"/>
      <c r="AJ14" s="40"/>
      <c r="AK14" s="56"/>
      <c r="AL14" s="56"/>
      <c r="AM14" s="56"/>
      <c r="AN14" s="36"/>
      <c r="AO14" s="37"/>
      <c r="AP14" s="37"/>
      <c r="AQ14" s="38"/>
      <c r="AR14" s="40"/>
      <c r="AS14" s="56"/>
      <c r="AT14" s="56"/>
      <c r="AU14" s="41"/>
      <c r="AV14" s="2" t="str">
        <f t="shared" si="1"/>
        <v>0</v>
      </c>
      <c r="AW14" s="22" t="str">
        <f t="shared" si="2"/>
        <v/>
      </c>
      <c r="AX14" s="7" t="s">
        <v>34</v>
      </c>
      <c r="AY14" s="22">
        <v>4</v>
      </c>
    </row>
    <row r="15" spans="1:51" ht="27.95" customHeight="1" x14ac:dyDescent="0.15">
      <c r="A15" s="96"/>
      <c r="B15" s="97"/>
      <c r="C15" s="42"/>
      <c r="D15" s="43"/>
      <c r="E15" s="26" t="s">
        <v>14</v>
      </c>
      <c r="F15" s="43"/>
      <c r="G15" s="43"/>
      <c r="H15" s="45">
        <f t="shared" si="0"/>
        <v>0</v>
      </c>
      <c r="I15" s="46"/>
      <c r="J15" s="47"/>
      <c r="K15" s="143">
        <f t="shared" ref="K15" si="6">CEILING(H15+H16,"0：30")</f>
        <v>0</v>
      </c>
      <c r="L15" s="144"/>
      <c r="M15" s="145"/>
      <c r="N15" s="137">
        <f t="shared" ref="N15" si="7">IF(AH15="",(K15-INT(K15))*24*2*$AD$5, (K15-INT(K15))*24*2*$AH$5)</f>
        <v>0</v>
      </c>
      <c r="O15" s="138"/>
      <c r="P15" s="139"/>
      <c r="Q15" s="137">
        <f>N15-T15</f>
        <v>0</v>
      </c>
      <c r="R15" s="138"/>
      <c r="S15" s="139"/>
      <c r="T15" s="137">
        <f t="shared" ref="T15" si="8">N15*IF($AM$5="",0,$AM$5)/100</f>
        <v>0</v>
      </c>
      <c r="U15" s="138"/>
      <c r="V15" s="139"/>
      <c r="W15" s="36"/>
      <c r="X15" s="37"/>
      <c r="Y15" s="38"/>
      <c r="Z15" s="36"/>
      <c r="AA15" s="37"/>
      <c r="AB15" s="37"/>
      <c r="AC15" s="37"/>
      <c r="AD15" s="37"/>
      <c r="AE15" s="37"/>
      <c r="AF15" s="37"/>
      <c r="AG15" s="38"/>
      <c r="AH15" s="133"/>
      <c r="AI15" s="134"/>
      <c r="AJ15" s="40"/>
      <c r="AK15" s="56"/>
      <c r="AL15" s="56"/>
      <c r="AM15" s="56"/>
      <c r="AN15" s="36"/>
      <c r="AO15" s="37"/>
      <c r="AP15" s="37"/>
      <c r="AQ15" s="38"/>
      <c r="AR15" s="40"/>
      <c r="AS15" s="56"/>
      <c r="AT15" s="56"/>
      <c r="AU15" s="41"/>
      <c r="AV15" s="2" t="str">
        <f t="shared" si="1"/>
        <v>0</v>
      </c>
      <c r="AW15" s="22" t="str">
        <f t="shared" si="2"/>
        <v/>
      </c>
      <c r="AX15" s="7" t="s">
        <v>35</v>
      </c>
      <c r="AY15" s="22">
        <v>5</v>
      </c>
    </row>
    <row r="16" spans="1:51" ht="27.95" customHeight="1" x14ac:dyDescent="0.15">
      <c r="A16" s="98"/>
      <c r="B16" s="99"/>
      <c r="C16" s="42"/>
      <c r="D16" s="43"/>
      <c r="E16" s="26" t="s">
        <v>14</v>
      </c>
      <c r="F16" s="43"/>
      <c r="G16" s="43"/>
      <c r="H16" s="45">
        <f t="shared" si="0"/>
        <v>0</v>
      </c>
      <c r="I16" s="46"/>
      <c r="J16" s="47"/>
      <c r="K16" s="146"/>
      <c r="L16" s="147"/>
      <c r="M16" s="148"/>
      <c r="N16" s="140"/>
      <c r="O16" s="141"/>
      <c r="P16" s="142"/>
      <c r="Q16" s="140"/>
      <c r="R16" s="141"/>
      <c r="S16" s="142"/>
      <c r="T16" s="140"/>
      <c r="U16" s="141"/>
      <c r="V16" s="142"/>
      <c r="W16" s="36"/>
      <c r="X16" s="37"/>
      <c r="Y16" s="38"/>
      <c r="Z16" s="36"/>
      <c r="AA16" s="37"/>
      <c r="AB16" s="37"/>
      <c r="AC16" s="37"/>
      <c r="AD16" s="37"/>
      <c r="AE16" s="37"/>
      <c r="AF16" s="37"/>
      <c r="AG16" s="38"/>
      <c r="AH16" s="135"/>
      <c r="AI16" s="136"/>
      <c r="AJ16" s="40"/>
      <c r="AK16" s="56"/>
      <c r="AL16" s="56"/>
      <c r="AM16" s="56"/>
      <c r="AN16" s="36"/>
      <c r="AO16" s="37"/>
      <c r="AP16" s="37"/>
      <c r="AQ16" s="38"/>
      <c r="AR16" s="35"/>
      <c r="AS16" s="35"/>
      <c r="AT16" s="35"/>
      <c r="AU16" s="35"/>
      <c r="AV16" s="2" t="str">
        <f t="shared" si="1"/>
        <v>0</v>
      </c>
      <c r="AW16" s="22" t="str">
        <f t="shared" si="2"/>
        <v/>
      </c>
      <c r="AX16" s="7" t="s">
        <v>36</v>
      </c>
      <c r="AY16" s="22">
        <v>6</v>
      </c>
    </row>
    <row r="17" spans="1:51" ht="27.95" customHeight="1" x14ac:dyDescent="0.15">
      <c r="A17" s="96"/>
      <c r="B17" s="97"/>
      <c r="C17" s="42"/>
      <c r="D17" s="43"/>
      <c r="E17" s="26" t="s">
        <v>14</v>
      </c>
      <c r="F17" s="43"/>
      <c r="G17" s="43"/>
      <c r="H17" s="45">
        <f t="shared" si="0"/>
        <v>0</v>
      </c>
      <c r="I17" s="46"/>
      <c r="J17" s="47"/>
      <c r="K17" s="143">
        <f t="shared" ref="K17" si="9">CEILING(H17+H18,"0：30")</f>
        <v>0</v>
      </c>
      <c r="L17" s="144"/>
      <c r="M17" s="145"/>
      <c r="N17" s="137">
        <f t="shared" ref="N17" si="10">IF(AH17="",(K17-INT(K17))*24*2*$AD$5, (K17-INT(K17))*24*2*$AH$5)</f>
        <v>0</v>
      </c>
      <c r="O17" s="138"/>
      <c r="P17" s="139"/>
      <c r="Q17" s="137">
        <f>N17-T17</f>
        <v>0</v>
      </c>
      <c r="R17" s="138"/>
      <c r="S17" s="139"/>
      <c r="T17" s="137">
        <f t="shared" ref="T17" si="11">N17*IF($AM$5="",0,$AM$5)/100</f>
        <v>0</v>
      </c>
      <c r="U17" s="138"/>
      <c r="V17" s="139"/>
      <c r="W17" s="36"/>
      <c r="X17" s="37"/>
      <c r="Y17" s="38"/>
      <c r="Z17" s="36"/>
      <c r="AA17" s="37"/>
      <c r="AB17" s="37"/>
      <c r="AC17" s="37"/>
      <c r="AD17" s="37"/>
      <c r="AE17" s="37"/>
      <c r="AF17" s="37"/>
      <c r="AG17" s="38"/>
      <c r="AH17" s="133"/>
      <c r="AI17" s="134"/>
      <c r="AJ17" s="40"/>
      <c r="AK17" s="56"/>
      <c r="AL17" s="56"/>
      <c r="AM17" s="56"/>
      <c r="AN17" s="36"/>
      <c r="AO17" s="37"/>
      <c r="AP17" s="37"/>
      <c r="AQ17" s="38"/>
      <c r="AR17" s="35"/>
      <c r="AS17" s="35"/>
      <c r="AT17" s="35"/>
      <c r="AU17" s="35"/>
      <c r="AV17" s="2" t="str">
        <f t="shared" si="1"/>
        <v>0</v>
      </c>
      <c r="AW17" s="22" t="str">
        <f t="shared" si="2"/>
        <v/>
      </c>
      <c r="AX17" s="7" t="s">
        <v>37</v>
      </c>
      <c r="AY17" s="22">
        <v>7</v>
      </c>
    </row>
    <row r="18" spans="1:51" ht="27.95" customHeight="1" x14ac:dyDescent="0.15">
      <c r="A18" s="98"/>
      <c r="B18" s="99"/>
      <c r="C18" s="42"/>
      <c r="D18" s="43"/>
      <c r="E18" s="26" t="s">
        <v>14</v>
      </c>
      <c r="F18" s="43"/>
      <c r="G18" s="43"/>
      <c r="H18" s="45">
        <f t="shared" si="0"/>
        <v>0</v>
      </c>
      <c r="I18" s="46"/>
      <c r="J18" s="47"/>
      <c r="K18" s="146"/>
      <c r="L18" s="147"/>
      <c r="M18" s="148"/>
      <c r="N18" s="140"/>
      <c r="O18" s="141"/>
      <c r="P18" s="142"/>
      <c r="Q18" s="140"/>
      <c r="R18" s="141"/>
      <c r="S18" s="142"/>
      <c r="T18" s="140"/>
      <c r="U18" s="141"/>
      <c r="V18" s="142"/>
      <c r="W18" s="36"/>
      <c r="X18" s="37"/>
      <c r="Y18" s="38"/>
      <c r="Z18" s="36"/>
      <c r="AA18" s="37"/>
      <c r="AB18" s="37"/>
      <c r="AC18" s="37"/>
      <c r="AD18" s="37"/>
      <c r="AE18" s="37"/>
      <c r="AF18" s="37"/>
      <c r="AG18" s="38"/>
      <c r="AH18" s="135"/>
      <c r="AI18" s="136"/>
      <c r="AJ18" s="40"/>
      <c r="AK18" s="56"/>
      <c r="AL18" s="56"/>
      <c r="AM18" s="56"/>
      <c r="AN18" s="36"/>
      <c r="AO18" s="37"/>
      <c r="AP18" s="37"/>
      <c r="AQ18" s="38"/>
      <c r="AR18" s="35"/>
      <c r="AS18" s="35"/>
      <c r="AT18" s="35"/>
      <c r="AU18" s="35"/>
      <c r="AV18" s="2" t="str">
        <f t="shared" si="1"/>
        <v>0</v>
      </c>
      <c r="AW18" s="22" t="str">
        <f t="shared" si="2"/>
        <v/>
      </c>
      <c r="AX18" s="7" t="s">
        <v>38</v>
      </c>
      <c r="AY18" s="22">
        <v>8</v>
      </c>
    </row>
    <row r="19" spans="1:51" ht="27.95" customHeight="1" x14ac:dyDescent="0.15">
      <c r="A19" s="96"/>
      <c r="B19" s="97"/>
      <c r="C19" s="42"/>
      <c r="D19" s="43"/>
      <c r="E19" s="26" t="s">
        <v>14</v>
      </c>
      <c r="F19" s="43"/>
      <c r="G19" s="43"/>
      <c r="H19" s="45">
        <f t="shared" si="0"/>
        <v>0</v>
      </c>
      <c r="I19" s="46"/>
      <c r="J19" s="47"/>
      <c r="K19" s="143">
        <f t="shared" ref="K19" si="12">CEILING(H19+H20,"0：30")</f>
        <v>0</v>
      </c>
      <c r="L19" s="144"/>
      <c r="M19" s="145"/>
      <c r="N19" s="137">
        <f t="shared" ref="N19" si="13">IF(AH19="",(K19-INT(K19))*24*2*$AD$5, (K19-INT(K19))*24*2*$AH$5)</f>
        <v>0</v>
      </c>
      <c r="O19" s="138"/>
      <c r="P19" s="139"/>
      <c r="Q19" s="137">
        <f>N19-T19</f>
        <v>0</v>
      </c>
      <c r="R19" s="138"/>
      <c r="S19" s="139"/>
      <c r="T19" s="137">
        <f t="shared" ref="T19" si="14">N19*IF($AM$5="",0,$AM$5)/100</f>
        <v>0</v>
      </c>
      <c r="U19" s="138"/>
      <c r="V19" s="139"/>
      <c r="W19" s="36"/>
      <c r="X19" s="37"/>
      <c r="Y19" s="38"/>
      <c r="Z19" s="36"/>
      <c r="AA19" s="37"/>
      <c r="AB19" s="37"/>
      <c r="AC19" s="37"/>
      <c r="AD19" s="37"/>
      <c r="AE19" s="37"/>
      <c r="AF19" s="37"/>
      <c r="AG19" s="38"/>
      <c r="AH19" s="133"/>
      <c r="AI19" s="134"/>
      <c r="AJ19" s="40"/>
      <c r="AK19" s="56"/>
      <c r="AL19" s="56"/>
      <c r="AM19" s="56"/>
      <c r="AN19" s="36"/>
      <c r="AO19" s="37"/>
      <c r="AP19" s="37"/>
      <c r="AQ19" s="38"/>
      <c r="AR19" s="35"/>
      <c r="AS19" s="35"/>
      <c r="AT19" s="35"/>
      <c r="AU19" s="35"/>
      <c r="AV19" s="2" t="str">
        <f t="shared" si="1"/>
        <v>0</v>
      </c>
      <c r="AW19" s="22" t="str">
        <f t="shared" si="2"/>
        <v/>
      </c>
      <c r="AX19" s="7" t="s">
        <v>39</v>
      </c>
      <c r="AY19" s="22">
        <v>9</v>
      </c>
    </row>
    <row r="20" spans="1:51" ht="27.95" customHeight="1" x14ac:dyDescent="0.15">
      <c r="A20" s="98"/>
      <c r="B20" s="99"/>
      <c r="C20" s="42"/>
      <c r="D20" s="43"/>
      <c r="E20" s="26" t="s">
        <v>14</v>
      </c>
      <c r="F20" s="43"/>
      <c r="G20" s="43"/>
      <c r="H20" s="45">
        <f t="shared" si="0"/>
        <v>0</v>
      </c>
      <c r="I20" s="46"/>
      <c r="J20" s="47"/>
      <c r="K20" s="146"/>
      <c r="L20" s="147"/>
      <c r="M20" s="148"/>
      <c r="N20" s="140"/>
      <c r="O20" s="141"/>
      <c r="P20" s="142"/>
      <c r="Q20" s="140"/>
      <c r="R20" s="141"/>
      <c r="S20" s="142"/>
      <c r="T20" s="140"/>
      <c r="U20" s="141"/>
      <c r="V20" s="142"/>
      <c r="W20" s="36"/>
      <c r="X20" s="37"/>
      <c r="Y20" s="38"/>
      <c r="Z20" s="36"/>
      <c r="AA20" s="37"/>
      <c r="AB20" s="37"/>
      <c r="AC20" s="37"/>
      <c r="AD20" s="37"/>
      <c r="AE20" s="37"/>
      <c r="AF20" s="37"/>
      <c r="AG20" s="38"/>
      <c r="AH20" s="135"/>
      <c r="AI20" s="136"/>
      <c r="AJ20" s="40"/>
      <c r="AK20" s="56"/>
      <c r="AL20" s="56"/>
      <c r="AM20" s="56"/>
      <c r="AN20" s="36"/>
      <c r="AO20" s="37"/>
      <c r="AP20" s="37"/>
      <c r="AQ20" s="38"/>
      <c r="AR20" s="35"/>
      <c r="AS20" s="35"/>
      <c r="AT20" s="35"/>
      <c r="AU20" s="35"/>
      <c r="AV20" s="2" t="str">
        <f t="shared" si="1"/>
        <v>0</v>
      </c>
      <c r="AW20" s="22" t="str">
        <f t="shared" si="2"/>
        <v/>
      </c>
      <c r="AX20" s="7" t="s">
        <v>40</v>
      </c>
      <c r="AY20" s="22">
        <v>10</v>
      </c>
    </row>
    <row r="21" spans="1:51" ht="27.95" customHeight="1" x14ac:dyDescent="0.15">
      <c r="A21" s="96"/>
      <c r="B21" s="97"/>
      <c r="C21" s="42"/>
      <c r="D21" s="43"/>
      <c r="E21" s="26" t="s">
        <v>14</v>
      </c>
      <c r="F21" s="43"/>
      <c r="G21" s="43"/>
      <c r="H21" s="45">
        <f t="shared" si="0"/>
        <v>0</v>
      </c>
      <c r="I21" s="46"/>
      <c r="J21" s="47"/>
      <c r="K21" s="143">
        <f t="shared" ref="K21" si="15">CEILING(H21+H22,"0：30")</f>
        <v>0</v>
      </c>
      <c r="L21" s="144"/>
      <c r="M21" s="145"/>
      <c r="N21" s="137">
        <f t="shared" ref="N21" si="16">IF(AH21="",(K21-INT(K21))*24*2*$AD$5, (K21-INT(K21))*24*2*$AH$5)</f>
        <v>0</v>
      </c>
      <c r="O21" s="138"/>
      <c r="P21" s="139"/>
      <c r="Q21" s="137">
        <f>N21-T21</f>
        <v>0</v>
      </c>
      <c r="R21" s="138"/>
      <c r="S21" s="139"/>
      <c r="T21" s="137">
        <f t="shared" ref="T21" si="17">N21*IF($AM$5="",0,$AM$5)/100</f>
        <v>0</v>
      </c>
      <c r="U21" s="138"/>
      <c r="V21" s="139"/>
      <c r="W21" s="36"/>
      <c r="X21" s="37"/>
      <c r="Y21" s="38"/>
      <c r="Z21" s="36"/>
      <c r="AA21" s="37"/>
      <c r="AB21" s="37"/>
      <c r="AC21" s="37"/>
      <c r="AD21" s="37"/>
      <c r="AE21" s="37"/>
      <c r="AF21" s="37"/>
      <c r="AG21" s="38"/>
      <c r="AH21" s="133"/>
      <c r="AI21" s="134"/>
      <c r="AJ21" s="40"/>
      <c r="AK21" s="56"/>
      <c r="AL21" s="56"/>
      <c r="AM21" s="56"/>
      <c r="AN21" s="36"/>
      <c r="AO21" s="37"/>
      <c r="AP21" s="37"/>
      <c r="AQ21" s="38"/>
      <c r="AR21" s="35"/>
      <c r="AS21" s="35"/>
      <c r="AT21" s="35"/>
      <c r="AU21" s="35"/>
      <c r="AV21" s="2" t="str">
        <f t="shared" si="1"/>
        <v>0</v>
      </c>
      <c r="AW21" s="22" t="str">
        <f t="shared" si="2"/>
        <v/>
      </c>
      <c r="AX21" s="7" t="s">
        <v>41</v>
      </c>
      <c r="AY21" s="22">
        <v>11</v>
      </c>
    </row>
    <row r="22" spans="1:51" ht="27.95" customHeight="1" x14ac:dyDescent="0.15">
      <c r="A22" s="98"/>
      <c r="B22" s="99"/>
      <c r="C22" s="42"/>
      <c r="D22" s="43"/>
      <c r="E22" s="26" t="s">
        <v>14</v>
      </c>
      <c r="F22" s="43"/>
      <c r="G22" s="43"/>
      <c r="H22" s="45">
        <f t="shared" si="0"/>
        <v>0</v>
      </c>
      <c r="I22" s="46"/>
      <c r="J22" s="47"/>
      <c r="K22" s="146"/>
      <c r="L22" s="147"/>
      <c r="M22" s="148"/>
      <c r="N22" s="140"/>
      <c r="O22" s="141"/>
      <c r="P22" s="142"/>
      <c r="Q22" s="140"/>
      <c r="R22" s="141"/>
      <c r="S22" s="142"/>
      <c r="T22" s="140"/>
      <c r="U22" s="141"/>
      <c r="V22" s="142"/>
      <c r="W22" s="36"/>
      <c r="X22" s="37"/>
      <c r="Y22" s="38"/>
      <c r="Z22" s="36"/>
      <c r="AA22" s="37"/>
      <c r="AB22" s="37"/>
      <c r="AC22" s="37"/>
      <c r="AD22" s="37"/>
      <c r="AE22" s="37"/>
      <c r="AF22" s="37"/>
      <c r="AG22" s="38"/>
      <c r="AH22" s="135"/>
      <c r="AI22" s="136"/>
      <c r="AJ22" s="40"/>
      <c r="AK22" s="56"/>
      <c r="AL22" s="56"/>
      <c r="AM22" s="56"/>
      <c r="AN22" s="36"/>
      <c r="AO22" s="37"/>
      <c r="AP22" s="37"/>
      <c r="AQ22" s="38"/>
      <c r="AR22" s="35"/>
      <c r="AS22" s="35"/>
      <c r="AT22" s="35"/>
      <c r="AU22" s="35"/>
      <c r="AV22" s="2" t="str">
        <f t="shared" si="1"/>
        <v>0</v>
      </c>
      <c r="AW22" s="22" t="str">
        <f t="shared" si="2"/>
        <v/>
      </c>
    </row>
    <row r="23" spans="1:51" ht="27.95" customHeight="1" x14ac:dyDescent="0.15">
      <c r="A23" s="96"/>
      <c r="B23" s="97"/>
      <c r="C23" s="42"/>
      <c r="D23" s="43"/>
      <c r="E23" s="26" t="s">
        <v>14</v>
      </c>
      <c r="F23" s="43"/>
      <c r="G23" s="43"/>
      <c r="H23" s="45">
        <f t="shared" si="0"/>
        <v>0</v>
      </c>
      <c r="I23" s="46"/>
      <c r="J23" s="47"/>
      <c r="K23" s="143">
        <f t="shared" ref="K23" si="18">CEILING(H23+H24,"0：30")</f>
        <v>0</v>
      </c>
      <c r="L23" s="144"/>
      <c r="M23" s="145"/>
      <c r="N23" s="137">
        <f t="shared" ref="N23" si="19">IF(AH23="",(K23-INT(K23))*24*2*$AD$5, (K23-INT(K23))*24*2*$AH$5)</f>
        <v>0</v>
      </c>
      <c r="O23" s="138"/>
      <c r="P23" s="139"/>
      <c r="Q23" s="137">
        <f>N23-T23</f>
        <v>0</v>
      </c>
      <c r="R23" s="138"/>
      <c r="S23" s="139"/>
      <c r="T23" s="137">
        <f t="shared" ref="T23" si="20">N23*IF($AM$5="",0,$AM$5)/100</f>
        <v>0</v>
      </c>
      <c r="U23" s="138"/>
      <c r="V23" s="139"/>
      <c r="W23" s="36"/>
      <c r="X23" s="37"/>
      <c r="Y23" s="38"/>
      <c r="Z23" s="36"/>
      <c r="AA23" s="37"/>
      <c r="AB23" s="37"/>
      <c r="AC23" s="37"/>
      <c r="AD23" s="37"/>
      <c r="AE23" s="37"/>
      <c r="AF23" s="37"/>
      <c r="AG23" s="38"/>
      <c r="AH23" s="133"/>
      <c r="AI23" s="134"/>
      <c r="AJ23" s="40"/>
      <c r="AK23" s="56"/>
      <c r="AL23" s="56"/>
      <c r="AM23" s="56"/>
      <c r="AN23" s="36"/>
      <c r="AO23" s="37"/>
      <c r="AP23" s="37"/>
      <c r="AQ23" s="38"/>
      <c r="AR23" s="35"/>
      <c r="AS23" s="35"/>
      <c r="AT23" s="35"/>
      <c r="AU23" s="35"/>
      <c r="AV23" s="2" t="str">
        <f t="shared" si="1"/>
        <v>0</v>
      </c>
      <c r="AW23" s="22" t="str">
        <f t="shared" si="2"/>
        <v/>
      </c>
    </row>
    <row r="24" spans="1:51" ht="27.95" customHeight="1" x14ac:dyDescent="0.15">
      <c r="A24" s="98"/>
      <c r="B24" s="99"/>
      <c r="C24" s="42"/>
      <c r="D24" s="43"/>
      <c r="E24" s="26" t="s">
        <v>14</v>
      </c>
      <c r="F24" s="43"/>
      <c r="G24" s="43"/>
      <c r="H24" s="45">
        <f t="shared" si="0"/>
        <v>0</v>
      </c>
      <c r="I24" s="46"/>
      <c r="J24" s="47"/>
      <c r="K24" s="146"/>
      <c r="L24" s="147"/>
      <c r="M24" s="148"/>
      <c r="N24" s="140"/>
      <c r="O24" s="141"/>
      <c r="P24" s="142"/>
      <c r="Q24" s="140"/>
      <c r="R24" s="141"/>
      <c r="S24" s="142"/>
      <c r="T24" s="140"/>
      <c r="U24" s="141"/>
      <c r="V24" s="142"/>
      <c r="W24" s="36"/>
      <c r="X24" s="37"/>
      <c r="Y24" s="38"/>
      <c r="Z24" s="36"/>
      <c r="AA24" s="37"/>
      <c r="AB24" s="37"/>
      <c r="AC24" s="37"/>
      <c r="AD24" s="37"/>
      <c r="AE24" s="37"/>
      <c r="AF24" s="37"/>
      <c r="AG24" s="38"/>
      <c r="AH24" s="135"/>
      <c r="AI24" s="136"/>
      <c r="AJ24" s="40"/>
      <c r="AK24" s="56"/>
      <c r="AL24" s="56"/>
      <c r="AM24" s="56"/>
      <c r="AN24" s="36"/>
      <c r="AO24" s="37"/>
      <c r="AP24" s="37"/>
      <c r="AQ24" s="38"/>
      <c r="AR24" s="35"/>
      <c r="AS24" s="35"/>
      <c r="AT24" s="35"/>
      <c r="AU24" s="35"/>
      <c r="AV24" s="2" t="str">
        <f t="shared" si="1"/>
        <v>0</v>
      </c>
      <c r="AW24" s="22" t="str">
        <f t="shared" si="2"/>
        <v/>
      </c>
    </row>
    <row r="25" spans="1:51" ht="27.95" customHeight="1" x14ac:dyDescent="0.15">
      <c r="A25" s="96"/>
      <c r="B25" s="97"/>
      <c r="C25" s="42"/>
      <c r="D25" s="43"/>
      <c r="E25" s="26" t="s">
        <v>14</v>
      </c>
      <c r="F25" s="43"/>
      <c r="G25" s="43"/>
      <c r="H25" s="45">
        <f t="shared" si="0"/>
        <v>0</v>
      </c>
      <c r="I25" s="46"/>
      <c r="J25" s="47"/>
      <c r="K25" s="143">
        <f t="shared" ref="K25" si="21">CEILING(H25+H26,"0：30")</f>
        <v>0</v>
      </c>
      <c r="L25" s="144"/>
      <c r="M25" s="145"/>
      <c r="N25" s="137">
        <f t="shared" ref="N25" si="22">IF(AH25="",(K25-INT(K25))*24*2*$AD$5, (K25-INT(K25))*24*2*$AH$5)</f>
        <v>0</v>
      </c>
      <c r="O25" s="138"/>
      <c r="P25" s="139"/>
      <c r="Q25" s="137">
        <f>N25-T25</f>
        <v>0</v>
      </c>
      <c r="R25" s="138"/>
      <c r="S25" s="139"/>
      <c r="T25" s="137">
        <f t="shared" ref="T25" si="23">N25*IF($AM$5="",0,$AM$5)/100</f>
        <v>0</v>
      </c>
      <c r="U25" s="138"/>
      <c r="V25" s="139"/>
      <c r="W25" s="36"/>
      <c r="X25" s="37"/>
      <c r="Y25" s="38"/>
      <c r="Z25" s="36"/>
      <c r="AA25" s="37"/>
      <c r="AB25" s="37"/>
      <c r="AC25" s="37"/>
      <c r="AD25" s="37"/>
      <c r="AE25" s="37"/>
      <c r="AF25" s="37"/>
      <c r="AG25" s="38"/>
      <c r="AH25" s="133"/>
      <c r="AI25" s="134"/>
      <c r="AJ25" s="40"/>
      <c r="AK25" s="56"/>
      <c r="AL25" s="56"/>
      <c r="AM25" s="56"/>
      <c r="AN25" s="36"/>
      <c r="AO25" s="37"/>
      <c r="AP25" s="37"/>
      <c r="AQ25" s="38"/>
      <c r="AR25" s="35"/>
      <c r="AS25" s="35"/>
      <c r="AT25" s="35"/>
      <c r="AU25" s="35"/>
      <c r="AV25" s="2" t="str">
        <f t="shared" si="1"/>
        <v>0</v>
      </c>
      <c r="AW25" s="22" t="str">
        <f t="shared" si="2"/>
        <v/>
      </c>
    </row>
    <row r="26" spans="1:51" ht="27.95" customHeight="1" x14ac:dyDescent="0.15">
      <c r="A26" s="98"/>
      <c r="B26" s="99"/>
      <c r="C26" s="42"/>
      <c r="D26" s="43"/>
      <c r="E26" s="26" t="s">
        <v>14</v>
      </c>
      <c r="F26" s="43"/>
      <c r="G26" s="43"/>
      <c r="H26" s="45">
        <f t="shared" si="0"/>
        <v>0</v>
      </c>
      <c r="I26" s="46"/>
      <c r="J26" s="47"/>
      <c r="K26" s="146"/>
      <c r="L26" s="147"/>
      <c r="M26" s="148"/>
      <c r="N26" s="140"/>
      <c r="O26" s="141"/>
      <c r="P26" s="142"/>
      <c r="Q26" s="140"/>
      <c r="R26" s="141"/>
      <c r="S26" s="142"/>
      <c r="T26" s="140"/>
      <c r="U26" s="141"/>
      <c r="V26" s="142"/>
      <c r="W26" s="36"/>
      <c r="X26" s="37"/>
      <c r="Y26" s="38"/>
      <c r="Z26" s="36"/>
      <c r="AA26" s="37"/>
      <c r="AB26" s="37"/>
      <c r="AC26" s="37"/>
      <c r="AD26" s="37"/>
      <c r="AE26" s="37"/>
      <c r="AF26" s="37"/>
      <c r="AG26" s="38"/>
      <c r="AH26" s="135"/>
      <c r="AI26" s="136"/>
      <c r="AJ26" s="40"/>
      <c r="AK26" s="56"/>
      <c r="AL26" s="56"/>
      <c r="AM26" s="56"/>
      <c r="AN26" s="36"/>
      <c r="AO26" s="37"/>
      <c r="AP26" s="37"/>
      <c r="AQ26" s="38"/>
      <c r="AR26" s="35"/>
      <c r="AS26" s="35"/>
      <c r="AT26" s="35"/>
      <c r="AU26" s="35"/>
      <c r="AV26" s="2" t="str">
        <f t="shared" si="1"/>
        <v>0</v>
      </c>
      <c r="AW26" s="22" t="str">
        <f t="shared" si="2"/>
        <v/>
      </c>
    </row>
    <row r="27" spans="1:51" ht="27.95" customHeight="1" x14ac:dyDescent="0.15">
      <c r="A27" s="96"/>
      <c r="B27" s="97"/>
      <c r="C27" s="42"/>
      <c r="D27" s="43"/>
      <c r="E27" s="26" t="s">
        <v>14</v>
      </c>
      <c r="F27" s="43"/>
      <c r="G27" s="43"/>
      <c r="H27" s="45">
        <f t="shared" si="0"/>
        <v>0</v>
      </c>
      <c r="I27" s="46"/>
      <c r="J27" s="47"/>
      <c r="K27" s="143">
        <f t="shared" ref="K27" si="24">CEILING(H27+H28,"0：30")</f>
        <v>0</v>
      </c>
      <c r="L27" s="144"/>
      <c r="M27" s="145"/>
      <c r="N27" s="137">
        <f t="shared" ref="N27" si="25">IF(AH27="",(K27-INT(K27))*24*2*$AD$5, (K27-INT(K27))*24*2*$AH$5)</f>
        <v>0</v>
      </c>
      <c r="O27" s="138"/>
      <c r="P27" s="139"/>
      <c r="Q27" s="137">
        <f>N27-T27</f>
        <v>0</v>
      </c>
      <c r="R27" s="138"/>
      <c r="S27" s="139"/>
      <c r="T27" s="137">
        <f t="shared" ref="T27" si="26">N27*IF($AM$5="",0,$AM$5)/100</f>
        <v>0</v>
      </c>
      <c r="U27" s="138"/>
      <c r="V27" s="139"/>
      <c r="W27" s="36"/>
      <c r="X27" s="37"/>
      <c r="Y27" s="38"/>
      <c r="Z27" s="36"/>
      <c r="AA27" s="37"/>
      <c r="AB27" s="37"/>
      <c r="AC27" s="37"/>
      <c r="AD27" s="37"/>
      <c r="AE27" s="37"/>
      <c r="AF27" s="37"/>
      <c r="AG27" s="38"/>
      <c r="AH27" s="133"/>
      <c r="AI27" s="134"/>
      <c r="AJ27" s="40"/>
      <c r="AK27" s="56"/>
      <c r="AL27" s="56"/>
      <c r="AM27" s="56"/>
      <c r="AN27" s="36"/>
      <c r="AO27" s="37"/>
      <c r="AP27" s="37"/>
      <c r="AQ27" s="38"/>
      <c r="AR27" s="35"/>
      <c r="AS27" s="35"/>
      <c r="AT27" s="35"/>
      <c r="AU27" s="35"/>
      <c r="AV27" s="2" t="str">
        <f t="shared" si="1"/>
        <v>0</v>
      </c>
      <c r="AW27" s="22" t="str">
        <f t="shared" si="2"/>
        <v/>
      </c>
    </row>
    <row r="28" spans="1:51" ht="27.95" customHeight="1" x14ac:dyDescent="0.15">
      <c r="A28" s="98"/>
      <c r="B28" s="99"/>
      <c r="C28" s="42"/>
      <c r="D28" s="43"/>
      <c r="E28" s="26" t="s">
        <v>14</v>
      </c>
      <c r="F28" s="43"/>
      <c r="G28" s="43"/>
      <c r="H28" s="45">
        <f t="shared" si="0"/>
        <v>0</v>
      </c>
      <c r="I28" s="46"/>
      <c r="J28" s="47"/>
      <c r="K28" s="146"/>
      <c r="L28" s="147"/>
      <c r="M28" s="148"/>
      <c r="N28" s="140"/>
      <c r="O28" s="141"/>
      <c r="P28" s="142"/>
      <c r="Q28" s="140"/>
      <c r="R28" s="141"/>
      <c r="S28" s="142"/>
      <c r="T28" s="140"/>
      <c r="U28" s="141"/>
      <c r="V28" s="142"/>
      <c r="W28" s="36"/>
      <c r="X28" s="37"/>
      <c r="Y28" s="38"/>
      <c r="Z28" s="36"/>
      <c r="AA28" s="37"/>
      <c r="AB28" s="37"/>
      <c r="AC28" s="37"/>
      <c r="AD28" s="37"/>
      <c r="AE28" s="37"/>
      <c r="AF28" s="37"/>
      <c r="AG28" s="38"/>
      <c r="AH28" s="135"/>
      <c r="AI28" s="136"/>
      <c r="AJ28" s="40"/>
      <c r="AK28" s="56"/>
      <c r="AL28" s="56"/>
      <c r="AM28" s="56"/>
      <c r="AN28" s="36"/>
      <c r="AO28" s="37"/>
      <c r="AP28" s="37"/>
      <c r="AQ28" s="38"/>
      <c r="AR28" s="35"/>
      <c r="AS28" s="35"/>
      <c r="AT28" s="35"/>
      <c r="AU28" s="35"/>
      <c r="AV28" s="2" t="str">
        <f t="shared" si="1"/>
        <v>0</v>
      </c>
      <c r="AW28" s="22" t="str">
        <f t="shared" si="2"/>
        <v/>
      </c>
    </row>
    <row r="29" spans="1:51" ht="27.95" customHeight="1" x14ac:dyDescent="0.15">
      <c r="A29" s="96"/>
      <c r="B29" s="97"/>
      <c r="C29" s="42"/>
      <c r="D29" s="43"/>
      <c r="E29" s="26" t="s">
        <v>14</v>
      </c>
      <c r="F29" s="43"/>
      <c r="G29" s="43"/>
      <c r="H29" s="45">
        <f t="shared" si="0"/>
        <v>0</v>
      </c>
      <c r="I29" s="46"/>
      <c r="J29" s="47"/>
      <c r="K29" s="143">
        <f t="shared" ref="K29" si="27">CEILING(H29+H30,"0：30")</f>
        <v>0</v>
      </c>
      <c r="L29" s="144"/>
      <c r="M29" s="145"/>
      <c r="N29" s="137">
        <f t="shared" ref="N29" si="28">IF(AH29="",(K29-INT(K29))*24*2*$AD$5, (K29-INT(K29))*24*2*$AH$5)</f>
        <v>0</v>
      </c>
      <c r="O29" s="138"/>
      <c r="P29" s="139"/>
      <c r="Q29" s="137">
        <f>N29-T29</f>
        <v>0</v>
      </c>
      <c r="R29" s="138"/>
      <c r="S29" s="139"/>
      <c r="T29" s="137">
        <f t="shared" ref="T29" si="29">N29*IF($AM$5="",0,$AM$5)/100</f>
        <v>0</v>
      </c>
      <c r="U29" s="138"/>
      <c r="V29" s="139"/>
      <c r="W29" s="36"/>
      <c r="X29" s="37"/>
      <c r="Y29" s="38"/>
      <c r="Z29" s="36"/>
      <c r="AA29" s="37"/>
      <c r="AB29" s="37"/>
      <c r="AC29" s="37"/>
      <c r="AD29" s="37"/>
      <c r="AE29" s="37"/>
      <c r="AF29" s="37"/>
      <c r="AG29" s="38"/>
      <c r="AH29" s="133"/>
      <c r="AI29" s="134"/>
      <c r="AJ29" s="40"/>
      <c r="AK29" s="56"/>
      <c r="AL29" s="56"/>
      <c r="AM29" s="56"/>
      <c r="AN29" s="36"/>
      <c r="AO29" s="37"/>
      <c r="AP29" s="37"/>
      <c r="AQ29" s="38"/>
      <c r="AR29" s="35"/>
      <c r="AS29" s="35"/>
      <c r="AT29" s="35"/>
      <c r="AU29" s="35"/>
      <c r="AV29" s="2" t="str">
        <f t="shared" si="1"/>
        <v>0</v>
      </c>
      <c r="AW29" s="22" t="str">
        <f t="shared" si="2"/>
        <v/>
      </c>
    </row>
    <row r="30" spans="1:51" ht="27.95" customHeight="1" x14ac:dyDescent="0.15">
      <c r="A30" s="98"/>
      <c r="B30" s="99"/>
      <c r="C30" s="42"/>
      <c r="D30" s="43"/>
      <c r="E30" s="26" t="s">
        <v>14</v>
      </c>
      <c r="F30" s="43"/>
      <c r="G30" s="43"/>
      <c r="H30" s="45">
        <f t="shared" si="0"/>
        <v>0</v>
      </c>
      <c r="I30" s="46"/>
      <c r="J30" s="47"/>
      <c r="K30" s="146"/>
      <c r="L30" s="147"/>
      <c r="M30" s="148"/>
      <c r="N30" s="140"/>
      <c r="O30" s="141"/>
      <c r="P30" s="142"/>
      <c r="Q30" s="140"/>
      <c r="R30" s="141"/>
      <c r="S30" s="142"/>
      <c r="T30" s="140"/>
      <c r="U30" s="141"/>
      <c r="V30" s="142"/>
      <c r="W30" s="36"/>
      <c r="X30" s="37"/>
      <c r="Y30" s="38"/>
      <c r="Z30" s="36"/>
      <c r="AA30" s="37"/>
      <c r="AB30" s="37"/>
      <c r="AC30" s="37"/>
      <c r="AD30" s="37"/>
      <c r="AE30" s="37"/>
      <c r="AF30" s="37"/>
      <c r="AG30" s="38"/>
      <c r="AH30" s="135"/>
      <c r="AI30" s="136"/>
      <c r="AJ30" s="40"/>
      <c r="AK30" s="56"/>
      <c r="AL30" s="56"/>
      <c r="AM30" s="56"/>
      <c r="AN30" s="36"/>
      <c r="AO30" s="37"/>
      <c r="AP30" s="37"/>
      <c r="AQ30" s="38"/>
      <c r="AR30" s="35"/>
      <c r="AS30" s="35"/>
      <c r="AT30" s="35"/>
      <c r="AU30" s="35"/>
      <c r="AV30" s="2" t="str">
        <f t="shared" si="1"/>
        <v>0</v>
      </c>
      <c r="AW30" s="22" t="str">
        <f t="shared" si="2"/>
        <v/>
      </c>
    </row>
    <row r="31" spans="1:51" ht="27.95" customHeight="1" x14ac:dyDescent="0.15">
      <c r="A31" s="96"/>
      <c r="B31" s="97"/>
      <c r="C31" s="42"/>
      <c r="D31" s="43"/>
      <c r="E31" s="26" t="s">
        <v>14</v>
      </c>
      <c r="F31" s="43"/>
      <c r="G31" s="43"/>
      <c r="H31" s="45">
        <f t="shared" si="0"/>
        <v>0</v>
      </c>
      <c r="I31" s="46"/>
      <c r="J31" s="47"/>
      <c r="K31" s="143">
        <f t="shared" ref="K31" si="30">CEILING(H31+H32,"0：30")</f>
        <v>0</v>
      </c>
      <c r="L31" s="144"/>
      <c r="M31" s="145"/>
      <c r="N31" s="137">
        <f t="shared" ref="N31" si="31">IF(AH31="",(K31-INT(K31))*24*2*$AD$5, (K31-INT(K31))*24*2*$AH$5)</f>
        <v>0</v>
      </c>
      <c r="O31" s="138"/>
      <c r="P31" s="139"/>
      <c r="Q31" s="137">
        <f>N31-T31</f>
        <v>0</v>
      </c>
      <c r="R31" s="138"/>
      <c r="S31" s="139"/>
      <c r="T31" s="137">
        <f t="shared" ref="T31" si="32">N31*IF($AM$5="",0,$AM$5)/100</f>
        <v>0</v>
      </c>
      <c r="U31" s="138"/>
      <c r="V31" s="139"/>
      <c r="W31" s="36"/>
      <c r="X31" s="37"/>
      <c r="Y31" s="38"/>
      <c r="Z31" s="36"/>
      <c r="AA31" s="37"/>
      <c r="AB31" s="37"/>
      <c r="AC31" s="37"/>
      <c r="AD31" s="37"/>
      <c r="AE31" s="37"/>
      <c r="AF31" s="37"/>
      <c r="AG31" s="38"/>
      <c r="AH31" s="133"/>
      <c r="AI31" s="134"/>
      <c r="AJ31" s="40"/>
      <c r="AK31" s="56"/>
      <c r="AL31" s="56"/>
      <c r="AM31" s="56"/>
      <c r="AN31" s="36"/>
      <c r="AO31" s="37"/>
      <c r="AP31" s="37"/>
      <c r="AQ31" s="38"/>
      <c r="AR31" s="35"/>
      <c r="AS31" s="35"/>
      <c r="AT31" s="35"/>
      <c r="AU31" s="35"/>
      <c r="AV31" s="2" t="str">
        <f t="shared" si="1"/>
        <v>0</v>
      </c>
      <c r="AW31" s="22" t="str">
        <f t="shared" si="2"/>
        <v/>
      </c>
    </row>
    <row r="32" spans="1:51" ht="27.95" customHeight="1" x14ac:dyDescent="0.15">
      <c r="A32" s="98"/>
      <c r="B32" s="99"/>
      <c r="C32" s="42"/>
      <c r="D32" s="43"/>
      <c r="E32" s="26" t="s">
        <v>14</v>
      </c>
      <c r="F32" s="43"/>
      <c r="G32" s="43"/>
      <c r="H32" s="45">
        <f t="shared" si="0"/>
        <v>0</v>
      </c>
      <c r="I32" s="46"/>
      <c r="J32" s="47"/>
      <c r="K32" s="146"/>
      <c r="L32" s="147"/>
      <c r="M32" s="148"/>
      <c r="N32" s="140"/>
      <c r="O32" s="141"/>
      <c r="P32" s="142"/>
      <c r="Q32" s="140"/>
      <c r="R32" s="141"/>
      <c r="S32" s="142"/>
      <c r="T32" s="140"/>
      <c r="U32" s="141"/>
      <c r="V32" s="142"/>
      <c r="W32" s="36"/>
      <c r="X32" s="37"/>
      <c r="Y32" s="38"/>
      <c r="Z32" s="36"/>
      <c r="AA32" s="37"/>
      <c r="AB32" s="37"/>
      <c r="AC32" s="37"/>
      <c r="AD32" s="37"/>
      <c r="AE32" s="37"/>
      <c r="AF32" s="37"/>
      <c r="AG32" s="38"/>
      <c r="AH32" s="135"/>
      <c r="AI32" s="136"/>
      <c r="AJ32" s="40"/>
      <c r="AK32" s="56"/>
      <c r="AL32" s="56"/>
      <c r="AM32" s="56"/>
      <c r="AN32" s="36"/>
      <c r="AO32" s="37"/>
      <c r="AP32" s="37"/>
      <c r="AQ32" s="38"/>
      <c r="AR32" s="35"/>
      <c r="AS32" s="35"/>
      <c r="AT32" s="35"/>
      <c r="AU32" s="35"/>
      <c r="AV32" s="2" t="str">
        <f t="shared" si="1"/>
        <v>0</v>
      </c>
      <c r="AW32" s="22" t="str">
        <f t="shared" si="2"/>
        <v/>
      </c>
    </row>
    <row r="33" spans="1:57" ht="27.95" customHeight="1" x14ac:dyDescent="0.15">
      <c r="A33" s="96"/>
      <c r="B33" s="97"/>
      <c r="C33" s="42"/>
      <c r="D33" s="43"/>
      <c r="E33" s="26" t="s">
        <v>14</v>
      </c>
      <c r="F33" s="43"/>
      <c r="G33" s="43"/>
      <c r="H33" s="45">
        <f t="shared" si="0"/>
        <v>0</v>
      </c>
      <c r="I33" s="46"/>
      <c r="J33" s="47"/>
      <c r="K33" s="143">
        <f t="shared" ref="K33" si="33">CEILING(H33+H34,"0：30")</f>
        <v>0</v>
      </c>
      <c r="L33" s="144"/>
      <c r="M33" s="145"/>
      <c r="N33" s="137">
        <f t="shared" ref="N33" si="34">IF(AH33="",(K33-INT(K33))*24*2*$AD$5, (K33-INT(K33))*24*2*$AH$5)</f>
        <v>0</v>
      </c>
      <c r="O33" s="138"/>
      <c r="P33" s="139"/>
      <c r="Q33" s="137">
        <f>N33-T33</f>
        <v>0</v>
      </c>
      <c r="R33" s="138"/>
      <c r="S33" s="139"/>
      <c r="T33" s="137">
        <f t="shared" ref="T33" si="35">N33*IF($AM$5="",0,$AM$5)/100</f>
        <v>0</v>
      </c>
      <c r="U33" s="138"/>
      <c r="V33" s="139"/>
      <c r="W33" s="36"/>
      <c r="X33" s="37"/>
      <c r="Y33" s="38"/>
      <c r="Z33" s="36"/>
      <c r="AA33" s="37"/>
      <c r="AB33" s="37"/>
      <c r="AC33" s="37"/>
      <c r="AD33" s="37"/>
      <c r="AE33" s="37"/>
      <c r="AF33" s="37"/>
      <c r="AG33" s="38"/>
      <c r="AH33" s="133"/>
      <c r="AI33" s="134"/>
      <c r="AJ33" s="40"/>
      <c r="AK33" s="56"/>
      <c r="AL33" s="56"/>
      <c r="AM33" s="56"/>
      <c r="AN33" s="36"/>
      <c r="AO33" s="37"/>
      <c r="AP33" s="37"/>
      <c r="AQ33" s="38"/>
      <c r="AR33" s="35"/>
      <c r="AS33" s="35"/>
      <c r="AT33" s="35"/>
      <c r="AU33" s="35"/>
      <c r="AV33" s="2" t="str">
        <f t="shared" si="1"/>
        <v>0</v>
      </c>
      <c r="AW33" s="22" t="str">
        <f t="shared" si="2"/>
        <v/>
      </c>
    </row>
    <row r="34" spans="1:57" ht="27.95" customHeight="1" x14ac:dyDescent="0.15">
      <c r="A34" s="98"/>
      <c r="B34" s="99"/>
      <c r="C34" s="42"/>
      <c r="D34" s="43"/>
      <c r="E34" s="26" t="s">
        <v>14</v>
      </c>
      <c r="F34" s="43"/>
      <c r="G34" s="43"/>
      <c r="H34" s="45">
        <f t="shared" si="0"/>
        <v>0</v>
      </c>
      <c r="I34" s="46"/>
      <c r="J34" s="47"/>
      <c r="K34" s="146"/>
      <c r="L34" s="147"/>
      <c r="M34" s="148"/>
      <c r="N34" s="140"/>
      <c r="O34" s="141"/>
      <c r="P34" s="142"/>
      <c r="Q34" s="140"/>
      <c r="R34" s="141"/>
      <c r="S34" s="142"/>
      <c r="T34" s="140"/>
      <c r="U34" s="141"/>
      <c r="V34" s="142"/>
      <c r="W34" s="36"/>
      <c r="X34" s="37"/>
      <c r="Y34" s="38"/>
      <c r="Z34" s="36"/>
      <c r="AA34" s="37"/>
      <c r="AB34" s="37"/>
      <c r="AC34" s="37"/>
      <c r="AD34" s="37"/>
      <c r="AE34" s="37"/>
      <c r="AF34" s="37"/>
      <c r="AG34" s="38"/>
      <c r="AH34" s="135"/>
      <c r="AI34" s="136"/>
      <c r="AJ34" s="40"/>
      <c r="AK34" s="56"/>
      <c r="AL34" s="56"/>
      <c r="AM34" s="56"/>
      <c r="AN34" s="36"/>
      <c r="AO34" s="37"/>
      <c r="AP34" s="37"/>
      <c r="AQ34" s="38"/>
      <c r="AR34" s="35"/>
      <c r="AS34" s="35"/>
      <c r="AT34" s="35"/>
      <c r="AU34" s="35"/>
      <c r="AV34" s="2" t="str">
        <f t="shared" si="1"/>
        <v>0</v>
      </c>
      <c r="AW34" s="22" t="str">
        <f t="shared" si="2"/>
        <v/>
      </c>
    </row>
    <row r="35" spans="1:57" ht="30" customHeight="1" x14ac:dyDescent="0.15">
      <c r="A35" s="83" t="s">
        <v>26</v>
      </c>
      <c r="B35" s="84"/>
      <c r="C35" s="84"/>
      <c r="D35" s="84"/>
      <c r="E35" s="84"/>
      <c r="F35" s="84"/>
      <c r="G35" s="84"/>
      <c r="H35" s="84"/>
      <c r="I35" s="84"/>
      <c r="J35" s="85"/>
      <c r="K35" s="48">
        <f>SUM(K11:M34)</f>
        <v>0</v>
      </c>
      <c r="L35" s="48"/>
      <c r="M35" s="49"/>
      <c r="N35" s="86">
        <f>SUM(N11:P34)</f>
        <v>0</v>
      </c>
      <c r="O35" s="87"/>
      <c r="P35" s="88"/>
      <c r="Q35" s="86">
        <f>SUM(Q11:S34)</f>
        <v>0</v>
      </c>
      <c r="R35" s="87"/>
      <c r="S35" s="88"/>
      <c r="T35" s="92">
        <f>SUM(T11:V34)</f>
        <v>0</v>
      </c>
      <c r="U35" s="93"/>
      <c r="V35" s="94"/>
      <c r="W35" s="16"/>
      <c r="X35" s="14"/>
      <c r="Y35" s="14"/>
      <c r="Z35" s="27"/>
      <c r="AA35" s="27"/>
      <c r="AB35" s="27"/>
      <c r="AC35" s="27"/>
      <c r="AD35" s="27"/>
      <c r="AE35" s="27"/>
      <c r="AF35" s="27"/>
      <c r="AG35" s="27"/>
      <c r="AH35" s="26"/>
      <c r="AI35" s="26"/>
      <c r="AJ35" s="18"/>
      <c r="AK35" s="18"/>
      <c r="AL35" s="18"/>
      <c r="AM35" s="18"/>
      <c r="AN35" s="27"/>
      <c r="AO35" s="27"/>
      <c r="AP35" s="27"/>
      <c r="AQ35" s="27"/>
      <c r="AR35" s="27"/>
      <c r="AS35" s="27"/>
      <c r="AT35" s="27"/>
      <c r="AU35" s="27"/>
      <c r="AW35" s="22" t="str">
        <f t="shared" si="2"/>
        <v/>
      </c>
    </row>
    <row r="36" spans="1:57" ht="1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6"/>
      <c r="AO36" s="6"/>
      <c r="AP36" s="6"/>
      <c r="AQ36" s="6"/>
      <c r="AR36" s="6"/>
      <c r="AS36" s="6"/>
      <c r="AT36" s="6"/>
      <c r="AU36" s="6"/>
      <c r="AV36" s="6"/>
      <c r="AX36" s="4"/>
      <c r="AY36" s="4"/>
    </row>
    <row r="37" spans="1:57" ht="22.5" customHeight="1" x14ac:dyDescent="0.15">
      <c r="A37" s="77" t="s">
        <v>7</v>
      </c>
      <c r="B37" s="77"/>
      <c r="C37" s="73"/>
      <c r="D37" s="40"/>
      <c r="E37" s="56"/>
      <c r="F37" s="56"/>
      <c r="G37" s="41"/>
      <c r="H37" s="89"/>
      <c r="I37" s="90"/>
      <c r="J37" s="90"/>
      <c r="K37" s="91"/>
      <c r="L37" s="40"/>
      <c r="M37" s="56"/>
      <c r="N37" s="56"/>
      <c r="O37" s="41"/>
      <c r="W37" s="53" t="s">
        <v>10</v>
      </c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5"/>
      <c r="AO37" s="13"/>
      <c r="AP37" s="13"/>
      <c r="AQ37" s="13"/>
      <c r="AR37" s="13"/>
      <c r="AS37" s="13"/>
      <c r="AT37" s="13"/>
      <c r="AU37" s="13"/>
      <c r="AV37" s="13"/>
      <c r="AW37" s="3"/>
      <c r="AZ37" s="3"/>
      <c r="BA37" s="3"/>
      <c r="BB37" s="3"/>
      <c r="BC37" s="3"/>
      <c r="BD37" s="3"/>
      <c r="BE37" s="5"/>
    </row>
    <row r="38" spans="1:57" ht="40.5" customHeight="1" x14ac:dyDescent="0.15">
      <c r="A38" s="77" t="s">
        <v>8</v>
      </c>
      <c r="B38" s="77"/>
      <c r="C38" s="73"/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2"/>
      <c r="W38" s="107"/>
      <c r="X38" s="108"/>
      <c r="Y38" s="108"/>
      <c r="Z38" s="108"/>
      <c r="AA38" s="108"/>
      <c r="AB38" s="108"/>
      <c r="AC38" s="108"/>
      <c r="AD38" s="25" t="s">
        <v>14</v>
      </c>
      <c r="AE38" s="108"/>
      <c r="AF38" s="108"/>
      <c r="AG38" s="108"/>
      <c r="AH38" s="108"/>
      <c r="AI38" s="108"/>
      <c r="AJ38" s="108"/>
      <c r="AK38" s="109"/>
      <c r="AO38" s="15"/>
      <c r="AP38" s="15"/>
      <c r="AQ38" s="15"/>
      <c r="AR38" s="15"/>
      <c r="AS38" s="15"/>
      <c r="AT38" s="15"/>
      <c r="AU38" s="15"/>
      <c r="AV38" s="15"/>
      <c r="AW38" s="4"/>
      <c r="AZ38" s="4"/>
      <c r="BA38" s="4"/>
      <c r="BB38" s="4"/>
      <c r="BC38" s="4"/>
      <c r="BD38" s="4"/>
      <c r="BE38" s="5"/>
    </row>
    <row r="39" spans="1:57" s="7" customFormat="1" ht="20.2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X39" s="2"/>
      <c r="AY39" s="2"/>
    </row>
  </sheetData>
  <sheetProtection algorithmName="SHA-512" hashValue="AuCO09it3RbRprTpbElGDQfdlitfoW3JRgSYpxMmXQO1jzn2wbSe5sw4MSpnUh8qErSFH9dsysPmRU2yKRx+jw==" saltValue="7nO9idwUVaR8BovcPFn28A==" spinCount="100000" sheet="1" selectLockedCells="1"/>
  <mergeCells count="320">
    <mergeCell ref="AD4:AG4"/>
    <mergeCell ref="AH4:AK4"/>
    <mergeCell ref="T5:U8"/>
    <mergeCell ref="W5:X8"/>
    <mergeCell ref="AD5:AE8"/>
    <mergeCell ref="AH5:AI8"/>
    <mergeCell ref="A1:C1"/>
    <mergeCell ref="A3:C4"/>
    <mergeCell ref="D3:E4"/>
    <mergeCell ref="F3:G4"/>
    <mergeCell ref="H3:I4"/>
    <mergeCell ref="J3:K4"/>
    <mergeCell ref="L3:M4"/>
    <mergeCell ref="N3:R4"/>
    <mergeCell ref="T3:Y3"/>
    <mergeCell ref="T4:V4"/>
    <mergeCell ref="W4:Y4"/>
    <mergeCell ref="AA3:AB4"/>
    <mergeCell ref="AD3:AK3"/>
    <mergeCell ref="A5:C8"/>
    <mergeCell ref="D5:D6"/>
    <mergeCell ref="E5:M6"/>
    <mergeCell ref="N5:R8"/>
    <mergeCell ref="D7:D8"/>
    <mergeCell ref="AM3:AO4"/>
    <mergeCell ref="W38:AC38"/>
    <mergeCell ref="AE38:AK38"/>
    <mergeCell ref="AA5:AB8"/>
    <mergeCell ref="AM5:AN8"/>
    <mergeCell ref="AF8:AG8"/>
    <mergeCell ref="AJ8:AK8"/>
    <mergeCell ref="T10:V10"/>
    <mergeCell ref="W10:AG10"/>
    <mergeCell ref="AH10:AI10"/>
    <mergeCell ref="AJ10:AM10"/>
    <mergeCell ref="AN10:AQ10"/>
    <mergeCell ref="W14:Y14"/>
    <mergeCell ref="Z14:AG14"/>
    <mergeCell ref="AJ14:AM14"/>
    <mergeCell ref="AN14:AQ14"/>
    <mergeCell ref="W15:Y15"/>
    <mergeCell ref="Z15:AG15"/>
    <mergeCell ref="AJ15:AM15"/>
    <mergeCell ref="AJ19:AM19"/>
    <mergeCell ref="W23:Y23"/>
    <mergeCell ref="Z23:AG23"/>
    <mergeCell ref="AJ23:AM23"/>
    <mergeCell ref="AN24:AQ24"/>
    <mergeCell ref="A11:B12"/>
    <mergeCell ref="K11:M12"/>
    <mergeCell ref="N11:P12"/>
    <mergeCell ref="A15:B16"/>
    <mergeCell ref="K15:M16"/>
    <mergeCell ref="N15:P16"/>
    <mergeCell ref="A13:B14"/>
    <mergeCell ref="C16:D16"/>
    <mergeCell ref="F16:G16"/>
    <mergeCell ref="H16:J16"/>
    <mergeCell ref="E7:M8"/>
    <mergeCell ref="A10:B10"/>
    <mergeCell ref="C10:G10"/>
    <mergeCell ref="H10:J10"/>
    <mergeCell ref="K10:M10"/>
    <mergeCell ref="N10:P10"/>
    <mergeCell ref="Q10:S10"/>
    <mergeCell ref="AR10:AU10"/>
    <mergeCell ref="C12:D12"/>
    <mergeCell ref="F12:G12"/>
    <mergeCell ref="H12:J12"/>
    <mergeCell ref="W11:Y11"/>
    <mergeCell ref="Z11:AG11"/>
    <mergeCell ref="AJ11:AM11"/>
    <mergeCell ref="Q11:S12"/>
    <mergeCell ref="T11:V12"/>
    <mergeCell ref="C11:D11"/>
    <mergeCell ref="F11:G11"/>
    <mergeCell ref="H11:J11"/>
    <mergeCell ref="W12:Y12"/>
    <mergeCell ref="Z12:AG12"/>
    <mergeCell ref="AJ12:AM12"/>
    <mergeCell ref="AN12:AQ12"/>
    <mergeCell ref="AR12:AU12"/>
    <mergeCell ref="AH11:AI12"/>
    <mergeCell ref="AN11:AQ11"/>
    <mergeCell ref="AR11:AU11"/>
    <mergeCell ref="AR14:AU14"/>
    <mergeCell ref="AH13:AI14"/>
    <mergeCell ref="AN13:AQ13"/>
    <mergeCell ref="AR13:AU13"/>
    <mergeCell ref="C14:D14"/>
    <mergeCell ref="F14:G14"/>
    <mergeCell ref="H14:J14"/>
    <mergeCell ref="W13:Y13"/>
    <mergeCell ref="Z13:AG13"/>
    <mergeCell ref="AJ13:AM13"/>
    <mergeCell ref="Q13:S14"/>
    <mergeCell ref="T13:V14"/>
    <mergeCell ref="C13:D13"/>
    <mergeCell ref="F13:G13"/>
    <mergeCell ref="H13:J13"/>
    <mergeCell ref="K13:M14"/>
    <mergeCell ref="N13:P14"/>
    <mergeCell ref="Q15:S16"/>
    <mergeCell ref="T15:V16"/>
    <mergeCell ref="C15:D15"/>
    <mergeCell ref="F15:G15"/>
    <mergeCell ref="H15:J15"/>
    <mergeCell ref="W16:Y16"/>
    <mergeCell ref="Z16:AG16"/>
    <mergeCell ref="AJ16:AM16"/>
    <mergeCell ref="AN16:AQ16"/>
    <mergeCell ref="AR16:AU16"/>
    <mergeCell ref="AH15:AI16"/>
    <mergeCell ref="AN15:AQ15"/>
    <mergeCell ref="AR15:AU15"/>
    <mergeCell ref="A19:B20"/>
    <mergeCell ref="K19:M20"/>
    <mergeCell ref="N19:P20"/>
    <mergeCell ref="W18:Y18"/>
    <mergeCell ref="Z18:AG18"/>
    <mergeCell ref="AJ18:AM18"/>
    <mergeCell ref="AN18:AQ18"/>
    <mergeCell ref="AR18:AU18"/>
    <mergeCell ref="AH17:AI18"/>
    <mergeCell ref="AN17:AQ17"/>
    <mergeCell ref="AR17:AU17"/>
    <mergeCell ref="C18:D18"/>
    <mergeCell ref="F18:G18"/>
    <mergeCell ref="H18:J18"/>
    <mergeCell ref="W17:Y17"/>
    <mergeCell ref="Z17:AG17"/>
    <mergeCell ref="AJ17:AM17"/>
    <mergeCell ref="Q17:S18"/>
    <mergeCell ref="T17:V18"/>
    <mergeCell ref="C17:D17"/>
    <mergeCell ref="F17:G17"/>
    <mergeCell ref="H17:J17"/>
    <mergeCell ref="A17:B18"/>
    <mergeCell ref="K17:M18"/>
    <mergeCell ref="C20:D20"/>
    <mergeCell ref="F20:G20"/>
    <mergeCell ref="H20:J20"/>
    <mergeCell ref="W19:Y19"/>
    <mergeCell ref="Z19:AG19"/>
    <mergeCell ref="Q19:S20"/>
    <mergeCell ref="T19:V20"/>
    <mergeCell ref="C19:D19"/>
    <mergeCell ref="F19:G19"/>
    <mergeCell ref="H19:J19"/>
    <mergeCell ref="N17:P18"/>
    <mergeCell ref="N21:P22"/>
    <mergeCell ref="W20:Y20"/>
    <mergeCell ref="Z20:AG20"/>
    <mergeCell ref="AJ20:AM20"/>
    <mergeCell ref="C21:D21"/>
    <mergeCell ref="F21:G21"/>
    <mergeCell ref="H21:J21"/>
    <mergeCell ref="AN20:AQ20"/>
    <mergeCell ref="AR20:AU20"/>
    <mergeCell ref="AH19:AI20"/>
    <mergeCell ref="AN19:AQ19"/>
    <mergeCell ref="AR19:AU19"/>
    <mergeCell ref="A23:B24"/>
    <mergeCell ref="K23:M24"/>
    <mergeCell ref="N23:P24"/>
    <mergeCell ref="W22:Y22"/>
    <mergeCell ref="Z22:AG22"/>
    <mergeCell ref="AJ22:AM22"/>
    <mergeCell ref="AN22:AQ22"/>
    <mergeCell ref="AR22:AU22"/>
    <mergeCell ref="AH21:AI22"/>
    <mergeCell ref="AN21:AQ21"/>
    <mergeCell ref="AR21:AU21"/>
    <mergeCell ref="C22:D22"/>
    <mergeCell ref="F22:G22"/>
    <mergeCell ref="H22:J22"/>
    <mergeCell ref="W21:Y21"/>
    <mergeCell ref="Z21:AG21"/>
    <mergeCell ref="AJ21:AM21"/>
    <mergeCell ref="Q21:S22"/>
    <mergeCell ref="T21:V22"/>
    <mergeCell ref="A21:B22"/>
    <mergeCell ref="K21:M22"/>
    <mergeCell ref="C24:D24"/>
    <mergeCell ref="F24:G24"/>
    <mergeCell ref="H24:J24"/>
    <mergeCell ref="Q23:S24"/>
    <mergeCell ref="T23:V24"/>
    <mergeCell ref="C23:D23"/>
    <mergeCell ref="F23:G23"/>
    <mergeCell ref="H23:J23"/>
    <mergeCell ref="N25:P26"/>
    <mergeCell ref="W24:Y24"/>
    <mergeCell ref="Z24:AG24"/>
    <mergeCell ref="AJ24:AM24"/>
    <mergeCell ref="F25:G25"/>
    <mergeCell ref="H25:J25"/>
    <mergeCell ref="AR24:AU24"/>
    <mergeCell ref="AH23:AI24"/>
    <mergeCell ref="AN23:AQ23"/>
    <mergeCell ref="AR23:AU23"/>
    <mergeCell ref="A27:B28"/>
    <mergeCell ref="K27:M28"/>
    <mergeCell ref="N27:P28"/>
    <mergeCell ref="W26:Y26"/>
    <mergeCell ref="Z26:AG26"/>
    <mergeCell ref="AJ26:AM26"/>
    <mergeCell ref="AN26:AQ26"/>
    <mergeCell ref="AR26:AU26"/>
    <mergeCell ref="AH25:AI26"/>
    <mergeCell ref="AN25:AQ25"/>
    <mergeCell ref="AR25:AU25"/>
    <mergeCell ref="C26:D26"/>
    <mergeCell ref="F26:G26"/>
    <mergeCell ref="H26:J26"/>
    <mergeCell ref="W25:Y25"/>
    <mergeCell ref="Z25:AG25"/>
    <mergeCell ref="AJ25:AM25"/>
    <mergeCell ref="Q25:S26"/>
    <mergeCell ref="T25:V26"/>
    <mergeCell ref="C25:D25"/>
    <mergeCell ref="A25:B26"/>
    <mergeCell ref="K25:M26"/>
    <mergeCell ref="C28:D28"/>
    <mergeCell ref="F28:G28"/>
    <mergeCell ref="H28:J28"/>
    <mergeCell ref="W27:Y27"/>
    <mergeCell ref="Z27:AG27"/>
    <mergeCell ref="AJ27:AM27"/>
    <mergeCell ref="Q27:S28"/>
    <mergeCell ref="T27:V28"/>
    <mergeCell ref="C27:D27"/>
    <mergeCell ref="F27:G27"/>
    <mergeCell ref="H27:J27"/>
    <mergeCell ref="N29:P30"/>
    <mergeCell ref="W28:Y28"/>
    <mergeCell ref="Z28:AG28"/>
    <mergeCell ref="AJ28:AM28"/>
    <mergeCell ref="AN28:AQ28"/>
    <mergeCell ref="AR28:AU28"/>
    <mergeCell ref="AH27:AI28"/>
    <mergeCell ref="AN27:AQ27"/>
    <mergeCell ref="AR27:AU27"/>
    <mergeCell ref="A31:B32"/>
    <mergeCell ref="K31:M32"/>
    <mergeCell ref="N31:P32"/>
    <mergeCell ref="W30:Y30"/>
    <mergeCell ref="Z30:AG30"/>
    <mergeCell ref="AJ30:AM30"/>
    <mergeCell ref="AN30:AQ30"/>
    <mergeCell ref="AR30:AU30"/>
    <mergeCell ref="AH29:AI30"/>
    <mergeCell ref="AN29:AQ29"/>
    <mergeCell ref="AR29:AU29"/>
    <mergeCell ref="C30:D30"/>
    <mergeCell ref="F30:G30"/>
    <mergeCell ref="H30:J30"/>
    <mergeCell ref="W29:Y29"/>
    <mergeCell ref="Z29:AG29"/>
    <mergeCell ref="AJ29:AM29"/>
    <mergeCell ref="Q29:S30"/>
    <mergeCell ref="T29:V30"/>
    <mergeCell ref="C29:D29"/>
    <mergeCell ref="F29:G29"/>
    <mergeCell ref="H29:J29"/>
    <mergeCell ref="A29:B30"/>
    <mergeCell ref="K29:M30"/>
    <mergeCell ref="W32:Y32"/>
    <mergeCell ref="Z32:AG32"/>
    <mergeCell ref="AJ32:AM32"/>
    <mergeCell ref="AN32:AQ32"/>
    <mergeCell ref="AR32:AU32"/>
    <mergeCell ref="AH31:AI32"/>
    <mergeCell ref="AN31:AQ31"/>
    <mergeCell ref="AR31:AU31"/>
    <mergeCell ref="C32:D32"/>
    <mergeCell ref="F32:G32"/>
    <mergeCell ref="H32:J32"/>
    <mergeCell ref="W31:Y31"/>
    <mergeCell ref="Z31:AG31"/>
    <mergeCell ref="AJ31:AM31"/>
    <mergeCell ref="Q31:S32"/>
    <mergeCell ref="T31:V32"/>
    <mergeCell ref="C31:D31"/>
    <mergeCell ref="F31:G31"/>
    <mergeCell ref="H31:J31"/>
    <mergeCell ref="A38:C38"/>
    <mergeCell ref="D38:O38"/>
    <mergeCell ref="A35:J35"/>
    <mergeCell ref="K35:M35"/>
    <mergeCell ref="N35:P35"/>
    <mergeCell ref="Q35:S35"/>
    <mergeCell ref="T35:V35"/>
    <mergeCell ref="W33:Y33"/>
    <mergeCell ref="Z33:AG33"/>
    <mergeCell ref="Q33:S34"/>
    <mergeCell ref="T33:V34"/>
    <mergeCell ref="C33:D33"/>
    <mergeCell ref="F33:G33"/>
    <mergeCell ref="H33:J33"/>
    <mergeCell ref="A33:B34"/>
    <mergeCell ref="K33:M34"/>
    <mergeCell ref="N33:P34"/>
    <mergeCell ref="W34:Y34"/>
    <mergeCell ref="Z34:AG34"/>
    <mergeCell ref="AN34:AQ34"/>
    <mergeCell ref="AR34:AU34"/>
    <mergeCell ref="AH33:AI34"/>
    <mergeCell ref="AN33:AQ33"/>
    <mergeCell ref="AR33:AU33"/>
    <mergeCell ref="C34:D34"/>
    <mergeCell ref="F34:G34"/>
    <mergeCell ref="H34:J34"/>
    <mergeCell ref="A37:C37"/>
    <mergeCell ref="D37:G37"/>
    <mergeCell ref="H37:K37"/>
    <mergeCell ref="L37:O37"/>
    <mergeCell ref="W37:AK37"/>
    <mergeCell ref="AJ33:AM33"/>
    <mergeCell ref="AJ34:AM34"/>
  </mergeCells>
  <phoneticPr fontId="2"/>
  <conditionalFormatting sqref="A11:B34">
    <cfRule type="expression" dxfId="35" priority="57">
      <formula>AND($C11&lt;&gt;"",$A11="")</formula>
    </cfRule>
  </conditionalFormatting>
  <conditionalFormatting sqref="W11:Y34">
    <cfRule type="expression" dxfId="34" priority="56">
      <formula>AND($A11&lt;&gt;"",$W11="")</formula>
    </cfRule>
  </conditionalFormatting>
  <conditionalFormatting sqref="C11:G34">
    <cfRule type="expression" dxfId="33" priority="53">
      <formula>AND($F11&lt;&gt;"",$C11&gt;$F11)</formula>
    </cfRule>
  </conditionalFormatting>
  <conditionalFormatting sqref="C11:D34">
    <cfRule type="expression" dxfId="32" priority="51">
      <formula>AND($F11&lt;&gt;"",$C11="")</formula>
    </cfRule>
    <cfRule type="expression" dxfId="31" priority="52">
      <formula>AND($A11&lt;&gt;"",$C11="")</formula>
    </cfRule>
  </conditionalFormatting>
  <conditionalFormatting sqref="F11:G34">
    <cfRule type="expression" dxfId="30" priority="50">
      <formula>AND($C11&lt;&gt;"",$F11="")</formula>
    </cfRule>
  </conditionalFormatting>
  <conditionalFormatting sqref="W12:Y12">
    <cfRule type="expression" dxfId="29" priority="49">
      <formula>AND($C$12&lt;&gt;"",$W12="")</formula>
    </cfRule>
  </conditionalFormatting>
  <conditionalFormatting sqref="W14:Y14">
    <cfRule type="expression" dxfId="28" priority="48">
      <formula>AND($C$14&lt;&gt;"",$W14="")</formula>
    </cfRule>
  </conditionalFormatting>
  <conditionalFormatting sqref="W16:Y16">
    <cfRule type="expression" dxfId="27" priority="47">
      <formula>AND($C$16&lt;&gt;"",$W16="")</formula>
    </cfRule>
  </conditionalFormatting>
  <conditionalFormatting sqref="W18:Y18">
    <cfRule type="expression" dxfId="26" priority="46">
      <formula>AND($C$18&lt;&gt;"",$W18="")</formula>
    </cfRule>
  </conditionalFormatting>
  <conditionalFormatting sqref="W20:Y20">
    <cfRule type="expression" dxfId="25" priority="44">
      <formula>AND($C$20&lt;&gt;"",$W20="")</formula>
    </cfRule>
  </conditionalFormatting>
  <conditionalFormatting sqref="W22:Y22">
    <cfRule type="expression" dxfId="24" priority="43">
      <formula>AND($C$22&lt;&gt;"",$W22="")</formula>
    </cfRule>
  </conditionalFormatting>
  <conditionalFormatting sqref="W24:Y24">
    <cfRule type="expression" dxfId="23" priority="42">
      <formula>AND($C$24&lt;&gt;"",$W24="")</formula>
    </cfRule>
  </conditionalFormatting>
  <conditionalFormatting sqref="W26:Y26">
    <cfRule type="expression" dxfId="22" priority="41">
      <formula>AND($C$26&lt;&gt;"",$W26="")</formula>
    </cfRule>
  </conditionalFormatting>
  <conditionalFormatting sqref="W28:Y28">
    <cfRule type="expression" dxfId="21" priority="40">
      <formula>AND($C$28&lt;&gt;"",$W28="")</formula>
    </cfRule>
  </conditionalFormatting>
  <conditionalFormatting sqref="W30:Y30">
    <cfRule type="expression" dxfId="20" priority="39">
      <formula>AND($C$30&lt;&gt;"",$W30="")</formula>
    </cfRule>
  </conditionalFormatting>
  <conditionalFormatting sqref="W32:Y32">
    <cfRule type="expression" dxfId="19" priority="38">
      <formula>AND($C$32&lt;&gt;"",$W32="")</formula>
    </cfRule>
  </conditionalFormatting>
  <conditionalFormatting sqref="W34:Y34">
    <cfRule type="expression" dxfId="18" priority="37">
      <formula>AND($C$34&lt;&gt;"",$W34="")</formula>
    </cfRule>
  </conditionalFormatting>
  <conditionalFormatting sqref="W38:AC38">
    <cfRule type="expression" dxfId="17" priority="36">
      <formula>$W$38=""</formula>
    </cfRule>
  </conditionalFormatting>
  <conditionalFormatting sqref="AE38:AK38">
    <cfRule type="expression" dxfId="16" priority="35">
      <formula>$AE$38=""</formula>
    </cfRule>
  </conditionalFormatting>
  <conditionalFormatting sqref="W38:AK38">
    <cfRule type="expression" dxfId="15" priority="34">
      <formula>AND($AE$38&lt;&gt;"",$W$38&gt;$AE$38)</formula>
    </cfRule>
  </conditionalFormatting>
  <conditionalFormatting sqref="E5:M6">
    <cfRule type="expression" dxfId="14" priority="24">
      <formula>$E$5=""</formula>
    </cfRule>
  </conditionalFormatting>
  <conditionalFormatting sqref="N5:R8">
    <cfRule type="expression" dxfId="13" priority="23">
      <formula>$N$5=""</formula>
    </cfRule>
  </conditionalFormatting>
  <conditionalFormatting sqref="AM5:AN8">
    <cfRule type="expression" dxfId="12" priority="22">
      <formula>$AM$5=""</formula>
    </cfRule>
  </conditionalFormatting>
  <conditionalFormatting sqref="A1:C1">
    <cfRule type="expression" dxfId="11" priority="21">
      <formula>$A$1=""</formula>
    </cfRule>
  </conditionalFormatting>
  <conditionalFormatting sqref="AD5:AE8">
    <cfRule type="expression" dxfId="10" priority="17">
      <formula>$AD$5=""</formula>
    </cfRule>
  </conditionalFormatting>
  <conditionalFormatting sqref="AH5:AI8">
    <cfRule type="expression" dxfId="9" priority="16">
      <formula>$AH$5=""</formula>
    </cfRule>
  </conditionalFormatting>
  <conditionalFormatting sqref="D3:M4">
    <cfRule type="expression" dxfId="8" priority="15">
      <formula>D$3=""</formula>
    </cfRule>
  </conditionalFormatting>
  <conditionalFormatting sqref="AJ11:AM34">
    <cfRule type="expression" dxfId="7" priority="14">
      <formula>AND($A11&lt;&gt;"",$AJ11="")</formula>
    </cfRule>
  </conditionalFormatting>
  <conditionalFormatting sqref="AR11:AU34">
    <cfRule type="expression" dxfId="6" priority="13">
      <formula>AND($A11&lt;&gt;"",$AR11="")</formula>
    </cfRule>
  </conditionalFormatting>
  <conditionalFormatting sqref="AJ34:AM34 AJ32:AM32 AJ30:AM30 AJ28:AM28 AJ26:AM26 AJ24:AM24 AJ22:AM22 AJ20:AM20 AJ18:AM18 AJ16:AM16 AJ14:AM14 AJ12:AM12">
    <cfRule type="expression" dxfId="5" priority="12">
      <formula>AND($C12&lt;&gt;"",$AJ12="")</formula>
    </cfRule>
  </conditionalFormatting>
  <conditionalFormatting sqref="D37:O37">
    <cfRule type="expression" dxfId="4" priority="10">
      <formula>D$37=""</formula>
    </cfRule>
  </conditionalFormatting>
  <conditionalFormatting sqref="W5:X8">
    <cfRule type="expression" dxfId="3" priority="6">
      <formula>$W$5=""</formula>
    </cfRule>
  </conditionalFormatting>
  <conditionalFormatting sqref="T5:U8">
    <cfRule type="expression" dxfId="2" priority="4">
      <formula>$T$5=""</formula>
    </cfRule>
  </conditionalFormatting>
  <conditionalFormatting sqref="H11:J11">
    <cfRule type="expression" dxfId="1" priority="3">
      <formula>$H11=""</formula>
    </cfRule>
  </conditionalFormatting>
  <conditionalFormatting sqref="H12:J34">
    <cfRule type="expression" dxfId="0" priority="1">
      <formula>$H12=""</formula>
    </cfRule>
  </conditionalFormatting>
  <dataValidations count="20">
    <dataValidation imeMode="hiragana" allowBlank="1" showInputMessage="1" showErrorMessage="1" sqref="D38:O38"/>
    <dataValidation type="custom" imeMode="disabled" showInputMessage="1" showErrorMessage="1" errorTitle="他の利用者エラー" error="受給者本人の番号、もしくは_x000a_数値５桁を超えています。" sqref="AH11:AI34">
      <formula1>AND($AH11&lt;&gt;INT($D$3&amp;$F$3&amp;$H$3&amp;$J$3&amp;$L$3),$AH11&lt;=99999)</formula1>
    </dataValidation>
    <dataValidation type="time" imeMode="disabled" allowBlank="1" showInputMessage="1" showErrorMessage="1" errorTitle="時間エラー" error="入力範囲は、「0:00～23:59」までです。" sqref="H11:J34">
      <formula1>0</formula1>
      <formula2>0.999305555555556</formula2>
    </dataValidation>
    <dataValidation type="time" imeMode="disabled" allowBlank="1" showInputMessage="1" showErrorMessage="1" errorTitle="時刻エラー" error="入力範囲は、「0:00:00～23:59:59」までです。" sqref="C11:D34 F11:G34">
      <formula1>0</formula1>
      <formula2>0.999988425925926</formula2>
    </dataValidation>
    <dataValidation type="whole" imeMode="disabled" showInputMessage="1" showErrorMessage="1" errorTitle="日付エラー" error="対象年月が空欄、もしくは_x000a_利用日の入力値が不正です。" sqref="A11:B34">
      <formula1>1</formula1>
      <formula2>IF(OR(MONTH($A$1)=4,MONTH($A$1)=6,MONTH($A$1)=9,MONTH($A$1)=11),30,IF(MONTH($A$1)=2,29,IF($A$1="",0,31)))</formula2>
    </dataValidation>
    <dataValidation type="list" allowBlank="1" showInputMessage="1" showErrorMessage="1" errorTitle="利用内容選択エラー" error="入力不可です。_x000a_リストから選択してください。" sqref="W11:Y34">
      <formula1>$AX$11:$AX$21</formula1>
    </dataValidation>
    <dataValidation type="date" imeMode="disabled" allowBlank="1" showInputMessage="1" showErrorMessage="1" errorTitle="対象年月エラー" error="日付の値が不正です。" sqref="A1:C1">
      <formula1>1</formula1>
      <formula2>401768</formula2>
    </dataValidation>
    <dataValidation type="whole" imeMode="disabled" allowBlank="1" showInputMessage="1" showErrorMessage="1" errorTitle="負担額掛率エラー" error="負担額掛率は、0～100の間です。" sqref="AM5:AN8">
      <formula1>0</formula1>
      <formula2>100</formula2>
    </dataValidation>
    <dataValidation type="list" imeMode="hiragana" allowBlank="1" showInputMessage="1" showErrorMessage="1" errorTitle="管理票エラー" error="「有」または「無」以外は入力できません。" sqref="AA5:AB8">
      <formula1>"有,無"</formula1>
    </dataValidation>
    <dataValidation type="date" imeMode="disabled" allowBlank="1" showInputMessage="1" showErrorMessage="1" errorTitle="決定期間エラー" error="日付の値が不正です。" sqref="W38:AC38 AE38:AK38">
      <formula1>1</formula1>
      <formula2>401768</formula2>
    </dataValidation>
    <dataValidation imeMode="hiragana" allowBlank="1" showInputMessage="1" errorTitle="利用内容エラー" error="半角文字が入力されているか、_x000a_全角２０文字を超えています。" sqref="Z11:AG34"/>
    <dataValidation type="date" imeMode="disabled" allowBlank="1" showInputMessage="1" showErrorMessage="1" errorTitle="生年月日エラー" error="入力値が不正です。" sqref="N5:R8">
      <formula1>1</formula1>
      <formula2>401768</formula2>
    </dataValidation>
    <dataValidation type="custom" imeMode="fullKatakana" allowBlank="1" showInputMessage="1" showErrorMessage="1" errorTitle="カナ氏名エラー" error="半角文字が入力されているか、_x000a_全角３２文字を超えています。" sqref="E5:M6">
      <formula1>AND(LEN($E5)*2=LENB($E5),MOD(LENB($E5),2)=0,LENB($E5)&lt;65)</formula1>
    </dataValidation>
    <dataValidation type="custom" imeMode="hiragana" allowBlank="1" showInputMessage="1" showErrorMessage="1" errorTitle="漢字氏名エラー" error="半角文字が入力されているか、_x000a_全角３２文字を超えています。" sqref="E7:M8">
      <formula1>AND(LEN($E7)*2=LENB($E7),MOD(LENB($E7),2)=0,LENB($E7)&lt;65)</formula1>
    </dataValidation>
    <dataValidation type="list" imeMode="hiragana" allowBlank="1" showInputMessage="1" errorTitle="交通手段エラー" error="半角文字が入力されているか、_x000a_全角２０文字を超えています。" sqref="AN11:AQ34">
      <formula1>"事業所車両,公共交通機関,その他"</formula1>
    </dataValidation>
    <dataValidation type="whole" imeMode="disabled" allowBlank="1" showInputMessage="1" showErrorMessage="1" errorTitle="報酬単価エラー" error="入力値が不正です。" sqref="AH5:AI8 AD5:AE8">
      <formula1>0</formula1>
      <formula2>99999</formula2>
    </dataValidation>
    <dataValidation type="whole" imeMode="disabled" allowBlank="1" showInputMessage="1" showErrorMessage="1" errorTitle="受給者番号エラー" error="入力範囲は、0～9です。" sqref="D3:M4">
      <formula1>0</formula1>
      <formula2>9</formula2>
    </dataValidation>
    <dataValidation type="whole" imeMode="disabled" allowBlank="1" showInputMessage="1" showErrorMessage="1" errorTitle="事業所番号エラー" error="入力範囲は、0～9です。" sqref="D37:O37">
      <formula1>0</formula1>
      <formula2>9</formula2>
    </dataValidation>
    <dataValidation type="custom" imeMode="disabled" allowBlank="1" showInputMessage="1" showErrorMessage="1" errorTitle="余暇エラー" error="余暇は、整数または0.5刻みで入力してください。" sqref="T5:U8">
      <formula1>MOD($T$5,0.5)=0</formula1>
    </dataValidation>
    <dataValidation type="custom" imeMode="disabled" allowBlank="1" showInputMessage="1" showErrorMessage="1" errorTitle="社会生活エラー" error="社会生活は、整数または0.5刻みで入力してください。" sqref="W5:X8">
      <formula1>MOD($W$5,0.5)=0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6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iragana" allowBlank="1" showInputMessage="1" showErrorMessage="1" errorTitle="対応職員エラー" error="入力値が不正です。_x000a_リストから選択、もしくは正しい値を入力してください。">
          <x14:formula1>
            <xm:f>職員・運転手メンテ!$B$2:$B$21</xm:f>
          </x14:formula1>
          <xm:sqref>AJ11:AM34</xm:sqref>
        </x14:dataValidation>
        <x14:dataValidation type="list" imeMode="hiragana" allowBlank="1" showInputMessage="1" showErrorMessage="1" errorTitle="運転手エラー" error="入力値が不正です。_x000a_リストから選択、もしくは正しい値を入力してください。">
          <x14:formula1>
            <xm:f>職員・運転手メンテ!$C$2:$C$21</xm:f>
          </x14:formula1>
          <xm:sqref>AR11:AU34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12" sqref="C12"/>
    </sheetView>
  </sheetViews>
  <sheetFormatPr defaultColWidth="11.25" defaultRowHeight="22.5" customHeight="1" x14ac:dyDescent="0.15"/>
  <cols>
    <col min="1" max="1" width="11.25" style="31"/>
    <col min="2" max="3" width="25.75" style="31" bestFit="1" customWidth="1"/>
    <col min="4" max="16384" width="11.25" style="31"/>
  </cols>
  <sheetData>
    <row r="1" spans="1:9" ht="22.5" customHeight="1" x14ac:dyDescent="0.15">
      <c r="A1" s="32" t="s">
        <v>47</v>
      </c>
      <c r="B1" s="32" t="s">
        <v>6</v>
      </c>
      <c r="C1" s="32" t="s">
        <v>16</v>
      </c>
    </row>
    <row r="2" spans="1:9" ht="22.5" customHeight="1" x14ac:dyDescent="0.15">
      <c r="A2" s="32">
        <v>1</v>
      </c>
      <c r="B2" s="33"/>
      <c r="C2" s="33"/>
      <c r="E2" s="150" t="s">
        <v>49</v>
      </c>
      <c r="F2" s="150"/>
      <c r="G2" s="151">
        <f>SUM(START:END!$Q$35)</f>
        <v>0</v>
      </c>
      <c r="H2" s="151"/>
      <c r="I2" s="31" t="s">
        <v>50</v>
      </c>
    </row>
    <row r="3" spans="1:9" ht="22.5" customHeight="1" x14ac:dyDescent="0.15">
      <c r="A3" s="32">
        <v>2</v>
      </c>
      <c r="B3" s="33"/>
      <c r="C3" s="33"/>
      <c r="G3" s="31" t="s">
        <v>51</v>
      </c>
      <c r="H3" s="31">
        <f>COUNTA(START:END!$A$1)-1</f>
        <v>0</v>
      </c>
    </row>
    <row r="4" spans="1:9" ht="22.5" customHeight="1" x14ac:dyDescent="0.15">
      <c r="A4" s="32">
        <v>3</v>
      </c>
      <c r="B4" s="33"/>
      <c r="C4" s="33"/>
    </row>
    <row r="5" spans="1:9" ht="22.5" customHeight="1" x14ac:dyDescent="0.15">
      <c r="A5" s="32">
        <v>4</v>
      </c>
      <c r="B5" s="33"/>
      <c r="C5" s="33"/>
    </row>
    <row r="6" spans="1:9" ht="22.5" customHeight="1" x14ac:dyDescent="0.15">
      <c r="A6" s="32">
        <v>5</v>
      </c>
      <c r="B6" s="33"/>
      <c r="C6" s="33"/>
    </row>
    <row r="7" spans="1:9" ht="22.5" customHeight="1" x14ac:dyDescent="0.15">
      <c r="A7" s="32">
        <v>6</v>
      </c>
      <c r="B7" s="33"/>
      <c r="C7" s="33"/>
    </row>
    <row r="8" spans="1:9" ht="22.5" customHeight="1" x14ac:dyDescent="0.15">
      <c r="A8" s="32">
        <v>7</v>
      </c>
      <c r="B8" s="33"/>
      <c r="C8" s="33"/>
    </row>
    <row r="9" spans="1:9" ht="22.5" customHeight="1" x14ac:dyDescent="0.15">
      <c r="A9" s="32">
        <v>8</v>
      </c>
      <c r="B9" s="33"/>
      <c r="C9" s="33"/>
    </row>
    <row r="10" spans="1:9" ht="22.5" customHeight="1" x14ac:dyDescent="0.15">
      <c r="A10" s="32">
        <v>9</v>
      </c>
      <c r="B10" s="33"/>
      <c r="C10" s="33"/>
    </row>
    <row r="11" spans="1:9" ht="22.5" customHeight="1" x14ac:dyDescent="0.15">
      <c r="A11" s="32">
        <v>10</v>
      </c>
      <c r="B11" s="33"/>
      <c r="C11" s="33"/>
    </row>
    <row r="12" spans="1:9" ht="22.5" customHeight="1" x14ac:dyDescent="0.15">
      <c r="A12" s="32">
        <v>11</v>
      </c>
      <c r="B12" s="33"/>
      <c r="C12" s="33"/>
    </row>
    <row r="13" spans="1:9" ht="22.5" customHeight="1" x14ac:dyDescent="0.15">
      <c r="A13" s="32">
        <v>12</v>
      </c>
      <c r="B13" s="33"/>
      <c r="C13" s="33"/>
    </row>
    <row r="14" spans="1:9" ht="22.5" customHeight="1" x14ac:dyDescent="0.15">
      <c r="A14" s="32">
        <v>13</v>
      </c>
      <c r="B14" s="33"/>
      <c r="C14" s="33"/>
    </row>
    <row r="15" spans="1:9" ht="22.5" customHeight="1" x14ac:dyDescent="0.15">
      <c r="A15" s="32">
        <v>14</v>
      </c>
      <c r="B15" s="33"/>
      <c r="C15" s="33"/>
    </row>
    <row r="16" spans="1:9" ht="22.5" customHeight="1" x14ac:dyDescent="0.15">
      <c r="A16" s="32">
        <v>15</v>
      </c>
      <c r="B16" s="33"/>
      <c r="C16" s="33"/>
    </row>
    <row r="17" spans="1:3" ht="22.5" customHeight="1" x14ac:dyDescent="0.15">
      <c r="A17" s="32">
        <v>16</v>
      </c>
      <c r="B17" s="33"/>
      <c r="C17" s="33"/>
    </row>
    <row r="18" spans="1:3" ht="22.5" customHeight="1" x14ac:dyDescent="0.15">
      <c r="A18" s="32">
        <v>17</v>
      </c>
      <c r="B18" s="33"/>
      <c r="C18" s="33"/>
    </row>
    <row r="19" spans="1:3" ht="22.5" customHeight="1" x14ac:dyDescent="0.15">
      <c r="A19" s="32">
        <v>18</v>
      </c>
      <c r="B19" s="33"/>
      <c r="C19" s="33"/>
    </row>
    <row r="20" spans="1:3" ht="22.5" customHeight="1" x14ac:dyDescent="0.15">
      <c r="A20" s="32">
        <v>19</v>
      </c>
      <c r="B20" s="33"/>
      <c r="C20" s="33"/>
    </row>
    <row r="21" spans="1:3" ht="22.5" customHeight="1" x14ac:dyDescent="0.15">
      <c r="A21" s="32">
        <v>20</v>
      </c>
      <c r="B21" s="33"/>
      <c r="C21" s="33"/>
    </row>
  </sheetData>
  <sheetProtection algorithmName="SHA-512" hashValue="VODyUXRfF93RnqDFiv7BSnf7uP6bK5+Z08b73Sdi2XbQEH/9DTq06wdP3p/Yn8s3aF9gzPlsd5YMg7j7TxYpog==" saltValue="4Itq2lhe1nN2UMqK4qyCmA==" spinCount="100000" sheet="1" objects="1" scenarios="1" selectLockedCells="1"/>
  <mergeCells count="2">
    <mergeCell ref="E2:F2"/>
    <mergeCell ref="G2:H2"/>
  </mergeCells>
  <phoneticPr fontId="2"/>
  <dataValidations count="1">
    <dataValidation type="custom" imeMode="hiragana" allowBlank="1" showInputMessage="1" showErrorMessage="1" errorTitle="氏名入力エラー" error="半角文字が入力されているか、_x000a_全角１６文字を超えています。" sqref="B2:C21">
      <formula1>AND(LEN(B2)*2=LENB(B2),MOD(LENB(B2),2)=0,LENB(B2)&lt;33)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34:Q35"/>
  <sheetViews>
    <sheetView workbookViewId="0">
      <selection sqref="A1:C1"/>
    </sheetView>
  </sheetViews>
  <sheetFormatPr defaultRowHeight="13.5" x14ac:dyDescent="0.15"/>
  <sheetData>
    <row r="34" spans="17:17" ht="14.25" thickBot="1" x14ac:dyDescent="0.2"/>
    <row r="35" spans="17:17" ht="14.25" thickBot="1" x14ac:dyDescent="0.2">
      <c r="Q35" s="34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START</vt:lpstr>
      <vt:lpstr>移動支援事業明細</vt:lpstr>
      <vt:lpstr>移動支援事業明細 (2)</vt:lpstr>
      <vt:lpstr>職員・運転手メンテ</vt:lpstr>
      <vt:lpstr>END</vt:lpstr>
      <vt:lpstr>移動支援事業明細!Print_Area</vt:lpstr>
      <vt:lpstr>'移動支援事業明細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shogai-hfsys176</dc:creator>
  <cp:lastModifiedBy>辻本 義彦</cp:lastModifiedBy>
  <cp:lastPrinted>2019-09-10T04:47:03Z</cp:lastPrinted>
  <dcterms:created xsi:type="dcterms:W3CDTF">2008-06-30T07:09:37Z</dcterms:created>
  <dcterms:modified xsi:type="dcterms:W3CDTF">2020-11-06T07:37:12Z</dcterms:modified>
</cp:coreProperties>
</file>