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04：特別会計\20企業会計\照会回答・通知\R5\!!回答済\0126_経営比較分析表\2_3_駐車場\"/>
    </mc:Choice>
  </mc:AlternateContent>
  <workbookProtection workbookAlgorithmName="SHA-512" workbookHashValue="PHWDV1KhKhE4UryNa1jhqjgU5Wf+2+O9FL3SA9MywNn3+5vzeJvvNVFeQgfpKkrO7K6CCZbXuhSeEpWXkix3gg==" workbookSaltValue="EDtQP5rcYG8yB/Oh9/k9dQ==" workbookSpinCount="100000" lockStructure="1"/>
  <bookViews>
    <workbookView xWindow="-120" yWindow="480" windowWidth="29040" windowHeight="1572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CS30" i="4"/>
  <c r="MA51" i="4"/>
  <c r="IT76" i="4"/>
  <c r="CS51" i="4"/>
  <c r="HJ30" i="4"/>
  <c r="C11" i="5"/>
  <c r="D11" i="5"/>
  <c r="E11" i="5"/>
  <c r="B11" i="5"/>
  <c r="BK76" i="4" l="1"/>
  <c r="LH51" i="4"/>
  <c r="IE76" i="4"/>
  <c r="LT76" i="4"/>
  <c r="GQ51" i="4"/>
  <c r="LH30" i="4"/>
  <c r="BZ51" i="4"/>
  <c r="GQ30" i="4"/>
  <c r="BZ30" i="4"/>
  <c r="FX30" i="4"/>
  <c r="BG30" i="4"/>
  <c r="FX51" i="4"/>
  <c r="KO30" i="4"/>
  <c r="AV76" i="4"/>
  <c r="KO51" i="4"/>
  <c r="HP76" i="4"/>
  <c r="BG51" i="4"/>
  <c r="LE76" i="4"/>
  <c r="KP76" i="4"/>
  <c r="HA76" i="4"/>
  <c r="AN51" i="4"/>
  <c r="FE30" i="4"/>
  <c r="JV30" i="4"/>
  <c r="AN30" i="4"/>
  <c r="AG76" i="4"/>
  <c r="JV51" i="4"/>
  <c r="FE51" i="4"/>
  <c r="JC51" i="4"/>
  <c r="KA76" i="4"/>
  <c r="EL51" i="4"/>
  <c r="JC30" i="4"/>
  <c r="R76" i="4"/>
  <c r="GL76" i="4"/>
  <c r="U51" i="4"/>
  <c r="EL30" i="4"/>
  <c r="U30"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<sst xmlns="http://schemas.openxmlformats.org/spreadsheetml/2006/main" count="278" uniqueCount="135">
  <si>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</si>
  <si>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</si>
  <si>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</si>
  <si>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</si>
  <si>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</si>
  <si>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</si>
  <si>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</si>
  <si>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</si>
  <si>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</si>
  <si>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</si>
  <si>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</si>
  <si>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</si>
  <si>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</si>
  <si>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</si>
  <si>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</si>
  <si>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</si>
  <si>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</si>
  <si>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</si>
  <si>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</si>
  <si>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</si>
  <si>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</si>
  <si>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</si>
  <si>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</si>
  <si>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</si>
  <si>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</si>
  <si>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</si>
  <si>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</si>
  <si>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</si>
  <si>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</si>
  <si>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</si>
  <si>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</si>
  <si>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</si>
  <si>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</si>
  <si>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</si>
  <si>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</si>
  <si>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</si>
  <si>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</si>
  <si>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</si>
  <si>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</si>
  <si>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</si>
  <si>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</si>
  <si>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</si>
  <si>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</si>
  <si>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</si>
  <si>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</si>
  <si>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</si>
  <si>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</si>
  <si>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</si>
  <si>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</si>
  <si>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</si>
  <si>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</si>
  <si>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</si>
  <si>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</si>
  <si>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</si>
  <si>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</si>
  <si>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</si>
  <si>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</si>
  <si>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</si>
  <si>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</si>
  <si>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</si>
  <si>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</si>
  <si>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</si>
  <si>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</si>
  <si>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</si>
  <si>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</si>
  <si>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</si>
  <si>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</si>
  <si>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</si>
  <si>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</si>
  <si>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</si>
  <si>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</si>
  <si>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</si>
  <si>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</si>
  <si>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</si>
  <si>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</si>
  <si>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</si>
  <si>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</si>
  <si>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</si>
  <si>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</si>
  <si>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</si>
  <si>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</si>
  <si>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</si>
  <si>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</si>
  <si>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</si>
  <si>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</si>
  <si>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</si>
  <si>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</si>
  <si>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</si>
  <si>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</si>
  <si>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</si>
  <si>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</si>
  <si>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</si>
  <si>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</si>
  <si>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</si>
  <si>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</si>
  <si>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</si>
  <si>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</si>
  <si>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</si>
  <si>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</si>
  <si>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</si>
  <si>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</si>
  <si>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</si>
  <si>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</si>
  <si>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</si>
  <si>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</si>
  <si>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</si>
  <si>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</si>
  <si>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</si>
  <si>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</si>
  <si>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</si>
  <si>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</si>
  <si>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</si>
  <si>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</si>
  <si>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旭川市</t>
  </si>
  <si>
    <t>旭川市７条駐車場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</si>
  <si>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</si>
  <si>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</si>
  <si>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</si>
  <si>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</si>
  <si>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</si>
  <si>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</si>
  <si>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</si>
  <si>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</si>
  <si>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</si>
  <si>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</si>
  <si>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</si>
  <si>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</si>
  <si>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</si>
  <si>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</si>
  <si>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</si>
  <si>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</si>
  <si>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本施設は，しゅん工から４０年以上経過しており，令和元年度に施設構造体や設備の劣化状況及び長寿命化の対策調査を行ったところ，構造体強度や各種設備の劣化が認められている。</t>
    <phoneticPr fontId="5"/>
  </si>
  <si>
    <t>　本施設は，市庁舎と文化会館に隣接し，地下通路で接続しているため，来庁者，文化会館利用者の駐車場と不足する公用車の駐車場としての利用が主な収入源となっている。
　収益的収支比率は，平成３０年度までは100%を超え，健全な経営を継続していたが，令和元年度から新型コロナウイルス感染拡大の影響を受けて100%を割り込んでいる。令和３年度から駐車場使用料は回復傾向にあるが，令和４年度は燃料費と電気料金高騰の影響を受け，支出が増加したことから前年度と同様に一般会計からの繰入せざるを得ない結果となっている。</t>
    <rPh sb="175" eb="177">
      <t>カイフク</t>
    </rPh>
    <rPh sb="177" eb="179">
      <t>ケイコウ</t>
    </rPh>
    <rPh sb="184" eb="186">
      <t>レイワ</t>
    </rPh>
    <rPh sb="187" eb="189">
      <t>ネンド</t>
    </rPh>
    <rPh sb="190" eb="193">
      <t>ネンリョウヒ</t>
    </rPh>
    <rPh sb="197" eb="198">
      <t>キン</t>
    </rPh>
    <rPh sb="198" eb="200">
      <t>コウトウ</t>
    </rPh>
    <rPh sb="201" eb="203">
      <t>エイキョウ</t>
    </rPh>
    <rPh sb="204" eb="205">
      <t>ウ</t>
    </rPh>
    <rPh sb="207" eb="209">
      <t>シシュツ</t>
    </rPh>
    <rPh sb="210" eb="212">
      <t>ゾウカ</t>
    </rPh>
    <phoneticPr fontId="5"/>
  </si>
  <si>
    <t>　料金収入は平成5年度をピークに減少傾向にあるものの，平成30年度までは概ね健全な経営状態を維持してきたが，コロナ禍の影響により，令和元年度収支から赤字転落した。令和４年度は前年度と比べ，稼働率は改善してきているが，燃料費と電気料金高騰の影響を受け，赤字収支となっている。
　引き続き収入増の取組と経費圧縮により収支均衡を目指すことが必要である。
　また，将来的には，本施設と隣接する市庁舎や今後予定している地上駐車場の整備や老朽化が進む文化会館の整備の方向性により，本駐車場の運営は大きな影響を受けるため，これらの影響を予測した収支状況の見通しや必要な設備投資の見極めを適宜行い，今後の本施設の活用形態について，検討していく必要がある。</t>
    <rPh sb="57" eb="58">
      <t>カ</t>
    </rPh>
    <rPh sb="90" eb="92">
      <t>ケイコウ</t>
    </rPh>
    <rPh sb="94" eb="97">
      <t>カドウリツ</t>
    </rPh>
    <rPh sb="98" eb="100">
      <t>カイゼン</t>
    </rPh>
    <rPh sb="138" eb="139">
      <t>ヒ</t>
    </rPh>
    <rPh sb="140" eb="141">
      <t>ツヅ</t>
    </rPh>
    <rPh sb="179" eb="180">
      <t>シ</t>
    </rPh>
    <rPh sb="185" eb="187">
      <t>ヨテイ</t>
    </rPh>
    <phoneticPr fontId="5"/>
  </si>
  <si>
    <t>　稼働率は，令和２年度に新型コロナウイルス感染症の影響により大幅に低下したが，その後，回復に転じ，令和４年度は概ねコロナ禍前の水準まで回復している状況である。</t>
    <rPh sb="41" eb="42">
      <t>ゴ</t>
    </rPh>
    <rPh sb="43" eb="45">
      <t>カイフク</t>
    </rPh>
    <rPh sb="46" eb="47">
      <t>テン</t>
    </rPh>
    <rPh sb="55" eb="56">
      <t>オオム</t>
    </rPh>
    <rPh sb="67" eb="69">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</si>
</sst>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118.9</c:v>
                </c:pt>
                <c:pt idx="1">
                  <c:v>96.2</c:v>
                </c:pt>
                <c:pt idx="2">
                  <c:v>94.5</c:v>
                </c:pt>
                <c:pt idx="3">
                  <c:v>97.8</c:v>
                </c:pt>
                <c:pt idx="4">
                  <c:v>88.9</c:v>
                </c:pt>
              </c:numCache>
            </c:numRef>
          </c:val>
          <c:extLst>
            <c:ext xmlns:c16="http://schemas.microsoft.com/office/drawing/2014/chart" uri="{C3380CC4-5D6E-409C-BE32-E72D297353CC}">
              <c16:uniqueId val="{00000000-9A85-4749-8EFF-7847D7941F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9A85-4749-8EFF-7847D7941F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E5-4250-91E0-55FCDF10EC8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94E5-4250-91E0-55FCDF10EC8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C80-4A96-B156-86156DB85D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80-4A96-B156-86156DB85D1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602-4DEB-9C62-AC606915DB9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602-4DEB-9C62-AC606915DB9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18.100000000000001</c:v>
                </c:pt>
                <c:pt idx="3">
                  <c:v>16.899999999999999</c:v>
                </c:pt>
                <c:pt idx="4">
                  <c:v>6.4</c:v>
                </c:pt>
              </c:numCache>
            </c:numRef>
          </c:val>
          <c:extLst>
            <c:ext xmlns:c16="http://schemas.microsoft.com/office/drawing/2014/chart" uri="{C3380CC4-5D6E-409C-BE32-E72D297353CC}">
              <c16:uniqueId val="{00000000-3CCD-4DA0-900D-0F6DADCCD4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3CCD-4DA0-900D-0F6DADCCD4C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75</c:v>
                </c:pt>
                <c:pt idx="3">
                  <c:v>71</c:v>
                </c:pt>
                <c:pt idx="4">
                  <c:v>26</c:v>
                </c:pt>
              </c:numCache>
            </c:numRef>
          </c:val>
          <c:extLst>
            <c:ext xmlns:c16="http://schemas.microsoft.com/office/drawing/2014/chart" uri="{C3380CC4-5D6E-409C-BE32-E72D297353CC}">
              <c16:uniqueId val="{00000000-0ABD-4E9E-81B2-5858AEE701D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0ABD-4E9E-81B2-5858AEE701D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181.4</c:v>
                </c:pt>
                <c:pt idx="1">
                  <c:v>171.1</c:v>
                </c:pt>
                <c:pt idx="2">
                  <c:v>141.30000000000001</c:v>
                </c:pt>
                <c:pt idx="3">
                  <c:v>145.1</c:v>
                </c:pt>
                <c:pt idx="4">
                  <c:v>171.9</c:v>
                </c:pt>
              </c:numCache>
            </c:numRef>
          </c:val>
          <c:extLst>
            <c:ext xmlns:c16="http://schemas.microsoft.com/office/drawing/2014/chart" uri="{C3380CC4-5D6E-409C-BE32-E72D297353CC}">
              <c16:uniqueId val="{00000000-2A1D-4443-8F6B-77E5FCD3B99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2A1D-4443-8F6B-77E5FCD3B99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15.9</c:v>
                </c:pt>
                <c:pt idx="1">
                  <c:v>-4</c:v>
                </c:pt>
                <c:pt idx="2">
                  <c:v>-30.9</c:v>
                </c:pt>
                <c:pt idx="3">
                  <c:v>-23.7</c:v>
                </c:pt>
                <c:pt idx="4">
                  <c:v>-21.2</c:v>
                </c:pt>
              </c:numCache>
            </c:numRef>
          </c:val>
          <c:extLst>
            <c:ext xmlns:c16="http://schemas.microsoft.com/office/drawing/2014/chart" uri="{C3380CC4-5D6E-409C-BE32-E72D297353CC}">
              <c16:uniqueId val="{00000000-D503-4698-B5F6-A9139C66A7A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D503-4698-B5F6-A9139C66A7A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9224</c:v>
                </c:pt>
                <c:pt idx="1">
                  <c:v>-2157</c:v>
                </c:pt>
                <c:pt idx="2">
                  <c:v>-11808</c:v>
                </c:pt>
                <c:pt idx="3">
                  <c:v>-10066</c:v>
                </c:pt>
                <c:pt idx="4">
                  <c:v>-10662</c:v>
                </c:pt>
              </c:numCache>
            </c:numRef>
          </c:val>
          <c:extLst>
            <c:ext xmlns:c16="http://schemas.microsoft.com/office/drawing/2014/chart" uri="{C3380CC4-5D6E-409C-BE32-E72D297353CC}">
              <c16:uniqueId val="{00000000-3106-48BA-8907-9F53649416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3106-48BA-8907-9F53649416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北海道旭川市　旭川市７条駐車場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6986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118.9</v>
      </c>
      <c r="V31" s="116"/>
      <c r="W31" s="116"/>
      <c r="X31" s="116"/>
      <c r="Y31" s="116"/>
      <c r="Z31" s="116"/>
      <c r="AA31" s="116"/>
      <c r="AB31" s="116"/>
      <c r="AC31" s="116"/>
      <c r="AD31" s="116"/>
      <c r="AE31" s="116"/>
      <c r="AF31" s="116"/>
      <c r="AG31" s="116"/>
      <c r="AH31" s="116"/>
      <c r="AI31" s="116"/>
      <c r="AJ31" s="116"/>
      <c r="AK31" s="116"/>
      <c r="AL31" s="116"/>
      <c r="AM31" s="116"/>
      <c r="AN31" s="116">
        <f>データ!Z7</f>
        <v>96.2</v>
      </c>
      <c r="AO31" s="116"/>
      <c r="AP31" s="116"/>
      <c r="AQ31" s="116"/>
      <c r="AR31" s="116"/>
      <c r="AS31" s="116"/>
      <c r="AT31" s="116"/>
      <c r="AU31" s="116"/>
      <c r="AV31" s="116"/>
      <c r="AW31" s="116"/>
      <c r="AX31" s="116"/>
      <c r="AY31" s="116"/>
      <c r="AZ31" s="116"/>
      <c r="BA31" s="116"/>
      <c r="BB31" s="116"/>
      <c r="BC31" s="116"/>
      <c r="BD31" s="116"/>
      <c r="BE31" s="116"/>
      <c r="BF31" s="116"/>
      <c r="BG31" s="116">
        <f>データ!AA7</f>
        <v>94.5</v>
      </c>
      <c r="BH31" s="116"/>
      <c r="BI31" s="116"/>
      <c r="BJ31" s="116"/>
      <c r="BK31" s="116"/>
      <c r="BL31" s="116"/>
      <c r="BM31" s="116"/>
      <c r="BN31" s="116"/>
      <c r="BO31" s="116"/>
      <c r="BP31" s="116"/>
      <c r="BQ31" s="116"/>
      <c r="BR31" s="116"/>
      <c r="BS31" s="116"/>
      <c r="BT31" s="116"/>
      <c r="BU31" s="116"/>
      <c r="BV31" s="116"/>
      <c r="BW31" s="116"/>
      <c r="BX31" s="116"/>
      <c r="BY31" s="116"/>
      <c r="BZ31" s="116">
        <f>データ!AB7</f>
        <v>97.8</v>
      </c>
      <c r="CA31" s="116"/>
      <c r="CB31" s="116"/>
      <c r="CC31" s="116"/>
      <c r="CD31" s="116"/>
      <c r="CE31" s="116"/>
      <c r="CF31" s="116"/>
      <c r="CG31" s="116"/>
      <c r="CH31" s="116"/>
      <c r="CI31" s="116"/>
      <c r="CJ31" s="116"/>
      <c r="CK31" s="116"/>
      <c r="CL31" s="116"/>
      <c r="CM31" s="116"/>
      <c r="CN31" s="116"/>
      <c r="CO31" s="116"/>
      <c r="CP31" s="116"/>
      <c r="CQ31" s="116"/>
      <c r="CR31" s="116"/>
      <c r="CS31" s="116">
        <f>データ!AC7</f>
        <v>88.9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18.100000000000001</v>
      </c>
      <c r="FY31" s="116"/>
      <c r="FZ31" s="116"/>
      <c r="GA31" s="116"/>
      <c r="GB31" s="116"/>
      <c r="GC31" s="116"/>
      <c r="GD31" s="116"/>
      <c r="GE31" s="116"/>
      <c r="GF31" s="116"/>
      <c r="GG31" s="116"/>
      <c r="GH31" s="116"/>
      <c r="GI31" s="116"/>
      <c r="GJ31" s="116"/>
      <c r="GK31" s="116"/>
      <c r="GL31" s="116"/>
      <c r="GM31" s="116"/>
      <c r="GN31" s="116"/>
      <c r="GO31" s="116"/>
      <c r="GP31" s="116"/>
      <c r="GQ31" s="116">
        <f>データ!AM7</f>
        <v>16.899999999999999</v>
      </c>
      <c r="GR31" s="116"/>
      <c r="GS31" s="116"/>
      <c r="GT31" s="116"/>
      <c r="GU31" s="116"/>
      <c r="GV31" s="116"/>
      <c r="GW31" s="116"/>
      <c r="GX31" s="116"/>
      <c r="GY31" s="116"/>
      <c r="GZ31" s="116"/>
      <c r="HA31" s="116"/>
      <c r="HB31" s="116"/>
      <c r="HC31" s="116"/>
      <c r="HD31" s="116"/>
      <c r="HE31" s="116"/>
      <c r="HF31" s="116"/>
      <c r="HG31" s="116"/>
      <c r="HH31" s="116"/>
      <c r="HI31" s="116"/>
      <c r="HJ31" s="116">
        <f>データ!AN7</f>
        <v>6.4</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181.4</v>
      </c>
      <c r="JD31" s="111"/>
      <c r="JE31" s="111"/>
      <c r="JF31" s="111"/>
      <c r="JG31" s="111"/>
      <c r="JH31" s="111"/>
      <c r="JI31" s="111"/>
      <c r="JJ31" s="111"/>
      <c r="JK31" s="111"/>
      <c r="JL31" s="111"/>
      <c r="JM31" s="111"/>
      <c r="JN31" s="111"/>
      <c r="JO31" s="111"/>
      <c r="JP31" s="111"/>
      <c r="JQ31" s="111"/>
      <c r="JR31" s="111"/>
      <c r="JS31" s="111"/>
      <c r="JT31" s="111"/>
      <c r="JU31" s="112"/>
      <c r="JV31" s="110">
        <f>データ!DL7</f>
        <v>171.1</v>
      </c>
      <c r="JW31" s="111"/>
      <c r="JX31" s="111"/>
      <c r="JY31" s="111"/>
      <c r="JZ31" s="111"/>
      <c r="KA31" s="111"/>
      <c r="KB31" s="111"/>
      <c r="KC31" s="111"/>
      <c r="KD31" s="111"/>
      <c r="KE31" s="111"/>
      <c r="KF31" s="111"/>
      <c r="KG31" s="111"/>
      <c r="KH31" s="111"/>
      <c r="KI31" s="111"/>
      <c r="KJ31" s="111"/>
      <c r="KK31" s="111"/>
      <c r="KL31" s="111"/>
      <c r="KM31" s="111"/>
      <c r="KN31" s="112"/>
      <c r="KO31" s="110">
        <f>データ!DM7</f>
        <v>141.30000000000001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145.1</v>
      </c>
      <c r="LI31" s="111"/>
      <c r="LJ31" s="111"/>
      <c r="LK31" s="111"/>
      <c r="LL31" s="111"/>
      <c r="LM31" s="111"/>
      <c r="LN31" s="111"/>
      <c r="LO31" s="111"/>
      <c r="LP31" s="111"/>
      <c r="LQ31" s="111"/>
      <c r="LR31" s="111"/>
      <c r="LS31" s="111"/>
      <c r="LT31" s="111"/>
      <c r="LU31" s="111"/>
      <c r="LV31" s="111"/>
      <c r="LW31" s="111"/>
      <c r="LX31" s="111"/>
      <c r="LY31" s="111"/>
      <c r="LZ31" s="112"/>
      <c r="MA31" s="110">
        <f>データ!DO7</f>
        <v>171.9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75</v>
      </c>
      <c r="BH52" s="120"/>
      <c r="BI52" s="120"/>
      <c r="BJ52" s="120"/>
      <c r="BK52" s="120"/>
      <c r="BL52" s="120"/>
      <c r="BM52" s="120"/>
      <c r="BN52" s="120"/>
      <c r="BO52" s="120"/>
      <c r="BP52" s="120"/>
      <c r="BQ52" s="120"/>
      <c r="BR52" s="120"/>
      <c r="BS52" s="120"/>
      <c r="BT52" s="120"/>
      <c r="BU52" s="120"/>
      <c r="BV52" s="120"/>
      <c r="BW52" s="120"/>
      <c r="BX52" s="120"/>
      <c r="BY52" s="120"/>
      <c r="BZ52" s="120">
        <f>データ!AX7</f>
        <v>71</v>
      </c>
      <c r="CA52" s="120"/>
      <c r="CB52" s="120"/>
      <c r="CC52" s="120"/>
      <c r="CD52" s="120"/>
      <c r="CE52" s="120"/>
      <c r="CF52" s="120"/>
      <c r="CG52" s="120"/>
      <c r="CH52" s="120"/>
      <c r="CI52" s="120"/>
      <c r="CJ52" s="120"/>
      <c r="CK52" s="120"/>
      <c r="CL52" s="120"/>
      <c r="CM52" s="120"/>
      <c r="CN52" s="120"/>
      <c r="CO52" s="120"/>
      <c r="CP52" s="120"/>
      <c r="CQ52" s="120"/>
      <c r="CR52" s="120"/>
      <c r="CS52" s="120">
        <f>データ!AY7</f>
        <v>26</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15.9</v>
      </c>
      <c r="EM52" s="116"/>
      <c r="EN52" s="116"/>
      <c r="EO52" s="116"/>
      <c r="EP52" s="116"/>
      <c r="EQ52" s="116"/>
      <c r="ER52" s="116"/>
      <c r="ES52" s="116"/>
      <c r="ET52" s="116"/>
      <c r="EU52" s="116"/>
      <c r="EV52" s="116"/>
      <c r="EW52" s="116"/>
      <c r="EX52" s="116"/>
      <c r="EY52" s="116"/>
      <c r="EZ52" s="116"/>
      <c r="FA52" s="116"/>
      <c r="FB52" s="116"/>
      <c r="FC52" s="116"/>
      <c r="FD52" s="116"/>
      <c r="FE52" s="116">
        <f>データ!BG7</f>
        <v>-4</v>
      </c>
      <c r="FF52" s="116"/>
      <c r="FG52" s="116"/>
      <c r="FH52" s="116"/>
      <c r="FI52" s="116"/>
      <c r="FJ52" s="116"/>
      <c r="FK52" s="116"/>
      <c r="FL52" s="116"/>
      <c r="FM52" s="116"/>
      <c r="FN52" s="116"/>
      <c r="FO52" s="116"/>
      <c r="FP52" s="116"/>
      <c r="FQ52" s="116"/>
      <c r="FR52" s="116"/>
      <c r="FS52" s="116"/>
      <c r="FT52" s="116"/>
      <c r="FU52" s="116"/>
      <c r="FV52" s="116"/>
      <c r="FW52" s="116"/>
      <c r="FX52" s="116">
        <f>データ!BH7</f>
        <v>-30.9</v>
      </c>
      <c r="FY52" s="116"/>
      <c r="FZ52" s="116"/>
      <c r="GA52" s="116"/>
      <c r="GB52" s="116"/>
      <c r="GC52" s="116"/>
      <c r="GD52" s="116"/>
      <c r="GE52" s="116"/>
      <c r="GF52" s="116"/>
      <c r="GG52" s="116"/>
      <c r="GH52" s="116"/>
      <c r="GI52" s="116"/>
      <c r="GJ52" s="116"/>
      <c r="GK52" s="116"/>
      <c r="GL52" s="116"/>
      <c r="GM52" s="116"/>
      <c r="GN52" s="116"/>
      <c r="GO52" s="116"/>
      <c r="GP52" s="116"/>
      <c r="GQ52" s="116">
        <f>データ!BI7</f>
        <v>-23.7</v>
      </c>
      <c r="GR52" s="116"/>
      <c r="GS52" s="116"/>
      <c r="GT52" s="116"/>
      <c r="GU52" s="116"/>
      <c r="GV52" s="116"/>
      <c r="GW52" s="116"/>
      <c r="GX52" s="116"/>
      <c r="GY52" s="116"/>
      <c r="GZ52" s="116"/>
      <c r="HA52" s="116"/>
      <c r="HB52" s="116"/>
      <c r="HC52" s="116"/>
      <c r="HD52" s="116"/>
      <c r="HE52" s="116"/>
      <c r="HF52" s="116"/>
      <c r="HG52" s="116"/>
      <c r="HH52" s="116"/>
      <c r="HI52" s="116"/>
      <c r="HJ52" s="116">
        <f>データ!BJ7</f>
        <v>-21.2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9224</v>
      </c>
      <c r="JD52" s="120"/>
      <c r="JE52" s="120"/>
      <c r="JF52" s="120"/>
      <c r="JG52" s="120"/>
      <c r="JH52" s="120"/>
      <c r="JI52" s="120"/>
      <c r="JJ52" s="120"/>
      <c r="JK52" s="120"/>
      <c r="JL52" s="120"/>
      <c r="JM52" s="120"/>
      <c r="JN52" s="120"/>
      <c r="JO52" s="120"/>
      <c r="JP52" s="120"/>
      <c r="JQ52" s="120"/>
      <c r="JR52" s="120"/>
      <c r="JS52" s="120"/>
      <c r="JT52" s="120"/>
      <c r="JU52" s="120"/>
      <c r="JV52" s="120">
        <f>データ!BR7</f>
        <v>-2157</v>
      </c>
      <c r="JW52" s="120"/>
      <c r="JX52" s="120"/>
      <c r="JY52" s="120"/>
      <c r="JZ52" s="120"/>
      <c r="KA52" s="120"/>
      <c r="KB52" s="120"/>
      <c r="KC52" s="120"/>
      <c r="KD52" s="120"/>
      <c r="KE52" s="120"/>
      <c r="KF52" s="120"/>
      <c r="KG52" s="120"/>
      <c r="KH52" s="120"/>
      <c r="KI52" s="120"/>
      <c r="KJ52" s="120"/>
      <c r="KK52" s="120"/>
      <c r="KL52" s="120"/>
      <c r="KM52" s="120"/>
      <c r="KN52" s="120"/>
      <c r="KO52" s="120">
        <f>データ!BS7</f>
        <v>-11808</v>
      </c>
      <c r="KP52" s="120"/>
      <c r="KQ52" s="120"/>
      <c r="KR52" s="120"/>
      <c r="KS52" s="120"/>
      <c r="KT52" s="120"/>
      <c r="KU52" s="120"/>
      <c r="KV52" s="120"/>
      <c r="KW52" s="120"/>
      <c r="KX52" s="120"/>
      <c r="KY52" s="120"/>
      <c r="KZ52" s="120"/>
      <c r="LA52" s="120"/>
      <c r="LB52" s="120"/>
      <c r="LC52" s="120"/>
      <c r="LD52" s="120"/>
      <c r="LE52" s="120"/>
      <c r="LF52" s="120"/>
      <c r="LG52" s="120"/>
      <c r="LH52" s="120">
        <f>データ!BT7</f>
        <v>-10066</v>
      </c>
      <c r="LI52" s="120"/>
      <c r="LJ52" s="120"/>
      <c r="LK52" s="120"/>
      <c r="LL52" s="120"/>
      <c r="LM52" s="120"/>
      <c r="LN52" s="120"/>
      <c r="LO52" s="120"/>
      <c r="LP52" s="120"/>
      <c r="LQ52" s="120"/>
      <c r="LR52" s="120"/>
      <c r="LS52" s="120"/>
      <c r="LT52" s="120"/>
      <c r="LU52" s="120"/>
      <c r="LV52" s="120"/>
      <c r="LW52" s="120"/>
      <c r="LX52" s="120"/>
      <c r="LY52" s="120"/>
      <c r="LZ52" s="120"/>
      <c r="MA52" s="120">
        <f>データ!BU7</f>
        <v>-10662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266623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73080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ZvZx1EqREGZqe9PlJlQWPYB71yux3T7NKtJBp2uKxG1VYRO9To8bLGl3WY9wZGNXg7rIGtX+4tmuJyJqzWmpQ==" saltValue="2i+/T0cx4NSIlKdhyPyL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100</v>
      </c>
      <c r="AV5" s="47" t="s">
        <v>90</v>
      </c>
      <c r="AW5" s="47" t="s">
        <v>91</v>
      </c>
      <c r="AX5" s="47" t="s">
        <v>101</v>
      </c>
      <c r="AY5" s="47" t="s">
        <v>93</v>
      </c>
      <c r="AZ5" s="47" t="s">
        <v>94</v>
      </c>
      <c r="BA5" s="47" t="s">
        <v>95</v>
      </c>
      <c r="BB5" s="47" t="s">
        <v>96</v>
      </c>
      <c r="BC5" s="47" t="s">
        <v>97</v>
      </c>
      <c r="BD5" s="47" t="s">
        <v>98</v>
      </c>
      <c r="BE5" s="47" t="s">
        <v>99</v>
      </c>
      <c r="BF5" s="47" t="s">
        <v>103</v>
      </c>
      <c r="BG5" s="47" t="s">
        <v>90</v>
      </c>
      <c r="BH5" s="47" t="s">
        <v>104</v>
      </c>
      <c r="BI5" s="47" t="s">
        <v>101</v>
      </c>
      <c r="BJ5" s="47" t="s">
        <v>102</v>
      </c>
      <c r="BK5" s="47" t="s">
        <v>94</v>
      </c>
      <c r="BL5" s="47" t="s">
        <v>95</v>
      </c>
      <c r="BM5" s="47" t="s">
        <v>96</v>
      </c>
      <c r="BN5" s="47" t="s">
        <v>97</v>
      </c>
      <c r="BO5" s="47" t="s">
        <v>98</v>
      </c>
      <c r="BP5" s="47" t="s">
        <v>99</v>
      </c>
      <c r="BQ5" s="47" t="s">
        <v>100</v>
      </c>
      <c r="BR5" s="47" t="s">
        <v>90</v>
      </c>
      <c r="BS5" s="47" t="s">
        <v>91</v>
      </c>
      <c r="BT5" s="47" t="s">
        <v>105</v>
      </c>
      <c r="BU5" s="47" t="s">
        <v>102</v>
      </c>
      <c r="BV5" s="47" t="s">
        <v>94</v>
      </c>
      <c r="BW5" s="47" t="s">
        <v>95</v>
      </c>
      <c r="BX5" s="47" t="s">
        <v>96</v>
      </c>
      <c r="BY5" s="47" t="s">
        <v>97</v>
      </c>
      <c r="BZ5" s="47" t="s">
        <v>98</v>
      </c>
      <c r="CA5" s="47" t="s">
        <v>99</v>
      </c>
      <c r="CB5" s="47" t="s">
        <v>103</v>
      </c>
      <c r="CC5" s="47" t="s">
        <v>90</v>
      </c>
      <c r="CD5" s="47" t="s">
        <v>91</v>
      </c>
      <c r="CE5" s="47" t="s">
        <v>92</v>
      </c>
      <c r="CF5" s="47" t="s">
        <v>93</v>
      </c>
      <c r="CG5" s="47" t="s">
        <v>94</v>
      </c>
      <c r="CH5" s="47" t="s">
        <v>95</v>
      </c>
      <c r="CI5" s="47" t="s">
        <v>96</v>
      </c>
      <c r="CJ5" s="47" t="s">
        <v>97</v>
      </c>
      <c r="CK5" s="47" t="s">
        <v>98</v>
      </c>
      <c r="CL5" s="47" t="s">
        <v>99</v>
      </c>
      <c r="CM5" s="145"/>
      <c r="CN5" s="145"/>
      <c r="CO5" s="47" t="s">
        <v>89</v>
      </c>
      <c r="CP5" s="47" t="s">
        <v>106</v>
      </c>
      <c r="CQ5" s="47" t="s">
        <v>107</v>
      </c>
      <c r="CR5" s="47" t="s">
        <v>101</v>
      </c>
      <c r="CS5" s="47" t="s">
        <v>93</v>
      </c>
      <c r="CT5" s="47" t="s">
        <v>94</v>
      </c>
      <c r="CU5" s="47" t="s">
        <v>95</v>
      </c>
      <c r="CV5" s="47" t="s">
        <v>96</v>
      </c>
      <c r="CW5" s="47" t="s">
        <v>97</v>
      </c>
      <c r="CX5" s="47" t="s">
        <v>98</v>
      </c>
      <c r="CY5" s="47" t="s">
        <v>99</v>
      </c>
      <c r="CZ5" s="47" t="s">
        <v>103</v>
      </c>
      <c r="DA5" s="47" t="s">
        <v>90</v>
      </c>
      <c r="DB5" s="47" t="s">
        <v>104</v>
      </c>
      <c r="DC5" s="47" t="s">
        <v>105</v>
      </c>
      <c r="DD5" s="47" t="s">
        <v>102</v>
      </c>
      <c r="DE5" s="47" t="s">
        <v>94</v>
      </c>
      <c r="DF5" s="47" t="s">
        <v>95</v>
      </c>
      <c r="DG5" s="47" t="s">
        <v>96</v>
      </c>
      <c r="DH5" s="47" t="s">
        <v>97</v>
      </c>
      <c r="DI5" s="47" t="s">
        <v>98</v>
      </c>
      <c r="DJ5" s="47" t="s">
        <v>35</v>
      </c>
      <c r="DK5" s="47" t="s">
        <v>103</v>
      </c>
      <c r="DL5" s="47" t="s">
        <v>108</v>
      </c>
      <c r="DM5" s="47" t="s">
        <v>91</v>
      </c>
      <c r="DN5" s="47" t="s">
        <v>92</v>
      </c>
      <c r="DO5" s="47" t="s">
        <v>93</v>
      </c>
      <c r="DP5" s="47" t="s">
        <v>94</v>
      </c>
      <c r="DQ5" s="47" t="s">
        <v>95</v>
      </c>
      <c r="DR5" s="47" t="s">
        <v>96</v>
      </c>
      <c r="DS5" s="47" t="s">
        <v>97</v>
      </c>
      <c r="DT5" s="47" t="s">
        <v>98</v>
      </c>
      <c r="DU5" s="47" t="s">
        <v>99</v>
      </c>
    </row>
    <row r="6" spans="1:125" s="54" customFormat="1" x14ac:dyDescent="0.15">
      <c r="A6" s="37" t="s">
        <v>109</v>
      </c>
      <c r="B6" s="48">
        <f>B8</f>
        <v>2022</v>
      </c>
      <c r="C6" s="48">
        <f t="shared" ref="C6:X6" si="1">C8</f>
        <v>12041</v>
      </c>
      <c r="D6" s="48">
        <f t="shared" si="1"/>
        <v>47</v>
      </c>
      <c r="E6" s="48">
        <f t="shared" si="1"/>
        <v>14</v>
      </c>
      <c r="F6" s="48">
        <f t="shared" si="1"/>
        <v>0</v>
      </c>
      <c r="G6" s="48">
        <f t="shared" si="1"/>
        <v>1</v>
      </c>
      <c r="H6" s="48" t="str">
        <f>SUBSTITUTE(H8,"　","")</f>
        <v>北海道旭川市</v>
      </c>
      <c r="I6" s="48" t="str">
        <f t="shared" si="1"/>
        <v>旭川市７条駐車場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47</v>
      </c>
      <c r="S6" s="50" t="str">
        <f t="shared" si="1"/>
        <v>公共施設</v>
      </c>
      <c r="T6" s="50" t="str">
        <f t="shared" si="1"/>
        <v>有</v>
      </c>
      <c r="U6" s="51">
        <f t="shared" si="1"/>
        <v>6986</v>
      </c>
      <c r="V6" s="51">
        <f t="shared" si="1"/>
        <v>235</v>
      </c>
      <c r="W6" s="51">
        <f t="shared" si="1"/>
        <v>220</v>
      </c>
      <c r="X6" s="50" t="str">
        <f t="shared" si="1"/>
        <v>代行制</v>
      </c>
      <c r="Y6" s="52">
        <f>IF(Y8="-",NA(),Y8)</f>
        <v>118.9</v>
      </c>
      <c r="Z6" s="52">
        <f t="shared" ref="Z6:AH6" si="2">IF(Z8="-",NA(),Z8)</f>
        <v>96.2</v>
      </c>
      <c r="AA6" s="52">
        <f t="shared" si="2"/>
        <v>94.5</v>
      </c>
      <c r="AB6" s="52">
        <f t="shared" si="2"/>
        <v>97.8</v>
      </c>
      <c r="AC6" s="52">
        <f t="shared" si="2"/>
        <v>88.9</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18.100000000000001</v>
      </c>
      <c r="AM6" s="52">
        <f t="shared" si="3"/>
        <v>16.899999999999999</v>
      </c>
      <c r="AN6" s="52">
        <f t="shared" si="3"/>
        <v>6.4</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75</v>
      </c>
      <c r="AX6" s="53">
        <f t="shared" si="4"/>
        <v>71</v>
      </c>
      <c r="AY6" s="53">
        <f t="shared" si="4"/>
        <v>26</v>
      </c>
      <c r="AZ6" s="53">
        <f t="shared" si="4"/>
        <v>45</v>
      </c>
      <c r="BA6" s="53">
        <f t="shared" si="4"/>
        <v>45</v>
      </c>
      <c r="BB6" s="53">
        <f t="shared" si="4"/>
        <v>67</v>
      </c>
      <c r="BC6" s="53">
        <f t="shared" si="4"/>
        <v>56</v>
      </c>
      <c r="BD6" s="53">
        <f t="shared" si="4"/>
        <v>65</v>
      </c>
      <c r="BE6" s="51" t="str">
        <f>IF(BE8="-","",IF(BE8="-","【-】","【"&amp;SUBSTITUTE(TEXT(BE8,"#,##0"),"-","△")&amp;"】"))</f>
        <v>【33】</v>
      </c>
      <c r="BF6" s="52">
        <f>IF(BF8="-",NA(),BF8)</f>
        <v>15.9</v>
      </c>
      <c r="BG6" s="52">
        <f t="shared" ref="BG6:BO6" si="5">IF(BG8="-",NA(),BG8)</f>
        <v>-4</v>
      </c>
      <c r="BH6" s="52">
        <f t="shared" si="5"/>
        <v>-30.9</v>
      </c>
      <c r="BI6" s="52">
        <f t="shared" si="5"/>
        <v>-23.7</v>
      </c>
      <c r="BJ6" s="52">
        <f t="shared" si="5"/>
        <v>-21.2</v>
      </c>
      <c r="BK6" s="52">
        <f t="shared" si="5"/>
        <v>-0.1</v>
      </c>
      <c r="BL6" s="52">
        <f t="shared" si="5"/>
        <v>-9.8000000000000007</v>
      </c>
      <c r="BM6" s="52">
        <f t="shared" si="5"/>
        <v>-25.9</v>
      </c>
      <c r="BN6" s="52">
        <f t="shared" si="5"/>
        <v>-24.6</v>
      </c>
      <c r="BO6" s="52">
        <f t="shared" si="5"/>
        <v>-29.2</v>
      </c>
      <c r="BP6" s="49" t="str">
        <f>IF(BP8="-","",IF(BP8="-","【-】","【"&amp;SUBSTITUTE(TEXT(BP8,"#,##0.0"),"-","△")&amp;"】"))</f>
        <v>【12.8】</v>
      </c>
      <c r="BQ6" s="53">
        <f>IF(BQ8="-",NA(),BQ8)</f>
        <v>9224</v>
      </c>
      <c r="BR6" s="53">
        <f t="shared" ref="BR6:BZ6" si="6">IF(BR8="-",NA(),BR8)</f>
        <v>-2157</v>
      </c>
      <c r="BS6" s="53">
        <f t="shared" si="6"/>
        <v>-11808</v>
      </c>
      <c r="BT6" s="53">
        <f t="shared" si="6"/>
        <v>-10066</v>
      </c>
      <c r="BU6" s="53">
        <f t="shared" si="6"/>
        <v>-10662</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110</v>
      </c>
      <c r="CM6" s="51">
        <f t="shared" ref="CM6:CN6" si="7">CM8</f>
        <v>266623</v>
      </c>
      <c r="CN6" s="51">
        <f t="shared" si="7"/>
        <v>73080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181.4</v>
      </c>
      <c r="DL6" s="52">
        <f t="shared" ref="DL6:DT6" si="9">IF(DL8="-",NA(),DL8)</f>
        <v>171.1</v>
      </c>
      <c r="DM6" s="52">
        <f t="shared" si="9"/>
        <v>141.30000000000001</v>
      </c>
      <c r="DN6" s="52">
        <f t="shared" si="9"/>
        <v>145.1</v>
      </c>
      <c r="DO6" s="52">
        <f t="shared" si="9"/>
        <v>171.9</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111</v>
      </c>
      <c r="B7" s="48">
        <f t="shared" ref="B7:X7" si="10">B8</f>
        <v>2022</v>
      </c>
      <c r="C7" s="48">
        <f t="shared" si="10"/>
        <v>12041</v>
      </c>
      <c r="D7" s="48">
        <f t="shared" si="10"/>
        <v>47</v>
      </c>
      <c r="E7" s="48">
        <f t="shared" si="10"/>
        <v>14</v>
      </c>
      <c r="F7" s="48">
        <f t="shared" si="10"/>
        <v>0</v>
      </c>
      <c r="G7" s="48">
        <f t="shared" si="10"/>
        <v>1</v>
      </c>
      <c r="H7" s="48" t="str">
        <f t="shared" si="10"/>
        <v>北海道　旭川市</v>
      </c>
      <c r="I7" s="48" t="str">
        <f t="shared" si="10"/>
        <v>旭川市７条駐車場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47</v>
      </c>
      <c r="S7" s="50" t="str">
        <f t="shared" si="10"/>
        <v>公共施設</v>
      </c>
      <c r="T7" s="50" t="str">
        <f t="shared" si="10"/>
        <v>有</v>
      </c>
      <c r="U7" s="51">
        <f t="shared" si="10"/>
        <v>6986</v>
      </c>
      <c r="V7" s="51">
        <f t="shared" si="10"/>
        <v>235</v>
      </c>
      <c r="W7" s="51">
        <f t="shared" si="10"/>
        <v>220</v>
      </c>
      <c r="X7" s="50" t="str">
        <f t="shared" si="10"/>
        <v>代行制</v>
      </c>
      <c r="Y7" s="52">
        <f>Y8</f>
        <v>118.9</v>
      </c>
      <c r="Z7" s="52">
        <f t="shared" ref="Z7:AH7" si="11">Z8</f>
        <v>96.2</v>
      </c>
      <c r="AA7" s="52">
        <f t="shared" si="11"/>
        <v>94.5</v>
      </c>
      <c r="AB7" s="52">
        <f t="shared" si="11"/>
        <v>97.8</v>
      </c>
      <c r="AC7" s="52">
        <f t="shared" si="11"/>
        <v>88.9</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18.100000000000001</v>
      </c>
      <c r="AM7" s="52">
        <f t="shared" si="12"/>
        <v>16.899999999999999</v>
      </c>
      <c r="AN7" s="52">
        <f t="shared" si="12"/>
        <v>6.4</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75</v>
      </c>
      <c r="AX7" s="53">
        <f t="shared" si="13"/>
        <v>71</v>
      </c>
      <c r="AY7" s="53">
        <f t="shared" si="13"/>
        <v>26</v>
      </c>
      <c r="AZ7" s="53">
        <f t="shared" si="13"/>
        <v>45</v>
      </c>
      <c r="BA7" s="53">
        <f t="shared" si="13"/>
        <v>45</v>
      </c>
      <c r="BB7" s="53">
        <f t="shared" si="13"/>
        <v>67</v>
      </c>
      <c r="BC7" s="53">
        <f t="shared" si="13"/>
        <v>56</v>
      </c>
      <c r="BD7" s="53">
        <f t="shared" si="13"/>
        <v>65</v>
      </c>
      <c r="BE7" s="51"/>
      <c r="BF7" s="52">
        <f>BF8</f>
        <v>15.9</v>
      </c>
      <c r="BG7" s="52">
        <f t="shared" ref="BG7:BO7" si="14">BG8</f>
        <v>-4</v>
      </c>
      <c r="BH7" s="52">
        <f t="shared" si="14"/>
        <v>-30.9</v>
      </c>
      <c r="BI7" s="52">
        <f t="shared" si="14"/>
        <v>-23.7</v>
      </c>
      <c r="BJ7" s="52">
        <f t="shared" si="14"/>
        <v>-21.2</v>
      </c>
      <c r="BK7" s="52">
        <f t="shared" si="14"/>
        <v>-0.1</v>
      </c>
      <c r="BL7" s="52">
        <f t="shared" si="14"/>
        <v>-9.8000000000000007</v>
      </c>
      <c r="BM7" s="52">
        <f t="shared" si="14"/>
        <v>-25.9</v>
      </c>
      <c r="BN7" s="52">
        <f t="shared" si="14"/>
        <v>-24.6</v>
      </c>
      <c r="BO7" s="52">
        <f t="shared" si="14"/>
        <v>-29.2</v>
      </c>
      <c r="BP7" s="49"/>
      <c r="BQ7" s="53">
        <f>BQ8</f>
        <v>9224</v>
      </c>
      <c r="BR7" s="53">
        <f t="shared" ref="BR7:BZ7" si="15">BR8</f>
        <v>-2157</v>
      </c>
      <c r="BS7" s="53">
        <f t="shared" si="15"/>
        <v>-11808</v>
      </c>
      <c r="BT7" s="53">
        <f t="shared" si="15"/>
        <v>-10066</v>
      </c>
      <c r="BU7" s="53">
        <f t="shared" si="15"/>
        <v>-10662</v>
      </c>
      <c r="BV7" s="53">
        <f t="shared" si="15"/>
        <v>16973</v>
      </c>
      <c r="BW7" s="53">
        <f t="shared" si="15"/>
        <v>5206</v>
      </c>
      <c r="BX7" s="53">
        <f t="shared" si="15"/>
        <v>2220</v>
      </c>
      <c r="BY7" s="53">
        <f t="shared" si="15"/>
        <v>3097</v>
      </c>
      <c r="BZ7" s="53">
        <f t="shared" si="15"/>
        <v>6051</v>
      </c>
      <c r="CA7" s="51"/>
      <c r="CB7" s="52" t="s">
        <v>112</v>
      </c>
      <c r="CC7" s="52" t="s">
        <v>112</v>
      </c>
      <c r="CD7" s="52" t="s">
        <v>112</v>
      </c>
      <c r="CE7" s="52" t="s">
        <v>112</v>
      </c>
      <c r="CF7" s="52" t="s">
        <v>112</v>
      </c>
      <c r="CG7" s="52" t="s">
        <v>112</v>
      </c>
      <c r="CH7" s="52" t="s">
        <v>112</v>
      </c>
      <c r="CI7" s="52" t="s">
        <v>112</v>
      </c>
      <c r="CJ7" s="52" t="s">
        <v>112</v>
      </c>
      <c r="CK7" s="52" t="s">
        <v>110</v>
      </c>
      <c r="CL7" s="49"/>
      <c r="CM7" s="51">
        <f>CM8</f>
        <v>266623</v>
      </c>
      <c r="CN7" s="51">
        <f>CN8</f>
        <v>73080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181.4</v>
      </c>
      <c r="DL7" s="52">
        <f t="shared" ref="DL7:DT7" si="17">DL8</f>
        <v>171.1</v>
      </c>
      <c r="DM7" s="52">
        <f t="shared" si="17"/>
        <v>141.30000000000001</v>
      </c>
      <c r="DN7" s="52">
        <f t="shared" si="17"/>
        <v>145.1</v>
      </c>
      <c r="DO7" s="52">
        <f t="shared" si="17"/>
        <v>171.9</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12041</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47</v>
      </c>
      <c r="S8" s="57" t="s">
        <v>123</v>
      </c>
      <c r="T8" s="57" t="s">
        <v>124</v>
      </c>
      <c r="U8" s="58">
        <v>6986</v>
      </c>
      <c r="V8" s="58">
        <v>235</v>
      </c>
      <c r="W8" s="58">
        <v>220</v>
      </c>
      <c r="X8" s="57" t="s">
        <v>125</v>
      </c>
      <c r="Y8" s="59">
        <v>118.9</v>
      </c>
      <c r="Z8" s="59">
        <v>96.2</v>
      </c>
      <c r="AA8" s="59">
        <v>94.5</v>
      </c>
      <c r="AB8" s="59">
        <v>97.8</v>
      </c>
      <c r="AC8" s="59">
        <v>88.9</v>
      </c>
      <c r="AD8" s="59">
        <v>150.30000000000001</v>
      </c>
      <c r="AE8" s="59">
        <v>136.1</v>
      </c>
      <c r="AF8" s="59">
        <v>127.8</v>
      </c>
      <c r="AG8" s="59">
        <v>146.5</v>
      </c>
      <c r="AH8" s="59">
        <v>142.69999999999999</v>
      </c>
      <c r="AI8" s="56">
        <v>676.8</v>
      </c>
      <c r="AJ8" s="59">
        <v>0</v>
      </c>
      <c r="AK8" s="59">
        <v>0</v>
      </c>
      <c r="AL8" s="59">
        <v>18.100000000000001</v>
      </c>
      <c r="AM8" s="59">
        <v>16.899999999999999</v>
      </c>
      <c r="AN8" s="59">
        <v>6.4</v>
      </c>
      <c r="AO8" s="59">
        <v>3.8</v>
      </c>
      <c r="AP8" s="59">
        <v>4.0999999999999996</v>
      </c>
      <c r="AQ8" s="59">
        <v>6.6</v>
      </c>
      <c r="AR8" s="59">
        <v>5.5</v>
      </c>
      <c r="AS8" s="59">
        <v>4.0999999999999996</v>
      </c>
      <c r="AT8" s="56">
        <v>3.6</v>
      </c>
      <c r="AU8" s="60">
        <v>0</v>
      </c>
      <c r="AV8" s="60">
        <v>0</v>
      </c>
      <c r="AW8" s="60">
        <v>75</v>
      </c>
      <c r="AX8" s="60">
        <v>71</v>
      </c>
      <c r="AY8" s="60">
        <v>26</v>
      </c>
      <c r="AZ8" s="60">
        <v>45</v>
      </c>
      <c r="BA8" s="60">
        <v>45</v>
      </c>
      <c r="BB8" s="60">
        <v>67</v>
      </c>
      <c r="BC8" s="60">
        <v>56</v>
      </c>
      <c r="BD8" s="60">
        <v>65</v>
      </c>
      <c r="BE8" s="60">
        <v>33</v>
      </c>
      <c r="BF8" s="59">
        <v>15.9</v>
      </c>
      <c r="BG8" s="59">
        <v>-4</v>
      </c>
      <c r="BH8" s="59">
        <v>-30.9</v>
      </c>
      <c r="BI8" s="59">
        <v>-23.7</v>
      </c>
      <c r="BJ8" s="59">
        <v>-21.2</v>
      </c>
      <c r="BK8" s="59">
        <v>-0.1</v>
      </c>
      <c r="BL8" s="59">
        <v>-9.8000000000000007</v>
      </c>
      <c r="BM8" s="59">
        <v>-25.9</v>
      </c>
      <c r="BN8" s="59">
        <v>-24.6</v>
      </c>
      <c r="BO8" s="59">
        <v>-29.2</v>
      </c>
      <c r="BP8" s="56">
        <v>12.8</v>
      </c>
      <c r="BQ8" s="60">
        <v>9224</v>
      </c>
      <c r="BR8" s="60">
        <v>-2157</v>
      </c>
      <c r="BS8" s="60">
        <v>-11808</v>
      </c>
      <c r="BT8" s="61">
        <v>-10066</v>
      </c>
      <c r="BU8" s="61">
        <v>-10662</v>
      </c>
      <c r="BV8" s="60">
        <v>16973</v>
      </c>
      <c r="BW8" s="60">
        <v>5206</v>
      </c>
      <c r="BX8" s="60">
        <v>2220</v>
      </c>
      <c r="BY8" s="60">
        <v>3097</v>
      </c>
      <c r="BZ8" s="60">
        <v>6051</v>
      </c>
      <c r="CA8" s="58">
        <v>10556</v>
      </c>
      <c r="CB8" s="59" t="s">
        <v>117</v>
      </c>
      <c r="CC8" s="59" t="s">
        <v>117</v>
      </c>
      <c r="CD8" s="59" t="s">
        <v>117</v>
      </c>
      <c r="CE8" s="59" t="s">
        <v>117</v>
      </c>
      <c r="CF8" s="59" t="s">
        <v>117</v>
      </c>
      <c r="CG8" s="59" t="s">
        <v>117</v>
      </c>
      <c r="CH8" s="59" t="s">
        <v>117</v>
      </c>
      <c r="CI8" s="59" t="s">
        <v>117</v>
      </c>
      <c r="CJ8" s="59" t="s">
        <v>117</v>
      </c>
      <c r="CK8" s="59" t="s">
        <v>117</v>
      </c>
      <c r="CL8" s="56" t="s">
        <v>117</v>
      </c>
      <c r="CM8" s="58">
        <v>266623</v>
      </c>
      <c r="CN8" s="58">
        <v>73080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108.2</v>
      </c>
      <c r="DF8" s="59">
        <v>117.1</v>
      </c>
      <c r="DG8" s="59">
        <v>145.19999999999999</v>
      </c>
      <c r="DH8" s="59">
        <v>219.9</v>
      </c>
      <c r="DI8" s="59">
        <v>107.1</v>
      </c>
      <c r="DJ8" s="56">
        <v>72.2</v>
      </c>
      <c r="DK8" s="59">
        <v>181.4</v>
      </c>
      <c r="DL8" s="59">
        <v>171.1</v>
      </c>
      <c r="DM8" s="59">
        <v>141.30000000000001</v>
      </c>
      <c r="DN8" s="59">
        <v>145.1</v>
      </c>
      <c r="DO8" s="59">
        <v>171.9</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2024-01-29T00:00:26Z</cp:lastPrinted>
  <dcterms:created xsi:type="dcterms:W3CDTF">2024-01-11T00:07:42Z</dcterms:created>
  <dcterms:modified xsi:type="dcterms:W3CDTF">2024-01-29T00:00:29Z</dcterms:modified>
  <cp:category/>
</cp:coreProperties>
</file>