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sh01\総合政策部\財政課\04：特別会計\20企業会計\照会回答・通知\R7\260206_経営分析比較分析表\4_公表\"/>
    </mc:Choice>
  </mc:AlternateContent>
  <workbookProtection workbookAlgorithmName="SHA-512" workbookHashValue="+DZGgUWgUAIFFWzehGs6BjJnBBjH3o/CsF4k4LTDZ01C7bjzB5hNObTeN22LKgCXGgKOZAZ9MYMQMpyNs/bwqw==" workbookSaltValue="81FxgShn1mWOJed2s8Arxw==" workbookSpinCount="100000" lockStructure="1"/>
  <bookViews>
    <workbookView xWindow="0" yWindow="0" windowWidth="38400" windowHeight="1218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<sst xmlns="http://schemas.openxmlformats.org/spreadsheetml/2006/main" count="231" uniqueCount="115">
  <si>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</si>
  <si>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</si>
  <si>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</si>
  <si>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</si>
  <si>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</si>
  <si>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</si>
  <si>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</si>
  <si>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</si>
  <si>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</si>
  <si>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</si>
  <si>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</si>
  <si>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</si>
  <si>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</si>
  <si>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</si>
  <si>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</si>
  <si>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</si>
  <si>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</si>
  <si>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</si>
  <si>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</si>
  <si>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</si>
  <si>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</si>
  <si>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</si>
  <si>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</si>
  <si>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</si>
  <si>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</si>
  <si>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</si>
  <si>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</si>
  <si>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</si>
  <si>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</si>
  <si>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</si>
  <si>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</si>
  <si>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</si>
  <si>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</si>
  <si>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</si>
  <si>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</si>
  <si>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</si>
  <si>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</si>
  <si>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</si>
  <si>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</si>
  <si>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</si>
  <si>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</si>
  <si>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</si>
  <si>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</si>
  <si>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</si>
  <si>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</si>
  <si>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</si>
  <si>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</si>
  <si>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</si>
  <si>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</si>
  <si>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</si>
  <si>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</si>
  <si>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</si>
  <si>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</si>
  <si>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</si>
  <si>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</si>
  <si>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</si>
  <si>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</si>
  <si>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</si>
  <si>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</si>
  <si>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</si>
  <si>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</si>
  <si>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</si>
  <si>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</si>
  <si>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</si>
  <si>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</si>
  <si>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</si>
  <si>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</si>
  <si>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</si>
  <si>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</si>
  <si>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</si>
  <si>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</si>
  <si>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</si>
  <si>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</si>
  <si>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</si>
  <si>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</si>
  <si>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</si>
  <si>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</si>
  <si>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</si>
  <si>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</si>
  <si>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</si>
  <si>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</si>
  <si>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</si>
  <si>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</si>
  <si>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</si>
  <si>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</si>
  <si>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</si>
  <si>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</si>
  <si>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</si>
  <si>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</si>
  <si>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</si>
  <si>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</si>
  <si>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</si>
  <si>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</si>
  <si>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</si>
  <si>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</si>
  <si>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</si>
  <si>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旭川市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</si>
  <si>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</si>
  <si>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</si>
  <si>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</si>
  <si>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</si>
  <si>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</si>
  <si>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</si>
  <si>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</si>
  <si>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</si>
  <si>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</si>
  <si>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</si>
  <si>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</si>
  <si>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</si>
  <si>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</si>
  <si>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</si>
  <si>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</si>
  <si>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①各年度とも100％を上回っており、維持管理費等の費用を賄えていることを示しています。
②累積欠損金比率は、発生しておりません。
③運転資金は確保できているため、支払能力はありますが、類似団体平均との乖離を踏まえますと、改善が必要な状況となっております。
④類似団体平均を下回っているとともに、企業債残高の減少に伴い、比率が減少傾向にあります。
⑤各年度とも100％を上回っており、下水道使用料で維持管理費等の費用を賄えていることを示しています。
⑥類似団体平均を下回っていますが、今後の物価高騰や労務単価の上昇などによる影響を注視する必要があります。
⑦類似団体平均を上回っていますが、今後も引き続き、適切な施設規模となるよう取り組んでいきます。
⑧本市の処理区域内の下水管(汚水管)は概ね整備されているため、今後も同水準で推移するものと見込んでおります。</t>
    <rPh sb="1" eb="4">
      <t>カクネンド</t>
    </rPh>
    <rPh sb="11" eb="13">
      <t>ウワマワ</t>
    </rPh>
    <rPh sb="18" eb="20">
      <t>イジ</t>
    </rPh>
    <rPh sb="20" eb="22">
      <t>カンリ</t>
    </rPh>
    <rPh sb="22" eb="23">
      <t>ヒ</t>
    </rPh>
    <rPh sb="23" eb="24">
      <t>ナド</t>
    </rPh>
    <rPh sb="25" eb="27">
      <t>ヒヨウ</t>
    </rPh>
    <rPh sb="28" eb="29">
      <t>マカナ</t>
    </rPh>
    <rPh sb="36" eb="37">
      <t>シメ</t>
    </rPh>
    <rPh sb="45" eb="47">
      <t>ルイセキ</t>
    </rPh>
    <rPh sb="47" eb="49">
      <t>ケッソン</t>
    </rPh>
    <rPh sb="49" eb="50">
      <t>キン</t>
    </rPh>
    <rPh sb="50" eb="52">
      <t>ヒリツ</t>
    </rPh>
    <rPh sb="54" eb="56">
      <t>ハッセイ</t>
    </rPh>
    <rPh sb="66" eb="70">
      <t>ウンテンシキン</t>
    </rPh>
    <rPh sb="71" eb="73">
      <t>カクホ</t>
    </rPh>
    <rPh sb="81" eb="83">
      <t>シハライ</t>
    </rPh>
    <rPh sb="83" eb="85">
      <t>ノウリョク</t>
    </rPh>
    <rPh sb="92" eb="98">
      <t>ルイジダンタイヘイキン</t>
    </rPh>
    <rPh sb="100" eb="102">
      <t>カイリ</t>
    </rPh>
    <rPh sb="103" eb="104">
      <t>フ</t>
    </rPh>
    <rPh sb="110" eb="112">
      <t>カイゼン</t>
    </rPh>
    <rPh sb="113" eb="115">
      <t>ヒツヨウ</t>
    </rPh>
    <rPh sb="116" eb="118">
      <t>ジョウキョウ</t>
    </rPh>
    <rPh sb="129" eb="135">
      <t>ルイジダンタイヘイキン</t>
    </rPh>
    <rPh sb="136" eb="138">
      <t>シタマワ</t>
    </rPh>
    <rPh sb="147" eb="149">
      <t>キギョウ</t>
    </rPh>
    <rPh sb="149" eb="150">
      <t>サイ</t>
    </rPh>
    <rPh sb="150" eb="152">
      <t>ザンダカ</t>
    </rPh>
    <rPh sb="153" eb="155">
      <t>ゲンショウ</t>
    </rPh>
    <rPh sb="156" eb="157">
      <t>トモナ</t>
    </rPh>
    <rPh sb="159" eb="161">
      <t>ヒリツ</t>
    </rPh>
    <rPh sb="162" eb="164">
      <t>ゲンショウ</t>
    </rPh>
    <rPh sb="164" eb="166">
      <t>ケイコウ</t>
    </rPh>
    <rPh sb="174" eb="177">
      <t>カクネンド</t>
    </rPh>
    <rPh sb="184" eb="186">
      <t>ウワマワ</t>
    </rPh>
    <rPh sb="191" eb="194">
      <t>ゲスイドウ</t>
    </rPh>
    <rPh sb="194" eb="197">
      <t>シヨウリョウ</t>
    </rPh>
    <rPh sb="225" eb="231">
      <t>ルイジダンタイヘイキン</t>
    </rPh>
    <rPh sb="232" eb="234">
      <t>シタマワ</t>
    </rPh>
    <rPh sb="241" eb="243">
      <t>コンゴ</t>
    </rPh>
    <rPh sb="244" eb="246">
      <t>ブッカ</t>
    </rPh>
    <rPh sb="246" eb="248">
      <t>コウトウ</t>
    </rPh>
    <rPh sb="249" eb="251">
      <t>ロウム</t>
    </rPh>
    <rPh sb="251" eb="253">
      <t>タンカ</t>
    </rPh>
    <rPh sb="254" eb="256">
      <t>ジョウショウ</t>
    </rPh>
    <rPh sb="261" eb="263">
      <t>エイキョウ</t>
    </rPh>
    <rPh sb="264" eb="266">
      <t>チュウシ</t>
    </rPh>
    <rPh sb="268" eb="270">
      <t>ヒツヨウ</t>
    </rPh>
    <rPh sb="278" eb="284">
      <t>ルイジダンタイヘイキン</t>
    </rPh>
    <rPh sb="294" eb="296">
      <t>コンゴ</t>
    </rPh>
    <rPh sb="297" eb="298">
      <t>ヒ</t>
    </rPh>
    <rPh sb="299" eb="300">
      <t>ツヅ</t>
    </rPh>
    <rPh sb="302" eb="304">
      <t>テキセツ</t>
    </rPh>
    <rPh sb="305" eb="307">
      <t>シセツ</t>
    </rPh>
    <rPh sb="307" eb="309">
      <t>キボ</t>
    </rPh>
    <rPh sb="314" eb="315">
      <t>ト</t>
    </rPh>
    <rPh sb="316" eb="317">
      <t>ク</t>
    </rPh>
    <rPh sb="326" eb="328">
      <t>ホンシ</t>
    </rPh>
    <rPh sb="329" eb="331">
      <t>ショリ</t>
    </rPh>
    <rPh sb="331" eb="333">
      <t>クイキ</t>
    </rPh>
    <rPh sb="333" eb="334">
      <t>ナイ</t>
    </rPh>
    <rPh sb="335" eb="338">
      <t>ゲスイカン</t>
    </rPh>
    <rPh sb="339" eb="341">
      <t>オスイ</t>
    </rPh>
    <rPh sb="341" eb="342">
      <t>カン</t>
    </rPh>
    <rPh sb="344" eb="345">
      <t>オオム</t>
    </rPh>
    <rPh sb="346" eb="348">
      <t>セイビ</t>
    </rPh>
    <rPh sb="356" eb="358">
      <t>コンゴ</t>
    </rPh>
    <rPh sb="359" eb="362">
      <t>ドウスイジュン</t>
    </rPh>
    <rPh sb="363" eb="365">
      <t>スイイ</t>
    </rPh>
    <rPh sb="370" eb="372">
      <t>ミコ</t>
    </rPh>
    <phoneticPr fontId="4"/>
  </si>
  <si>
    <t>①②管や施設の老朽化が進んでいることから、年々比率が上昇しております。老朽度調査や施設の診断結果を基に、効果的かつ効率的に更新を進めていきます。
③今後、処理区域の拡大期に整備した管が耐用年数を迎えていくことから、財源の確保も含めて、段階的に更新延長を増やしていく必要があります。</t>
    <rPh sb="2" eb="3">
      <t>カン</t>
    </rPh>
    <rPh sb="4" eb="6">
      <t>シセツ</t>
    </rPh>
    <rPh sb="7" eb="10">
      <t>ロウキュウカ</t>
    </rPh>
    <rPh sb="11" eb="12">
      <t>スス</t>
    </rPh>
    <rPh sb="21" eb="23">
      <t>ネンネン</t>
    </rPh>
    <rPh sb="23" eb="25">
      <t>ヒリツ</t>
    </rPh>
    <rPh sb="26" eb="28">
      <t>ジョウショウ</t>
    </rPh>
    <rPh sb="35" eb="37">
      <t>ロウキュウ</t>
    </rPh>
    <rPh sb="37" eb="38">
      <t>ド</t>
    </rPh>
    <rPh sb="38" eb="40">
      <t>チョウサ</t>
    </rPh>
    <rPh sb="41" eb="43">
      <t>シセツ</t>
    </rPh>
    <rPh sb="44" eb="46">
      <t>シンダン</t>
    </rPh>
    <rPh sb="46" eb="48">
      <t>ケッカ</t>
    </rPh>
    <rPh sb="49" eb="50">
      <t>モト</t>
    </rPh>
    <rPh sb="52" eb="55">
      <t>コウカテキ</t>
    </rPh>
    <rPh sb="57" eb="60">
      <t>コウリツテキ</t>
    </rPh>
    <rPh sb="61" eb="63">
      <t>コウシン</t>
    </rPh>
    <rPh sb="64" eb="65">
      <t>スス</t>
    </rPh>
    <rPh sb="74" eb="76">
      <t>コンゴ</t>
    </rPh>
    <rPh sb="77" eb="81">
      <t>ショリクイキ</t>
    </rPh>
    <rPh sb="82" eb="84">
      <t>カクダイ</t>
    </rPh>
    <rPh sb="84" eb="85">
      <t>キ</t>
    </rPh>
    <rPh sb="86" eb="88">
      <t>セイビ</t>
    </rPh>
    <rPh sb="90" eb="91">
      <t>カン</t>
    </rPh>
    <rPh sb="92" eb="94">
      <t>タイヨウ</t>
    </rPh>
    <rPh sb="94" eb="96">
      <t>ネンスウ</t>
    </rPh>
    <rPh sb="97" eb="98">
      <t>ムカ</t>
    </rPh>
    <rPh sb="107" eb="109">
      <t>ザイゲン</t>
    </rPh>
    <rPh sb="110" eb="112">
      <t>カクホ</t>
    </rPh>
    <rPh sb="113" eb="114">
      <t>フク</t>
    </rPh>
    <rPh sb="117" eb="120">
      <t>ダンカイテキ</t>
    </rPh>
    <rPh sb="121" eb="123">
      <t>コウシン</t>
    </rPh>
    <rPh sb="123" eb="125">
      <t>エンチョウ</t>
    </rPh>
    <rPh sb="126" eb="127">
      <t>フ</t>
    </rPh>
    <rPh sb="132" eb="134">
      <t>ヒツヨウ</t>
    </rPh>
    <phoneticPr fontId="4"/>
  </si>
  <si>
    <t>　今後、人口減少等による使用料収入の減少や、施設の老朽化による更新需要の増加が見込まれます。
　老朽度調査や診断結果を基に、更新する施設等の優先度を見極めながら、効果的かつ効率的な事業運営に努めます。</t>
    <rPh sb="1" eb="3">
      <t>コンゴ</t>
    </rPh>
    <rPh sb="4" eb="6">
      <t>ジンコウ</t>
    </rPh>
    <rPh sb="6" eb="8">
      <t>ゲンショウ</t>
    </rPh>
    <rPh sb="8" eb="9">
      <t>ナド</t>
    </rPh>
    <rPh sb="12" eb="15">
      <t>シヨウリョウ</t>
    </rPh>
    <rPh sb="15" eb="17">
      <t>シュウニュウ</t>
    </rPh>
    <rPh sb="18" eb="20">
      <t>ゲンショウ</t>
    </rPh>
    <rPh sb="22" eb="24">
      <t>シセツ</t>
    </rPh>
    <rPh sb="25" eb="28">
      <t>ロウキュウカ</t>
    </rPh>
    <rPh sb="31" eb="33">
      <t>コウシン</t>
    </rPh>
    <rPh sb="33" eb="35">
      <t>ジュヨウ</t>
    </rPh>
    <rPh sb="36" eb="38">
      <t>ゾウカ</t>
    </rPh>
    <rPh sb="39" eb="41">
      <t>ミコ</t>
    </rPh>
    <rPh sb="48" eb="50">
      <t>ロウキュウ</t>
    </rPh>
    <rPh sb="50" eb="51">
      <t>ド</t>
    </rPh>
    <rPh sb="51" eb="53">
      <t>チョウサ</t>
    </rPh>
    <rPh sb="54" eb="56">
      <t>シンダン</t>
    </rPh>
    <rPh sb="56" eb="58">
      <t>ケッカ</t>
    </rPh>
    <rPh sb="59" eb="60">
      <t>モト</t>
    </rPh>
    <rPh sb="62" eb="64">
      <t>コウシン</t>
    </rPh>
    <rPh sb="66" eb="68">
      <t>シセツ</t>
    </rPh>
    <rPh sb="68" eb="69">
      <t>トウ</t>
    </rPh>
    <rPh sb="70" eb="73">
      <t>ユウセンド</t>
    </rPh>
    <rPh sb="74" eb="76">
      <t>ミキワ</t>
    </rPh>
    <rPh sb="81" eb="84">
      <t>コウカテキ</t>
    </rPh>
    <rPh sb="86" eb="89">
      <t>コウリツテキ</t>
    </rPh>
    <rPh sb="90" eb="92">
      <t>ジギョウ</t>
    </rPh>
    <rPh sb="92" eb="94">
      <t>ウンエイ</t>
    </rPh>
    <rPh sb="95" eb="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</si>
</sst>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6" borderId="6" xfId="0" applyFont="1" applyFill="1" applyBorder="1" applyAlignment="1" applyProtection="1">
      <alignment horizontal="left" vertical="top" wrapText="1"/>
      <protection locked="0"/>
    </xf>
    <xf numFmtId="0" fontId="5" fillId="6" borderId="0" xfId="0" applyFont="1" applyFill="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0.13</c:v>
                </c:pt>
                <c:pt idx="1">
                  <c:v>0.13</c:v>
                </c:pt>
                <c:pt idx="2">
                  <c:v>0.11</c:v>
                </c:pt>
                <c:pt idx="3">
                  <c:v>0.11</c:v>
                </c:pt>
                <c:pt idx="4">
                  <c:v>0.08</c:v>
                </c:pt>
              </c:numCache>
            </c:numRef>
          </c:val>
          <c:extLst>
            <c:ext xmlns:c16="http://schemas.microsoft.com/office/drawing/2014/chart" uri="{C3380CC4-5D6E-409C-BE32-E72D297353CC}">
              <c16:uniqueId val="{00000000-32C8-4478-A6A2-1C13ADAD71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32C8-4478-A6A2-1C13ADAD71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73.37</c:v>
                </c:pt>
                <c:pt idx="1">
                  <c:v>70.19</c:v>
                </c:pt>
                <c:pt idx="2">
                  <c:v>67.64</c:v>
                </c:pt>
                <c:pt idx="3">
                  <c:v>67.319999999999993</c:v>
                </c:pt>
                <c:pt idx="4">
                  <c:v>66.33</c:v>
                </c:pt>
              </c:numCache>
            </c:numRef>
          </c:val>
          <c:extLst>
            <c:ext xmlns:c16="http://schemas.microsoft.com/office/drawing/2014/chart" uri="{C3380CC4-5D6E-409C-BE32-E72D297353CC}">
              <c16:uniqueId val="{00000000-3F58-4F7B-8BA8-4121C818C9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3F58-4F7B-8BA8-4121C818C9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97.01</c:v>
                </c:pt>
                <c:pt idx="1">
                  <c:v>97.02</c:v>
                </c:pt>
                <c:pt idx="2">
                  <c:v>97.11</c:v>
                </c:pt>
                <c:pt idx="3">
                  <c:v>97.14</c:v>
                </c:pt>
                <c:pt idx="4">
                  <c:v>97.16</c:v>
                </c:pt>
              </c:numCache>
            </c:numRef>
          </c:val>
          <c:extLst>
            <c:ext xmlns:c16="http://schemas.microsoft.com/office/drawing/2014/chart" uri="{C3380CC4-5D6E-409C-BE32-E72D297353CC}">
              <c16:uniqueId val="{00000000-0B59-4488-91E9-6061300639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0B59-4488-91E9-6061300639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104.53</c:v>
                </c:pt>
                <c:pt idx="1">
                  <c:v>107.03</c:v>
                </c:pt>
                <c:pt idx="2">
                  <c:v>105.49</c:v>
                </c:pt>
                <c:pt idx="3">
                  <c:v>105.98</c:v>
                </c:pt>
                <c:pt idx="4">
                  <c:v>103.38</c:v>
                </c:pt>
              </c:numCache>
            </c:numRef>
          </c:val>
          <c:extLst>
            <c:ext xmlns:c16="http://schemas.microsoft.com/office/drawing/2014/chart" uri="{C3380CC4-5D6E-409C-BE32-E72D297353CC}">
              <c16:uniqueId val="{00000000-61D7-47E0-910C-6EDC942694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61D7-47E0-910C-6EDC942694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55.06</c:v>
                </c:pt>
                <c:pt idx="1">
                  <c:v>56.63</c:v>
                </c:pt>
                <c:pt idx="2">
                  <c:v>58.18</c:v>
                </c:pt>
                <c:pt idx="3">
                  <c:v>58.3</c:v>
                </c:pt>
                <c:pt idx="4">
                  <c:v>59.87</c:v>
                </c:pt>
              </c:numCache>
            </c:numRef>
          </c:val>
          <c:extLst>
            <c:ext xmlns:c16="http://schemas.microsoft.com/office/drawing/2014/chart" uri="{C3380CC4-5D6E-409C-BE32-E72D297353CC}">
              <c16:uniqueId val="{00000000-8F4F-4B15-9478-1C31970E0D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8F4F-4B15-9478-1C31970E0D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2.4700000000000002</c:v>
                </c:pt>
                <c:pt idx="1">
                  <c:v>5.23</c:v>
                </c:pt>
                <c:pt idx="2">
                  <c:v>6.91</c:v>
                </c:pt>
                <c:pt idx="3">
                  <c:v>9.2200000000000006</c:v>
                </c:pt>
                <c:pt idx="4">
                  <c:v>9.74</c:v>
                </c:pt>
              </c:numCache>
            </c:numRef>
          </c:val>
          <c:extLst>
            <c:ext xmlns:c16="http://schemas.microsoft.com/office/drawing/2014/chart" uri="{C3380CC4-5D6E-409C-BE32-E72D297353CC}">
              <c16:uniqueId val="{00000000-FB56-437B-AEFB-6DDC9BDFCB7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FB56-437B-AEFB-6DDC9BDFCB7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1-4A31-BA5A-249C50419E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12D1-4A31-BA5A-249C50419E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24.6</c:v>
                </c:pt>
                <c:pt idx="1">
                  <c:v>20.27</c:v>
                </c:pt>
                <c:pt idx="2">
                  <c:v>29.66</c:v>
                </c:pt>
                <c:pt idx="3">
                  <c:v>37.44</c:v>
                </c:pt>
                <c:pt idx="4">
                  <c:v>34.200000000000003</c:v>
                </c:pt>
              </c:numCache>
            </c:numRef>
          </c:val>
          <c:extLst>
            <c:ext xmlns:c16="http://schemas.microsoft.com/office/drawing/2014/chart" uri="{C3380CC4-5D6E-409C-BE32-E72D297353CC}">
              <c16:uniqueId val="{00000000-AEAE-4828-A09E-5C61A40036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AEAE-4828-A09E-5C61A40036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501.39</c:v>
                </c:pt>
                <c:pt idx="1">
                  <c:v>476.46</c:v>
                </c:pt>
                <c:pt idx="2">
                  <c:v>443.73</c:v>
                </c:pt>
                <c:pt idx="3">
                  <c:v>388.64</c:v>
                </c:pt>
                <c:pt idx="4">
                  <c:v>336.97</c:v>
                </c:pt>
              </c:numCache>
            </c:numRef>
          </c:val>
          <c:extLst>
            <c:ext xmlns:c16="http://schemas.microsoft.com/office/drawing/2014/chart" uri="{C3380CC4-5D6E-409C-BE32-E72D297353CC}">
              <c16:uniqueId val="{00000000-3F5A-49BF-AB7D-9B53016BA2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3F5A-49BF-AB7D-9B53016BA2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100.29</c:v>
                </c:pt>
                <c:pt idx="1">
                  <c:v>104.34</c:v>
                </c:pt>
                <c:pt idx="2">
                  <c:v>105.42</c:v>
                </c:pt>
                <c:pt idx="3">
                  <c:v>106.32</c:v>
                </c:pt>
                <c:pt idx="4">
                  <c:v>102.99</c:v>
                </c:pt>
              </c:numCache>
            </c:numRef>
          </c:val>
          <c:extLst>
            <c:ext xmlns:c16="http://schemas.microsoft.com/office/drawing/2014/chart" uri="{C3380CC4-5D6E-409C-BE32-E72D297353CC}">
              <c16:uniqueId val="{00000000-0697-4441-9914-2F9A1F788D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0697-4441-9914-2F9A1F788D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162.69999999999999</c:v>
                </c:pt>
                <c:pt idx="1">
                  <c:v>157.46</c:v>
                </c:pt>
                <c:pt idx="2">
                  <c:v>149.22999999999999</c:v>
                </c:pt>
                <c:pt idx="3">
                  <c:v>148.88999999999999</c:v>
                </c:pt>
                <c:pt idx="4">
                  <c:v>158.88999999999999</c:v>
                </c:pt>
              </c:numCache>
            </c:numRef>
          </c:val>
          <c:extLst>
            <c:ext xmlns:c16="http://schemas.microsoft.com/office/drawing/2014/chart" uri="{C3380CC4-5D6E-409C-BE32-E72D297353CC}">
              <c16:uniqueId val="{00000000-8550-4E98-A3AF-8A2A01F24C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8550-4E98-A3AF-8A2A01F24C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旭川市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5">
        <f>データ!S6</f>
        <v>316183</v>
      </c>
      <c r="AM8" s="45"/>
      <c r="AN8" s="45"/>
      <c r="AO8" s="45"/>
      <c r="AP8" s="45"/>
      <c r="AQ8" s="45"/>
      <c r="AR8" s="45"/>
      <c r="AS8" s="45"/>
      <c r="AT8" s="44">
        <f>データ!T6</f>
        <v>747.66</v>
      </c>
      <c r="AU8" s="44"/>
      <c r="AV8" s="44"/>
      <c r="AW8" s="44"/>
      <c r="AX8" s="44"/>
      <c r="AY8" s="44"/>
      <c r="AZ8" s="44"/>
      <c r="BA8" s="44"/>
      <c r="BB8" s="44">
        <f>データ!U6</f>
        <v>422.9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76.849999999999994</v>
      </c>
      <c r="J10" s="44"/>
      <c r="K10" s="44"/>
      <c r="L10" s="44"/>
      <c r="M10" s="44"/>
      <c r="N10" s="44"/>
      <c r="O10" s="44"/>
      <c r="P10" s="44">
        <f>データ!P6</f>
        <v>97.4</v>
      </c>
      <c r="Q10" s="44"/>
      <c r="R10" s="44"/>
      <c r="S10" s="44"/>
      <c r="T10" s="44"/>
      <c r="U10" s="44"/>
      <c r="V10" s="44"/>
      <c r="W10" s="44">
        <f>データ!Q6</f>
        <v>82.79</v>
      </c>
      <c r="X10" s="44"/>
      <c r="Y10" s="44"/>
      <c r="Z10" s="44"/>
      <c r="AA10" s="44"/>
      <c r="AB10" s="44"/>
      <c r="AC10" s="44"/>
      <c r="AD10" s="45">
        <f>データ!R6</f>
        <v>3275</v>
      </c>
      <c r="AE10" s="45"/>
      <c r="AF10" s="45"/>
      <c r="AG10" s="45"/>
      <c r="AH10" s="45"/>
      <c r="AI10" s="45"/>
      <c r="AJ10" s="45"/>
      <c r="AK10" s="2"/>
      <c r="AL10" s="45">
        <f>データ!V6</f>
        <v>305938</v>
      </c>
      <c r="AM10" s="45"/>
      <c r="AN10" s="45"/>
      <c r="AO10" s="45"/>
      <c r="AP10" s="45"/>
      <c r="AQ10" s="45"/>
      <c r="AR10" s="45"/>
      <c r="AS10" s="45"/>
      <c r="AT10" s="44">
        <f>データ!W6</f>
        <v>80.680000000000007</v>
      </c>
      <c r="AU10" s="44"/>
      <c r="AV10" s="44"/>
      <c r="AW10" s="44"/>
      <c r="AX10" s="44"/>
      <c r="AY10" s="44"/>
      <c r="AZ10" s="44"/>
      <c r="BA10" s="44"/>
      <c r="BB10" s="44">
        <f>データ!X6</f>
        <v>3791.99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cj0F3LAkA/HPLVHP58Mft6DunSyXdekNvyoHtor46AfSDutTr28c9BPoEQ56D5xhvjkhGMCY1YIa6Wi3vuXMw==" saltValue="efPAX5jmKMwVUe4yjWxz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12041</v>
      </c>
      <c r="D6" s="19">
        <f t="shared" si="3"/>
        <v>46</v>
      </c>
      <c r="E6" s="19">
        <f t="shared" si="3"/>
        <v>17</v>
      </c>
      <c r="F6" s="19">
        <f t="shared" si="3"/>
        <v>1</v>
      </c>
      <c r="G6" s="19">
        <f t="shared" si="3"/>
        <v>0</v>
      </c>
      <c r="H6" s="19" t="str">
        <f t="shared" si="3"/>
        <v>北海道　旭川市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76.849999999999994</v>
      </c>
      <c r="P6" s="20">
        <f t="shared" si="3"/>
        <v>97.4</v>
      </c>
      <c r="Q6" s="20">
        <f t="shared" si="3"/>
        <v>82.79</v>
      </c>
      <c r="R6" s="20">
        <f t="shared" si="3"/>
        <v>3275</v>
      </c>
      <c r="S6" s="20">
        <f t="shared" si="3"/>
        <v>316183</v>
      </c>
      <c r="T6" s="20">
        <f t="shared" si="3"/>
        <v>747.66</v>
      </c>
      <c r="U6" s="20">
        <f t="shared" si="3"/>
        <v>422.9</v>
      </c>
      <c r="V6" s="20">
        <f t="shared" si="3"/>
        <v>305938</v>
      </c>
      <c r="W6" s="20">
        <f t="shared" si="3"/>
        <v>80.680000000000007</v>
      </c>
      <c r="X6" s="20">
        <f t="shared" si="3"/>
        <v>3791.99</v>
      </c>
      <c r="Y6" s="21">
        <f>IF(Y7="",NA(),Y7)</f>
        <v>104.53</v>
      </c>
      <c r="Z6" s="21">
        <f t="shared" ref="Z6:AH6" si="4">IF(Z7="",NA(),Z7)</f>
        <v>107.03</v>
      </c>
      <c r="AA6" s="21">
        <f t="shared" si="4"/>
        <v>105.49</v>
      </c>
      <c r="AB6" s="21">
        <f t="shared" si="4"/>
        <v>105.98</v>
      </c>
      <c r="AC6" s="21">
        <f t="shared" si="4"/>
        <v>103.38</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24.6</v>
      </c>
      <c r="AV6" s="21">
        <f t="shared" ref="AV6:BD6" si="6">IF(AV7="",NA(),AV7)</f>
        <v>20.27</v>
      </c>
      <c r="AW6" s="21">
        <f t="shared" si="6"/>
        <v>29.66</v>
      </c>
      <c r="AX6" s="21">
        <f t="shared" si="6"/>
        <v>37.44</v>
      </c>
      <c r="AY6" s="21">
        <f t="shared" si="6"/>
        <v>34.200000000000003</v>
      </c>
      <c r="AZ6" s="21">
        <f t="shared" si="6"/>
        <v>60.82</v>
      </c>
      <c r="BA6" s="21">
        <f t="shared" si="6"/>
        <v>63.48</v>
      </c>
      <c r="BB6" s="21">
        <f t="shared" si="6"/>
        <v>65.510000000000005</v>
      </c>
      <c r="BC6" s="21">
        <f t="shared" si="6"/>
        <v>72.78</v>
      </c>
      <c r="BD6" s="21">
        <f t="shared" si="6"/>
        <v>74.56</v>
      </c>
      <c r="BE6" s="20" t="str">
        <f>IF(BE7="","",IF(BE7="-","【-】","【"&amp;SUBSTITUTE(TEXT(BE7,"#,##0.00"),"-","△")&amp;"】"))</f>
        <v>【82.75】</v>
      </c>
      <c r="BF6" s="21">
        <f>IF(BF7="",NA(),BF7)</f>
        <v>501.39</v>
      </c>
      <c r="BG6" s="21">
        <f t="shared" ref="BG6:BO6" si="7">IF(BG7="",NA(),BG7)</f>
        <v>476.46</v>
      </c>
      <c r="BH6" s="21">
        <f t="shared" si="7"/>
        <v>443.73</v>
      </c>
      <c r="BI6" s="21">
        <f t="shared" si="7"/>
        <v>388.64</v>
      </c>
      <c r="BJ6" s="21">
        <f t="shared" si="7"/>
        <v>336.97</v>
      </c>
      <c r="BK6" s="21">
        <f t="shared" si="7"/>
        <v>920.83</v>
      </c>
      <c r="BL6" s="21">
        <f t="shared" si="7"/>
        <v>874.02</v>
      </c>
      <c r="BM6" s="21">
        <f t="shared" si="7"/>
        <v>827.43</v>
      </c>
      <c r="BN6" s="21">
        <f t="shared" si="7"/>
        <v>790.32</v>
      </c>
      <c r="BO6" s="21">
        <f t="shared" si="7"/>
        <v>747.33</v>
      </c>
      <c r="BP6" s="20" t="str">
        <f>IF(BP7="","",IF(BP7="-","【-】","【"&amp;SUBSTITUTE(TEXT(BP7,"#,##0.00"),"-","△")&amp;"】"))</f>
        <v>【602.56】</v>
      </c>
      <c r="BQ6" s="21">
        <f>IF(BQ7="",NA(),BQ7)</f>
        <v>100.29</v>
      </c>
      <c r="BR6" s="21">
        <f t="shared" ref="BR6:BZ6" si="8">IF(BR7="",NA(),BR7)</f>
        <v>104.34</v>
      </c>
      <c r="BS6" s="21">
        <f t="shared" si="8"/>
        <v>105.42</v>
      </c>
      <c r="BT6" s="21">
        <f t="shared" si="8"/>
        <v>106.32</v>
      </c>
      <c r="BU6" s="21">
        <f t="shared" si="8"/>
        <v>102.99</v>
      </c>
      <c r="BV6" s="21">
        <f t="shared" si="8"/>
        <v>99.82</v>
      </c>
      <c r="BW6" s="21">
        <f t="shared" si="8"/>
        <v>100.32</v>
      </c>
      <c r="BX6" s="21">
        <f t="shared" si="8"/>
        <v>99.71</v>
      </c>
      <c r="BY6" s="21">
        <f t="shared" si="8"/>
        <v>98.7</v>
      </c>
      <c r="BZ6" s="21">
        <f t="shared" si="8"/>
        <v>100.01</v>
      </c>
      <c r="CA6" s="20" t="str">
        <f>IF(CA7="","",IF(CA7="-","【-】","【"&amp;SUBSTITUTE(TEXT(CA7,"#,##0.00"),"-","△")&amp;"】"))</f>
        <v>【97.94】</v>
      </c>
      <c r="CB6" s="21">
        <f>IF(CB7="",NA(),CB7)</f>
        <v>162.69999999999999</v>
      </c>
      <c r="CC6" s="21">
        <f t="shared" ref="CC6:CK6" si="9">IF(CC7="",NA(),CC7)</f>
        <v>157.46</v>
      </c>
      <c r="CD6" s="21">
        <f t="shared" si="9"/>
        <v>149.22999999999999</v>
      </c>
      <c r="CE6" s="21">
        <f t="shared" si="9"/>
        <v>148.88999999999999</v>
      </c>
      <c r="CF6" s="21">
        <f t="shared" si="9"/>
        <v>158.88999999999999</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73.37</v>
      </c>
      <c r="CN6" s="21">
        <f t="shared" ref="CN6:CV6" si="10">IF(CN7="",NA(),CN7)</f>
        <v>70.19</v>
      </c>
      <c r="CO6" s="21">
        <f t="shared" si="10"/>
        <v>67.64</v>
      </c>
      <c r="CP6" s="21">
        <f t="shared" si="10"/>
        <v>67.319999999999993</v>
      </c>
      <c r="CQ6" s="21">
        <f t="shared" si="10"/>
        <v>66.33</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97.01</v>
      </c>
      <c r="CY6" s="21">
        <f t="shared" ref="CY6:DG6" si="11">IF(CY7="",NA(),CY7)</f>
        <v>97.02</v>
      </c>
      <c r="CZ6" s="21">
        <f t="shared" si="11"/>
        <v>97.11</v>
      </c>
      <c r="DA6" s="21">
        <f t="shared" si="11"/>
        <v>97.14</v>
      </c>
      <c r="DB6" s="21">
        <f t="shared" si="11"/>
        <v>97.16</v>
      </c>
      <c r="DC6" s="21">
        <f t="shared" si="11"/>
        <v>94.41</v>
      </c>
      <c r="DD6" s="21">
        <f t="shared" si="11"/>
        <v>94.43</v>
      </c>
      <c r="DE6" s="21">
        <f t="shared" si="11"/>
        <v>94.58</v>
      </c>
      <c r="DF6" s="21">
        <f t="shared" si="11"/>
        <v>94.69</v>
      </c>
      <c r="DG6" s="21">
        <f t="shared" si="11"/>
        <v>94.81</v>
      </c>
      <c r="DH6" s="20" t="str">
        <f>IF(DH7="","",IF(DH7="-","【-】","【"&amp;SUBSTITUTE(TEXT(DH7,"#,##0.00"),"-","△")&amp;"】"))</f>
        <v>【96.00】</v>
      </c>
      <c r="DI6" s="21">
        <f>IF(DI7="",NA(),DI7)</f>
        <v>55.06</v>
      </c>
      <c r="DJ6" s="21">
        <f t="shared" ref="DJ6:DR6" si="12">IF(DJ7="",NA(),DJ7)</f>
        <v>56.63</v>
      </c>
      <c r="DK6" s="21">
        <f t="shared" si="12"/>
        <v>58.18</v>
      </c>
      <c r="DL6" s="21">
        <f t="shared" si="12"/>
        <v>58.3</v>
      </c>
      <c r="DM6" s="21">
        <f t="shared" si="12"/>
        <v>59.87</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2.4700000000000002</v>
      </c>
      <c r="DU6" s="21">
        <f t="shared" ref="DU6:EC6" si="13">IF(DU7="",NA(),DU7)</f>
        <v>5.23</v>
      </c>
      <c r="DV6" s="21">
        <f t="shared" si="13"/>
        <v>6.91</v>
      </c>
      <c r="DW6" s="21">
        <f t="shared" si="13"/>
        <v>9.2200000000000006</v>
      </c>
      <c r="DX6" s="21">
        <f t="shared" si="13"/>
        <v>9.74</v>
      </c>
      <c r="DY6" s="21">
        <f t="shared" si="13"/>
        <v>5.18</v>
      </c>
      <c r="DZ6" s="21">
        <f t="shared" si="13"/>
        <v>6.01</v>
      </c>
      <c r="EA6" s="21">
        <f t="shared" si="13"/>
        <v>6.84</v>
      </c>
      <c r="EB6" s="21">
        <f t="shared" si="13"/>
        <v>7.69</v>
      </c>
      <c r="EC6" s="21">
        <f t="shared" si="13"/>
        <v>8.39</v>
      </c>
      <c r="ED6" s="20" t="str">
        <f>IF(ED7="","",IF(ED7="-","【-】","【"&amp;SUBSTITUTE(TEXT(ED7,"#,##0.00"),"-","△")&amp;"】"))</f>
        <v>【9.46】</v>
      </c>
      <c r="EE6" s="21">
        <f>IF(EE7="",NA(),EE7)</f>
        <v>0.13</v>
      </c>
      <c r="EF6" s="21">
        <f t="shared" ref="EF6:EN6" si="14">IF(EF7="",NA(),EF7)</f>
        <v>0.13</v>
      </c>
      <c r="EG6" s="21">
        <f t="shared" si="14"/>
        <v>0.11</v>
      </c>
      <c r="EH6" s="21">
        <f t="shared" si="14"/>
        <v>0.11</v>
      </c>
      <c r="EI6" s="21">
        <f t="shared" si="14"/>
        <v>0.08</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12041</v>
      </c>
      <c r="D7" s="23">
        <v>46</v>
      </c>
      <c r="E7" s="23">
        <v>17</v>
      </c>
      <c r="F7" s="23">
        <v>1</v>
      </c>
      <c r="G7" s="23">
        <v>0</v>
      </c>
      <c r="H7" s="23" t="s">
        <v>96</v>
      </c>
      <c r="I7" s="23" t="s">
        <v>97</v>
      </c>
      <c r="J7" s="23" t="s">
        <v>98</v>
      </c>
      <c r="K7" s="23" t="s">
        <v>99</v>
      </c>
      <c r="L7" s="23" t="s">
        <v>100</v>
      </c>
      <c r="M7" s="23" t="s">
        <v>101</v>
      </c>
      <c r="N7" s="24" t="s">
        <v>102</v>
      </c>
      <c r="O7" s="24">
        <v>76.849999999999994</v>
      </c>
      <c r="P7" s="24">
        <v>97.4</v>
      </c>
      <c r="Q7" s="24">
        <v>82.79</v>
      </c>
      <c r="R7" s="24">
        <v>3275</v>
      </c>
      <c r="S7" s="24">
        <v>316183</v>
      </c>
      <c r="T7" s="24">
        <v>747.66</v>
      </c>
      <c r="U7" s="24">
        <v>422.9</v>
      </c>
      <c r="V7" s="24">
        <v>305938</v>
      </c>
      <c r="W7" s="24">
        <v>80.680000000000007</v>
      </c>
      <c r="X7" s="24">
        <v>3791.99</v>
      </c>
      <c r="Y7" s="24">
        <v>104.53</v>
      </c>
      <c r="Z7" s="24">
        <v>107.03</v>
      </c>
      <c r="AA7" s="24">
        <v>105.49</v>
      </c>
      <c r="AB7" s="24">
        <v>105.98</v>
      </c>
      <c r="AC7" s="24">
        <v>103.38</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24.6</v>
      </c>
      <c r="AV7" s="24">
        <v>20.27</v>
      </c>
      <c r="AW7" s="24">
        <v>29.66</v>
      </c>
      <c r="AX7" s="24">
        <v>37.44</v>
      </c>
      <c r="AY7" s="24">
        <v>34.200000000000003</v>
      </c>
      <c r="AZ7" s="24">
        <v>60.82</v>
      </c>
      <c r="BA7" s="24">
        <v>63.48</v>
      </c>
      <c r="BB7" s="24">
        <v>65.510000000000005</v>
      </c>
      <c r="BC7" s="24">
        <v>72.78</v>
      </c>
      <c r="BD7" s="24">
        <v>74.56</v>
      </c>
      <c r="BE7" s="24">
        <v>82.75</v>
      </c>
      <c r="BF7" s="24">
        <v>501.39</v>
      </c>
      <c r="BG7" s="24">
        <v>476.46</v>
      </c>
      <c r="BH7" s="24">
        <v>443.73</v>
      </c>
      <c r="BI7" s="24">
        <v>388.64</v>
      </c>
      <c r="BJ7" s="24">
        <v>336.97</v>
      </c>
      <c r="BK7" s="24">
        <v>920.83</v>
      </c>
      <c r="BL7" s="24">
        <v>874.02</v>
      </c>
      <c r="BM7" s="24">
        <v>827.43</v>
      </c>
      <c r="BN7" s="24">
        <v>790.32</v>
      </c>
      <c r="BO7" s="24">
        <v>747.33</v>
      </c>
      <c r="BP7" s="24">
        <v>602.55999999999995</v>
      </c>
      <c r="BQ7" s="24">
        <v>100.29</v>
      </c>
      <c r="BR7" s="24">
        <v>104.34</v>
      </c>
      <c r="BS7" s="24">
        <v>105.42</v>
      </c>
      <c r="BT7" s="24">
        <v>106.32</v>
      </c>
      <c r="BU7" s="24">
        <v>102.99</v>
      </c>
      <c r="BV7" s="24">
        <v>99.82</v>
      </c>
      <c r="BW7" s="24">
        <v>100.32</v>
      </c>
      <c r="BX7" s="24">
        <v>99.71</v>
      </c>
      <c r="BY7" s="24">
        <v>98.7</v>
      </c>
      <c r="BZ7" s="24">
        <v>100.01</v>
      </c>
      <c r="CA7" s="24">
        <v>97.94</v>
      </c>
      <c r="CB7" s="24">
        <v>162.69999999999999</v>
      </c>
      <c r="CC7" s="24">
        <v>157.46</v>
      </c>
      <c r="CD7" s="24">
        <v>149.22999999999999</v>
      </c>
      <c r="CE7" s="24">
        <v>148.88999999999999</v>
      </c>
      <c r="CF7" s="24">
        <v>158.88999999999999</v>
      </c>
      <c r="CG7" s="24">
        <v>156.77000000000001</v>
      </c>
      <c r="CH7" s="24">
        <v>157.63999999999999</v>
      </c>
      <c r="CI7" s="24">
        <v>159.59</v>
      </c>
      <c r="CJ7" s="24">
        <v>160.65</v>
      </c>
      <c r="CK7" s="24">
        <v>160.6</v>
      </c>
      <c r="CL7" s="24">
        <v>140.97999999999999</v>
      </c>
      <c r="CM7" s="24">
        <v>73.37</v>
      </c>
      <c r="CN7" s="24">
        <v>70.19</v>
      </c>
      <c r="CO7" s="24">
        <v>67.64</v>
      </c>
      <c r="CP7" s="24">
        <v>67.319999999999993</v>
      </c>
      <c r="CQ7" s="24">
        <v>66.33</v>
      </c>
      <c r="CR7" s="24">
        <v>67</v>
      </c>
      <c r="CS7" s="24">
        <v>66.650000000000006</v>
      </c>
      <c r="CT7" s="24">
        <v>64.45</v>
      </c>
      <c r="CU7" s="24">
        <v>65.11</v>
      </c>
      <c r="CV7" s="24">
        <v>65.540000000000006</v>
      </c>
      <c r="CW7" s="24">
        <v>60.13</v>
      </c>
      <c r="CX7" s="24">
        <v>97.01</v>
      </c>
      <c r="CY7" s="24">
        <v>97.02</v>
      </c>
      <c r="CZ7" s="24">
        <v>97.11</v>
      </c>
      <c r="DA7" s="24">
        <v>97.14</v>
      </c>
      <c r="DB7" s="24">
        <v>97.16</v>
      </c>
      <c r="DC7" s="24">
        <v>94.41</v>
      </c>
      <c r="DD7" s="24">
        <v>94.43</v>
      </c>
      <c r="DE7" s="24">
        <v>94.58</v>
      </c>
      <c r="DF7" s="24">
        <v>94.69</v>
      </c>
      <c r="DG7" s="24">
        <v>94.81</v>
      </c>
      <c r="DH7" s="24">
        <v>96</v>
      </c>
      <c r="DI7" s="24">
        <v>55.06</v>
      </c>
      <c r="DJ7" s="24">
        <v>56.63</v>
      </c>
      <c r="DK7" s="24">
        <v>58.18</v>
      </c>
      <c r="DL7" s="24">
        <v>58.3</v>
      </c>
      <c r="DM7" s="24">
        <v>59.87</v>
      </c>
      <c r="DN7" s="24">
        <v>34.15</v>
      </c>
      <c r="DO7" s="24">
        <v>35.53</v>
      </c>
      <c r="DP7" s="24">
        <v>37.51</v>
      </c>
      <c r="DQ7" s="24">
        <v>38.869999999999997</v>
      </c>
      <c r="DR7" s="24">
        <v>40.36</v>
      </c>
      <c r="DS7" s="24">
        <v>42.2</v>
      </c>
      <c r="DT7" s="24">
        <v>2.4700000000000002</v>
      </c>
      <c r="DU7" s="24">
        <v>5.23</v>
      </c>
      <c r="DV7" s="24">
        <v>6.91</v>
      </c>
      <c r="DW7" s="24">
        <v>9.2200000000000006</v>
      </c>
      <c r="DX7" s="24">
        <v>9.74</v>
      </c>
      <c r="DY7" s="24">
        <v>5.18</v>
      </c>
      <c r="DZ7" s="24">
        <v>6.01</v>
      </c>
      <c r="EA7" s="24">
        <v>6.84</v>
      </c>
      <c r="EB7" s="24">
        <v>7.69</v>
      </c>
      <c r="EC7" s="24">
        <v>8.39</v>
      </c>
      <c r="ED7" s="24">
        <v>9.4600000000000009</v>
      </c>
      <c r="EE7" s="24">
        <v>0.13</v>
      </c>
      <c r="EF7" s="24">
        <v>0.13</v>
      </c>
      <c r="EG7" s="24">
        <v>0.11</v>
      </c>
      <c r="EH7" s="24">
        <v>0.11</v>
      </c>
      <c r="EI7" s="24">
        <v>0.08</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2025-12-23T05:55:16Z</dcterms:created>
  <dcterms:modified xsi:type="dcterms:W3CDTF">2026-03-09T00:57:30Z</dcterms:modified>
  <cp:category/>
</cp:coreProperties>
</file>