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eieikikaku057\Desktop\R５経営比較分析表\"/>
    </mc:Choice>
  </mc:AlternateContent>
  <xr:revisionPtr revIDLastSave="0" documentId="13_ncr:1_{4A443066-F9F9-440B-8756-247759B87516}" xr6:coauthVersionLast="47" xr6:coauthVersionMax="47" xr10:uidLastSave="{00000000-0000-0000-0000-000000000000}"/>
  <workbookProtection workbookAlgorithmName="SHA-512" workbookHashValue="RwQXBzGqNFUttStSYqipEm+YRz+3tUvxXE/QatnD2M2Uzow53uhlmnPNxkeuP3pHenB6kb+EHOfO4NCFpD+W4Q==" workbookSaltValue="HKRtBXlQxrfUIeywwlksRg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G85" i="4"/>
  <c r="AL10" i="4"/>
  <c r="I8" i="4"/>
</calcChain>
</file>

<file path=xl/sharedStrings.xml><?xml version="1.0" encoding="utf-8"?>
<sst xmlns="http://schemas.openxmlformats.org/spreadsheetml/2006/main" count="231" uniqueCount="116">
  <si>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</si>
  <si>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</si>
  <si>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</si>
  <si>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</si>
  <si>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</si>
  <si>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</si>
  <si>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</si>
  <si>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</si>
  <si>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</si>
  <si>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</si>
  <si>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</si>
  <si>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</si>
  <si>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</si>
  <si>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</si>
  <si>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</si>
  <si>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</si>
  <si>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</si>
  <si>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</si>
  <si>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</si>
  <si>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</si>
  <si>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</si>
  <si>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</si>
  <si>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</si>
  <si>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</si>
  <si>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</si>
  <si>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</si>
  <si>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</si>
  <si>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</si>
  <si>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</si>
  <si>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</si>
  <si>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</si>
  <si>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</si>
  <si>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</si>
  <si>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</si>
  <si>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</si>
  <si>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</si>
  <si>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</si>
  <si>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</si>
  <si>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</si>
  <si>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</si>
  <si>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</si>
  <si>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</si>
  <si>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</si>
  <si>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</si>
  <si>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</si>
  <si>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</si>
  <si>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</si>
  <si>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</si>
  <si>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</si>
  <si>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</si>
  <si>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</si>
  <si>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</si>
  <si>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</si>
  <si>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</si>
  <si>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</si>
  <si>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</si>
  <si>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</si>
  <si>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</si>
  <si>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</si>
  <si>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</si>
  <si>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</si>
  <si>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</si>
  <si>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</si>
  <si>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</si>
  <si>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</si>
  <si>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</si>
  <si>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</si>
  <si>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</si>
  <si>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</si>
  <si>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</si>
  <si>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</si>
  <si>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</si>
  <si>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</si>
  <si>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</si>
  <si>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</si>
  <si>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</si>
  <si>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</si>
  <si>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</si>
  <si>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</si>
  <si>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</si>
  <si>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</si>
  <si>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</si>
  <si>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</si>
  <si>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</si>
  <si>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</si>
  <si>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</si>
  <si>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</si>
  <si>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</si>
  <si>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</si>
  <si>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</si>
  <si>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</si>
  <si>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</si>
  <si>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</si>
  <si>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</si>
  <si>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</si>
  <si>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</si>
  <si>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旭川市</t>
  </si>
  <si>
    <t>法適用</t>
  </si>
  <si>
    <t>下水道事業</t>
  </si>
  <si>
    <t>農業集落排水</t>
  </si>
  <si>
    <t>F2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</si>
  <si>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</si>
  <si>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</si>
  <si>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</si>
  <si>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</si>
  <si>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</si>
  <si>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</si>
  <si>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</si>
  <si>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</si>
  <si>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</si>
  <si>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</si>
  <si>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</si>
  <si>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</si>
  <si>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本市では，平成31年4月1日付けで農業集落排水事業に地方公営企業法を適用し，公共下水道事業と会計を統合しました。
①比率は100％を上回っておりますが，事業に必要な使用料収入を賄うことができず，一般会計からの繰入金で賄っている状況にあります。
②累積欠損金比率は，発生しておりません。
③処理区域内人口が少なく，使用料収入が少ない事業構造に対し，建設改良等に充てられた企業債残高が多いため，低調に推移しています。
④分析非該当
⑤⑥過疎化の進行する郊外地域で実施している事業であるため，収益の増加が見込まれず，今後も同水準で推移するものと予測されます。
⑦類似団体平均と概ね同水準であるため，適切な施設規模であると考えております。
⑧処理区域の下水管は概ね整備されており，一定程度普及しているため，今後も同水準で推移するものと見込んでおります。</t>
    <rPh sb="1" eb="3">
      <t>ホンシ</t>
    </rPh>
    <rPh sb="6" eb="8">
      <t>ヘイセイ</t>
    </rPh>
    <rPh sb="10" eb="11">
      <t>ネン</t>
    </rPh>
    <rPh sb="12" eb="13">
      <t>ガツ</t>
    </rPh>
    <rPh sb="14" eb="15">
      <t>ニチ</t>
    </rPh>
    <rPh sb="15" eb="16">
      <t>ヅケ</t>
    </rPh>
    <rPh sb="18" eb="20">
      <t>ノウギョウ</t>
    </rPh>
    <rPh sb="20" eb="22">
      <t>シュウラク</t>
    </rPh>
    <rPh sb="22" eb="24">
      <t>ハイスイ</t>
    </rPh>
    <rPh sb="24" eb="26">
      <t>ジギョウ</t>
    </rPh>
    <rPh sb="27" eb="29">
      <t>チホウ</t>
    </rPh>
    <rPh sb="29" eb="31">
      <t>コウエイ</t>
    </rPh>
    <rPh sb="31" eb="33">
      <t>キギョウ</t>
    </rPh>
    <rPh sb="33" eb="34">
      <t>ホウ</t>
    </rPh>
    <rPh sb="35" eb="37">
      <t>テキヨウ</t>
    </rPh>
    <rPh sb="39" eb="41">
      <t>コウキョウ</t>
    </rPh>
    <rPh sb="41" eb="44">
      <t>ゲスイドウ</t>
    </rPh>
    <rPh sb="44" eb="46">
      <t>ジギョウ</t>
    </rPh>
    <rPh sb="47" eb="49">
      <t>カイケイ</t>
    </rPh>
    <rPh sb="50" eb="52">
      <t>トウゴウ</t>
    </rPh>
    <rPh sb="59" eb="61">
      <t>ヒリツ</t>
    </rPh>
    <rPh sb="67" eb="69">
      <t>ウワマワ</t>
    </rPh>
    <rPh sb="77" eb="79">
      <t>ジギョウ</t>
    </rPh>
    <rPh sb="80" eb="82">
      <t>ヒツヨウ</t>
    </rPh>
    <rPh sb="83" eb="86">
      <t>シヨウリョウ</t>
    </rPh>
    <rPh sb="86" eb="88">
      <t>シュウニュウ</t>
    </rPh>
    <rPh sb="89" eb="90">
      <t>マカナ</t>
    </rPh>
    <rPh sb="98" eb="100">
      <t>イッパン</t>
    </rPh>
    <rPh sb="100" eb="102">
      <t>カイケイ</t>
    </rPh>
    <rPh sb="105" eb="108">
      <t>クリイレキン</t>
    </rPh>
    <rPh sb="109" eb="110">
      <t>マカナ</t>
    </rPh>
    <rPh sb="114" eb="116">
      <t>ジョウキョウ</t>
    </rPh>
    <rPh sb="124" eb="131">
      <t>ルイセキケッソンキンヒリツ</t>
    </rPh>
    <rPh sb="133" eb="135">
      <t>ハッセイ</t>
    </rPh>
    <rPh sb="145" eb="149">
      <t>ショリクイキ</t>
    </rPh>
    <rPh sb="149" eb="150">
      <t>ナイ</t>
    </rPh>
    <rPh sb="150" eb="152">
      <t>ジンコウ</t>
    </rPh>
    <rPh sb="153" eb="154">
      <t>スク</t>
    </rPh>
    <rPh sb="217" eb="220">
      <t>カソカ</t>
    </rPh>
    <rPh sb="221" eb="223">
      <t>シンコウ</t>
    </rPh>
    <rPh sb="225" eb="227">
      <t>コウガイ</t>
    </rPh>
    <rPh sb="227" eb="229">
      <t>チイキ</t>
    </rPh>
    <rPh sb="230" eb="232">
      <t>ジッシ</t>
    </rPh>
    <rPh sb="236" eb="238">
      <t>ジギョウ</t>
    </rPh>
    <rPh sb="244" eb="246">
      <t>シュウエキ</t>
    </rPh>
    <rPh sb="247" eb="249">
      <t>ゾウカ</t>
    </rPh>
    <rPh sb="250" eb="252">
      <t>ミコ</t>
    </rPh>
    <rPh sb="259" eb="262">
      <t>ドウスイジュン</t>
    </rPh>
    <rPh sb="263" eb="265">
      <t>スイイ</t>
    </rPh>
    <rPh sb="270" eb="272">
      <t>ヨソク</t>
    </rPh>
    <rPh sb="279" eb="285">
      <t>ルイジダンタイヘイキン</t>
    </rPh>
    <rPh sb="286" eb="287">
      <t>オオム</t>
    </rPh>
    <rPh sb="288" eb="291">
      <t>ドウスイジュン</t>
    </rPh>
    <rPh sb="297" eb="299">
      <t>テキセツ</t>
    </rPh>
    <rPh sb="300" eb="302">
      <t>シセツ</t>
    </rPh>
    <rPh sb="302" eb="304">
      <t>キボ</t>
    </rPh>
    <rPh sb="308" eb="309">
      <t>カンガ</t>
    </rPh>
    <rPh sb="318" eb="320">
      <t>ショリ</t>
    </rPh>
    <rPh sb="320" eb="322">
      <t>クイキ</t>
    </rPh>
    <rPh sb="323" eb="326">
      <t>ゲスイカン</t>
    </rPh>
    <rPh sb="327" eb="328">
      <t>オオム</t>
    </rPh>
    <rPh sb="329" eb="331">
      <t>セイビ</t>
    </rPh>
    <rPh sb="337" eb="339">
      <t>イッテイ</t>
    </rPh>
    <rPh sb="339" eb="341">
      <t>テイド</t>
    </rPh>
    <rPh sb="341" eb="343">
      <t>フキュウ</t>
    </rPh>
    <rPh sb="350" eb="352">
      <t>コンゴ</t>
    </rPh>
    <rPh sb="353" eb="356">
      <t>ドウスイジュン</t>
    </rPh>
    <rPh sb="357" eb="359">
      <t>スイイ</t>
    </rPh>
    <rPh sb="364" eb="366">
      <t>ミコ</t>
    </rPh>
    <phoneticPr fontId="4"/>
  </si>
  <si>
    <t>①当事業は，平成13年度からの供用開始であるため，当面，比率は小さく推移するものと考えております。
②③法定耐用年数を超えた管はありません。</t>
    <rPh sb="1" eb="2">
      <t>トウ</t>
    </rPh>
    <rPh sb="2" eb="4">
      <t>ジギョウ</t>
    </rPh>
    <rPh sb="6" eb="8">
      <t>ヘイセイ</t>
    </rPh>
    <rPh sb="10" eb="12">
      <t>ネンド</t>
    </rPh>
    <rPh sb="15" eb="17">
      <t>キョウヨウ</t>
    </rPh>
    <rPh sb="17" eb="19">
      <t>カイシ</t>
    </rPh>
    <rPh sb="25" eb="27">
      <t>トウメン</t>
    </rPh>
    <rPh sb="28" eb="30">
      <t>ヒリツ</t>
    </rPh>
    <rPh sb="31" eb="32">
      <t>チイ</t>
    </rPh>
    <rPh sb="34" eb="36">
      <t>スイイ</t>
    </rPh>
    <rPh sb="41" eb="42">
      <t>カンガ</t>
    </rPh>
    <rPh sb="52" eb="56">
      <t>ホウテイタイヨウ</t>
    </rPh>
    <rPh sb="56" eb="58">
      <t>ネンスウ</t>
    </rPh>
    <rPh sb="59" eb="60">
      <t>コ</t>
    </rPh>
    <rPh sb="62" eb="63">
      <t>カン</t>
    </rPh>
    <phoneticPr fontId="4"/>
  </si>
  <si>
    <t>　過疎化の進行する郊外地域で事業展開しているため，今後も使用料収入の増加は見込めず，当該収入だけでは事業維持は困難な状況であります。
　そのような中，施設の整備から約20年が経過し，今後，修繕等の需要・頻度が高まってくることから，必要な維持管理を行い，事業を継続していく必要があります。</t>
    <rPh sb="1" eb="4">
      <t>カソカ</t>
    </rPh>
    <rPh sb="5" eb="7">
      <t>シンコウ</t>
    </rPh>
    <rPh sb="9" eb="11">
      <t>コウガイ</t>
    </rPh>
    <rPh sb="11" eb="13">
      <t>チイキ</t>
    </rPh>
    <rPh sb="14" eb="16">
      <t>ジギョウ</t>
    </rPh>
    <rPh sb="16" eb="18">
      <t>テンカイ</t>
    </rPh>
    <rPh sb="25" eb="27">
      <t>コンゴ</t>
    </rPh>
    <rPh sb="28" eb="31">
      <t>シヨウリョウ</t>
    </rPh>
    <rPh sb="31" eb="33">
      <t>シュウニュウ</t>
    </rPh>
    <rPh sb="34" eb="36">
      <t>ゾウカ</t>
    </rPh>
    <rPh sb="37" eb="39">
      <t>ミコ</t>
    </rPh>
    <rPh sb="42" eb="44">
      <t>トウガイ</t>
    </rPh>
    <rPh sb="44" eb="46">
      <t>シュウニュウ</t>
    </rPh>
    <rPh sb="50" eb="52">
      <t>ジギョウ</t>
    </rPh>
    <rPh sb="52" eb="54">
      <t>イジ</t>
    </rPh>
    <rPh sb="55" eb="57">
      <t>コンナン</t>
    </rPh>
    <rPh sb="58" eb="60">
      <t>ジョウキョウ</t>
    </rPh>
    <rPh sb="73" eb="74">
      <t>ナカ</t>
    </rPh>
    <rPh sb="75" eb="77">
      <t>シセツ</t>
    </rPh>
    <rPh sb="78" eb="80">
      <t>セイビ</t>
    </rPh>
    <rPh sb="82" eb="83">
      <t>ヤク</t>
    </rPh>
    <rPh sb="85" eb="86">
      <t>ネン</t>
    </rPh>
    <rPh sb="87" eb="89">
      <t>ケイカ</t>
    </rPh>
    <rPh sb="91" eb="93">
      <t>コンゴ</t>
    </rPh>
    <rPh sb="94" eb="96">
      <t>シュウゼン</t>
    </rPh>
    <rPh sb="96" eb="97">
      <t>ナド</t>
    </rPh>
    <rPh sb="98" eb="100">
      <t>ジュヨウ</t>
    </rPh>
    <rPh sb="101" eb="103">
      <t>ヒンド</t>
    </rPh>
    <rPh sb="104" eb="105">
      <t>タカ</t>
    </rPh>
    <rPh sb="115" eb="117">
      <t>ヒツヨウ</t>
    </rPh>
    <rPh sb="118" eb="120">
      <t>イジ</t>
    </rPh>
    <rPh sb="120" eb="122">
      <t>カンリ</t>
    </rPh>
    <rPh sb="123" eb="124">
      <t>オコナ</t>
    </rPh>
    <rPh sb="126" eb="128">
      <t>ジギョウ</t>
    </rPh>
    <rPh sb="129" eb="131">
      <t>ケイゾク</t>
    </rPh>
    <rPh sb="135" eb="13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</si>
</sst>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6" borderId="6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0" fontId="5" fillId="6" borderId="7" xfId="0" applyFont="1" applyFill="1" applyBorder="1" applyAlignment="1" applyProtection="1">
      <alignment horizontal="left" vertical="top" wrapText="1"/>
      <protection locked="0"/>
    </xf>
    <xf numFmtId="0" fontId="5" fillId="6" borderId="8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0-40A6-885D-937FCA176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0-40A6-885D-937FCA176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63.16</c:v>
                </c:pt>
                <c:pt idx="1">
                  <c:v>50.66</c:v>
                </c:pt>
                <c:pt idx="2">
                  <c:v>50</c:v>
                </c:pt>
                <c:pt idx="3">
                  <c:v>61.84</c:v>
                </c:pt>
                <c:pt idx="4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B-4C5B-A053-360BE939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B-4C5B-A053-360BE939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75.62</c:v>
                </c:pt>
                <c:pt idx="1">
                  <c:v>72.84</c:v>
                </c:pt>
                <c:pt idx="2">
                  <c:v>76.39</c:v>
                </c:pt>
                <c:pt idx="3">
                  <c:v>79.41</c:v>
                </c:pt>
                <c:pt idx="4">
                  <c:v>83.51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6-49E5-B2CD-6C6E1A07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6-49E5-B2CD-6C6E1A07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109.05</c:v>
                </c:pt>
                <c:pt idx="1">
                  <c:v>108.88</c:v>
                </c:pt>
                <c:pt idx="2">
                  <c:v>111.07</c:v>
                </c:pt>
                <c:pt idx="3">
                  <c:v>100.22</c:v>
                </c:pt>
                <c:pt idx="4">
                  <c:v>102.82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1-4A47-8AFE-415EFA3C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103.6</c:v>
                </c:pt>
                <c:pt idx="1">
                  <c:v>106.37</c:v>
                </c:pt>
                <c:pt idx="2">
                  <c:v>106.07</c:v>
                </c:pt>
                <c:pt idx="3">
                  <c:v>105.5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1-4A47-8AFE-415EFA3C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4.59</c:v>
                </c:pt>
                <c:pt idx="1">
                  <c:v>9.19</c:v>
                </c:pt>
                <c:pt idx="2">
                  <c:v>13.78</c:v>
                </c:pt>
                <c:pt idx="3">
                  <c:v>16.72</c:v>
                </c:pt>
                <c:pt idx="4">
                  <c:v>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83-8813-C24F3061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23.06</c:v>
                </c:pt>
                <c:pt idx="1">
                  <c:v>20.34</c:v>
                </c:pt>
                <c:pt idx="2">
                  <c:v>21.85</c:v>
                </c:pt>
                <c:pt idx="3">
                  <c:v>25.19</c:v>
                </c:pt>
                <c:pt idx="4">
                  <c:v>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6-4E83-8813-C24F3061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F-4707-A766-851FF7B13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F-4707-A766-851FF7B13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79-A42F-648E3CE7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193.99</c:v>
                </c:pt>
                <c:pt idx="1">
                  <c:v>139.02000000000001</c:v>
                </c:pt>
                <c:pt idx="2">
                  <c:v>132.04</c:v>
                </c:pt>
                <c:pt idx="3">
                  <c:v>145.43</c:v>
                </c:pt>
                <c:pt idx="4">
                  <c:v>129.88999999999999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E-4279-A42F-648E3CE7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1.1000000000000001</c:v>
                </c:pt>
                <c:pt idx="1">
                  <c:v>2.41</c:v>
                </c:pt>
                <c:pt idx="2">
                  <c:v>7.54</c:v>
                </c:pt>
                <c:pt idx="3">
                  <c:v>7.19</c:v>
                </c:pt>
                <c:pt idx="4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7-4E04-9334-355D2DD5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26.99</c:v>
                </c:pt>
                <c:pt idx="1">
                  <c:v>29.13</c:v>
                </c:pt>
                <c:pt idx="2">
                  <c:v>35.69</c:v>
                </c:pt>
                <c:pt idx="3">
                  <c:v>38.4</c:v>
                </c:pt>
                <c:pt idx="4">
                  <c:v>44.04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7-4E04-9334-355D2DD5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7-47D7-A1CE-C90BBBB4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7-47D7-A1CE-C90BBBB4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11.78</c:v>
                </c:pt>
                <c:pt idx="1">
                  <c:v>12.94</c:v>
                </c:pt>
                <c:pt idx="2">
                  <c:v>10.35</c:v>
                </c:pt>
                <c:pt idx="3">
                  <c:v>7.87</c:v>
                </c:pt>
                <c:pt idx="4">
                  <c:v>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2-48C4-8BFE-2D0B267F8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8C4-8BFE-2D0B267F8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1161.23</c:v>
                </c:pt>
                <c:pt idx="1">
                  <c:v>1045.3499999999999</c:v>
                </c:pt>
                <c:pt idx="2">
                  <c:v>1302</c:v>
                </c:pt>
                <c:pt idx="3">
                  <c:v>1746.88</c:v>
                </c:pt>
                <c:pt idx="4">
                  <c:v>1331.47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4-4DBA-A4D3-209C28D3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DBA-A4D3-209C28D3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</row>
    <row r="3" spans="1:78" ht="9.75" customHeight="1" x14ac:dyDescent="0.15">
      <c r="A3" s="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</row>
    <row r="4" spans="1:78" ht="9.75" customHeight="1" x14ac:dyDescent="0.15">
      <c r="A4" s="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4" t="str">
        <f>データ!H6</f>
        <v>北海道　旭川市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3" t="s">
        <v>1</v>
      </c>
      <c r="C7" s="53"/>
      <c r="D7" s="53"/>
      <c r="E7" s="53"/>
      <c r="F7" s="53"/>
      <c r="G7" s="53"/>
      <c r="H7" s="53"/>
      <c r="I7" s="53" t="s">
        <v>2</v>
      </c>
      <c r="J7" s="53"/>
      <c r="K7" s="53"/>
      <c r="L7" s="53"/>
      <c r="M7" s="53"/>
      <c r="N7" s="53"/>
      <c r="O7" s="53"/>
      <c r="P7" s="53" t="s">
        <v>3</v>
      </c>
      <c r="Q7" s="53"/>
      <c r="R7" s="53"/>
      <c r="S7" s="53"/>
      <c r="T7" s="53"/>
      <c r="U7" s="53"/>
      <c r="V7" s="53"/>
      <c r="W7" s="53" t="s">
        <v>4</v>
      </c>
      <c r="X7" s="53"/>
      <c r="Y7" s="53"/>
      <c r="Z7" s="53"/>
      <c r="AA7" s="53"/>
      <c r="AB7" s="53"/>
      <c r="AC7" s="53"/>
      <c r="AD7" s="53" t="s">
        <v>5</v>
      </c>
      <c r="AE7" s="53"/>
      <c r="AF7" s="53"/>
      <c r="AG7" s="53"/>
      <c r="AH7" s="53"/>
      <c r="AI7" s="53"/>
      <c r="AJ7" s="53"/>
      <c r="AK7" s="3"/>
      <c r="AL7" s="53" t="s">
        <v>6</v>
      </c>
      <c r="AM7" s="53"/>
      <c r="AN7" s="53"/>
      <c r="AO7" s="53"/>
      <c r="AP7" s="53"/>
      <c r="AQ7" s="53"/>
      <c r="AR7" s="53"/>
      <c r="AS7" s="53"/>
      <c r="AT7" s="53" t="s">
        <v>7</v>
      </c>
      <c r="AU7" s="53"/>
      <c r="AV7" s="53"/>
      <c r="AW7" s="53"/>
      <c r="AX7" s="53"/>
      <c r="AY7" s="53"/>
      <c r="AZ7" s="53"/>
      <c r="BA7" s="53"/>
      <c r="BB7" s="53" t="s">
        <v>8</v>
      </c>
      <c r="BC7" s="53"/>
      <c r="BD7" s="53"/>
      <c r="BE7" s="53"/>
      <c r="BF7" s="53"/>
      <c r="BG7" s="53"/>
      <c r="BH7" s="53"/>
      <c r="BI7" s="53"/>
      <c r="BJ7" s="3"/>
      <c r="BK7" s="3"/>
      <c r="BL7" s="56" t="s">
        <v>9</v>
      </c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8"/>
    </row>
    <row r="8" spans="1:78" ht="18.75" customHeight="1" x14ac:dyDescent="0.15">
      <c r="A8" s="2"/>
      <c r="B8" s="59" t="str">
        <f>データ!I6</f>
        <v>法適用</v>
      </c>
      <c r="C8" s="59"/>
      <c r="D8" s="59"/>
      <c r="E8" s="59"/>
      <c r="F8" s="59"/>
      <c r="G8" s="59"/>
      <c r="H8" s="59"/>
      <c r="I8" s="59" t="str">
        <f>データ!J6</f>
        <v>下水道事業</v>
      </c>
      <c r="J8" s="59"/>
      <c r="K8" s="59"/>
      <c r="L8" s="59"/>
      <c r="M8" s="59"/>
      <c r="N8" s="59"/>
      <c r="O8" s="59"/>
      <c r="P8" s="59" t="str">
        <f>データ!K6</f>
        <v>農業集落排水</v>
      </c>
      <c r="Q8" s="59"/>
      <c r="R8" s="59"/>
      <c r="S8" s="59"/>
      <c r="T8" s="59"/>
      <c r="U8" s="59"/>
      <c r="V8" s="59"/>
      <c r="W8" s="59" t="str">
        <f>データ!L6</f>
        <v>F2</v>
      </c>
      <c r="X8" s="59"/>
      <c r="Y8" s="59"/>
      <c r="Z8" s="59"/>
      <c r="AA8" s="59"/>
      <c r="AB8" s="59"/>
      <c r="AC8" s="59"/>
      <c r="AD8" s="60" t="str">
        <f>データ!$M$6</f>
        <v>自治体職員</v>
      </c>
      <c r="AE8" s="60"/>
      <c r="AF8" s="60"/>
      <c r="AG8" s="60"/>
      <c r="AH8" s="60"/>
      <c r="AI8" s="60"/>
      <c r="AJ8" s="60"/>
      <c r="AK8" s="3"/>
      <c r="AL8" s="48">
        <f>データ!S6</f>
        <v>320436</v>
      </c>
      <c r="AM8" s="48"/>
      <c r="AN8" s="48"/>
      <c r="AO8" s="48"/>
      <c r="AP8" s="48"/>
      <c r="AQ8" s="48"/>
      <c r="AR8" s="48"/>
      <c r="AS8" s="48"/>
      <c r="AT8" s="47">
        <f>データ!T6</f>
        <v>747.66</v>
      </c>
      <c r="AU8" s="47"/>
      <c r="AV8" s="47"/>
      <c r="AW8" s="47"/>
      <c r="AX8" s="47"/>
      <c r="AY8" s="47"/>
      <c r="AZ8" s="47"/>
      <c r="BA8" s="47"/>
      <c r="BB8" s="47">
        <f>データ!U6</f>
        <v>428.59</v>
      </c>
      <c r="BC8" s="47"/>
      <c r="BD8" s="47"/>
      <c r="BE8" s="47"/>
      <c r="BF8" s="47"/>
      <c r="BG8" s="47"/>
      <c r="BH8" s="47"/>
      <c r="BI8" s="47"/>
      <c r="BJ8" s="3"/>
      <c r="BK8" s="3"/>
      <c r="BL8" s="61" t="s">
        <v>10</v>
      </c>
      <c r="BM8" s="62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53" t="s">
        <v>12</v>
      </c>
      <c r="C9" s="53"/>
      <c r="D9" s="53"/>
      <c r="E9" s="53"/>
      <c r="F9" s="53"/>
      <c r="G9" s="53"/>
      <c r="H9" s="53"/>
      <c r="I9" s="53" t="s">
        <v>13</v>
      </c>
      <c r="J9" s="53"/>
      <c r="K9" s="53"/>
      <c r="L9" s="53"/>
      <c r="M9" s="53"/>
      <c r="N9" s="53"/>
      <c r="O9" s="53"/>
      <c r="P9" s="53" t="s">
        <v>14</v>
      </c>
      <c r="Q9" s="53"/>
      <c r="R9" s="53"/>
      <c r="S9" s="53"/>
      <c r="T9" s="53"/>
      <c r="U9" s="53"/>
      <c r="V9" s="53"/>
      <c r="W9" s="53" t="s">
        <v>15</v>
      </c>
      <c r="X9" s="53"/>
      <c r="Y9" s="53"/>
      <c r="Z9" s="53"/>
      <c r="AA9" s="53"/>
      <c r="AB9" s="53"/>
      <c r="AC9" s="53"/>
      <c r="AD9" s="53" t="s">
        <v>16</v>
      </c>
      <c r="AE9" s="53"/>
      <c r="AF9" s="53"/>
      <c r="AG9" s="53"/>
      <c r="AH9" s="53"/>
      <c r="AI9" s="53"/>
      <c r="AJ9" s="53"/>
      <c r="AK9" s="3"/>
      <c r="AL9" s="53" t="s">
        <v>17</v>
      </c>
      <c r="AM9" s="53"/>
      <c r="AN9" s="53"/>
      <c r="AO9" s="53"/>
      <c r="AP9" s="53"/>
      <c r="AQ9" s="53"/>
      <c r="AR9" s="53"/>
      <c r="AS9" s="53"/>
      <c r="AT9" s="53" t="s">
        <v>18</v>
      </c>
      <c r="AU9" s="53"/>
      <c r="AV9" s="53"/>
      <c r="AW9" s="53"/>
      <c r="AX9" s="53"/>
      <c r="AY9" s="53"/>
      <c r="AZ9" s="53"/>
      <c r="BA9" s="53"/>
      <c r="BB9" s="53" t="s">
        <v>19</v>
      </c>
      <c r="BC9" s="53"/>
      <c r="BD9" s="53"/>
      <c r="BE9" s="53"/>
      <c r="BF9" s="53"/>
      <c r="BG9" s="53"/>
      <c r="BH9" s="53"/>
      <c r="BI9" s="53"/>
      <c r="BJ9" s="3"/>
      <c r="BK9" s="3"/>
      <c r="BL9" s="54" t="s">
        <v>20</v>
      </c>
      <c r="BM9" s="55"/>
      <c r="BN9" s="45" t="s">
        <v>21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>
        <f>データ!O6</f>
        <v>75.709999999999994</v>
      </c>
      <c r="J10" s="47"/>
      <c r="K10" s="47"/>
      <c r="L10" s="47"/>
      <c r="M10" s="47"/>
      <c r="N10" s="47"/>
      <c r="O10" s="47"/>
      <c r="P10" s="47">
        <f>データ!P6</f>
        <v>0.06</v>
      </c>
      <c r="Q10" s="47"/>
      <c r="R10" s="47"/>
      <c r="S10" s="47"/>
      <c r="T10" s="47"/>
      <c r="U10" s="47"/>
      <c r="V10" s="47"/>
      <c r="W10" s="47">
        <f>データ!Q6</f>
        <v>32.06</v>
      </c>
      <c r="X10" s="47"/>
      <c r="Y10" s="47"/>
      <c r="Z10" s="47"/>
      <c r="AA10" s="47"/>
      <c r="AB10" s="47"/>
      <c r="AC10" s="47"/>
      <c r="AD10" s="48">
        <f>データ!R6</f>
        <v>3275</v>
      </c>
      <c r="AE10" s="48"/>
      <c r="AF10" s="48"/>
      <c r="AG10" s="48"/>
      <c r="AH10" s="48"/>
      <c r="AI10" s="48"/>
      <c r="AJ10" s="48"/>
      <c r="AK10" s="2"/>
      <c r="AL10" s="48">
        <f>データ!V6</f>
        <v>194</v>
      </c>
      <c r="AM10" s="48"/>
      <c r="AN10" s="48"/>
      <c r="AO10" s="48"/>
      <c r="AP10" s="48"/>
      <c r="AQ10" s="48"/>
      <c r="AR10" s="48"/>
      <c r="AS10" s="48"/>
      <c r="AT10" s="47">
        <f>データ!W6</f>
        <v>0.28999999999999998</v>
      </c>
      <c r="AU10" s="47"/>
      <c r="AV10" s="47"/>
      <c r="AW10" s="47"/>
      <c r="AX10" s="47"/>
      <c r="AY10" s="47"/>
      <c r="AZ10" s="47"/>
      <c r="BA10" s="47"/>
      <c r="BB10" s="47">
        <f>データ!X6</f>
        <v>668.97</v>
      </c>
      <c r="BC10" s="47"/>
      <c r="BD10" s="47"/>
      <c r="BE10" s="47"/>
      <c r="BF10" s="47"/>
      <c r="BG10" s="47"/>
      <c r="BH10" s="47"/>
      <c r="BI10" s="47"/>
      <c r="BJ10" s="2"/>
      <c r="BK10" s="2"/>
      <c r="BL10" s="49" t="s">
        <v>22</v>
      </c>
      <c r="BM10" s="50"/>
      <c r="BN10" s="38" t="s">
        <v>23</v>
      </c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24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</row>
    <row r="14" spans="1:78" ht="13.5" customHeight="1" x14ac:dyDescent="0.15">
      <c r="A14" s="2"/>
      <c r="B14" s="42" t="s">
        <v>25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4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3" t="s">
        <v>113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6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3" t="s">
        <v>114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28" t="s">
        <v>28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30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30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3" t="s">
        <v>115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37" t="s">
        <v>30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【104.44】</v>
      </c>
      <c r="F85" s="12" t="str">
        <f>データ!AT6</f>
        <v>【124.06】</v>
      </c>
      <c r="G85" s="12" t="str">
        <f>データ!BE6</f>
        <v>【42.02】</v>
      </c>
      <c r="H85" s="12" t="str">
        <f>データ!BP6</f>
        <v>【785.10】</v>
      </c>
      <c r="I85" s="12" t="str">
        <f>データ!CA6</f>
        <v>【56.93】</v>
      </c>
      <c r="J85" s="12" t="str">
        <f>データ!CL6</f>
        <v>【271.15】</v>
      </c>
      <c r="K85" s="12" t="str">
        <f>データ!CW6</f>
        <v>【49.87】</v>
      </c>
      <c r="L85" s="12" t="str">
        <f>データ!DH6</f>
        <v>【87.54】</v>
      </c>
      <c r="M85" s="12" t="str">
        <f>データ!DS6</f>
        <v>【28.42】</v>
      </c>
      <c r="N85" s="12" t="str">
        <f>データ!ED6</f>
        <v>【0.08】</v>
      </c>
      <c r="O85" s="12" t="str">
        <f>データ!EO6</f>
        <v>【0.02】</v>
      </c>
    </row>
  </sheetData>
  <sheetProtection algorithmName="SHA-512" hashValue="ZZnUR32/ybsp2JL2KALdPxMiZhsGGJmuHzue8XivWoSkz7+sr/g8PVfQKi1+2wgWxkXW1Ew0HNkAZNJpO32+cg==" saltValue="oLBXVmVwSzKxbIZK9mLnt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6" t="s">
        <v>52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72" t="s">
        <v>53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 t="s">
        <v>54</v>
      </c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69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56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 t="s">
        <v>57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 t="s">
        <v>58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 t="s">
        <v>59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 t="s">
        <v>60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 t="s">
        <v>61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 t="s">
        <v>62</v>
      </c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 t="s">
        <v>63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 t="s">
        <v>64</v>
      </c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 t="s">
        <v>65</v>
      </c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 t="s">
        <v>66</v>
      </c>
      <c r="EF4" s="65"/>
      <c r="EG4" s="65"/>
      <c r="EH4" s="65"/>
      <c r="EI4" s="65"/>
      <c r="EJ4" s="65"/>
      <c r="EK4" s="65"/>
      <c r="EL4" s="65"/>
      <c r="EM4" s="65"/>
      <c r="EN4" s="65"/>
      <c r="EO4" s="65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12041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北海道　旭川市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自治体職員</v>
      </c>
      <c r="N6" s="20" t="str">
        <f t="shared" si="3"/>
        <v>-</v>
      </c>
      <c r="O6" s="20">
        <f t="shared" si="3"/>
        <v>75.709999999999994</v>
      </c>
      <c r="P6" s="20">
        <f t="shared" si="3"/>
        <v>0.06</v>
      </c>
      <c r="Q6" s="20">
        <f t="shared" si="3"/>
        <v>32.06</v>
      </c>
      <c r="R6" s="20">
        <f t="shared" si="3"/>
        <v>3275</v>
      </c>
      <c r="S6" s="20">
        <f t="shared" si="3"/>
        <v>320436</v>
      </c>
      <c r="T6" s="20">
        <f t="shared" si="3"/>
        <v>747.66</v>
      </c>
      <c r="U6" s="20">
        <f t="shared" si="3"/>
        <v>428.59</v>
      </c>
      <c r="V6" s="20">
        <f t="shared" si="3"/>
        <v>194</v>
      </c>
      <c r="W6" s="20">
        <f t="shared" si="3"/>
        <v>0.28999999999999998</v>
      </c>
      <c r="X6" s="20">
        <f t="shared" si="3"/>
        <v>668.97</v>
      </c>
      <c r="Y6" s="21">
        <f>IF(Y7="",NA(),Y7)</f>
        <v>109.05</v>
      </c>
      <c r="Z6" s="21">
        <f t="shared" ref="Z6:AH6" si="4">IF(Z7="",NA(),Z7)</f>
        <v>108.88</v>
      </c>
      <c r="AA6" s="21">
        <f t="shared" si="4"/>
        <v>111.07</v>
      </c>
      <c r="AB6" s="21">
        <f t="shared" si="4"/>
        <v>100.22</v>
      </c>
      <c r="AC6" s="21">
        <f t="shared" si="4"/>
        <v>102.82</v>
      </c>
      <c r="AD6" s="21">
        <f t="shared" si="4"/>
        <v>103.6</v>
      </c>
      <c r="AE6" s="21">
        <f t="shared" si="4"/>
        <v>106.37</v>
      </c>
      <c r="AF6" s="21">
        <f t="shared" si="4"/>
        <v>106.07</v>
      </c>
      <c r="AG6" s="21">
        <f t="shared" si="4"/>
        <v>105.5</v>
      </c>
      <c r="AH6" s="21">
        <f t="shared" si="4"/>
        <v>106.35</v>
      </c>
      <c r="AI6" s="20" t="str">
        <f>IF(AI7="","",IF(AI7="-","【-】","【"&amp;SUBSTITUTE(TEXT(AI7,"#,##0.00"),"-","△")&amp;"】"))</f>
        <v>【104.44】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193.99</v>
      </c>
      <c r="AP6" s="21">
        <f t="shared" si="5"/>
        <v>139.02000000000001</v>
      </c>
      <c r="AQ6" s="21">
        <f t="shared" si="5"/>
        <v>132.04</v>
      </c>
      <c r="AR6" s="21">
        <f t="shared" si="5"/>
        <v>145.43</v>
      </c>
      <c r="AS6" s="21">
        <f t="shared" si="5"/>
        <v>129.88999999999999</v>
      </c>
      <c r="AT6" s="20" t="str">
        <f>IF(AT7="","",IF(AT7="-","【-】","【"&amp;SUBSTITUTE(TEXT(AT7,"#,##0.00"),"-","△")&amp;"】"))</f>
        <v>【124.06】</v>
      </c>
      <c r="AU6" s="21">
        <f>IF(AU7="",NA(),AU7)</f>
        <v>1.1000000000000001</v>
      </c>
      <c r="AV6" s="21">
        <f t="shared" ref="AV6:BD6" si="6">IF(AV7="",NA(),AV7)</f>
        <v>2.41</v>
      </c>
      <c r="AW6" s="21">
        <f t="shared" si="6"/>
        <v>7.54</v>
      </c>
      <c r="AX6" s="21">
        <f t="shared" si="6"/>
        <v>7.19</v>
      </c>
      <c r="AY6" s="21">
        <f t="shared" si="6"/>
        <v>6.94</v>
      </c>
      <c r="AZ6" s="21">
        <f t="shared" si="6"/>
        <v>26.99</v>
      </c>
      <c r="BA6" s="21">
        <f t="shared" si="6"/>
        <v>29.13</v>
      </c>
      <c r="BB6" s="21">
        <f t="shared" si="6"/>
        <v>35.69</v>
      </c>
      <c r="BC6" s="21">
        <f t="shared" si="6"/>
        <v>38.4</v>
      </c>
      <c r="BD6" s="21">
        <f t="shared" si="6"/>
        <v>44.04</v>
      </c>
      <c r="BE6" s="20" t="str">
        <f>IF(BE7="","",IF(BE7="-","【-】","【"&amp;SUBSTITUTE(TEXT(BE7,"#,##0.00"),"-","△")&amp;"】"))</f>
        <v>【42.02】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11.78</v>
      </c>
      <c r="BR6" s="21">
        <f t="shared" ref="BR6:BZ6" si="8">IF(BR7="",NA(),BR7)</f>
        <v>12.94</v>
      </c>
      <c r="BS6" s="21">
        <f t="shared" si="8"/>
        <v>10.35</v>
      </c>
      <c r="BT6" s="21">
        <f t="shared" si="8"/>
        <v>7.87</v>
      </c>
      <c r="BU6" s="21">
        <f t="shared" si="8"/>
        <v>10.48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1161.23</v>
      </c>
      <c r="CC6" s="21">
        <f t="shared" ref="CC6:CK6" si="9">IF(CC7="",NA(),CC7)</f>
        <v>1045.3499999999999</v>
      </c>
      <c r="CD6" s="21">
        <f t="shared" si="9"/>
        <v>1302</v>
      </c>
      <c r="CE6" s="21">
        <f t="shared" si="9"/>
        <v>1746.88</v>
      </c>
      <c r="CF6" s="21">
        <f t="shared" si="9"/>
        <v>1331.47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63.16</v>
      </c>
      <c r="CN6" s="21">
        <f t="shared" ref="CN6:CV6" si="10">IF(CN7="",NA(),CN7)</f>
        <v>50.66</v>
      </c>
      <c r="CO6" s="21">
        <f t="shared" si="10"/>
        <v>50</v>
      </c>
      <c r="CP6" s="21">
        <f t="shared" si="10"/>
        <v>61.84</v>
      </c>
      <c r="CQ6" s="21">
        <f t="shared" si="10"/>
        <v>37.5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75.62</v>
      </c>
      <c r="CY6" s="21">
        <f t="shared" ref="CY6:DG6" si="11">IF(CY7="",NA(),CY7)</f>
        <v>72.84</v>
      </c>
      <c r="CZ6" s="21">
        <f t="shared" si="11"/>
        <v>76.39</v>
      </c>
      <c r="DA6" s="21">
        <f t="shared" si="11"/>
        <v>79.41</v>
      </c>
      <c r="DB6" s="21">
        <f t="shared" si="11"/>
        <v>83.51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1">
        <f>IF(DI7="",NA(),DI7)</f>
        <v>4.59</v>
      </c>
      <c r="DJ6" s="21">
        <f t="shared" ref="DJ6:DR6" si="12">IF(DJ7="",NA(),DJ7)</f>
        <v>9.19</v>
      </c>
      <c r="DK6" s="21">
        <f t="shared" si="12"/>
        <v>13.78</v>
      </c>
      <c r="DL6" s="21">
        <f t="shared" si="12"/>
        <v>16.72</v>
      </c>
      <c r="DM6" s="21">
        <f t="shared" si="12"/>
        <v>19.32</v>
      </c>
      <c r="DN6" s="21">
        <f t="shared" si="12"/>
        <v>23.06</v>
      </c>
      <c r="DO6" s="21">
        <f t="shared" si="12"/>
        <v>20.34</v>
      </c>
      <c r="DP6" s="21">
        <f t="shared" si="12"/>
        <v>21.85</v>
      </c>
      <c r="DQ6" s="21">
        <f t="shared" si="12"/>
        <v>25.19</v>
      </c>
      <c r="DR6" s="21">
        <f t="shared" si="12"/>
        <v>25.46</v>
      </c>
      <c r="DS6" s="20" t="str">
        <f>IF(DS7="","",IF(DS7="-","【-】","【"&amp;SUBSTITUTE(TEXT(DS7,"#,##0.00"),"-","△")&amp;"】"))</f>
        <v>【28.42】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0.19</v>
      </c>
      <c r="ED6" s="20" t="str">
        <f>IF(ED7="","",IF(ED7="-","【-】","【"&amp;SUBSTITUTE(TEXT(ED7,"#,##0.00"),"-","△")&amp;"】"))</f>
        <v>【0.08】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2023</v>
      </c>
      <c r="C7" s="23">
        <v>12041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75.709999999999994</v>
      </c>
      <c r="P7" s="24">
        <v>0.06</v>
      </c>
      <c r="Q7" s="24">
        <v>32.06</v>
      </c>
      <c r="R7" s="24">
        <v>3275</v>
      </c>
      <c r="S7" s="24">
        <v>320436</v>
      </c>
      <c r="T7" s="24">
        <v>747.66</v>
      </c>
      <c r="U7" s="24">
        <v>428.59</v>
      </c>
      <c r="V7" s="24">
        <v>194</v>
      </c>
      <c r="W7" s="24">
        <v>0.28999999999999998</v>
      </c>
      <c r="X7" s="24">
        <v>668.97</v>
      </c>
      <c r="Y7" s="24">
        <v>109.05</v>
      </c>
      <c r="Z7" s="24">
        <v>108.88</v>
      </c>
      <c r="AA7" s="24">
        <v>111.07</v>
      </c>
      <c r="AB7" s="24">
        <v>100.22</v>
      </c>
      <c r="AC7" s="24">
        <v>102.82</v>
      </c>
      <c r="AD7" s="24">
        <v>103.6</v>
      </c>
      <c r="AE7" s="24">
        <v>106.37</v>
      </c>
      <c r="AF7" s="24">
        <v>106.07</v>
      </c>
      <c r="AG7" s="24">
        <v>105.5</v>
      </c>
      <c r="AH7" s="24">
        <v>106.35</v>
      </c>
      <c r="AI7" s="24">
        <v>104.44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193.99</v>
      </c>
      <c r="AP7" s="24">
        <v>139.02000000000001</v>
      </c>
      <c r="AQ7" s="24">
        <v>132.04</v>
      </c>
      <c r="AR7" s="24">
        <v>145.43</v>
      </c>
      <c r="AS7" s="24">
        <v>129.88999999999999</v>
      </c>
      <c r="AT7" s="24">
        <v>124.06</v>
      </c>
      <c r="AU7" s="24">
        <v>1.1000000000000001</v>
      </c>
      <c r="AV7" s="24">
        <v>2.41</v>
      </c>
      <c r="AW7" s="24">
        <v>7.54</v>
      </c>
      <c r="AX7" s="24">
        <v>7.19</v>
      </c>
      <c r="AY7" s="24">
        <v>6.94</v>
      </c>
      <c r="AZ7" s="24">
        <v>26.99</v>
      </c>
      <c r="BA7" s="24">
        <v>29.13</v>
      </c>
      <c r="BB7" s="24">
        <v>35.69</v>
      </c>
      <c r="BC7" s="24">
        <v>38.4</v>
      </c>
      <c r="BD7" s="24">
        <v>44.04</v>
      </c>
      <c r="BE7" s="24">
        <v>42.02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11.78</v>
      </c>
      <c r="BR7" s="24">
        <v>12.94</v>
      </c>
      <c r="BS7" s="24">
        <v>10.35</v>
      </c>
      <c r="BT7" s="24">
        <v>7.87</v>
      </c>
      <c r="BU7" s="24">
        <v>10.48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1161.23</v>
      </c>
      <c r="CC7" s="24">
        <v>1045.3499999999999</v>
      </c>
      <c r="CD7" s="24">
        <v>1302</v>
      </c>
      <c r="CE7" s="24">
        <v>1746.88</v>
      </c>
      <c r="CF7" s="24">
        <v>1331.47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63.16</v>
      </c>
      <c r="CN7" s="24">
        <v>50.66</v>
      </c>
      <c r="CO7" s="24">
        <v>50</v>
      </c>
      <c r="CP7" s="24">
        <v>61.84</v>
      </c>
      <c r="CQ7" s="24">
        <v>37.5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75.62</v>
      </c>
      <c r="CY7" s="24">
        <v>72.84</v>
      </c>
      <c r="CZ7" s="24">
        <v>76.39</v>
      </c>
      <c r="DA7" s="24">
        <v>79.41</v>
      </c>
      <c r="DB7" s="24">
        <v>83.51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>
        <v>4.59</v>
      </c>
      <c r="DJ7" s="24">
        <v>9.19</v>
      </c>
      <c r="DK7" s="24">
        <v>13.78</v>
      </c>
      <c r="DL7" s="24">
        <v>16.72</v>
      </c>
      <c r="DM7" s="24">
        <v>19.32</v>
      </c>
      <c r="DN7" s="24">
        <v>23.06</v>
      </c>
      <c r="DO7" s="24">
        <v>20.34</v>
      </c>
      <c r="DP7" s="24">
        <v>21.85</v>
      </c>
      <c r="DQ7" s="24">
        <v>25.19</v>
      </c>
      <c r="DR7" s="24">
        <v>25.46</v>
      </c>
      <c r="DS7" s="24">
        <v>28.42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0.19</v>
      </c>
      <c r="ED7" s="24">
        <v>0.08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2025-02-05T03:33:54Z</cp:lastPrinted>
  <dcterms:created xsi:type="dcterms:W3CDTF">2025-01-24T07:14:49Z</dcterms:created>
  <dcterms:modified xsi:type="dcterms:W3CDTF">2025-02-05T03:34:40Z</dcterms:modified>
  <cp:category/>
</cp:coreProperties>
</file>