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ash01\地域振興部\部共通\【照会】\R7.2.4正午迄＞1.30　財政　公営企業に係る経営比較分析表（令和5年度決算）の分析等について\提出\"/>
    </mc:Choice>
  </mc:AlternateContent>
  <xr:revisionPtr revIDLastSave="0" documentId="13_ncr:1_{A499CECF-3A6E-4502-998F-DC4BCCA3410A}" xr6:coauthVersionLast="47" xr6:coauthVersionMax="47" xr10:uidLastSave="{00000000-0000-0000-0000-000000000000}"/>
  <workbookProtection workbookAlgorithmName="SHA-512" workbookHashValue="vL2uzVvsGmYPU5HiSr8YAMD6e67AAHD9jqnZn+Rrs4QZnVWx0D3MzOIaCw2iclUNWxiNQlpV7vwWaFZTeUQaOw==" workbookSaltValue="myDbeT6jBdCH4K2T+cbTLg=="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MA31" i="4" s="1"/>
  <c r="DN7" i="5"/>
  <c r="LH31" i="4" s="1"/>
  <c r="DM7" i="5"/>
  <c r="KO31" i="4" s="1"/>
  <c r="DL7" i="5"/>
  <c r="JV31" i="4" s="1"/>
  <c r="DK7" i="5"/>
  <c r="DI7" i="5"/>
  <c r="MI78" i="4" s="1"/>
  <c r="DH7" i="5"/>
  <c r="LT78" i="4" s="1"/>
  <c r="DG7" i="5"/>
  <c r="DF7" i="5"/>
  <c r="DE7" i="5"/>
  <c r="DD7" i="5"/>
  <c r="MI77" i="4" s="1"/>
  <c r="DC7" i="5"/>
  <c r="DB7" i="5"/>
  <c r="DA7" i="5"/>
  <c r="CZ7" i="5"/>
  <c r="KA77" i="4" s="1"/>
  <c r="CN7" i="5"/>
  <c r="CV76" i="4" s="1"/>
  <c r="CM7" i="5"/>
  <c r="CV67" i="4" s="1"/>
  <c r="BZ7" i="5"/>
  <c r="BY7" i="5"/>
  <c r="LH53" i="4" s="1"/>
  <c r="BX7" i="5"/>
  <c r="BW7" i="5"/>
  <c r="JV53" i="4" s="1"/>
  <c r="BV7" i="5"/>
  <c r="JC53" i="4" s="1"/>
  <c r="BU7" i="5"/>
  <c r="MA52" i="4" s="1"/>
  <c r="BT7" i="5"/>
  <c r="BS7" i="5"/>
  <c r="BR7" i="5"/>
  <c r="JV52" i="4" s="1"/>
  <c r="BQ7" i="5"/>
  <c r="JC52" i="4" s="1"/>
  <c r="BO7" i="5"/>
  <c r="HJ53" i="4" s="1"/>
  <c r="BN7" i="5"/>
  <c r="BM7" i="5"/>
  <c r="BL7" i="5"/>
  <c r="FE53" i="4" s="1"/>
  <c r="BK7" i="5"/>
  <c r="BJ7" i="5"/>
  <c r="BI7" i="5"/>
  <c r="BH7" i="5"/>
  <c r="BG7" i="5"/>
  <c r="BF7" i="5"/>
  <c r="BD7" i="5"/>
  <c r="BC7" i="5"/>
  <c r="BZ53" i="4" s="1"/>
  <c r="BB7" i="5"/>
  <c r="BG53" i="4" s="1"/>
  <c r="BA7" i="5"/>
  <c r="AZ7" i="5"/>
  <c r="AY7" i="5"/>
  <c r="CS52" i="4" s="1"/>
  <c r="AX7" i="5"/>
  <c r="AW7" i="5"/>
  <c r="BG52" i="4" s="1"/>
  <c r="AV7" i="5"/>
  <c r="AU7" i="5"/>
  <c r="U52" i="4" s="1"/>
  <c r="AS7" i="5"/>
  <c r="AR7" i="5"/>
  <c r="GQ32" i="4" s="1"/>
  <c r="AQ7" i="5"/>
  <c r="AP7" i="5"/>
  <c r="FE32" i="4" s="1"/>
  <c r="AO7" i="5"/>
  <c r="EL32" i="4" s="1"/>
  <c r="AN7" i="5"/>
  <c r="AM7" i="5"/>
  <c r="AL7" i="5"/>
  <c r="FX31" i="4" s="1"/>
  <c r="AK7" i="5"/>
  <c r="AJ7" i="5"/>
  <c r="AH7" i="5"/>
  <c r="AG7" i="5"/>
  <c r="BZ32" i="4" s="1"/>
  <c r="AF7" i="5"/>
  <c r="BG32" i="4" s="1"/>
  <c r="AE7" i="5"/>
  <c r="AN32" i="4" s="1"/>
  <c r="AD7" i="5"/>
  <c r="U32" i="4" s="1"/>
  <c r="AC7" i="5"/>
  <c r="CS31" i="4" s="1"/>
  <c r="AB7" i="5"/>
  <c r="BZ31" i="4" s="1"/>
  <c r="AA7" i="5"/>
  <c r="Z7" i="5"/>
  <c r="AN31" i="4" s="1"/>
  <c r="Y7" i="5"/>
  <c r="U31" i="4" s="1"/>
  <c r="X7" i="5"/>
  <c r="W7" i="5"/>
  <c r="JQ10" i="4" s="1"/>
  <c r="V7" i="5"/>
  <c r="U7" i="5"/>
  <c r="LJ8" i="4" s="1"/>
  <c r="T7" i="5"/>
  <c r="S7" i="5"/>
  <c r="HX8" i="4" s="1"/>
  <c r="R7" i="5"/>
  <c r="Q7" i="5"/>
  <c r="P7" i="5"/>
  <c r="O7" i="5"/>
  <c r="N7" i="5"/>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MA53" i="4"/>
  <c r="KO53" i="4"/>
  <c r="GQ53" i="4"/>
  <c r="FX53" i="4"/>
  <c r="EL53" i="4"/>
  <c r="CS53" i="4"/>
  <c r="AN53" i="4"/>
  <c r="U53" i="4"/>
  <c r="LH52" i="4"/>
  <c r="KO52" i="4"/>
  <c r="HJ52" i="4"/>
  <c r="GQ52" i="4"/>
  <c r="FX52" i="4"/>
  <c r="FE52" i="4"/>
  <c r="EL52" i="4"/>
  <c r="BZ52" i="4"/>
  <c r="AN52" i="4"/>
  <c r="MA32" i="4"/>
  <c r="LH32" i="4"/>
  <c r="KO32" i="4"/>
  <c r="JC32" i="4"/>
  <c r="HJ32" i="4"/>
  <c r="FX32" i="4"/>
  <c r="CS32" i="4"/>
  <c r="JC31" i="4"/>
  <c r="HJ31" i="4"/>
  <c r="GQ31" i="4"/>
  <c r="FE31" i="4"/>
  <c r="EL31" i="4"/>
  <c r="BG31" i="4"/>
  <c r="LJ10" i="4"/>
  <c r="HX10" i="4"/>
  <c r="DU10" i="4"/>
  <c r="CF10" i="4"/>
  <c r="B10" i="4"/>
  <c r="JQ8" i="4"/>
  <c r="FJ8" i="4"/>
  <c r="CF8" i="4"/>
  <c r="B11" i="5" l="1"/>
  <c r="U51" i="4" s="1"/>
  <c r="D11" i="5"/>
  <c r="F11" i="5"/>
  <c r="HJ30" i="4" s="1"/>
  <c r="BK76" i="4"/>
  <c r="LH51" i="4"/>
  <c r="LT76" i="4"/>
  <c r="GQ51" i="4"/>
  <c r="LH30" i="4"/>
  <c r="IE76" i="4"/>
  <c r="BZ51" i="4"/>
  <c r="GQ30" i="4"/>
  <c r="BZ30" i="4"/>
  <c r="C11" i="5"/>
  <c r="HJ51" i="4" l="1"/>
  <c r="EL51" i="4"/>
  <c r="MA30" i="4"/>
  <c r="JC30" i="4"/>
  <c r="IT76" i="4"/>
  <c r="GL76" i="4"/>
  <c r="CS51" i="4"/>
  <c r="EL30" i="4"/>
  <c r="U30" i="4"/>
  <c r="MI76" i="4"/>
  <c r="MA51" i="4"/>
  <c r="BZ76" i="4"/>
  <c r="CS30" i="4"/>
  <c r="BG30" i="4"/>
  <c r="AV76" i="4"/>
  <c r="KO51" i="4"/>
  <c r="FX51" i="4"/>
  <c r="HP76" i="4"/>
  <c r="BG51" i="4"/>
  <c r="KO30" i="4"/>
  <c r="FX30" i="4"/>
  <c r="LE76" i="4"/>
  <c r="KA76" i="4"/>
  <c r="R76" i="4"/>
  <c r="JC51" i="4"/>
  <c r="HA76" i="4"/>
  <c r="AN51" i="4"/>
  <c r="FE30" i="4"/>
  <c r="AN30" i="4"/>
  <c r="AG76" i="4"/>
  <c r="JV51" i="4"/>
  <c r="KP76" i="4"/>
  <c r="JV30" i="4"/>
  <c r="FE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<sst xmlns="http://schemas.openxmlformats.org/spreadsheetml/2006/main" count="278" uniqueCount="135">
  <si>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</si>
  <si>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</si>
  <si>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</si>
  <si>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</si>
  <si>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</si>
  <si>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</si>
  <si>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</si>
  <si>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</si>
  <si>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</si>
  <si>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</si>
  <si>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</si>
  <si>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</si>
  <si>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</si>
  <si>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</si>
  <si>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</si>
  <si>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</si>
  <si>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</si>
  <si>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</si>
  <si>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</si>
  <si>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</si>
  <si>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</si>
  <si>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</si>
  <si>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</si>
  <si>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</si>
  <si>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</si>
  <si>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</si>
  <si>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</si>
  <si>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</si>
  <si>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</si>
  <si>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</si>
  <si>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</si>
  <si>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</si>
  <si>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</si>
  <si>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</si>
  <si>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</si>
  <si>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</si>
  <si>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</si>
  <si>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</si>
  <si>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</si>
  <si>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</si>
  <si>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</si>
  <si>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</si>
  <si>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</si>
  <si>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</si>
  <si>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</si>
  <si>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</si>
  <si>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</si>
  <si>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</si>
  <si>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</si>
  <si>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</si>
  <si>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</si>
  <si>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</si>
  <si>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</si>
  <si>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</si>
  <si>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</si>
  <si>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</si>
  <si>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</si>
  <si>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</si>
  <si>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</si>
  <si>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</si>
  <si>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</si>
  <si>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</si>
  <si>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</si>
  <si>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</si>
  <si>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</si>
  <si>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</si>
  <si>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</si>
  <si>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</si>
  <si>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</si>
  <si>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</si>
  <si>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</si>
  <si>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</si>
  <si>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</si>
  <si>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</si>
  <si>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</si>
  <si>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</si>
  <si>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</si>
  <si>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</si>
  <si>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</si>
  <si>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</si>
  <si>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</si>
  <si>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</si>
  <si>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</si>
  <si>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</si>
  <si>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</si>
  <si>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</si>
  <si>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</si>
  <si>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</si>
  <si>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</si>
  <si>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</si>
  <si>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</si>
  <si>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</si>
  <si>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</si>
  <si>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</si>
  <si>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</si>
  <si>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</si>
  <si>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</si>
  <si>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</si>
  <si>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</si>
  <si>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</si>
  <si>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</si>
  <si>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</si>
  <si>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</si>
  <si>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</si>
  <si>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</si>
  <si>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</si>
  <si>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</si>
  <si>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</si>
  <si>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</si>
  <si>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</si>
  <si>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</si>
  <si>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</si>
  <si>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</si>
  <si>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旭川市</t>
  </si>
  <si>
    <t>旭川駅前駐車場</t>
  </si>
  <si>
    <t>法非適用</t>
  </si>
  <si>
    <t>駐車場整備事業</t>
  </si>
  <si>
    <t>-</t>
  </si>
  <si>
    <t>Ａ１Ｂ１</t>
  </si>
  <si>
    <t>非設置</t>
  </si>
  <si>
    <t>該当数値なし</t>
  </si>
  <si>
    <t>届出駐車場</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</si>
  <si>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</si>
  <si>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</si>
  <si>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</si>
  <si>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</si>
  <si>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</si>
  <si>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</si>
  <si>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</si>
  <si>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</si>
  <si>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</si>
  <si>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設備投資見込額は長期保全計画から部材・機器
別に更新投資を予定しており，施設の定期点検な
どの現況調査から判断し，見込額は令和４年度と
同額となった。
　企業債残高対料金収入比率は，平成27年度の一般会計からの繰入れ・借換えによる地方債の償還や，平成30年度に地方債を繰上償還し完済したことにより，平成30年度末よりゼロ値で推移している。</t>
    <phoneticPr fontId="5"/>
  </si>
  <si>
    <t>　本駐車場は平成25年の開設以降，ＪＲ旭川駅前広場内の交通混雑の緩和や駅周辺道路の交通緩和という公共的な目的を有しつつ，駅前周辺の商業施設の閉店や開店などの影響により，利用状況が大きく変動してきたが，令和元年度には，中心街共通駐車券（中心部店舗提携）の取扱開始や夜間料金の引き下げ，上限料金や定期駐車券の導入，鉄道利用促進に合わせた割引，また，駅前広場等におけるイベント開催などを通じて，利用状況も改善の傾向が見られた。令和２年度は新型コロナウイルス感染症の影響により，利用台数・収入共に大きく落ち込む状況となったが，コロナ禍からの人流の回復や，令和４年度に実施したキャッシュレス決済の導入を通じて，令和５年度は前年比で利用台数が約10%増，収入が約25%増となった。</t>
    <rPh sb="262" eb="263">
      <t>カ</t>
    </rPh>
    <rPh sb="273" eb="275">
      <t>レイワ</t>
    </rPh>
    <rPh sb="276" eb="278">
      <t>ネンド</t>
    </rPh>
    <rPh sb="279" eb="281">
      <t>ジッシ</t>
    </rPh>
    <rPh sb="300" eb="302">
      <t>レイワ</t>
    </rPh>
    <rPh sb="303" eb="305">
      <t>ネンド</t>
    </rPh>
    <phoneticPr fontId="5"/>
  </si>
  <si>
    <t>　令和２年に始まった新型コロナウイルス感染症は，回復傾向にあった本駐車場の利用率及び収益の減少に多大な影響を与えたが，令和５年度はコロナ禍からの人流の回復などにより，使用料収入も改善の兆しが見られている。今後は一般会計への借入金の償還を着実に行うためにも，更なる収益改善が必要である。
　また，本駐車場周辺において，民間駐車場が複数整備されている状況であることから，駐車場需要の把握，料金体系の見直しを含めた検討の継続，設備的なサービス内容の検討，運営費等の歳出の抑制など様々な手法を重ねながら，利用率の向上と収支の改善を図れるよう，経営戦略に基づく取組を進めていく。</t>
    <phoneticPr fontId="5"/>
  </si>
  <si>
    <t>　収益的収支比率，売上高GOP比率ともに，令和
４年度より令和５年度の数値が上昇している。特
に，売上高GOP比率については類似施設平均値より高い数値となるなど，収益性は改善の傾向にある。
　これらの改善の要因は，令和２年より発生した
新型コロナウイルス感染症の感染拡大による外出
自粛等による影響から人流が徐々に回復し，利用
台数が増加したことに起因している。
　また，収益性の改善により，一般会計からの繰
入れを行う必要が生じなかったことから，他会計
補助金比率も改善し，ゼロ値となっている。
　ただし，特別会計全体としては，駐車場整備事業債の元金の全額を償還できるほどの収益を生み出すことはできず，元金の一部及び利子の償還にとどまったところである。</t>
    <rPh sb="277" eb="279">
      <t>ゼンガク</t>
    </rPh>
    <rPh sb="302" eb="304">
      <t>ガンキン</t>
    </rPh>
    <rPh sb="305" eb="307">
      <t>イチブ</t>
    </rPh>
    <rPh sb="307" eb="308">
      <t>オヨ</t>
    </rPh>
    <rPh sb="309" eb="311">
      <t>リシ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</si>
</sst>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151.4</c:v>
                </c:pt>
                <c:pt idx="1">
                  <c:v>10</c:v>
                </c:pt>
                <c:pt idx="2">
                  <c:v>100</c:v>
                </c:pt>
                <c:pt idx="3">
                  <c:v>121.9</c:v>
                </c:pt>
                <c:pt idx="4">
                  <c:v>173.4</c:v>
                </c:pt>
              </c:numCache>
            </c:numRef>
          </c:val>
          <c:extLst>
            <c:ext xmlns:c16="http://schemas.microsoft.com/office/drawing/2014/chart" uri="{C3380CC4-5D6E-409C-BE32-E72D297353CC}">
              <c16:uniqueId val="{00000000-F608-4E7D-A929-9CB42A5C9BC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608-4E7D-A929-9CB42A5C9BC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1C-465C-B930-3191C8C945A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881C-465C-B930-3191C8C945A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ABC-49E0-B655-2640237518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ABC-49E0-B655-26402375182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B6C-418F-BD3A-D386750EE11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B6C-418F-BD3A-D386750EE11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79.400000000000006</c:v>
                </c:pt>
                <c:pt idx="2">
                  <c:v>0</c:v>
                </c:pt>
                <c:pt idx="3">
                  <c:v>64</c:v>
                </c:pt>
                <c:pt idx="4">
                  <c:v>0</c:v>
                </c:pt>
              </c:numCache>
            </c:numRef>
          </c:val>
          <c:extLst>
            <c:ext xmlns:c16="http://schemas.microsoft.com/office/drawing/2014/chart" uri="{C3380CC4-5D6E-409C-BE32-E72D297353CC}">
              <c16:uniqueId val="{00000000-DA57-45B2-AAD1-03A010B511D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DA57-45B2-AAD1-03A010B511D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12</c:v>
                </c:pt>
                <c:pt idx="2">
                  <c:v>0</c:v>
                </c:pt>
                <c:pt idx="3">
                  <c:v>192</c:v>
                </c:pt>
                <c:pt idx="4">
                  <c:v>0</c:v>
                </c:pt>
              </c:numCache>
            </c:numRef>
          </c:val>
          <c:extLst>
            <c:ext xmlns:c16="http://schemas.microsoft.com/office/drawing/2014/chart" uri="{C3380CC4-5D6E-409C-BE32-E72D297353CC}">
              <c16:uniqueId val="{00000000-AC9B-4C63-8BF0-477D0C67C16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AC9B-4C63-8BF0-477D0C67C16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385.2</c:v>
                </c:pt>
                <c:pt idx="1">
                  <c:v>233</c:v>
                </c:pt>
                <c:pt idx="2">
                  <c:v>255.7</c:v>
                </c:pt>
                <c:pt idx="3">
                  <c:v>320.5</c:v>
                </c:pt>
                <c:pt idx="4">
                  <c:v>351.1</c:v>
                </c:pt>
              </c:numCache>
            </c:numRef>
          </c:val>
          <c:extLst>
            <c:ext xmlns:c16="http://schemas.microsoft.com/office/drawing/2014/chart" uri="{C3380CC4-5D6E-409C-BE32-E72D297353CC}">
              <c16:uniqueId val="{00000000-144F-4DAF-AB54-5A3C66A0721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144F-4DAF-AB54-5A3C66A0721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37.700000000000003</c:v>
                </c:pt>
                <c:pt idx="1">
                  <c:v>-929.3</c:v>
                </c:pt>
                <c:pt idx="2">
                  <c:v>9.4</c:v>
                </c:pt>
                <c:pt idx="3">
                  <c:v>-73.2</c:v>
                </c:pt>
                <c:pt idx="4">
                  <c:v>46.3</c:v>
                </c:pt>
              </c:numCache>
            </c:numRef>
          </c:val>
          <c:extLst>
            <c:ext xmlns:c16="http://schemas.microsoft.com/office/drawing/2014/chart" uri="{C3380CC4-5D6E-409C-BE32-E72D297353CC}">
              <c16:uniqueId val="{00000000-DC07-416F-94E3-3D4F98605D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DC07-416F-94E3-3D4F98605D2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6396</c:v>
                </c:pt>
                <c:pt idx="1">
                  <c:v>-861</c:v>
                </c:pt>
                <c:pt idx="2">
                  <c:v>1132</c:v>
                </c:pt>
                <c:pt idx="3">
                  <c:v>-13015</c:v>
                </c:pt>
                <c:pt idx="4">
                  <c:v>10325</c:v>
                </c:pt>
              </c:numCache>
            </c:numRef>
          </c:val>
          <c:extLst>
            <c:ext xmlns:c16="http://schemas.microsoft.com/office/drawing/2014/chart" uri="{C3380CC4-5D6E-409C-BE32-E72D297353CC}">
              <c16:uniqueId val="{00000000-3BD4-4FD9-85AE-C6189616850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3BD4-4FD9-85AE-C6189616850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北海道旭川市　旭川駅前駐車場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2447</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88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280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151.4</v>
      </c>
      <c r="V31" s="113"/>
      <c r="W31" s="113"/>
      <c r="X31" s="113"/>
      <c r="Y31" s="113"/>
      <c r="Z31" s="113"/>
      <c r="AA31" s="113"/>
      <c r="AB31" s="113"/>
      <c r="AC31" s="113"/>
      <c r="AD31" s="113"/>
      <c r="AE31" s="113"/>
      <c r="AF31" s="113"/>
      <c r="AG31" s="113"/>
      <c r="AH31" s="113"/>
      <c r="AI31" s="113"/>
      <c r="AJ31" s="113"/>
      <c r="AK31" s="113"/>
      <c r="AL31" s="113"/>
      <c r="AM31" s="113"/>
      <c r="AN31" s="113">
        <f>データ!Z7</f>
        <v>10</v>
      </c>
      <c r="AO31" s="113"/>
      <c r="AP31" s="113"/>
      <c r="AQ31" s="113"/>
      <c r="AR31" s="113"/>
      <c r="AS31" s="113"/>
      <c r="AT31" s="113"/>
      <c r="AU31" s="113"/>
      <c r="AV31" s="113"/>
      <c r="AW31" s="113"/>
      <c r="AX31" s="113"/>
      <c r="AY31" s="113"/>
      <c r="AZ31" s="113"/>
      <c r="BA31" s="113"/>
      <c r="BB31" s="113"/>
      <c r="BC31" s="113"/>
      <c r="BD31" s="113"/>
      <c r="BE31" s="113"/>
      <c r="BF31" s="113"/>
      <c r="BG31" s="113">
        <f>データ!AA7</f>
        <v>100</v>
      </c>
      <c r="BH31" s="113"/>
      <c r="BI31" s="113"/>
      <c r="BJ31" s="113"/>
      <c r="BK31" s="113"/>
      <c r="BL31" s="113"/>
      <c r="BM31" s="113"/>
      <c r="BN31" s="113"/>
      <c r="BO31" s="113"/>
      <c r="BP31" s="113"/>
      <c r="BQ31" s="113"/>
      <c r="BR31" s="113"/>
      <c r="BS31" s="113"/>
      <c r="BT31" s="113"/>
      <c r="BU31" s="113"/>
      <c r="BV31" s="113"/>
      <c r="BW31" s="113"/>
      <c r="BX31" s="113"/>
      <c r="BY31" s="113"/>
      <c r="BZ31" s="113">
        <f>データ!AB7</f>
        <v>121.9</v>
      </c>
      <c r="CA31" s="113"/>
      <c r="CB31" s="113"/>
      <c r="CC31" s="113"/>
      <c r="CD31" s="113"/>
      <c r="CE31" s="113"/>
      <c r="CF31" s="113"/>
      <c r="CG31" s="113"/>
      <c r="CH31" s="113"/>
      <c r="CI31" s="113"/>
      <c r="CJ31" s="113"/>
      <c r="CK31" s="113"/>
      <c r="CL31" s="113"/>
      <c r="CM31" s="113"/>
      <c r="CN31" s="113"/>
      <c r="CO31" s="113"/>
      <c r="CP31" s="113"/>
      <c r="CQ31" s="113"/>
      <c r="CR31" s="113"/>
      <c r="CS31" s="113">
        <f>データ!AC7</f>
        <v>173.4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79.400000000000006</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64</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385.2</v>
      </c>
      <c r="JD31" s="115"/>
      <c r="JE31" s="115"/>
      <c r="JF31" s="115"/>
      <c r="JG31" s="115"/>
      <c r="JH31" s="115"/>
      <c r="JI31" s="115"/>
      <c r="JJ31" s="115"/>
      <c r="JK31" s="115"/>
      <c r="JL31" s="115"/>
      <c r="JM31" s="115"/>
      <c r="JN31" s="115"/>
      <c r="JO31" s="115"/>
      <c r="JP31" s="115"/>
      <c r="JQ31" s="115"/>
      <c r="JR31" s="115"/>
      <c r="JS31" s="115"/>
      <c r="JT31" s="115"/>
      <c r="JU31" s="116"/>
      <c r="JV31" s="114">
        <f>データ!DL7</f>
        <v>233</v>
      </c>
      <c r="JW31" s="115"/>
      <c r="JX31" s="115"/>
      <c r="JY31" s="115"/>
      <c r="JZ31" s="115"/>
      <c r="KA31" s="115"/>
      <c r="KB31" s="115"/>
      <c r="KC31" s="115"/>
      <c r="KD31" s="115"/>
      <c r="KE31" s="115"/>
      <c r="KF31" s="115"/>
      <c r="KG31" s="115"/>
      <c r="KH31" s="115"/>
      <c r="KI31" s="115"/>
      <c r="KJ31" s="115"/>
      <c r="KK31" s="115"/>
      <c r="KL31" s="115"/>
      <c r="KM31" s="115"/>
      <c r="KN31" s="116"/>
      <c r="KO31" s="114">
        <f>データ!DM7</f>
        <v>255.7</v>
      </c>
      <c r="KP31" s="115"/>
      <c r="KQ31" s="115"/>
      <c r="KR31" s="115"/>
      <c r="KS31" s="115"/>
      <c r="KT31" s="115"/>
      <c r="KU31" s="115"/>
      <c r="KV31" s="115"/>
      <c r="KW31" s="115"/>
      <c r="KX31" s="115"/>
      <c r="KY31" s="115"/>
      <c r="KZ31" s="115"/>
      <c r="LA31" s="115"/>
      <c r="LB31" s="115"/>
      <c r="LC31" s="115"/>
      <c r="LD31" s="115"/>
      <c r="LE31" s="115"/>
      <c r="LF31" s="115"/>
      <c r="LG31" s="116"/>
      <c r="LH31" s="114">
        <f>データ!DN7</f>
        <v>320.5</v>
      </c>
      <c r="LI31" s="115"/>
      <c r="LJ31" s="115"/>
      <c r="LK31" s="115"/>
      <c r="LL31" s="115"/>
      <c r="LM31" s="115"/>
      <c r="LN31" s="115"/>
      <c r="LO31" s="115"/>
      <c r="LP31" s="115"/>
      <c r="LQ31" s="115"/>
      <c r="LR31" s="115"/>
      <c r="LS31" s="115"/>
      <c r="LT31" s="115"/>
      <c r="LU31" s="115"/>
      <c r="LV31" s="115"/>
      <c r="LW31" s="115"/>
      <c r="LX31" s="115"/>
      <c r="LY31" s="115"/>
      <c r="LZ31" s="116"/>
      <c r="MA31" s="114">
        <f>データ!DO7</f>
        <v>351.1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131</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132</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12</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192</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37.700000000000003</v>
      </c>
      <c r="EM52" s="113"/>
      <c r="EN52" s="113"/>
      <c r="EO52" s="113"/>
      <c r="EP52" s="113"/>
      <c r="EQ52" s="113"/>
      <c r="ER52" s="113"/>
      <c r="ES52" s="113"/>
      <c r="ET52" s="113"/>
      <c r="EU52" s="113"/>
      <c r="EV52" s="113"/>
      <c r="EW52" s="113"/>
      <c r="EX52" s="113"/>
      <c r="EY52" s="113"/>
      <c r="EZ52" s="113"/>
      <c r="FA52" s="113"/>
      <c r="FB52" s="113"/>
      <c r="FC52" s="113"/>
      <c r="FD52" s="113"/>
      <c r="FE52" s="113">
        <f>データ!BG7</f>
        <v>-929.3</v>
      </c>
      <c r="FF52" s="113"/>
      <c r="FG52" s="113"/>
      <c r="FH52" s="113"/>
      <c r="FI52" s="113"/>
      <c r="FJ52" s="113"/>
      <c r="FK52" s="113"/>
      <c r="FL52" s="113"/>
      <c r="FM52" s="113"/>
      <c r="FN52" s="113"/>
      <c r="FO52" s="113"/>
      <c r="FP52" s="113"/>
      <c r="FQ52" s="113"/>
      <c r="FR52" s="113"/>
      <c r="FS52" s="113"/>
      <c r="FT52" s="113"/>
      <c r="FU52" s="113"/>
      <c r="FV52" s="113"/>
      <c r="FW52" s="113"/>
      <c r="FX52" s="113">
        <f>データ!BH7</f>
        <v>9.4</v>
      </c>
      <c r="FY52" s="113"/>
      <c r="FZ52" s="113"/>
      <c r="GA52" s="113"/>
      <c r="GB52" s="113"/>
      <c r="GC52" s="113"/>
      <c r="GD52" s="113"/>
      <c r="GE52" s="113"/>
      <c r="GF52" s="113"/>
      <c r="GG52" s="113"/>
      <c r="GH52" s="113"/>
      <c r="GI52" s="113"/>
      <c r="GJ52" s="113"/>
      <c r="GK52" s="113"/>
      <c r="GL52" s="113"/>
      <c r="GM52" s="113"/>
      <c r="GN52" s="113"/>
      <c r="GO52" s="113"/>
      <c r="GP52" s="113"/>
      <c r="GQ52" s="113">
        <f>データ!BI7</f>
        <v>-73.2</v>
      </c>
      <c r="GR52" s="113"/>
      <c r="GS52" s="113"/>
      <c r="GT52" s="113"/>
      <c r="GU52" s="113"/>
      <c r="GV52" s="113"/>
      <c r="GW52" s="113"/>
      <c r="GX52" s="113"/>
      <c r="GY52" s="113"/>
      <c r="GZ52" s="113"/>
      <c r="HA52" s="113"/>
      <c r="HB52" s="113"/>
      <c r="HC52" s="113"/>
      <c r="HD52" s="113"/>
      <c r="HE52" s="113"/>
      <c r="HF52" s="113"/>
      <c r="HG52" s="113"/>
      <c r="HH52" s="113"/>
      <c r="HI52" s="113"/>
      <c r="HJ52" s="113">
        <f>データ!BJ7</f>
        <v>46.3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3">
        <f>データ!BQ7</f>
        <v>6396</v>
      </c>
      <c r="JD52" s="123"/>
      <c r="JE52" s="123"/>
      <c r="JF52" s="123"/>
      <c r="JG52" s="123"/>
      <c r="JH52" s="123"/>
      <c r="JI52" s="123"/>
      <c r="JJ52" s="123"/>
      <c r="JK52" s="123"/>
      <c r="JL52" s="123"/>
      <c r="JM52" s="123"/>
      <c r="JN52" s="123"/>
      <c r="JO52" s="123"/>
      <c r="JP52" s="123"/>
      <c r="JQ52" s="123"/>
      <c r="JR52" s="123"/>
      <c r="JS52" s="123"/>
      <c r="JT52" s="123"/>
      <c r="JU52" s="123"/>
      <c r="JV52" s="123">
        <f>データ!BR7</f>
        <v>-861</v>
      </c>
      <c r="JW52" s="123"/>
      <c r="JX52" s="123"/>
      <c r="JY52" s="123"/>
      <c r="JZ52" s="123"/>
      <c r="KA52" s="123"/>
      <c r="KB52" s="123"/>
      <c r="KC52" s="123"/>
      <c r="KD52" s="123"/>
      <c r="KE52" s="123"/>
      <c r="KF52" s="123"/>
      <c r="KG52" s="123"/>
      <c r="KH52" s="123"/>
      <c r="KI52" s="123"/>
      <c r="KJ52" s="123"/>
      <c r="KK52" s="123"/>
      <c r="KL52" s="123"/>
      <c r="KM52" s="123"/>
      <c r="KN52" s="123"/>
      <c r="KO52" s="123">
        <f>データ!BS7</f>
        <v>1132</v>
      </c>
      <c r="KP52" s="123"/>
      <c r="KQ52" s="123"/>
      <c r="KR52" s="123"/>
      <c r="KS52" s="123"/>
      <c r="KT52" s="123"/>
      <c r="KU52" s="123"/>
      <c r="KV52" s="123"/>
      <c r="KW52" s="123"/>
      <c r="KX52" s="123"/>
      <c r="KY52" s="123"/>
      <c r="KZ52" s="123"/>
      <c r="LA52" s="123"/>
      <c r="LB52" s="123"/>
      <c r="LC52" s="123"/>
      <c r="LD52" s="123"/>
      <c r="LE52" s="123"/>
      <c r="LF52" s="123"/>
      <c r="LG52" s="123"/>
      <c r="LH52" s="123">
        <f>データ!BT7</f>
        <v>-13015</v>
      </c>
      <c r="LI52" s="123"/>
      <c r="LJ52" s="123"/>
      <c r="LK52" s="123"/>
      <c r="LL52" s="123"/>
      <c r="LM52" s="123"/>
      <c r="LN52" s="123"/>
      <c r="LO52" s="123"/>
      <c r="LP52" s="123"/>
      <c r="LQ52" s="123"/>
      <c r="LR52" s="123"/>
      <c r="LS52" s="123"/>
      <c r="LT52" s="123"/>
      <c r="LU52" s="123"/>
      <c r="LV52" s="123"/>
      <c r="LW52" s="123"/>
      <c r="LX52" s="123"/>
      <c r="LY52" s="123"/>
      <c r="LZ52" s="123"/>
      <c r="MA52" s="123">
        <f>データ!BU7</f>
        <v>10325</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3">
        <f>データ!AZ7</f>
        <v>26</v>
      </c>
      <c r="V53" s="123"/>
      <c r="W53" s="123"/>
      <c r="X53" s="123"/>
      <c r="Y53" s="123"/>
      <c r="Z53" s="123"/>
      <c r="AA53" s="123"/>
      <c r="AB53" s="123"/>
      <c r="AC53" s="123"/>
      <c r="AD53" s="123"/>
      <c r="AE53" s="123"/>
      <c r="AF53" s="123"/>
      <c r="AG53" s="123"/>
      <c r="AH53" s="123"/>
      <c r="AI53" s="123"/>
      <c r="AJ53" s="123"/>
      <c r="AK53" s="123"/>
      <c r="AL53" s="123"/>
      <c r="AM53" s="123"/>
      <c r="AN53" s="123">
        <f>データ!BA7</f>
        <v>87</v>
      </c>
      <c r="AO53" s="123"/>
      <c r="AP53" s="123"/>
      <c r="AQ53" s="123"/>
      <c r="AR53" s="123"/>
      <c r="AS53" s="123"/>
      <c r="AT53" s="123"/>
      <c r="AU53" s="123"/>
      <c r="AV53" s="123"/>
      <c r="AW53" s="123"/>
      <c r="AX53" s="123"/>
      <c r="AY53" s="123"/>
      <c r="AZ53" s="123"/>
      <c r="BA53" s="123"/>
      <c r="BB53" s="123"/>
      <c r="BC53" s="123"/>
      <c r="BD53" s="123"/>
      <c r="BE53" s="123"/>
      <c r="BF53" s="123"/>
      <c r="BG53" s="123">
        <f>データ!BB7</f>
        <v>7646</v>
      </c>
      <c r="BH53" s="123"/>
      <c r="BI53" s="123"/>
      <c r="BJ53" s="123"/>
      <c r="BK53" s="123"/>
      <c r="BL53" s="123"/>
      <c r="BM53" s="123"/>
      <c r="BN53" s="123"/>
      <c r="BO53" s="123"/>
      <c r="BP53" s="123"/>
      <c r="BQ53" s="123"/>
      <c r="BR53" s="123"/>
      <c r="BS53" s="123"/>
      <c r="BT53" s="123"/>
      <c r="BU53" s="123"/>
      <c r="BV53" s="123"/>
      <c r="BW53" s="123"/>
      <c r="BX53" s="123"/>
      <c r="BY53" s="123"/>
      <c r="BZ53" s="123">
        <f>データ!BC7</f>
        <v>53</v>
      </c>
      <c r="CA53" s="123"/>
      <c r="CB53" s="123"/>
      <c r="CC53" s="123"/>
      <c r="CD53" s="123"/>
      <c r="CE53" s="123"/>
      <c r="CF53" s="123"/>
      <c r="CG53" s="123"/>
      <c r="CH53" s="123"/>
      <c r="CI53" s="123"/>
      <c r="CJ53" s="123"/>
      <c r="CK53" s="123"/>
      <c r="CL53" s="123"/>
      <c r="CM53" s="123"/>
      <c r="CN53" s="123"/>
      <c r="CO53" s="123"/>
      <c r="CP53" s="123"/>
      <c r="CQ53" s="123"/>
      <c r="CR53" s="123"/>
      <c r="CS53" s="123">
        <f>データ!BD7</f>
        <v>559</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3">
        <f>データ!BV7</f>
        <v>22466</v>
      </c>
      <c r="JD53" s="123"/>
      <c r="JE53" s="123"/>
      <c r="JF53" s="123"/>
      <c r="JG53" s="123"/>
      <c r="JH53" s="123"/>
      <c r="JI53" s="123"/>
      <c r="JJ53" s="123"/>
      <c r="JK53" s="123"/>
      <c r="JL53" s="123"/>
      <c r="JM53" s="123"/>
      <c r="JN53" s="123"/>
      <c r="JO53" s="123"/>
      <c r="JP53" s="123"/>
      <c r="JQ53" s="123"/>
      <c r="JR53" s="123"/>
      <c r="JS53" s="123"/>
      <c r="JT53" s="123"/>
      <c r="JU53" s="123"/>
      <c r="JV53" s="123">
        <f>データ!BW7</f>
        <v>4211</v>
      </c>
      <c r="JW53" s="123"/>
      <c r="JX53" s="123"/>
      <c r="JY53" s="123"/>
      <c r="JZ53" s="123"/>
      <c r="KA53" s="123"/>
      <c r="KB53" s="123"/>
      <c r="KC53" s="123"/>
      <c r="KD53" s="123"/>
      <c r="KE53" s="123"/>
      <c r="KF53" s="123"/>
      <c r="KG53" s="123"/>
      <c r="KH53" s="123"/>
      <c r="KI53" s="123"/>
      <c r="KJ53" s="123"/>
      <c r="KK53" s="123"/>
      <c r="KL53" s="123"/>
      <c r="KM53" s="123"/>
      <c r="KN53" s="123"/>
      <c r="KO53" s="123">
        <f>データ!BX7</f>
        <v>10653</v>
      </c>
      <c r="KP53" s="123"/>
      <c r="KQ53" s="123"/>
      <c r="KR53" s="123"/>
      <c r="KS53" s="123"/>
      <c r="KT53" s="123"/>
      <c r="KU53" s="123"/>
      <c r="KV53" s="123"/>
      <c r="KW53" s="123"/>
      <c r="KX53" s="123"/>
      <c r="KY53" s="123"/>
      <c r="KZ53" s="123"/>
      <c r="LA53" s="123"/>
      <c r="LB53" s="123"/>
      <c r="LC53" s="123"/>
      <c r="LD53" s="123"/>
      <c r="LE53" s="123"/>
      <c r="LF53" s="123"/>
      <c r="LG53" s="123"/>
      <c r="LH53" s="123">
        <f>データ!BY7</f>
        <v>17717</v>
      </c>
      <c r="LI53" s="123"/>
      <c r="LJ53" s="123"/>
      <c r="LK53" s="123"/>
      <c r="LL53" s="123"/>
      <c r="LM53" s="123"/>
      <c r="LN53" s="123"/>
      <c r="LO53" s="123"/>
      <c r="LP53" s="123"/>
      <c r="LQ53" s="123"/>
      <c r="LR53" s="123"/>
      <c r="LS53" s="123"/>
      <c r="LT53" s="123"/>
      <c r="LU53" s="123"/>
      <c r="LV53" s="123"/>
      <c r="LW53" s="123"/>
      <c r="LX53" s="123"/>
      <c r="LY53" s="123"/>
      <c r="LZ53" s="123"/>
      <c r="MA53" s="123">
        <f>データ!BZ7</f>
        <v>21349</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133</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446166</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R01</v>
      </c>
      <c r="S76" s="135"/>
      <c r="T76" s="135"/>
      <c r="U76" s="135"/>
      <c r="V76" s="135"/>
      <c r="W76" s="135"/>
      <c r="X76" s="135"/>
      <c r="Y76" s="135"/>
      <c r="Z76" s="135"/>
      <c r="AA76" s="135"/>
      <c r="AB76" s="135"/>
      <c r="AC76" s="135"/>
      <c r="AD76" s="135"/>
      <c r="AE76" s="135"/>
      <c r="AF76" s="136"/>
      <c r="AG76" s="134" t="str">
        <f>データ!$C$11</f>
        <v>R02</v>
      </c>
      <c r="AH76" s="135"/>
      <c r="AI76" s="135"/>
      <c r="AJ76" s="135"/>
      <c r="AK76" s="135"/>
      <c r="AL76" s="135"/>
      <c r="AM76" s="135"/>
      <c r="AN76" s="135"/>
      <c r="AO76" s="135"/>
      <c r="AP76" s="135"/>
      <c r="AQ76" s="135"/>
      <c r="AR76" s="135"/>
      <c r="AS76" s="135"/>
      <c r="AT76" s="135"/>
      <c r="AU76" s="136"/>
      <c r="AV76" s="134" t="str">
        <f>データ!$D$11</f>
        <v>R03</v>
      </c>
      <c r="AW76" s="135"/>
      <c r="AX76" s="135"/>
      <c r="AY76" s="135"/>
      <c r="AZ76" s="135"/>
      <c r="BA76" s="135"/>
      <c r="BB76" s="135"/>
      <c r="BC76" s="135"/>
      <c r="BD76" s="135"/>
      <c r="BE76" s="135"/>
      <c r="BF76" s="135"/>
      <c r="BG76" s="135"/>
      <c r="BH76" s="135"/>
      <c r="BI76" s="135"/>
      <c r="BJ76" s="136"/>
      <c r="BK76" s="134" t="str">
        <f>データ!$E$11</f>
        <v>R04</v>
      </c>
      <c r="BL76" s="135"/>
      <c r="BM76" s="135"/>
      <c r="BN76" s="135"/>
      <c r="BO76" s="135"/>
      <c r="BP76" s="135"/>
      <c r="BQ76" s="135"/>
      <c r="BR76" s="135"/>
      <c r="BS76" s="135"/>
      <c r="BT76" s="135"/>
      <c r="BU76" s="135"/>
      <c r="BV76" s="135"/>
      <c r="BW76" s="135"/>
      <c r="BX76" s="135"/>
      <c r="BY76" s="136"/>
      <c r="BZ76" s="134" t="str">
        <f>データ!$F$11</f>
        <v>R05</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66490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R01</v>
      </c>
      <c r="GM76" s="135"/>
      <c r="GN76" s="135"/>
      <c r="GO76" s="135"/>
      <c r="GP76" s="135"/>
      <c r="GQ76" s="135"/>
      <c r="GR76" s="135"/>
      <c r="GS76" s="135"/>
      <c r="GT76" s="135"/>
      <c r="GU76" s="135"/>
      <c r="GV76" s="135"/>
      <c r="GW76" s="135"/>
      <c r="GX76" s="135"/>
      <c r="GY76" s="135"/>
      <c r="GZ76" s="136"/>
      <c r="HA76" s="134" t="str">
        <f>データ!$C$11</f>
        <v>R02</v>
      </c>
      <c r="HB76" s="135"/>
      <c r="HC76" s="135"/>
      <c r="HD76" s="135"/>
      <c r="HE76" s="135"/>
      <c r="HF76" s="135"/>
      <c r="HG76" s="135"/>
      <c r="HH76" s="135"/>
      <c r="HI76" s="135"/>
      <c r="HJ76" s="135"/>
      <c r="HK76" s="135"/>
      <c r="HL76" s="135"/>
      <c r="HM76" s="135"/>
      <c r="HN76" s="135"/>
      <c r="HO76" s="136"/>
      <c r="HP76" s="134" t="str">
        <f>データ!$D$11</f>
        <v>R03</v>
      </c>
      <c r="HQ76" s="135"/>
      <c r="HR76" s="135"/>
      <c r="HS76" s="135"/>
      <c r="HT76" s="135"/>
      <c r="HU76" s="135"/>
      <c r="HV76" s="135"/>
      <c r="HW76" s="135"/>
      <c r="HX76" s="135"/>
      <c r="HY76" s="135"/>
      <c r="HZ76" s="135"/>
      <c r="IA76" s="135"/>
      <c r="IB76" s="135"/>
      <c r="IC76" s="135"/>
      <c r="ID76" s="136"/>
      <c r="IE76" s="134" t="str">
        <f>データ!$E$11</f>
        <v>R04</v>
      </c>
      <c r="IF76" s="135"/>
      <c r="IG76" s="135"/>
      <c r="IH76" s="135"/>
      <c r="II76" s="135"/>
      <c r="IJ76" s="135"/>
      <c r="IK76" s="135"/>
      <c r="IL76" s="135"/>
      <c r="IM76" s="135"/>
      <c r="IN76" s="135"/>
      <c r="IO76" s="135"/>
      <c r="IP76" s="135"/>
      <c r="IQ76" s="135"/>
      <c r="IR76" s="135"/>
      <c r="IS76" s="136"/>
      <c r="IT76" s="134" t="str">
        <f>データ!$F$11</f>
        <v>R05</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R01</v>
      </c>
      <c r="KB76" s="135"/>
      <c r="KC76" s="135"/>
      <c r="KD76" s="135"/>
      <c r="KE76" s="135"/>
      <c r="KF76" s="135"/>
      <c r="KG76" s="135"/>
      <c r="KH76" s="135"/>
      <c r="KI76" s="135"/>
      <c r="KJ76" s="135"/>
      <c r="KK76" s="135"/>
      <c r="KL76" s="135"/>
      <c r="KM76" s="135"/>
      <c r="KN76" s="135"/>
      <c r="KO76" s="136"/>
      <c r="KP76" s="134" t="str">
        <f>データ!$C$11</f>
        <v>R02</v>
      </c>
      <c r="KQ76" s="135"/>
      <c r="KR76" s="135"/>
      <c r="KS76" s="135"/>
      <c r="KT76" s="135"/>
      <c r="KU76" s="135"/>
      <c r="KV76" s="135"/>
      <c r="KW76" s="135"/>
      <c r="KX76" s="135"/>
      <c r="KY76" s="135"/>
      <c r="KZ76" s="135"/>
      <c r="LA76" s="135"/>
      <c r="LB76" s="135"/>
      <c r="LC76" s="135"/>
      <c r="LD76" s="136"/>
      <c r="LE76" s="134" t="str">
        <f>データ!$D$11</f>
        <v>R03</v>
      </c>
      <c r="LF76" s="135"/>
      <c r="LG76" s="135"/>
      <c r="LH76" s="135"/>
      <c r="LI76" s="135"/>
      <c r="LJ76" s="135"/>
      <c r="LK76" s="135"/>
      <c r="LL76" s="135"/>
      <c r="LM76" s="135"/>
      <c r="LN76" s="135"/>
      <c r="LO76" s="135"/>
      <c r="LP76" s="135"/>
      <c r="LQ76" s="135"/>
      <c r="LR76" s="135"/>
      <c r="LS76" s="136"/>
      <c r="LT76" s="134" t="str">
        <f>データ!$E$11</f>
        <v>R04</v>
      </c>
      <c r="LU76" s="135"/>
      <c r="LV76" s="135"/>
      <c r="LW76" s="135"/>
      <c r="LX76" s="135"/>
      <c r="LY76" s="135"/>
      <c r="LZ76" s="135"/>
      <c r="MA76" s="135"/>
      <c r="MB76" s="135"/>
      <c r="MC76" s="135"/>
      <c r="MD76" s="135"/>
      <c r="ME76" s="135"/>
      <c r="MF76" s="135"/>
      <c r="MG76" s="135"/>
      <c r="MH76" s="136"/>
      <c r="MI76" s="134" t="str">
        <f>データ!$F$11</f>
        <v>R05</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7" t="s">
        <v>27</v>
      </c>
      <c r="JS77" s="137"/>
      <c r="JT77" s="137"/>
      <c r="JU77" s="137"/>
      <c r="JV77" s="137"/>
      <c r="JW77" s="137"/>
      <c r="JX77" s="137"/>
      <c r="JY77" s="137"/>
      <c r="JZ77" s="137"/>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7" t="s">
        <v>29</v>
      </c>
      <c r="JS78" s="137"/>
      <c r="JT78" s="137"/>
      <c r="JU78" s="137"/>
      <c r="JV78" s="137"/>
      <c r="JW78" s="137"/>
      <c r="JX78" s="137"/>
      <c r="JY78" s="137"/>
      <c r="JZ78" s="137"/>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aySxI3D3GxHHIjihZ9Ijlaa9OVHwL+p2kx5lp5R0wdItEzrKtVECN4VPqNVP0h5qnQjYlDVJi53Y0V1x3/aUJQ==" saltValue="ZzQT5JMjWfPlaToHkml+l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104</v>
      </c>
      <c r="AW5" s="47" t="s">
        <v>105</v>
      </c>
      <c r="AX5" s="47" t="s">
        <v>106</v>
      </c>
      <c r="AY5" s="47" t="s">
        <v>103</v>
      </c>
      <c r="AZ5" s="47" t="s">
        <v>94</v>
      </c>
      <c r="BA5" s="47" t="s">
        <v>95</v>
      </c>
      <c r="BB5" s="47" t="s">
        <v>96</v>
      </c>
      <c r="BC5" s="47" t="s">
        <v>97</v>
      </c>
      <c r="BD5" s="47" t="s">
        <v>98</v>
      </c>
      <c r="BE5" s="47" t="s">
        <v>99</v>
      </c>
      <c r="BF5" s="47" t="s">
        <v>89</v>
      </c>
      <c r="BG5" s="47" t="s">
        <v>100</v>
      </c>
      <c r="BH5" s="47" t="s">
        <v>101</v>
      </c>
      <c r="BI5" s="47" t="s">
        <v>102</v>
      </c>
      <c r="BJ5" s="47" t="s">
        <v>103</v>
      </c>
      <c r="BK5" s="47" t="s">
        <v>94</v>
      </c>
      <c r="BL5" s="47" t="s">
        <v>95</v>
      </c>
      <c r="BM5" s="47" t="s">
        <v>96</v>
      </c>
      <c r="BN5" s="47" t="s">
        <v>97</v>
      </c>
      <c r="BO5" s="47" t="s">
        <v>98</v>
      </c>
      <c r="BP5" s="47" t="s">
        <v>99</v>
      </c>
      <c r="BQ5" s="47" t="s">
        <v>89</v>
      </c>
      <c r="BR5" s="47" t="s">
        <v>90</v>
      </c>
      <c r="BS5" s="47" t="s">
        <v>101</v>
      </c>
      <c r="BT5" s="47" t="s">
        <v>102</v>
      </c>
      <c r="BU5" s="47" t="s">
        <v>103</v>
      </c>
      <c r="BV5" s="47" t="s">
        <v>94</v>
      </c>
      <c r="BW5" s="47" t="s">
        <v>95</v>
      </c>
      <c r="BX5" s="47" t="s">
        <v>96</v>
      </c>
      <c r="BY5" s="47" t="s">
        <v>97</v>
      </c>
      <c r="BZ5" s="47" t="s">
        <v>98</v>
      </c>
      <c r="CA5" s="47" t="s">
        <v>99</v>
      </c>
      <c r="CB5" s="47" t="s">
        <v>89</v>
      </c>
      <c r="CC5" s="47" t="s">
        <v>104</v>
      </c>
      <c r="CD5" s="47" t="s">
        <v>105</v>
      </c>
      <c r="CE5" s="47" t="s">
        <v>102</v>
      </c>
      <c r="CF5" s="47" t="s">
        <v>103</v>
      </c>
      <c r="CG5" s="47" t="s">
        <v>94</v>
      </c>
      <c r="CH5" s="47" t="s">
        <v>95</v>
      </c>
      <c r="CI5" s="47" t="s">
        <v>96</v>
      </c>
      <c r="CJ5" s="47" t="s">
        <v>97</v>
      </c>
      <c r="CK5" s="47" t="s">
        <v>98</v>
      </c>
      <c r="CL5" s="47" t="s">
        <v>99</v>
      </c>
      <c r="CM5" s="148"/>
      <c r="CN5" s="148"/>
      <c r="CO5" s="47" t="s">
        <v>107</v>
      </c>
      <c r="CP5" s="47" t="s">
        <v>104</v>
      </c>
      <c r="CQ5" s="47" t="s">
        <v>101</v>
      </c>
      <c r="CR5" s="47" t="s">
        <v>102</v>
      </c>
      <c r="CS5" s="47" t="s">
        <v>103</v>
      </c>
      <c r="CT5" s="47" t="s">
        <v>94</v>
      </c>
      <c r="CU5" s="47" t="s">
        <v>95</v>
      </c>
      <c r="CV5" s="47" t="s">
        <v>96</v>
      </c>
      <c r="CW5" s="47" t="s">
        <v>97</v>
      </c>
      <c r="CX5" s="47" t="s">
        <v>98</v>
      </c>
      <c r="CY5" s="47" t="s">
        <v>99</v>
      </c>
      <c r="CZ5" s="47" t="s">
        <v>107</v>
      </c>
      <c r="DA5" s="47" t="s">
        <v>108</v>
      </c>
      <c r="DB5" s="47" t="s">
        <v>101</v>
      </c>
      <c r="DC5" s="47" t="s">
        <v>102</v>
      </c>
      <c r="DD5" s="47" t="s">
        <v>93</v>
      </c>
      <c r="DE5" s="47" t="s">
        <v>94</v>
      </c>
      <c r="DF5" s="47" t="s">
        <v>95</v>
      </c>
      <c r="DG5" s="47" t="s">
        <v>96</v>
      </c>
      <c r="DH5" s="47" t="s">
        <v>97</v>
      </c>
      <c r="DI5" s="47" t="s">
        <v>98</v>
      </c>
      <c r="DJ5" s="47" t="s">
        <v>35</v>
      </c>
      <c r="DK5" s="47" t="s">
        <v>107</v>
      </c>
      <c r="DL5" s="47" t="s">
        <v>100</v>
      </c>
      <c r="DM5" s="47" t="s">
        <v>105</v>
      </c>
      <c r="DN5" s="47" t="s">
        <v>102</v>
      </c>
      <c r="DO5" s="47" t="s">
        <v>103</v>
      </c>
      <c r="DP5" s="47" t="s">
        <v>94</v>
      </c>
      <c r="DQ5" s="47" t="s">
        <v>95</v>
      </c>
      <c r="DR5" s="47" t="s">
        <v>96</v>
      </c>
      <c r="DS5" s="47" t="s">
        <v>97</v>
      </c>
      <c r="DT5" s="47" t="s">
        <v>98</v>
      </c>
      <c r="DU5" s="47" t="s">
        <v>99</v>
      </c>
    </row>
    <row r="6" spans="1:125" s="54" customFormat="1" x14ac:dyDescent="0.15">
      <c r="A6" s="37" t="s">
        <v>109</v>
      </c>
      <c r="B6" s="48">
        <f>B8</f>
        <v>2023</v>
      </c>
      <c r="C6" s="48">
        <f t="shared" ref="C6:X6" si="1">C8</f>
        <v>12041</v>
      </c>
      <c r="D6" s="48">
        <f t="shared" si="1"/>
        <v>47</v>
      </c>
      <c r="E6" s="48">
        <f t="shared" si="1"/>
        <v>14</v>
      </c>
      <c r="F6" s="48">
        <f t="shared" si="1"/>
        <v>0</v>
      </c>
      <c r="G6" s="48">
        <f t="shared" si="1"/>
        <v>2</v>
      </c>
      <c r="H6" s="48" t="str">
        <f>SUBSTITUTE(H8,"　","")</f>
        <v>北海道旭川市</v>
      </c>
      <c r="I6" s="48" t="str">
        <f t="shared" si="1"/>
        <v>旭川駅前駐車場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11</v>
      </c>
      <c r="S6" s="50" t="str">
        <f t="shared" si="1"/>
        <v>駅</v>
      </c>
      <c r="T6" s="50" t="str">
        <f t="shared" si="1"/>
        <v>有</v>
      </c>
      <c r="U6" s="51">
        <f t="shared" si="1"/>
        <v>2447</v>
      </c>
      <c r="V6" s="51">
        <f t="shared" si="1"/>
        <v>88</v>
      </c>
      <c r="W6" s="51">
        <f t="shared" si="1"/>
        <v>280</v>
      </c>
      <c r="X6" s="50" t="str">
        <f t="shared" si="1"/>
        <v>無</v>
      </c>
      <c r="Y6" s="52">
        <f>IF(Y8="-",NA(),Y8)</f>
        <v>151.4</v>
      </c>
      <c r="Z6" s="52">
        <f t="shared" ref="Z6:AH6" si="2">IF(Z8="-",NA(),Z8)</f>
        <v>10</v>
      </c>
      <c r="AA6" s="52">
        <f t="shared" si="2"/>
        <v>100</v>
      </c>
      <c r="AB6" s="52">
        <f t="shared" si="2"/>
        <v>121.9</v>
      </c>
      <c r="AC6" s="52">
        <f t="shared" si="2"/>
        <v>173.4</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79.400000000000006</v>
      </c>
      <c r="AL6" s="52">
        <f t="shared" si="3"/>
        <v>0</v>
      </c>
      <c r="AM6" s="52">
        <f t="shared" si="3"/>
        <v>64</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12</v>
      </c>
      <c r="AW6" s="53">
        <f t="shared" si="4"/>
        <v>0</v>
      </c>
      <c r="AX6" s="53">
        <f t="shared" si="4"/>
        <v>192</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37.700000000000003</v>
      </c>
      <c r="BG6" s="52">
        <f t="shared" ref="BG6:BO6" si="5">IF(BG8="-",NA(),BG8)</f>
        <v>-929.3</v>
      </c>
      <c r="BH6" s="52">
        <f t="shared" si="5"/>
        <v>9.4</v>
      </c>
      <c r="BI6" s="52">
        <f t="shared" si="5"/>
        <v>-73.2</v>
      </c>
      <c r="BJ6" s="52">
        <f t="shared" si="5"/>
        <v>46.3</v>
      </c>
      <c r="BK6" s="52">
        <f t="shared" si="5"/>
        <v>13.5</v>
      </c>
      <c r="BL6" s="52">
        <f t="shared" si="5"/>
        <v>7.1</v>
      </c>
      <c r="BM6" s="52">
        <f t="shared" si="5"/>
        <v>5.6</v>
      </c>
      <c r="BN6" s="52">
        <f t="shared" si="5"/>
        <v>18.100000000000001</v>
      </c>
      <c r="BO6" s="52">
        <f t="shared" si="5"/>
        <v>22.7</v>
      </c>
      <c r="BP6" s="49" t="str">
        <f>IF(BP8="-","",IF(BP8="-","【-】","【"&amp;SUBSTITUTE(TEXT(BP8,"#,##0.0"),"-","△")&amp;"】"))</f>
        <v>【△55.6】</v>
      </c>
      <c r="BQ6" s="53">
        <f>IF(BQ8="-",NA(),BQ8)</f>
        <v>6396</v>
      </c>
      <c r="BR6" s="53">
        <f t="shared" ref="BR6:BZ6" si="6">IF(BR8="-",NA(),BR8)</f>
        <v>-861</v>
      </c>
      <c r="BS6" s="53">
        <f t="shared" si="6"/>
        <v>1132</v>
      </c>
      <c r="BT6" s="53">
        <f t="shared" si="6"/>
        <v>-13015</v>
      </c>
      <c r="BU6" s="53">
        <f t="shared" si="6"/>
        <v>10325</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110</v>
      </c>
      <c r="CM6" s="51">
        <f t="shared" ref="CM6:CN6" si="7">CM8</f>
        <v>446166</v>
      </c>
      <c r="CN6" s="51">
        <f t="shared" si="7"/>
        <v>66490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385.2</v>
      </c>
      <c r="DL6" s="52">
        <f t="shared" ref="DL6:DT6" si="9">IF(DL8="-",NA(),DL8)</f>
        <v>233</v>
      </c>
      <c r="DM6" s="52">
        <f t="shared" si="9"/>
        <v>255.7</v>
      </c>
      <c r="DN6" s="52">
        <f t="shared" si="9"/>
        <v>320.5</v>
      </c>
      <c r="DO6" s="52">
        <f t="shared" si="9"/>
        <v>351.1</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111</v>
      </c>
      <c r="B7" s="48">
        <f t="shared" ref="B7:X7" si="10">B8</f>
        <v>2023</v>
      </c>
      <c r="C7" s="48">
        <f t="shared" si="10"/>
        <v>12041</v>
      </c>
      <c r="D7" s="48">
        <f t="shared" si="10"/>
        <v>47</v>
      </c>
      <c r="E7" s="48">
        <f t="shared" si="10"/>
        <v>14</v>
      </c>
      <c r="F7" s="48">
        <f t="shared" si="10"/>
        <v>0</v>
      </c>
      <c r="G7" s="48">
        <f t="shared" si="10"/>
        <v>2</v>
      </c>
      <c r="H7" s="48" t="str">
        <f t="shared" si="10"/>
        <v>北海道　旭川市</v>
      </c>
      <c r="I7" s="48" t="str">
        <f t="shared" si="10"/>
        <v>旭川駅前駐車場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11</v>
      </c>
      <c r="S7" s="50" t="str">
        <f t="shared" si="10"/>
        <v>駅</v>
      </c>
      <c r="T7" s="50" t="str">
        <f t="shared" si="10"/>
        <v>有</v>
      </c>
      <c r="U7" s="51">
        <f t="shared" si="10"/>
        <v>2447</v>
      </c>
      <c r="V7" s="51">
        <f t="shared" si="10"/>
        <v>88</v>
      </c>
      <c r="W7" s="51">
        <f t="shared" si="10"/>
        <v>280</v>
      </c>
      <c r="X7" s="50" t="str">
        <f t="shared" si="10"/>
        <v>無</v>
      </c>
      <c r="Y7" s="52">
        <f>Y8</f>
        <v>151.4</v>
      </c>
      <c r="Z7" s="52">
        <f t="shared" ref="Z7:AH7" si="11">Z8</f>
        <v>10</v>
      </c>
      <c r="AA7" s="52">
        <f t="shared" si="11"/>
        <v>100</v>
      </c>
      <c r="AB7" s="52">
        <f t="shared" si="11"/>
        <v>121.9</v>
      </c>
      <c r="AC7" s="52">
        <f t="shared" si="11"/>
        <v>173.4</v>
      </c>
      <c r="AD7" s="52">
        <f t="shared" si="11"/>
        <v>222.3</v>
      </c>
      <c r="AE7" s="52">
        <f t="shared" si="11"/>
        <v>130.19999999999999</v>
      </c>
      <c r="AF7" s="52">
        <f t="shared" si="11"/>
        <v>136.5</v>
      </c>
      <c r="AG7" s="52">
        <f t="shared" si="11"/>
        <v>183.5</v>
      </c>
      <c r="AH7" s="52">
        <f t="shared" si="11"/>
        <v>3976.9</v>
      </c>
      <c r="AI7" s="49"/>
      <c r="AJ7" s="52">
        <f>AJ8</f>
        <v>0</v>
      </c>
      <c r="AK7" s="52">
        <f t="shared" ref="AK7:AS7" si="12">AK8</f>
        <v>79.400000000000006</v>
      </c>
      <c r="AL7" s="52">
        <f t="shared" si="12"/>
        <v>0</v>
      </c>
      <c r="AM7" s="52">
        <f t="shared" si="12"/>
        <v>64</v>
      </c>
      <c r="AN7" s="52">
        <f t="shared" si="12"/>
        <v>0</v>
      </c>
      <c r="AO7" s="52">
        <f t="shared" si="12"/>
        <v>3.1</v>
      </c>
      <c r="AP7" s="52">
        <f t="shared" si="12"/>
        <v>8.6</v>
      </c>
      <c r="AQ7" s="52">
        <f t="shared" si="12"/>
        <v>4.3</v>
      </c>
      <c r="AR7" s="52">
        <f t="shared" si="12"/>
        <v>4.2</v>
      </c>
      <c r="AS7" s="52">
        <f t="shared" si="12"/>
        <v>3.5</v>
      </c>
      <c r="AT7" s="49"/>
      <c r="AU7" s="53">
        <f>AU8</f>
        <v>0</v>
      </c>
      <c r="AV7" s="53">
        <f t="shared" ref="AV7:BD7" si="13">AV8</f>
        <v>12</v>
      </c>
      <c r="AW7" s="53">
        <f t="shared" si="13"/>
        <v>0</v>
      </c>
      <c r="AX7" s="53">
        <f t="shared" si="13"/>
        <v>192</v>
      </c>
      <c r="AY7" s="53">
        <f t="shared" si="13"/>
        <v>0</v>
      </c>
      <c r="AZ7" s="53">
        <f t="shared" si="13"/>
        <v>26</v>
      </c>
      <c r="BA7" s="53">
        <f t="shared" si="13"/>
        <v>87</v>
      </c>
      <c r="BB7" s="53">
        <f t="shared" si="13"/>
        <v>7646</v>
      </c>
      <c r="BC7" s="53">
        <f t="shared" si="13"/>
        <v>53</v>
      </c>
      <c r="BD7" s="53">
        <f t="shared" si="13"/>
        <v>559</v>
      </c>
      <c r="BE7" s="51"/>
      <c r="BF7" s="52">
        <f>BF8</f>
        <v>37.700000000000003</v>
      </c>
      <c r="BG7" s="52">
        <f t="shared" ref="BG7:BO7" si="14">BG8</f>
        <v>-929.3</v>
      </c>
      <c r="BH7" s="52">
        <f t="shared" si="14"/>
        <v>9.4</v>
      </c>
      <c r="BI7" s="52">
        <f t="shared" si="14"/>
        <v>-73.2</v>
      </c>
      <c r="BJ7" s="52">
        <f t="shared" si="14"/>
        <v>46.3</v>
      </c>
      <c r="BK7" s="52">
        <f t="shared" si="14"/>
        <v>13.5</v>
      </c>
      <c r="BL7" s="52">
        <f t="shared" si="14"/>
        <v>7.1</v>
      </c>
      <c r="BM7" s="52">
        <f t="shared" si="14"/>
        <v>5.6</v>
      </c>
      <c r="BN7" s="52">
        <f t="shared" si="14"/>
        <v>18.100000000000001</v>
      </c>
      <c r="BO7" s="52">
        <f t="shared" si="14"/>
        <v>22.7</v>
      </c>
      <c r="BP7" s="49"/>
      <c r="BQ7" s="53">
        <f>BQ8</f>
        <v>6396</v>
      </c>
      <c r="BR7" s="53">
        <f t="shared" ref="BR7:BZ7" si="15">BR8</f>
        <v>-861</v>
      </c>
      <c r="BS7" s="53">
        <f t="shared" si="15"/>
        <v>1132</v>
      </c>
      <c r="BT7" s="53">
        <f t="shared" si="15"/>
        <v>-13015</v>
      </c>
      <c r="BU7" s="53">
        <f t="shared" si="15"/>
        <v>10325</v>
      </c>
      <c r="BV7" s="53">
        <f t="shared" si="15"/>
        <v>22466</v>
      </c>
      <c r="BW7" s="53">
        <f t="shared" si="15"/>
        <v>4211</v>
      </c>
      <c r="BX7" s="53">
        <f t="shared" si="15"/>
        <v>10653</v>
      </c>
      <c r="BY7" s="53">
        <f t="shared" si="15"/>
        <v>17717</v>
      </c>
      <c r="BZ7" s="53">
        <f t="shared" si="15"/>
        <v>21349</v>
      </c>
      <c r="CA7" s="51"/>
      <c r="CB7" s="52" t="s">
        <v>112</v>
      </c>
      <c r="CC7" s="52" t="s">
        <v>112</v>
      </c>
      <c r="CD7" s="52" t="s">
        <v>112</v>
      </c>
      <c r="CE7" s="52" t="s">
        <v>112</v>
      </c>
      <c r="CF7" s="52" t="s">
        <v>112</v>
      </c>
      <c r="CG7" s="52" t="s">
        <v>112</v>
      </c>
      <c r="CH7" s="52" t="s">
        <v>112</v>
      </c>
      <c r="CI7" s="52" t="s">
        <v>112</v>
      </c>
      <c r="CJ7" s="52" t="s">
        <v>112</v>
      </c>
      <c r="CK7" s="52" t="s">
        <v>110</v>
      </c>
      <c r="CL7" s="49"/>
      <c r="CM7" s="51">
        <f>CM8</f>
        <v>446166</v>
      </c>
      <c r="CN7" s="51">
        <f>CN8</f>
        <v>66490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385.2</v>
      </c>
      <c r="DL7" s="52">
        <f t="shared" ref="DL7:DT7" si="17">DL8</f>
        <v>233</v>
      </c>
      <c r="DM7" s="52">
        <f t="shared" si="17"/>
        <v>255.7</v>
      </c>
      <c r="DN7" s="52">
        <f t="shared" si="17"/>
        <v>320.5</v>
      </c>
      <c r="DO7" s="52">
        <f t="shared" si="17"/>
        <v>351.1</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12041</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11</v>
      </c>
      <c r="S8" s="57" t="s">
        <v>123</v>
      </c>
      <c r="T8" s="57" t="s">
        <v>124</v>
      </c>
      <c r="U8" s="58">
        <v>2447</v>
      </c>
      <c r="V8" s="58">
        <v>88</v>
      </c>
      <c r="W8" s="58">
        <v>280</v>
      </c>
      <c r="X8" s="57" t="s">
        <v>125</v>
      </c>
      <c r="Y8" s="59">
        <v>151.4</v>
      </c>
      <c r="Z8" s="59">
        <v>10</v>
      </c>
      <c r="AA8" s="59">
        <v>100</v>
      </c>
      <c r="AB8" s="59">
        <v>121.9</v>
      </c>
      <c r="AC8" s="59">
        <v>173.4</v>
      </c>
      <c r="AD8" s="59">
        <v>222.3</v>
      </c>
      <c r="AE8" s="59">
        <v>130.19999999999999</v>
      </c>
      <c r="AF8" s="59">
        <v>136.5</v>
      </c>
      <c r="AG8" s="59">
        <v>183.5</v>
      </c>
      <c r="AH8" s="59">
        <v>3976.9</v>
      </c>
      <c r="AI8" s="56">
        <v>1905.8</v>
      </c>
      <c r="AJ8" s="59">
        <v>0</v>
      </c>
      <c r="AK8" s="59">
        <v>79.400000000000006</v>
      </c>
      <c r="AL8" s="59">
        <v>0</v>
      </c>
      <c r="AM8" s="59">
        <v>64</v>
      </c>
      <c r="AN8" s="59">
        <v>0</v>
      </c>
      <c r="AO8" s="59">
        <v>3.1</v>
      </c>
      <c r="AP8" s="59">
        <v>8.6</v>
      </c>
      <c r="AQ8" s="59">
        <v>4.3</v>
      </c>
      <c r="AR8" s="59">
        <v>4.2</v>
      </c>
      <c r="AS8" s="59">
        <v>3.5</v>
      </c>
      <c r="AT8" s="56">
        <v>3.9</v>
      </c>
      <c r="AU8" s="60">
        <v>0</v>
      </c>
      <c r="AV8" s="60">
        <v>12</v>
      </c>
      <c r="AW8" s="60">
        <v>0</v>
      </c>
      <c r="AX8" s="60">
        <v>192</v>
      </c>
      <c r="AY8" s="60">
        <v>0</v>
      </c>
      <c r="AZ8" s="60">
        <v>26</v>
      </c>
      <c r="BA8" s="60">
        <v>87</v>
      </c>
      <c r="BB8" s="60">
        <v>7646</v>
      </c>
      <c r="BC8" s="60">
        <v>53</v>
      </c>
      <c r="BD8" s="60">
        <v>559</v>
      </c>
      <c r="BE8" s="60">
        <v>127</v>
      </c>
      <c r="BF8" s="59">
        <v>37.700000000000003</v>
      </c>
      <c r="BG8" s="59">
        <v>-929.3</v>
      </c>
      <c r="BH8" s="59">
        <v>9.4</v>
      </c>
      <c r="BI8" s="59">
        <v>-73.2</v>
      </c>
      <c r="BJ8" s="59">
        <v>46.3</v>
      </c>
      <c r="BK8" s="59">
        <v>13.5</v>
      </c>
      <c r="BL8" s="59">
        <v>7.1</v>
      </c>
      <c r="BM8" s="59">
        <v>5.6</v>
      </c>
      <c r="BN8" s="59">
        <v>18.100000000000001</v>
      </c>
      <c r="BO8" s="59">
        <v>22.7</v>
      </c>
      <c r="BP8" s="56">
        <v>-55.6</v>
      </c>
      <c r="BQ8" s="60">
        <v>6396</v>
      </c>
      <c r="BR8" s="60">
        <v>-861</v>
      </c>
      <c r="BS8" s="60">
        <v>1132</v>
      </c>
      <c r="BT8" s="61">
        <v>-13015</v>
      </c>
      <c r="BU8" s="61">
        <v>10325</v>
      </c>
      <c r="BV8" s="60">
        <v>22466</v>
      </c>
      <c r="BW8" s="60">
        <v>4211</v>
      </c>
      <c r="BX8" s="60">
        <v>10653</v>
      </c>
      <c r="BY8" s="60">
        <v>17717</v>
      </c>
      <c r="BZ8" s="60">
        <v>21349</v>
      </c>
      <c r="CA8" s="58">
        <v>12639</v>
      </c>
      <c r="CB8" s="59" t="s">
        <v>117</v>
      </c>
      <c r="CC8" s="59" t="s">
        <v>117</v>
      </c>
      <c r="CD8" s="59" t="s">
        <v>117</v>
      </c>
      <c r="CE8" s="59" t="s">
        <v>117</v>
      </c>
      <c r="CF8" s="59" t="s">
        <v>117</v>
      </c>
      <c r="CG8" s="59" t="s">
        <v>117</v>
      </c>
      <c r="CH8" s="59" t="s">
        <v>117</v>
      </c>
      <c r="CI8" s="59" t="s">
        <v>117</v>
      </c>
      <c r="CJ8" s="59" t="s">
        <v>117</v>
      </c>
      <c r="CK8" s="59" t="s">
        <v>117</v>
      </c>
      <c r="CL8" s="56" t="s">
        <v>117</v>
      </c>
      <c r="CM8" s="58">
        <v>446166</v>
      </c>
      <c r="CN8" s="58">
        <v>66490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1263.5</v>
      </c>
      <c r="DF8" s="59">
        <v>108.5</v>
      </c>
      <c r="DG8" s="59">
        <v>136.19999999999999</v>
      </c>
      <c r="DH8" s="59">
        <v>104.8</v>
      </c>
      <c r="DI8" s="59">
        <v>80.7</v>
      </c>
      <c r="DJ8" s="56">
        <v>79</v>
      </c>
      <c r="DK8" s="59">
        <v>385.2</v>
      </c>
      <c r="DL8" s="59">
        <v>233</v>
      </c>
      <c r="DM8" s="59">
        <v>255.7</v>
      </c>
      <c r="DN8" s="59">
        <v>320.5</v>
      </c>
      <c r="DO8" s="59">
        <v>351.1</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宏明</cp:lastModifiedBy>
  <dcterms:created xsi:type="dcterms:W3CDTF">2024-12-19T01:02:07Z</dcterms:created>
  <dcterms:modified xsi:type="dcterms:W3CDTF">2025-02-04T01:16:13Z</dcterms:modified>
  <cp:category/>
</cp:coreProperties>
</file>