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総務部\管財課\2_庁舎係\20　７条駐車場\地方公営企業関係\経営比較分析調査関係\R5.1.11公営企業に係る経営比較分析表（令和3年度決算）の分析等について（照会）\【経営比較分析表】2021_012041_47_140\"/>
    </mc:Choice>
  </mc:AlternateContent>
  <workbookProtection workbookAlgorithmName="SHA-512" workbookHashValue="i/QEKAnFTWr3Q7VJDUPuVB2FxuA0A4kbYRGuu6CB2jQixO138mgB3ZRiUevHG71xpDvTj6vmDEEXsOe4Vg1LNw==" workbookSaltValue="B/RDFNZ1NXGp14g8sZnyrA==" workbookSpinCount="100000" lockStructure="1"/>
  <bookViews>
    <workbookView xWindow="0" yWindow="0" windowWidth="20490" windowHeight="76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IT76" i="4"/>
  <c r="CS51" i="4"/>
  <c r="HJ30" i="4"/>
  <c r="BZ76" i="4"/>
  <c r="MA30" i="4"/>
  <c r="CS30" i="4"/>
  <c r="HJ51" i="4"/>
  <c r="C11" i="5"/>
  <c r="D11" i="5"/>
  <c r="E11" i="5"/>
  <c r="B11" i="5"/>
  <c r="BK76" i="4" l="1"/>
  <c r="LT76" i="4"/>
  <c r="GQ51" i="4"/>
  <c r="LH30" i="4"/>
  <c r="IE76" i="4"/>
  <c r="BZ51" i="4"/>
  <c r="GQ30" i="4"/>
  <c r="BZ30" i="4"/>
  <c r="LH51" i="4"/>
  <c r="BG30" i="4"/>
  <c r="AV76" i="4"/>
  <c r="KO51" i="4"/>
  <c r="FX51" i="4"/>
  <c r="BG51" i="4"/>
  <c r="LE76" i="4"/>
  <c r="KO30" i="4"/>
  <c r="HP76" i="4"/>
  <c r="FX30" i="4"/>
  <c r="JV30" i="4"/>
  <c r="HA76" i="4"/>
  <c r="AN30" i="4"/>
  <c r="AG76" i="4"/>
  <c r="JV51" i="4"/>
  <c r="KP76" i="4"/>
  <c r="FE51" i="4"/>
  <c r="AN51" i="4"/>
  <c r="FE30" i="4"/>
  <c r="R76" i="4"/>
  <c r="KA76" i="4"/>
  <c r="EL51" i="4"/>
  <c r="JC30" i="4"/>
  <c r="GL76" i="4"/>
  <c r="U51" i="4"/>
  <c r="EL30" i="4"/>
  <c r="U30" i="4"/>
  <c r="JC51" i="4"/>
</calcChain>
</file>

<file path=xl/sharedStrings.xml><?xml version="1.0" encoding="utf-8"?>
<sst xmlns="http://schemas.openxmlformats.org/spreadsheetml/2006/main" count="278" uniqueCount="142">
  <si>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</si>
  <si>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</si>
  <si>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</si>
  <si>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</si>
  <si>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</si>
  <si>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</si>
  <si>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</si>
  <si>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</si>
  <si>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</si>
  <si>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</si>
  <si>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</si>
  <si>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</si>
  <si>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</si>
  <si>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</si>
  <si>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</si>
  <si>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</si>
  <si>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</si>
  <si>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</si>
  <si>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</si>
  <si>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</si>
  <si>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</si>
  <si>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</si>
  <si>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</si>
  <si>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</si>
  <si>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</si>
  <si>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</si>
  <si>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</si>
  <si>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</si>
  <si>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</si>
  <si>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</si>
  <si>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</si>
  <si>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</si>
  <si>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</si>
  <si>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</si>
  <si>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</si>
  <si>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</si>
  <si>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</si>
  <si>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</si>
  <si>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</si>
  <si>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</si>
  <si>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</si>
  <si>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</si>
  <si>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</si>
  <si>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</si>
  <si>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</si>
  <si>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</si>
  <si>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</si>
  <si>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</si>
  <si>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</si>
  <si>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</si>
  <si>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</si>
  <si>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</si>
  <si>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</si>
  <si>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</si>
  <si>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</si>
  <si>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</si>
  <si>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</si>
  <si>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</si>
  <si>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</si>
  <si>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</si>
  <si>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</si>
  <si>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</si>
  <si>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</si>
  <si>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</si>
  <si>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</si>
  <si>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</si>
  <si>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</si>
  <si>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</si>
  <si>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</si>
  <si>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</si>
  <si>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</si>
  <si>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</si>
  <si>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</si>
  <si>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</si>
  <si>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</si>
  <si>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</si>
  <si>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</si>
  <si>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</si>
  <si>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</si>
  <si>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</si>
  <si>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</si>
  <si>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</si>
  <si>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</si>
  <si>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</si>
  <si>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</si>
  <si>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</si>
  <si>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</si>
  <si>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</si>
  <si>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</si>
  <si>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</si>
  <si>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</si>
  <si>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</si>
  <si>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</si>
  <si>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</si>
  <si>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</si>
  <si>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</si>
  <si>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</si>
  <si>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</si>
  <si>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</si>
  <si>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</si>
  <si>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</si>
  <si>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</si>
  <si>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</si>
  <si>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t>
    <phoneticPr fontId="5"/>
  </si>
  <si>
    <t>当該値(N-3)</t>
    <phoneticPr fontId="5"/>
  </si>
  <si>
    <t>当該値(N-1)</t>
    <phoneticPr fontId="5"/>
  </si>
  <si>
    <t>当該値(N)</t>
    <phoneticPr fontId="5"/>
  </si>
  <si>
    <t>当該値(N-3)</t>
    <phoneticPr fontId="5"/>
  </si>
  <si>
    <t>当該値(N-1)</t>
    <phoneticPr fontId="5"/>
  </si>
  <si>
    <t>当該値(N)</t>
    <phoneticPr fontId="5"/>
  </si>
  <si>
    <t>当該値(N-2)</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</si>
  <si>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</si>
  <si>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</si>
  <si>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</si>
  <si>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</si>
  <si>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</si>
  <si>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</si>
  <si>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</si>
  <si>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</si>
  <si>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</si>
  <si>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北海道　旭川市</t>
  </si>
  <si>
    <t>旭川市７条駐車場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</si>
  <si>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</si>
  <si>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</si>
  <si>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</si>
  <si>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</si>
  <si>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</si>
  <si>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</si>
  <si>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</si>
  <si>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</si>
  <si>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</si>
  <si>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</si>
  <si>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</si>
  <si>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</si>
  <si>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</si>
  <si>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</si>
  <si>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</si>
  <si>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</si>
  <si>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本施設は，しゅん工から４０年以上経過しており，令和元年度に施設構造体や設備の劣化状況及び長寿命化の対策調査を行ったところ，構造体強度や各種設備の劣化が認められている。
</t>
    <phoneticPr fontId="5"/>
  </si>
  <si>
    <t xml:space="preserve">　本施設は，市庁舎と文化会館に隣接し，地下通路で接続しているため，来庁者，文化会館利用者の駐車場と不足する公用車の駐車場としての利用が主な収入源となっている。
　収益的収支比率は，平成３０年度までは100%を超え，健全な経営を継続していたが，令和元年度から新型コロナウイルス感染拡大の影響を受けて100%を割り込んでいる。令和３年度は前年度に比べると緩やかに回復してきているが，前年度と同様に一般会計からの繰入せざるを得ない結果となっている。
</t>
    <rPh sb="167" eb="170">
      <t>ゼンネンド</t>
    </rPh>
    <rPh sb="171" eb="172">
      <t>クラ</t>
    </rPh>
    <rPh sb="175" eb="176">
      <t>ユル</t>
    </rPh>
    <rPh sb="179" eb="181">
      <t>カイフク</t>
    </rPh>
    <rPh sb="189" eb="192">
      <t>ゼンネンド</t>
    </rPh>
    <rPh sb="193" eb="195">
      <t>ドウヨウ</t>
    </rPh>
    <phoneticPr fontId="5"/>
  </si>
  <si>
    <t xml:space="preserve">　稼働率は，近年は横ばいで推移していたところ，令和２年度は新型コロナウイルス感染症の影響により大幅に低下した。令和３年度は前年度に比べ，わずかに回復しているが，コロナ禍前の水準にはほど遠い状況である。
</t>
    <rPh sb="9" eb="10">
      <t>ヨコ</t>
    </rPh>
    <rPh sb="13" eb="15">
      <t>スイイ</t>
    </rPh>
    <rPh sb="23" eb="25">
      <t>レイワ</t>
    </rPh>
    <rPh sb="26" eb="28">
      <t>ネンド</t>
    </rPh>
    <rPh sb="47" eb="49">
      <t>オオハバ</t>
    </rPh>
    <rPh sb="55" eb="57">
      <t>レイワ</t>
    </rPh>
    <rPh sb="58" eb="60">
      <t>ネンド</t>
    </rPh>
    <rPh sb="61" eb="64">
      <t>ゼンネンド</t>
    </rPh>
    <rPh sb="65" eb="66">
      <t>クラ</t>
    </rPh>
    <rPh sb="72" eb="74">
      <t>カイフク</t>
    </rPh>
    <rPh sb="83" eb="84">
      <t>カ</t>
    </rPh>
    <phoneticPr fontId="5"/>
  </si>
  <si>
    <t>料金収入は平成5年度をピークに減少傾向にあるものの，平成30年度までは概ね健全な経営状態を維持してきたが，新型コロナウイルス感染症の影響により，令和元年度収支から赤字転落した。令和３年度は前年度と比べ，改善しているが赤字収支となっており，収入増の取組と経費圧縮により収支均衡を目指すことが必要である。
　また，将来的には，本施設と隣接する新庁舎と新しい地上駐車場の整備や老朽化が進む文化会館の整備の方向性により，本駐車場の運営は大きな影響を受けるため，これらの影響を予測した収支状況の見通しや必要な設備投資の見極めを適宜行い，今後の本施設の活用形態について，検討していく必要がある。</t>
    <rPh sb="88" eb="90">
      <t>レイワ</t>
    </rPh>
    <rPh sb="91" eb="93">
      <t>ネンド</t>
    </rPh>
    <rPh sb="94" eb="97">
      <t>ゼンネンド</t>
    </rPh>
    <rPh sb="98" eb="99">
      <t>クラ</t>
    </rPh>
    <rPh sb="101" eb="103">
      <t>カイゼン</t>
    </rPh>
    <rPh sb="108" eb="110">
      <t>アカジ</t>
    </rPh>
    <rPh sb="110" eb="112">
      <t>シュウシ</t>
    </rPh>
    <rPh sb="119" eb="122">
      <t>シュウニュウゾウ</t>
    </rPh>
    <rPh sb="123" eb="125">
      <t>トリクミ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</si>
</sst>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117</c:v>
                </c:pt>
                <c:pt idx="1">
                  <c:v>118.9</c:v>
                </c:pt>
                <c:pt idx="2">
                  <c:v>96.2</c:v>
                </c:pt>
                <c:pt idx="3">
                  <c:v>94.5</c:v>
                </c:pt>
                <c:pt idx="4">
                  <c:v>97.8</c:v>
                </c:pt>
              </c:numCache>
            </c:numRef>
          </c:val>
          <c:extLst>
            <c:ext xmlns:c16="http://schemas.microsoft.com/office/drawing/2014/chart" uri="{C3380CC4-5D6E-409C-BE32-E72D297353CC}">
              <c16:uniqueId val="{00000000-5990-43D2-BA15-9859AAD72F7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5990-43D2-BA15-9859AAD72F7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48-46C7-98E3-716043ABD5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1048-46C7-98E3-716043ABD5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1C5-4275-8BD1-BDA23ED0152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1C5-4275-8BD1-BDA23ED0152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2D7-4618-886A-E15E3D7697F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2D7-4618-886A-E15E3D7697F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18.100000000000001</c:v>
                </c:pt>
                <c:pt idx="4">
                  <c:v>16.899999999999999</c:v>
                </c:pt>
              </c:numCache>
            </c:numRef>
          </c:val>
          <c:extLst>
            <c:ext xmlns:c16="http://schemas.microsoft.com/office/drawing/2014/chart" uri="{C3380CC4-5D6E-409C-BE32-E72D297353CC}">
              <c16:uniqueId val="{00000000-CC83-424C-A48C-B7BCB29151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CC83-424C-A48C-B7BCB29151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75</c:v>
                </c:pt>
                <c:pt idx="4">
                  <c:v>71</c:v>
                </c:pt>
              </c:numCache>
            </c:numRef>
          </c:val>
          <c:extLst>
            <c:ext xmlns:c16="http://schemas.microsoft.com/office/drawing/2014/chart" uri="{C3380CC4-5D6E-409C-BE32-E72D297353CC}">
              <c16:uniqueId val="{00000000-605D-480E-895F-656BDF75126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605D-480E-895F-656BDF75126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181.4</c:v>
                </c:pt>
                <c:pt idx="1">
                  <c:v>181.4</c:v>
                </c:pt>
                <c:pt idx="2">
                  <c:v>171.1</c:v>
                </c:pt>
                <c:pt idx="3">
                  <c:v>141.30000000000001</c:v>
                </c:pt>
                <c:pt idx="4">
                  <c:v>145.1</c:v>
                </c:pt>
              </c:numCache>
            </c:numRef>
          </c:val>
          <c:extLst>
            <c:ext xmlns:c16="http://schemas.microsoft.com/office/drawing/2014/chart" uri="{C3380CC4-5D6E-409C-BE32-E72D297353CC}">
              <c16:uniqueId val="{00000000-6140-4B44-9A33-77ECCC1552D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6140-4B44-9A33-77ECCC1552D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14.6</c:v>
                </c:pt>
                <c:pt idx="1">
                  <c:v>15.9</c:v>
                </c:pt>
                <c:pt idx="2">
                  <c:v>-4</c:v>
                </c:pt>
                <c:pt idx="3">
                  <c:v>-30.9</c:v>
                </c:pt>
                <c:pt idx="4">
                  <c:v>-23.7</c:v>
                </c:pt>
              </c:numCache>
            </c:numRef>
          </c:val>
          <c:extLst>
            <c:ext xmlns:c16="http://schemas.microsoft.com/office/drawing/2014/chart" uri="{C3380CC4-5D6E-409C-BE32-E72D297353CC}">
              <c16:uniqueId val="{00000000-F02C-491E-B0F4-B9D32825F65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F02C-491E-B0F4-B9D32825F65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8162</c:v>
                </c:pt>
                <c:pt idx="1">
                  <c:v>9224</c:v>
                </c:pt>
                <c:pt idx="2">
                  <c:v>-2157</c:v>
                </c:pt>
                <c:pt idx="3">
                  <c:v>-11808</c:v>
                </c:pt>
                <c:pt idx="4">
                  <c:v>-10066</c:v>
                </c:pt>
              </c:numCache>
            </c:numRef>
          </c:val>
          <c:extLst>
            <c:ext xmlns:c16="http://schemas.microsoft.com/office/drawing/2014/chart" uri="{C3380CC4-5D6E-409C-BE32-E72D297353CC}">
              <c16:uniqueId val="{00000000-B5B7-4712-8ED6-9AA6781D185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B5B7-4712-8ED6-9AA6781D185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13" zoomScale="90" zoomScaleNormal="9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北海道旭川市　旭川市７条駐車場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6986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139</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117</v>
      </c>
      <c r="V31" s="98"/>
      <c r="W31" s="98"/>
      <c r="X31" s="98"/>
      <c r="Y31" s="98"/>
      <c r="Z31" s="98"/>
      <c r="AA31" s="98"/>
      <c r="AB31" s="98"/>
      <c r="AC31" s="98"/>
      <c r="AD31" s="98"/>
      <c r="AE31" s="98"/>
      <c r="AF31" s="98"/>
      <c r="AG31" s="98"/>
      <c r="AH31" s="98"/>
      <c r="AI31" s="98"/>
      <c r="AJ31" s="98"/>
      <c r="AK31" s="98"/>
      <c r="AL31" s="98"/>
      <c r="AM31" s="98"/>
      <c r="AN31" s="98">
        <f>データ!Z7</f>
        <v>118.9</v>
      </c>
      <c r="AO31" s="98"/>
      <c r="AP31" s="98"/>
      <c r="AQ31" s="98"/>
      <c r="AR31" s="98"/>
      <c r="AS31" s="98"/>
      <c r="AT31" s="98"/>
      <c r="AU31" s="98"/>
      <c r="AV31" s="98"/>
      <c r="AW31" s="98"/>
      <c r="AX31" s="98"/>
      <c r="AY31" s="98"/>
      <c r="AZ31" s="98"/>
      <c r="BA31" s="98"/>
      <c r="BB31" s="98"/>
      <c r="BC31" s="98"/>
      <c r="BD31" s="98"/>
      <c r="BE31" s="98"/>
      <c r="BF31" s="98"/>
      <c r="BG31" s="98">
        <f>データ!AA7</f>
        <v>96.2</v>
      </c>
      <c r="BH31" s="98"/>
      <c r="BI31" s="98"/>
      <c r="BJ31" s="98"/>
      <c r="BK31" s="98"/>
      <c r="BL31" s="98"/>
      <c r="BM31" s="98"/>
      <c r="BN31" s="98"/>
      <c r="BO31" s="98"/>
      <c r="BP31" s="98"/>
      <c r="BQ31" s="98"/>
      <c r="BR31" s="98"/>
      <c r="BS31" s="98"/>
      <c r="BT31" s="98"/>
      <c r="BU31" s="98"/>
      <c r="BV31" s="98"/>
      <c r="BW31" s="98"/>
      <c r="BX31" s="98"/>
      <c r="BY31" s="98"/>
      <c r="BZ31" s="98">
        <f>データ!AB7</f>
        <v>94.5</v>
      </c>
      <c r="CA31" s="98"/>
      <c r="CB31" s="98"/>
      <c r="CC31" s="98"/>
      <c r="CD31" s="98"/>
      <c r="CE31" s="98"/>
      <c r="CF31" s="98"/>
      <c r="CG31" s="98"/>
      <c r="CH31" s="98"/>
      <c r="CI31" s="98"/>
      <c r="CJ31" s="98"/>
      <c r="CK31" s="98"/>
      <c r="CL31" s="98"/>
      <c r="CM31" s="98"/>
      <c r="CN31" s="98"/>
      <c r="CO31" s="98"/>
      <c r="CP31" s="98"/>
      <c r="CQ31" s="98"/>
      <c r="CR31" s="98"/>
      <c r="CS31" s="98">
        <f>データ!AC7</f>
        <v>97.8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18.100000000000001</v>
      </c>
      <c r="GR31" s="98"/>
      <c r="GS31" s="98"/>
      <c r="GT31" s="98"/>
      <c r="GU31" s="98"/>
      <c r="GV31" s="98"/>
      <c r="GW31" s="98"/>
      <c r="GX31" s="98"/>
      <c r="GY31" s="98"/>
      <c r="GZ31" s="98"/>
      <c r="HA31" s="98"/>
      <c r="HB31" s="98"/>
      <c r="HC31" s="98"/>
      <c r="HD31" s="98"/>
      <c r="HE31" s="98"/>
      <c r="HF31" s="98"/>
      <c r="HG31" s="98"/>
      <c r="HH31" s="98"/>
      <c r="HI31" s="98"/>
      <c r="HJ31" s="98">
        <f>データ!AN7</f>
        <v>16.899999999999999</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181.4</v>
      </c>
      <c r="JD31" s="67"/>
      <c r="JE31" s="67"/>
      <c r="JF31" s="67"/>
      <c r="JG31" s="67"/>
      <c r="JH31" s="67"/>
      <c r="JI31" s="67"/>
      <c r="JJ31" s="67"/>
      <c r="JK31" s="67"/>
      <c r="JL31" s="67"/>
      <c r="JM31" s="67"/>
      <c r="JN31" s="67"/>
      <c r="JO31" s="67"/>
      <c r="JP31" s="67"/>
      <c r="JQ31" s="67"/>
      <c r="JR31" s="67"/>
      <c r="JS31" s="67"/>
      <c r="JT31" s="67"/>
      <c r="JU31" s="68"/>
      <c r="JV31" s="66">
        <f>データ!DL7</f>
        <v>181.4</v>
      </c>
      <c r="JW31" s="67"/>
      <c r="JX31" s="67"/>
      <c r="JY31" s="67"/>
      <c r="JZ31" s="67"/>
      <c r="KA31" s="67"/>
      <c r="KB31" s="67"/>
      <c r="KC31" s="67"/>
      <c r="KD31" s="67"/>
      <c r="KE31" s="67"/>
      <c r="KF31" s="67"/>
      <c r="KG31" s="67"/>
      <c r="KH31" s="67"/>
      <c r="KI31" s="67"/>
      <c r="KJ31" s="67"/>
      <c r="KK31" s="67"/>
      <c r="KL31" s="67"/>
      <c r="KM31" s="67"/>
      <c r="KN31" s="68"/>
      <c r="KO31" s="66">
        <f>データ!DM7</f>
        <v>171.1</v>
      </c>
      <c r="KP31" s="67"/>
      <c r="KQ31" s="67"/>
      <c r="KR31" s="67"/>
      <c r="KS31" s="67"/>
      <c r="KT31" s="67"/>
      <c r="KU31" s="67"/>
      <c r="KV31" s="67"/>
      <c r="KW31" s="67"/>
      <c r="KX31" s="67"/>
      <c r="KY31" s="67"/>
      <c r="KZ31" s="67"/>
      <c r="LA31" s="67"/>
      <c r="LB31" s="67"/>
      <c r="LC31" s="67"/>
      <c r="LD31" s="67"/>
      <c r="LE31" s="67"/>
      <c r="LF31" s="67"/>
      <c r="LG31" s="68"/>
      <c r="LH31" s="66">
        <f>データ!DN7</f>
        <v>141.30000000000001</v>
      </c>
      <c r="LI31" s="67"/>
      <c r="LJ31" s="67"/>
      <c r="LK31" s="67"/>
      <c r="LL31" s="67"/>
      <c r="LM31" s="67"/>
      <c r="LN31" s="67"/>
      <c r="LO31" s="67"/>
      <c r="LP31" s="67"/>
      <c r="LQ31" s="67"/>
      <c r="LR31" s="67"/>
      <c r="LS31" s="67"/>
      <c r="LT31" s="67"/>
      <c r="LU31" s="67"/>
      <c r="LV31" s="67"/>
      <c r="LW31" s="67"/>
      <c r="LX31" s="67"/>
      <c r="LY31" s="67"/>
      <c r="LZ31" s="68"/>
      <c r="MA31" s="66">
        <f>データ!DO7</f>
        <v>145.1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75</v>
      </c>
      <c r="CA52" s="97"/>
      <c r="CB52" s="97"/>
      <c r="CC52" s="97"/>
      <c r="CD52" s="97"/>
      <c r="CE52" s="97"/>
      <c r="CF52" s="97"/>
      <c r="CG52" s="97"/>
      <c r="CH52" s="97"/>
      <c r="CI52" s="97"/>
      <c r="CJ52" s="97"/>
      <c r="CK52" s="97"/>
      <c r="CL52" s="97"/>
      <c r="CM52" s="97"/>
      <c r="CN52" s="97"/>
      <c r="CO52" s="97"/>
      <c r="CP52" s="97"/>
      <c r="CQ52" s="97"/>
      <c r="CR52" s="97"/>
      <c r="CS52" s="97">
        <f>データ!AY7</f>
        <v>71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14.6</v>
      </c>
      <c r="EM52" s="98"/>
      <c r="EN52" s="98"/>
      <c r="EO52" s="98"/>
      <c r="EP52" s="98"/>
      <c r="EQ52" s="98"/>
      <c r="ER52" s="98"/>
      <c r="ES52" s="98"/>
      <c r="ET52" s="98"/>
      <c r="EU52" s="98"/>
      <c r="EV52" s="98"/>
      <c r="EW52" s="98"/>
      <c r="EX52" s="98"/>
      <c r="EY52" s="98"/>
      <c r="EZ52" s="98"/>
      <c r="FA52" s="98"/>
      <c r="FB52" s="98"/>
      <c r="FC52" s="98"/>
      <c r="FD52" s="98"/>
      <c r="FE52" s="98">
        <f>データ!BG7</f>
        <v>15.9</v>
      </c>
      <c r="FF52" s="98"/>
      <c r="FG52" s="98"/>
      <c r="FH52" s="98"/>
      <c r="FI52" s="98"/>
      <c r="FJ52" s="98"/>
      <c r="FK52" s="98"/>
      <c r="FL52" s="98"/>
      <c r="FM52" s="98"/>
      <c r="FN52" s="98"/>
      <c r="FO52" s="98"/>
      <c r="FP52" s="98"/>
      <c r="FQ52" s="98"/>
      <c r="FR52" s="98"/>
      <c r="FS52" s="98"/>
      <c r="FT52" s="98"/>
      <c r="FU52" s="98"/>
      <c r="FV52" s="98"/>
      <c r="FW52" s="98"/>
      <c r="FX52" s="98">
        <f>データ!BH7</f>
        <v>-4</v>
      </c>
      <c r="FY52" s="98"/>
      <c r="FZ52" s="98"/>
      <c r="GA52" s="98"/>
      <c r="GB52" s="98"/>
      <c r="GC52" s="98"/>
      <c r="GD52" s="98"/>
      <c r="GE52" s="98"/>
      <c r="GF52" s="98"/>
      <c r="GG52" s="98"/>
      <c r="GH52" s="98"/>
      <c r="GI52" s="98"/>
      <c r="GJ52" s="98"/>
      <c r="GK52" s="98"/>
      <c r="GL52" s="98"/>
      <c r="GM52" s="98"/>
      <c r="GN52" s="98"/>
      <c r="GO52" s="98"/>
      <c r="GP52" s="98"/>
      <c r="GQ52" s="98">
        <f>データ!BI7</f>
        <v>-30.9</v>
      </c>
      <c r="GR52" s="98"/>
      <c r="GS52" s="98"/>
      <c r="GT52" s="98"/>
      <c r="GU52" s="98"/>
      <c r="GV52" s="98"/>
      <c r="GW52" s="98"/>
      <c r="GX52" s="98"/>
      <c r="GY52" s="98"/>
      <c r="GZ52" s="98"/>
      <c r="HA52" s="98"/>
      <c r="HB52" s="98"/>
      <c r="HC52" s="98"/>
      <c r="HD52" s="98"/>
      <c r="HE52" s="98"/>
      <c r="HF52" s="98"/>
      <c r="HG52" s="98"/>
      <c r="HH52" s="98"/>
      <c r="HI52" s="98"/>
      <c r="HJ52" s="98">
        <f>データ!BJ7</f>
        <v>-23.7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8162</v>
      </c>
      <c r="JD52" s="97"/>
      <c r="JE52" s="97"/>
      <c r="JF52" s="97"/>
      <c r="JG52" s="97"/>
      <c r="JH52" s="97"/>
      <c r="JI52" s="97"/>
      <c r="JJ52" s="97"/>
      <c r="JK52" s="97"/>
      <c r="JL52" s="97"/>
      <c r="JM52" s="97"/>
      <c r="JN52" s="97"/>
      <c r="JO52" s="97"/>
      <c r="JP52" s="97"/>
      <c r="JQ52" s="97"/>
      <c r="JR52" s="97"/>
      <c r="JS52" s="97"/>
      <c r="JT52" s="97"/>
      <c r="JU52" s="97"/>
      <c r="JV52" s="97">
        <f>データ!BR7</f>
        <v>9224</v>
      </c>
      <c r="JW52" s="97"/>
      <c r="JX52" s="97"/>
      <c r="JY52" s="97"/>
      <c r="JZ52" s="97"/>
      <c r="KA52" s="97"/>
      <c r="KB52" s="97"/>
      <c r="KC52" s="97"/>
      <c r="KD52" s="97"/>
      <c r="KE52" s="97"/>
      <c r="KF52" s="97"/>
      <c r="KG52" s="97"/>
      <c r="KH52" s="97"/>
      <c r="KI52" s="97"/>
      <c r="KJ52" s="97"/>
      <c r="KK52" s="97"/>
      <c r="KL52" s="97"/>
      <c r="KM52" s="97"/>
      <c r="KN52" s="97"/>
      <c r="KO52" s="97">
        <f>データ!BS7</f>
        <v>-2157</v>
      </c>
      <c r="KP52" s="97"/>
      <c r="KQ52" s="97"/>
      <c r="KR52" s="97"/>
      <c r="KS52" s="97"/>
      <c r="KT52" s="97"/>
      <c r="KU52" s="97"/>
      <c r="KV52" s="97"/>
      <c r="KW52" s="97"/>
      <c r="KX52" s="97"/>
      <c r="KY52" s="97"/>
      <c r="KZ52" s="97"/>
      <c r="LA52" s="97"/>
      <c r="LB52" s="97"/>
      <c r="LC52" s="97"/>
      <c r="LD52" s="97"/>
      <c r="LE52" s="97"/>
      <c r="LF52" s="97"/>
      <c r="LG52" s="97"/>
      <c r="LH52" s="97">
        <f>データ!BT7</f>
        <v>-11808</v>
      </c>
      <c r="LI52" s="97"/>
      <c r="LJ52" s="97"/>
      <c r="LK52" s="97"/>
      <c r="LL52" s="97"/>
      <c r="LM52" s="97"/>
      <c r="LN52" s="97"/>
      <c r="LO52" s="97"/>
      <c r="LP52" s="97"/>
      <c r="LQ52" s="97"/>
      <c r="LR52" s="97"/>
      <c r="LS52" s="97"/>
      <c r="LT52" s="97"/>
      <c r="LU52" s="97"/>
      <c r="LV52" s="97"/>
      <c r="LW52" s="97"/>
      <c r="LX52" s="97"/>
      <c r="LY52" s="97"/>
      <c r="LZ52" s="97"/>
      <c r="MA52" s="97">
        <f>データ!BU7</f>
        <v>-10066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266623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73080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QPLBydMBqAReRAnE8frra0AozoyFlnzLyyi1Wdq1BsxO973sfTMbICvu1IRXQOoW55SS2bf0fZ/swDMLvcKjHA==" saltValue="RyM6K1ISaFQ7tWdXKZPcP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93</v>
      </c>
      <c r="AN5" s="47" t="s">
        <v>102</v>
      </c>
      <c r="AO5" s="47" t="s">
        <v>95</v>
      </c>
      <c r="AP5" s="47" t="s">
        <v>96</v>
      </c>
      <c r="AQ5" s="47" t="s">
        <v>97</v>
      </c>
      <c r="AR5" s="47" t="s">
        <v>98</v>
      </c>
      <c r="AS5" s="47" t="s">
        <v>99</v>
      </c>
      <c r="AT5" s="47" t="s">
        <v>100</v>
      </c>
      <c r="AU5" s="47" t="s">
        <v>101</v>
      </c>
      <c r="AV5" s="47" t="s">
        <v>91</v>
      </c>
      <c r="AW5" s="47" t="s">
        <v>92</v>
      </c>
      <c r="AX5" s="47" t="s">
        <v>93</v>
      </c>
      <c r="AY5" s="47" t="s">
        <v>103</v>
      </c>
      <c r="AZ5" s="47" t="s">
        <v>95</v>
      </c>
      <c r="BA5" s="47" t="s">
        <v>96</v>
      </c>
      <c r="BB5" s="47" t="s">
        <v>97</v>
      </c>
      <c r="BC5" s="47" t="s">
        <v>98</v>
      </c>
      <c r="BD5" s="47" t="s">
        <v>99</v>
      </c>
      <c r="BE5" s="47" t="s">
        <v>100</v>
      </c>
      <c r="BF5" s="47" t="s">
        <v>90</v>
      </c>
      <c r="BG5" s="47" t="s">
        <v>104</v>
      </c>
      <c r="BH5" s="47" t="s">
        <v>92</v>
      </c>
      <c r="BI5" s="47" t="s">
        <v>105</v>
      </c>
      <c r="BJ5" s="47" t="s">
        <v>106</v>
      </c>
      <c r="BK5" s="47" t="s">
        <v>95</v>
      </c>
      <c r="BL5" s="47" t="s">
        <v>96</v>
      </c>
      <c r="BM5" s="47" t="s">
        <v>97</v>
      </c>
      <c r="BN5" s="47" t="s">
        <v>98</v>
      </c>
      <c r="BO5" s="47" t="s">
        <v>99</v>
      </c>
      <c r="BP5" s="47" t="s">
        <v>100</v>
      </c>
      <c r="BQ5" s="47" t="s">
        <v>101</v>
      </c>
      <c r="BR5" s="47" t="s">
        <v>107</v>
      </c>
      <c r="BS5" s="47" t="s">
        <v>92</v>
      </c>
      <c r="BT5" s="47" t="s">
        <v>108</v>
      </c>
      <c r="BU5" s="47" t="s">
        <v>109</v>
      </c>
      <c r="BV5" s="47" t="s">
        <v>95</v>
      </c>
      <c r="BW5" s="47" t="s">
        <v>96</v>
      </c>
      <c r="BX5" s="47" t="s">
        <v>97</v>
      </c>
      <c r="BY5" s="47" t="s">
        <v>98</v>
      </c>
      <c r="BZ5" s="47" t="s">
        <v>99</v>
      </c>
      <c r="CA5" s="47" t="s">
        <v>100</v>
      </c>
      <c r="CB5" s="47" t="s">
        <v>90</v>
      </c>
      <c r="CC5" s="47" t="s">
        <v>104</v>
      </c>
      <c r="CD5" s="47" t="s">
        <v>110</v>
      </c>
      <c r="CE5" s="47" t="s">
        <v>111</v>
      </c>
      <c r="CF5" s="47" t="s">
        <v>102</v>
      </c>
      <c r="CG5" s="47" t="s">
        <v>95</v>
      </c>
      <c r="CH5" s="47" t="s">
        <v>96</v>
      </c>
      <c r="CI5" s="47" t="s">
        <v>97</v>
      </c>
      <c r="CJ5" s="47" t="s">
        <v>98</v>
      </c>
      <c r="CK5" s="47" t="s">
        <v>99</v>
      </c>
      <c r="CL5" s="47" t="s">
        <v>100</v>
      </c>
      <c r="CM5" s="145"/>
      <c r="CN5" s="145"/>
      <c r="CO5" s="47" t="s">
        <v>112</v>
      </c>
      <c r="CP5" s="47" t="s">
        <v>104</v>
      </c>
      <c r="CQ5" s="47" t="s">
        <v>110</v>
      </c>
      <c r="CR5" s="47" t="s">
        <v>93</v>
      </c>
      <c r="CS5" s="47" t="s">
        <v>109</v>
      </c>
      <c r="CT5" s="47" t="s">
        <v>95</v>
      </c>
      <c r="CU5" s="47" t="s">
        <v>96</v>
      </c>
      <c r="CV5" s="47" t="s">
        <v>97</v>
      </c>
      <c r="CW5" s="47" t="s">
        <v>98</v>
      </c>
      <c r="CX5" s="47" t="s">
        <v>99</v>
      </c>
      <c r="CY5" s="47" t="s">
        <v>100</v>
      </c>
      <c r="CZ5" s="47" t="s">
        <v>90</v>
      </c>
      <c r="DA5" s="47" t="s">
        <v>113</v>
      </c>
      <c r="DB5" s="47" t="s">
        <v>110</v>
      </c>
      <c r="DC5" s="47" t="s">
        <v>108</v>
      </c>
      <c r="DD5" s="47" t="s">
        <v>102</v>
      </c>
      <c r="DE5" s="47" t="s">
        <v>95</v>
      </c>
      <c r="DF5" s="47" t="s">
        <v>96</v>
      </c>
      <c r="DG5" s="47" t="s">
        <v>97</v>
      </c>
      <c r="DH5" s="47" t="s">
        <v>98</v>
      </c>
      <c r="DI5" s="47" t="s">
        <v>99</v>
      </c>
      <c r="DJ5" s="47" t="s">
        <v>35</v>
      </c>
      <c r="DK5" s="47" t="s">
        <v>101</v>
      </c>
      <c r="DL5" s="47" t="s">
        <v>113</v>
      </c>
      <c r="DM5" s="47" t="s">
        <v>92</v>
      </c>
      <c r="DN5" s="47" t="s">
        <v>93</v>
      </c>
      <c r="DO5" s="47" t="s">
        <v>109</v>
      </c>
      <c r="DP5" s="47" t="s">
        <v>95</v>
      </c>
      <c r="DQ5" s="47" t="s">
        <v>96</v>
      </c>
      <c r="DR5" s="47" t="s">
        <v>97</v>
      </c>
      <c r="DS5" s="47" t="s">
        <v>98</v>
      </c>
      <c r="DT5" s="47" t="s">
        <v>99</v>
      </c>
      <c r="DU5" s="47" t="s">
        <v>100</v>
      </c>
    </row>
    <row r="6" spans="1:125" s="54" customFormat="1" x14ac:dyDescent="0.15">
      <c r="A6" s="37" t="s">
        <v>114</v>
      </c>
      <c r="B6" s="48">
        <f>B8</f>
        <v>2021</v>
      </c>
      <c r="C6" s="48">
        <f t="shared" ref="C6:X6" si="1">C8</f>
        <v>12041</v>
      </c>
      <c r="D6" s="48">
        <f t="shared" si="1"/>
        <v>47</v>
      </c>
      <c r="E6" s="48">
        <f t="shared" si="1"/>
        <v>14</v>
      </c>
      <c r="F6" s="48">
        <f t="shared" si="1"/>
        <v>0</v>
      </c>
      <c r="G6" s="48">
        <f t="shared" si="1"/>
        <v>1</v>
      </c>
      <c r="H6" s="48" t="str">
        <f>SUBSTITUTE(H8,"　","")</f>
        <v>北海道旭川市</v>
      </c>
      <c r="I6" s="48" t="str">
        <f t="shared" si="1"/>
        <v>旭川市７条駐車場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46</v>
      </c>
      <c r="S6" s="50" t="str">
        <f t="shared" si="1"/>
        <v>公共施設</v>
      </c>
      <c r="T6" s="50" t="str">
        <f t="shared" si="1"/>
        <v>有</v>
      </c>
      <c r="U6" s="51">
        <f t="shared" si="1"/>
        <v>6986</v>
      </c>
      <c r="V6" s="51">
        <f t="shared" si="1"/>
        <v>235</v>
      </c>
      <c r="W6" s="51">
        <f t="shared" si="1"/>
        <v>220</v>
      </c>
      <c r="X6" s="50" t="str">
        <f t="shared" si="1"/>
        <v>代行制</v>
      </c>
      <c r="Y6" s="52">
        <f>IF(Y8="-",NA(),Y8)</f>
        <v>117</v>
      </c>
      <c r="Z6" s="52">
        <f t="shared" ref="Z6:AH6" si="2">IF(Z8="-",NA(),Z8)</f>
        <v>118.9</v>
      </c>
      <c r="AA6" s="52">
        <f t="shared" si="2"/>
        <v>96.2</v>
      </c>
      <c r="AB6" s="52">
        <f t="shared" si="2"/>
        <v>94.5</v>
      </c>
      <c r="AC6" s="52">
        <f t="shared" si="2"/>
        <v>97.8</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18.100000000000001</v>
      </c>
      <c r="AN6" s="52">
        <f t="shared" si="3"/>
        <v>16.899999999999999</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75</v>
      </c>
      <c r="AY6" s="53">
        <f t="shared" si="4"/>
        <v>71</v>
      </c>
      <c r="AZ6" s="53">
        <f t="shared" si="4"/>
        <v>44</v>
      </c>
      <c r="BA6" s="53">
        <f t="shared" si="4"/>
        <v>45</v>
      </c>
      <c r="BB6" s="53">
        <f t="shared" si="4"/>
        <v>45</v>
      </c>
      <c r="BC6" s="53">
        <f t="shared" si="4"/>
        <v>67</v>
      </c>
      <c r="BD6" s="53">
        <f t="shared" si="4"/>
        <v>56</v>
      </c>
      <c r="BE6" s="51" t="str">
        <f>IF(BE8="-","",IF(BE8="-","【-】","【"&amp;SUBSTITUTE(TEXT(BE8,"#,##0"),"-","△")&amp;"】"))</f>
        <v>【3,111】</v>
      </c>
      <c r="BF6" s="52">
        <f>IF(BF8="-",NA(),BF8)</f>
        <v>14.6</v>
      </c>
      <c r="BG6" s="52">
        <f t="shared" ref="BG6:BO6" si="5">IF(BG8="-",NA(),BG8)</f>
        <v>15.9</v>
      </c>
      <c r="BH6" s="52">
        <f t="shared" si="5"/>
        <v>-4</v>
      </c>
      <c r="BI6" s="52">
        <f t="shared" si="5"/>
        <v>-30.9</v>
      </c>
      <c r="BJ6" s="52">
        <f t="shared" si="5"/>
        <v>-23.7</v>
      </c>
      <c r="BK6" s="52">
        <f t="shared" si="5"/>
        <v>6.5</v>
      </c>
      <c r="BL6" s="52">
        <f t="shared" si="5"/>
        <v>-0.1</v>
      </c>
      <c r="BM6" s="52">
        <f t="shared" si="5"/>
        <v>-9.8000000000000007</v>
      </c>
      <c r="BN6" s="52">
        <f t="shared" si="5"/>
        <v>-25.9</v>
      </c>
      <c r="BO6" s="52">
        <f t="shared" si="5"/>
        <v>-24.6</v>
      </c>
      <c r="BP6" s="49" t="str">
        <f>IF(BP8="-","",IF(BP8="-","【-】","【"&amp;SUBSTITUTE(TEXT(BP8,"#,##0.0"),"-","△")&amp;"】"))</f>
        <v>【0.8】</v>
      </c>
      <c r="BQ6" s="53">
        <f>IF(BQ8="-",NA(),BQ8)</f>
        <v>8162</v>
      </c>
      <c r="BR6" s="53">
        <f t="shared" ref="BR6:BZ6" si="6">IF(BR8="-",NA(),BR8)</f>
        <v>9224</v>
      </c>
      <c r="BS6" s="53">
        <f t="shared" si="6"/>
        <v>-2157</v>
      </c>
      <c r="BT6" s="53">
        <f t="shared" si="6"/>
        <v>-11808</v>
      </c>
      <c r="BU6" s="53">
        <f t="shared" si="6"/>
        <v>-10066</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115</v>
      </c>
      <c r="CM6" s="51">
        <f t="shared" ref="CM6:CN6" si="7">CM8</f>
        <v>266623</v>
      </c>
      <c r="CN6" s="51">
        <f t="shared" si="7"/>
        <v>73080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181.4</v>
      </c>
      <c r="DL6" s="52">
        <f t="shared" ref="DL6:DT6" si="9">IF(DL8="-",NA(),DL8)</f>
        <v>181.4</v>
      </c>
      <c r="DM6" s="52">
        <f t="shared" si="9"/>
        <v>171.1</v>
      </c>
      <c r="DN6" s="52">
        <f t="shared" si="9"/>
        <v>141.30000000000001</v>
      </c>
      <c r="DO6" s="52">
        <f t="shared" si="9"/>
        <v>145.1</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117</v>
      </c>
      <c r="B7" s="48">
        <f t="shared" ref="B7:X7" si="10">B8</f>
        <v>2021</v>
      </c>
      <c r="C7" s="48">
        <f t="shared" si="10"/>
        <v>12041</v>
      </c>
      <c r="D7" s="48">
        <f t="shared" si="10"/>
        <v>47</v>
      </c>
      <c r="E7" s="48">
        <f t="shared" si="10"/>
        <v>14</v>
      </c>
      <c r="F7" s="48">
        <f t="shared" si="10"/>
        <v>0</v>
      </c>
      <c r="G7" s="48">
        <f t="shared" si="10"/>
        <v>1</v>
      </c>
      <c r="H7" s="48" t="str">
        <f t="shared" si="10"/>
        <v>北海道　旭川市</v>
      </c>
      <c r="I7" s="48" t="str">
        <f t="shared" si="10"/>
        <v>旭川市７条駐車場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46</v>
      </c>
      <c r="S7" s="50" t="str">
        <f t="shared" si="10"/>
        <v>公共施設</v>
      </c>
      <c r="T7" s="50" t="str">
        <f t="shared" si="10"/>
        <v>有</v>
      </c>
      <c r="U7" s="51">
        <f t="shared" si="10"/>
        <v>6986</v>
      </c>
      <c r="V7" s="51">
        <f t="shared" si="10"/>
        <v>235</v>
      </c>
      <c r="W7" s="51">
        <f t="shared" si="10"/>
        <v>220</v>
      </c>
      <c r="X7" s="50" t="str">
        <f t="shared" si="10"/>
        <v>代行制</v>
      </c>
      <c r="Y7" s="52">
        <f>Y8</f>
        <v>117</v>
      </c>
      <c r="Z7" s="52">
        <f t="shared" ref="Z7:AH7" si="11">Z8</f>
        <v>118.9</v>
      </c>
      <c r="AA7" s="52">
        <f t="shared" si="11"/>
        <v>96.2</v>
      </c>
      <c r="AB7" s="52">
        <f t="shared" si="11"/>
        <v>94.5</v>
      </c>
      <c r="AC7" s="52">
        <f t="shared" si="11"/>
        <v>97.8</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18.100000000000001</v>
      </c>
      <c r="AN7" s="52">
        <f t="shared" si="12"/>
        <v>16.899999999999999</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75</v>
      </c>
      <c r="AY7" s="53">
        <f t="shared" si="13"/>
        <v>71</v>
      </c>
      <c r="AZ7" s="53">
        <f t="shared" si="13"/>
        <v>44</v>
      </c>
      <c r="BA7" s="53">
        <f t="shared" si="13"/>
        <v>45</v>
      </c>
      <c r="BB7" s="53">
        <f t="shared" si="13"/>
        <v>45</v>
      </c>
      <c r="BC7" s="53">
        <f t="shared" si="13"/>
        <v>67</v>
      </c>
      <c r="BD7" s="53">
        <f t="shared" si="13"/>
        <v>56</v>
      </c>
      <c r="BE7" s="51"/>
      <c r="BF7" s="52">
        <f>BF8</f>
        <v>14.6</v>
      </c>
      <c r="BG7" s="52">
        <f t="shared" ref="BG7:BO7" si="14">BG8</f>
        <v>15.9</v>
      </c>
      <c r="BH7" s="52">
        <f t="shared" si="14"/>
        <v>-4</v>
      </c>
      <c r="BI7" s="52">
        <f t="shared" si="14"/>
        <v>-30.9</v>
      </c>
      <c r="BJ7" s="52">
        <f t="shared" si="14"/>
        <v>-23.7</v>
      </c>
      <c r="BK7" s="52">
        <f t="shared" si="14"/>
        <v>6.5</v>
      </c>
      <c r="BL7" s="52">
        <f t="shared" si="14"/>
        <v>-0.1</v>
      </c>
      <c r="BM7" s="52">
        <f t="shared" si="14"/>
        <v>-9.8000000000000007</v>
      </c>
      <c r="BN7" s="52">
        <f t="shared" si="14"/>
        <v>-25.9</v>
      </c>
      <c r="BO7" s="52">
        <f t="shared" si="14"/>
        <v>-24.6</v>
      </c>
      <c r="BP7" s="49"/>
      <c r="BQ7" s="53">
        <f>BQ8</f>
        <v>8162</v>
      </c>
      <c r="BR7" s="53">
        <f t="shared" ref="BR7:BZ7" si="15">BR8</f>
        <v>9224</v>
      </c>
      <c r="BS7" s="53">
        <f t="shared" si="15"/>
        <v>-2157</v>
      </c>
      <c r="BT7" s="53">
        <f t="shared" si="15"/>
        <v>-11808</v>
      </c>
      <c r="BU7" s="53">
        <f t="shared" si="15"/>
        <v>-10066</v>
      </c>
      <c r="BV7" s="53">
        <f t="shared" si="15"/>
        <v>17384</v>
      </c>
      <c r="BW7" s="53">
        <f t="shared" si="15"/>
        <v>16973</v>
      </c>
      <c r="BX7" s="53">
        <f t="shared" si="15"/>
        <v>5206</v>
      </c>
      <c r="BY7" s="53">
        <f t="shared" si="15"/>
        <v>2220</v>
      </c>
      <c r="BZ7" s="53">
        <f t="shared" si="15"/>
        <v>3097</v>
      </c>
      <c r="CA7" s="51"/>
      <c r="CB7" s="52" t="s">
        <v>118</v>
      </c>
      <c r="CC7" s="52" t="s">
        <v>118</v>
      </c>
      <c r="CD7" s="52" t="s">
        <v>118</v>
      </c>
      <c r="CE7" s="52" t="s">
        <v>118</v>
      </c>
      <c r="CF7" s="52" t="s">
        <v>118</v>
      </c>
      <c r="CG7" s="52" t="s">
        <v>118</v>
      </c>
      <c r="CH7" s="52" t="s">
        <v>118</v>
      </c>
      <c r="CI7" s="52" t="s">
        <v>118</v>
      </c>
      <c r="CJ7" s="52" t="s">
        <v>118</v>
      </c>
      <c r="CK7" s="52" t="s">
        <v>119</v>
      </c>
      <c r="CL7" s="49"/>
      <c r="CM7" s="51">
        <f>CM8</f>
        <v>266623</v>
      </c>
      <c r="CN7" s="51">
        <f>CN8</f>
        <v>73080</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181.4</v>
      </c>
      <c r="DL7" s="52">
        <f t="shared" ref="DL7:DT7" si="17">DL8</f>
        <v>181.4</v>
      </c>
      <c r="DM7" s="52">
        <f t="shared" si="17"/>
        <v>171.1</v>
      </c>
      <c r="DN7" s="52">
        <f t="shared" si="17"/>
        <v>141.30000000000001</v>
      </c>
      <c r="DO7" s="52">
        <f t="shared" si="17"/>
        <v>145.1</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12041</v>
      </c>
      <c r="D8" s="55">
        <v>47</v>
      </c>
      <c r="E8" s="55">
        <v>14</v>
      </c>
      <c r="F8" s="55">
        <v>0</v>
      </c>
      <c r="G8" s="55">
        <v>1</v>
      </c>
      <c r="H8" s="55" t="s">
        <v>120</v>
      </c>
      <c r="I8" s="55" t="s">
        <v>121</v>
      </c>
      <c r="J8" s="55" t="s">
        <v>122</v>
      </c>
      <c r="K8" s="55" t="s">
        <v>123</v>
      </c>
      <c r="L8" s="55" t="s">
        <v>124</v>
      </c>
      <c r="M8" s="55" t="s">
        <v>125</v>
      </c>
      <c r="N8" s="55" t="s">
        <v>126</v>
      </c>
      <c r="O8" s="56" t="s">
        <v>127</v>
      </c>
      <c r="P8" s="57" t="s">
        <v>128</v>
      </c>
      <c r="Q8" s="57" t="s">
        <v>129</v>
      </c>
      <c r="R8" s="58">
        <v>46</v>
      </c>
      <c r="S8" s="57" t="s">
        <v>130</v>
      </c>
      <c r="T8" s="57" t="s">
        <v>131</v>
      </c>
      <c r="U8" s="58">
        <v>6986</v>
      </c>
      <c r="V8" s="58">
        <v>235</v>
      </c>
      <c r="W8" s="58">
        <v>220</v>
      </c>
      <c r="X8" s="57" t="s">
        <v>132</v>
      </c>
      <c r="Y8" s="59">
        <v>117</v>
      </c>
      <c r="Z8" s="59">
        <v>118.9</v>
      </c>
      <c r="AA8" s="59">
        <v>96.2</v>
      </c>
      <c r="AB8" s="59">
        <v>94.5</v>
      </c>
      <c r="AC8" s="59">
        <v>97.8</v>
      </c>
      <c r="AD8" s="59">
        <v>132.1</v>
      </c>
      <c r="AE8" s="59">
        <v>150.30000000000001</v>
      </c>
      <c r="AF8" s="59">
        <v>136.1</v>
      </c>
      <c r="AG8" s="59">
        <v>127.8</v>
      </c>
      <c r="AH8" s="59">
        <v>146.5</v>
      </c>
      <c r="AI8" s="56">
        <v>236.1</v>
      </c>
      <c r="AJ8" s="59">
        <v>0</v>
      </c>
      <c r="AK8" s="59">
        <v>0</v>
      </c>
      <c r="AL8" s="59">
        <v>0</v>
      </c>
      <c r="AM8" s="59">
        <v>18.100000000000001</v>
      </c>
      <c r="AN8" s="59">
        <v>16.899999999999999</v>
      </c>
      <c r="AO8" s="59">
        <v>5.2</v>
      </c>
      <c r="AP8" s="59">
        <v>3.8</v>
      </c>
      <c r="AQ8" s="59">
        <v>4.0999999999999996</v>
      </c>
      <c r="AR8" s="59">
        <v>6.6</v>
      </c>
      <c r="AS8" s="59">
        <v>5.5</v>
      </c>
      <c r="AT8" s="56">
        <v>5.2</v>
      </c>
      <c r="AU8" s="60">
        <v>0</v>
      </c>
      <c r="AV8" s="60">
        <v>0</v>
      </c>
      <c r="AW8" s="60">
        <v>0</v>
      </c>
      <c r="AX8" s="60">
        <v>75</v>
      </c>
      <c r="AY8" s="60">
        <v>71</v>
      </c>
      <c r="AZ8" s="60">
        <v>44</v>
      </c>
      <c r="BA8" s="60">
        <v>45</v>
      </c>
      <c r="BB8" s="60">
        <v>45</v>
      </c>
      <c r="BC8" s="60">
        <v>67</v>
      </c>
      <c r="BD8" s="60">
        <v>56</v>
      </c>
      <c r="BE8" s="60">
        <v>3111</v>
      </c>
      <c r="BF8" s="59">
        <v>14.6</v>
      </c>
      <c r="BG8" s="59">
        <v>15.9</v>
      </c>
      <c r="BH8" s="59">
        <v>-4</v>
      </c>
      <c r="BI8" s="59">
        <v>-30.9</v>
      </c>
      <c r="BJ8" s="59">
        <v>-23.7</v>
      </c>
      <c r="BK8" s="59">
        <v>6.5</v>
      </c>
      <c r="BL8" s="59">
        <v>-0.1</v>
      </c>
      <c r="BM8" s="59">
        <v>-9.8000000000000007</v>
      </c>
      <c r="BN8" s="59">
        <v>-25.9</v>
      </c>
      <c r="BO8" s="59">
        <v>-24.6</v>
      </c>
      <c r="BP8" s="56">
        <v>0.8</v>
      </c>
      <c r="BQ8" s="60">
        <v>8162</v>
      </c>
      <c r="BR8" s="60">
        <v>9224</v>
      </c>
      <c r="BS8" s="60">
        <v>-2157</v>
      </c>
      <c r="BT8" s="61">
        <v>-11808</v>
      </c>
      <c r="BU8" s="61">
        <v>-10066</v>
      </c>
      <c r="BV8" s="60">
        <v>17384</v>
      </c>
      <c r="BW8" s="60">
        <v>16973</v>
      </c>
      <c r="BX8" s="60">
        <v>5206</v>
      </c>
      <c r="BY8" s="60">
        <v>2220</v>
      </c>
      <c r="BZ8" s="60">
        <v>3097</v>
      </c>
      <c r="CA8" s="58">
        <v>10906</v>
      </c>
      <c r="CB8" s="59" t="s">
        <v>124</v>
      </c>
      <c r="CC8" s="59" t="s">
        <v>124</v>
      </c>
      <c r="CD8" s="59" t="s">
        <v>124</v>
      </c>
      <c r="CE8" s="59" t="s">
        <v>124</v>
      </c>
      <c r="CF8" s="59" t="s">
        <v>124</v>
      </c>
      <c r="CG8" s="59" t="s">
        <v>124</v>
      </c>
      <c r="CH8" s="59" t="s">
        <v>124</v>
      </c>
      <c r="CI8" s="59" t="s">
        <v>124</v>
      </c>
      <c r="CJ8" s="59" t="s">
        <v>124</v>
      </c>
      <c r="CK8" s="59" t="s">
        <v>124</v>
      </c>
      <c r="CL8" s="56" t="s">
        <v>124</v>
      </c>
      <c r="CM8" s="58">
        <v>266623</v>
      </c>
      <c r="CN8" s="58">
        <v>73080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135.30000000000001</v>
      </c>
      <c r="DF8" s="59">
        <v>108.2</v>
      </c>
      <c r="DG8" s="59">
        <v>117.1</v>
      </c>
      <c r="DH8" s="59">
        <v>145.19999999999999</v>
      </c>
      <c r="DI8" s="59">
        <v>219.9</v>
      </c>
      <c r="DJ8" s="56">
        <v>99.8</v>
      </c>
      <c r="DK8" s="59">
        <v>181.4</v>
      </c>
      <c r="DL8" s="59">
        <v>181.4</v>
      </c>
      <c r="DM8" s="59">
        <v>171.1</v>
      </c>
      <c r="DN8" s="59">
        <v>141.30000000000001</v>
      </c>
      <c r="DO8" s="59">
        <v>145.1</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2023-01-16T11:11:40Z</cp:lastPrinted>
  <dcterms:created xsi:type="dcterms:W3CDTF">2022-12-09T03:23:47Z</dcterms:created>
  <dcterms:modified xsi:type="dcterms:W3CDTF">2023-01-16T11:11:40Z</dcterms:modified>
  <cp:category/>
</cp:coreProperties>
</file>