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3\20220113_【121〆 】公営企業に係る経営比較分析表（令和2年度決算）の分析等について-本文\3_各部回答\水道\"/>
    </mc:Choice>
  </mc:AlternateContent>
  <workbookProtection workbookAlgorithmName="SHA-512" workbookHashValue="PS/Gz8gm4rKfcoFrfZJ6d9At/oNBPnX/MLbIX+yFXicl02nRx/TblKxsZxXQO2+98qj+t4aPfd69h1HG6vc1+g==" workbookSaltValue="ttIa8XUSvAX5+yNS7C5d1g==" workbookSpinCount="100000" lockStructure="1"/>
  <bookViews>
    <workbookView xWindow="0" yWindow="0" windowWidth="19200" windowHeight="70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<sst xmlns="http://schemas.openxmlformats.org/spreadsheetml/2006/main" count="231" uniqueCount="118">
  <si>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</si>
  <si>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</si>
  <si>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</si>
  <si>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</si>
  <si>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</si>
  <si>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</si>
  <si>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</si>
  <si>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</si>
  <si>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</si>
  <si>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</si>
  <si>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</si>
  <si>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</si>
  <si>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</si>
  <si>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</si>
  <si>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</si>
  <si>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</si>
  <si>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</si>
  <si>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</si>
  <si>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</si>
  <si>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</si>
  <si>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</si>
  <si>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</si>
  <si>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</si>
  <si>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</si>
  <si>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</si>
  <si>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</si>
  <si>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</si>
  <si>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</si>
  <si>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</si>
  <si>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</si>
  <si>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</si>
  <si>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</si>
  <si>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</si>
  <si>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</si>
  <si>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</si>
  <si>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</si>
  <si>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</si>
  <si>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</si>
  <si>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</si>
  <si>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</si>
  <si>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</si>
  <si>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</si>
  <si>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</si>
  <si>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</si>
  <si>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</si>
  <si>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</si>
  <si>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</si>
  <si>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</si>
  <si>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</si>
  <si>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</si>
  <si>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</si>
  <si>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</si>
  <si>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</si>
  <si>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</si>
  <si>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</si>
  <si>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</si>
  <si>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</si>
  <si>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</si>
  <si>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</si>
  <si>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</si>
  <si>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</si>
  <si>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</si>
  <si>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</si>
  <si>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</si>
  <si>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</si>
  <si>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</si>
  <si>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</si>
  <si>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</si>
  <si>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</si>
  <si>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</si>
  <si>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</si>
  <si>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</si>
  <si>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</si>
  <si>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</si>
  <si>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</si>
  <si>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</si>
  <si>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</si>
  <si>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</si>
  <si>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</si>
  <si>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</si>
  <si>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</si>
  <si>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</si>
  <si>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</si>
  <si>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</si>
  <si>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</si>
  <si>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</si>
  <si>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</si>
  <si>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</si>
  <si>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</si>
  <si>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</si>
  <si>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</si>
  <si>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</si>
  <si>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</si>
  <si>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</si>
  <si>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</si>
  <si>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</si>
  <si>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</si>
  <si>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</si>
  <si>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</si>
  <si>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</si>
  <si>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</si>
  <si>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</si>
  <si>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</si>
  <si>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</si>
  <si>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</si>
  <si>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</si>
  <si>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</si>
  <si>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</si>
  <si>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</si>
  <si>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</si>
  <si>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</si>
  <si>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</si>
  <si>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</si>
  <si>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</si>
  <si>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</si>
  <si>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今後，人口減少等による使用料収入の減少や管や施設の老朽化による更新需要の増加を見込んでいます。
老朽度調査や診断結果をもとに，優先して更新すべき管や施設を更新し，効果的な事業運営に努めます。</t>
    <rPh sb="0" eb="2">
      <t>コンゴ</t>
    </rPh>
    <rPh sb="3" eb="5">
      <t>ジンコウ</t>
    </rPh>
    <rPh sb="5" eb="7">
      <t>ゲンショウ</t>
    </rPh>
    <rPh sb="7" eb="8">
      <t>トウ</t>
    </rPh>
    <rPh sb="11" eb="14">
      <t>シヨウリョウ</t>
    </rPh>
    <rPh sb="14" eb="16">
      <t>シュウニュウ</t>
    </rPh>
    <rPh sb="17" eb="19">
      <t>ゲンショウ</t>
    </rPh>
    <rPh sb="20" eb="21">
      <t>カン</t>
    </rPh>
    <rPh sb="22" eb="24">
      <t>シセツ</t>
    </rPh>
    <rPh sb="25" eb="28">
      <t>ロウキュウカ</t>
    </rPh>
    <rPh sb="31" eb="33">
      <t>コウシン</t>
    </rPh>
    <rPh sb="33" eb="35">
      <t>ジュヨウ</t>
    </rPh>
    <rPh sb="36" eb="38">
      <t>ゾウカ</t>
    </rPh>
    <rPh sb="39" eb="41">
      <t>ミコ</t>
    </rPh>
    <rPh sb="48" eb="50">
      <t>ロウキュウ</t>
    </rPh>
    <rPh sb="50" eb="51">
      <t>ド</t>
    </rPh>
    <rPh sb="51" eb="53">
      <t>チョウサ</t>
    </rPh>
    <rPh sb="54" eb="56">
      <t>シンダン</t>
    </rPh>
    <rPh sb="56" eb="58">
      <t>ケッカ</t>
    </rPh>
    <rPh sb="63" eb="65">
      <t>ユウセン</t>
    </rPh>
    <rPh sb="67" eb="69">
      <t>コウシン</t>
    </rPh>
    <rPh sb="72" eb="73">
      <t>カン</t>
    </rPh>
    <rPh sb="74" eb="76">
      <t>シセツ</t>
    </rPh>
    <rPh sb="77" eb="79">
      <t>コウシン</t>
    </rPh>
    <rPh sb="81" eb="84">
      <t>コウカテキ</t>
    </rPh>
    <rPh sb="85" eb="87">
      <t>ジギョウ</t>
    </rPh>
    <rPh sb="87" eb="89">
      <t>ウンエイ</t>
    </rPh>
    <rPh sb="90" eb="91">
      <t>ツト</t>
    </rPh>
    <phoneticPr fontId="4"/>
  </si>
  <si>
    <t>①各年度とも100％を上回っていますが，人口減少等により使用料収入が減少すると予測しているため注視していく必要があります。
②累積欠損金は発生しておりません。
③流動資産，流動負債ともに減少しましたが，流動資産の減少幅の方が大きかったため比率が減少しました。100％を下回っており，改善が必要な状況ですが，運転資金は確保できているため，支払能力に問題はありません。
④類似団体平均を下回っており，今後も企業債残高の減少に伴い比率は減少する見込みです。
⑤各年度とも100％を上回っていますが，費用の増加，使用料収入の減少により比率は減少しています。今後も維持管理費の削減等に努めます。
⑥類似団体平均を下回って推移していましたが人件費の増加等により令和２年度は上回っています。
⑦類似団体平均や全国平均を上回っていますが，今後も引き続き，適切な施設規模となるよう取り組んでいます。
⑧本市の処理区域内の下水管（汚水）は概ね整備されているため，今後も同水準で推移する見込みです。</t>
    <rPh sb="1" eb="4">
      <t>カクネンド</t>
    </rPh>
    <rPh sb="11" eb="13">
      <t>ウワマワ</t>
    </rPh>
    <rPh sb="20" eb="22">
      <t>ジンコウ</t>
    </rPh>
    <rPh sb="22" eb="24">
      <t>ゲンショウ</t>
    </rPh>
    <rPh sb="24" eb="25">
      <t>トウ</t>
    </rPh>
    <rPh sb="28" eb="31">
      <t>シヨウリョウ</t>
    </rPh>
    <rPh sb="31" eb="33">
      <t>シュウニュウ</t>
    </rPh>
    <rPh sb="34" eb="36">
      <t>ゲンショウ</t>
    </rPh>
    <rPh sb="39" eb="41">
      <t>ヨソク</t>
    </rPh>
    <rPh sb="47" eb="49">
      <t>チュウシ</t>
    </rPh>
    <rPh sb="53" eb="55">
      <t>ヒツヨウ</t>
    </rPh>
    <rPh sb="63" eb="65">
      <t>ルイセキ</t>
    </rPh>
    <rPh sb="65" eb="67">
      <t>ケッソン</t>
    </rPh>
    <rPh sb="67" eb="68">
      <t>キン</t>
    </rPh>
    <rPh sb="69" eb="71">
      <t>ハッセイ</t>
    </rPh>
    <rPh sb="81" eb="83">
      <t>リュウドウ</t>
    </rPh>
    <rPh sb="83" eb="85">
      <t>シサン</t>
    </rPh>
    <rPh sb="86" eb="88">
      <t>リュウドウ</t>
    </rPh>
    <rPh sb="88" eb="90">
      <t>フサイ</t>
    </rPh>
    <rPh sb="93" eb="95">
      <t>ゲンショウ</t>
    </rPh>
    <rPh sb="101" eb="105">
      <t>リュウドウシサン</t>
    </rPh>
    <rPh sb="106" eb="109">
      <t>ゲンショウハバ</t>
    </rPh>
    <rPh sb="110" eb="111">
      <t>ホウ</t>
    </rPh>
    <rPh sb="112" eb="113">
      <t>オオ</t>
    </rPh>
    <rPh sb="184" eb="186">
      <t>ルイジ</t>
    </rPh>
    <rPh sb="186" eb="188">
      <t>ダンタイ</t>
    </rPh>
    <rPh sb="188" eb="190">
      <t>ヘイキン</t>
    </rPh>
    <rPh sb="191" eb="193">
      <t>シタマワ</t>
    </rPh>
    <rPh sb="198" eb="200">
      <t>コンゴ</t>
    </rPh>
    <rPh sb="201" eb="203">
      <t>キギョウ</t>
    </rPh>
    <rPh sb="203" eb="204">
      <t>サイ</t>
    </rPh>
    <rPh sb="204" eb="206">
      <t>ザンダカ</t>
    </rPh>
    <rPh sb="207" eb="209">
      <t>ゲンショウ</t>
    </rPh>
    <rPh sb="210" eb="211">
      <t>トモナ</t>
    </rPh>
    <rPh sb="212" eb="214">
      <t>ヒリツ</t>
    </rPh>
    <rPh sb="215" eb="217">
      <t>ゲンショウ</t>
    </rPh>
    <rPh sb="219" eb="221">
      <t>ミコ</t>
    </rPh>
    <rPh sb="227" eb="230">
      <t>カクネンド</t>
    </rPh>
    <rPh sb="237" eb="239">
      <t>ウワマワ</t>
    </rPh>
    <rPh sb="246" eb="248">
      <t>ヒヨウ</t>
    </rPh>
    <rPh sb="249" eb="251">
      <t>ゾウカ</t>
    </rPh>
    <rPh sb="252" eb="255">
      <t>シヨウリョウ</t>
    </rPh>
    <rPh sb="255" eb="257">
      <t>シュウニュウ</t>
    </rPh>
    <rPh sb="258" eb="260">
      <t>ゲンショウ</t>
    </rPh>
    <rPh sb="263" eb="265">
      <t>ヒリツ</t>
    </rPh>
    <rPh sb="266" eb="268">
      <t>ゲンショウ</t>
    </rPh>
    <rPh sb="274" eb="276">
      <t>コンゴ</t>
    </rPh>
    <rPh sb="277" eb="279">
      <t>イジ</t>
    </rPh>
    <rPh sb="279" eb="282">
      <t>カンリヒ</t>
    </rPh>
    <rPh sb="283" eb="285">
      <t>サクゲン</t>
    </rPh>
    <rPh sb="285" eb="286">
      <t>トウ</t>
    </rPh>
    <rPh sb="287" eb="288">
      <t>ツト</t>
    </rPh>
    <rPh sb="294" eb="296">
      <t>ルイジ</t>
    </rPh>
    <rPh sb="296" eb="298">
      <t>ダンタイ</t>
    </rPh>
    <rPh sb="298" eb="300">
      <t>ヘイキン</t>
    </rPh>
    <rPh sb="301" eb="303">
      <t>シタマワ</t>
    </rPh>
    <rPh sb="305" eb="307">
      <t>スイイ</t>
    </rPh>
    <rPh sb="316" eb="317">
      <t>ヒ</t>
    </rPh>
    <rPh sb="318" eb="320">
      <t>ゾウカ</t>
    </rPh>
    <rPh sb="320" eb="321">
      <t>トウ</t>
    </rPh>
    <rPh sb="324" eb="326">
      <t>レイワ</t>
    </rPh>
    <rPh sb="327" eb="329">
      <t>ネンド</t>
    </rPh>
    <rPh sb="330" eb="332">
      <t>ウワマワ</t>
    </rPh>
    <rPh sb="340" eb="342">
      <t>ルイジ</t>
    </rPh>
    <rPh sb="342" eb="344">
      <t>ダンタイ</t>
    </rPh>
    <rPh sb="344" eb="346">
      <t>ヘイキン</t>
    </rPh>
    <rPh sb="347" eb="349">
      <t>ゼンコク</t>
    </rPh>
    <rPh sb="349" eb="351">
      <t>ヘイキン</t>
    </rPh>
    <rPh sb="352" eb="354">
      <t>ウワマワ</t>
    </rPh>
    <rPh sb="361" eb="363">
      <t>コンゴ</t>
    </rPh>
    <rPh sb="364" eb="365">
      <t>ヒ</t>
    </rPh>
    <rPh sb="366" eb="367">
      <t>ツヅ</t>
    </rPh>
    <rPh sb="369" eb="371">
      <t>テキセツ</t>
    </rPh>
    <rPh sb="372" eb="374">
      <t>シセツ</t>
    </rPh>
    <rPh sb="374" eb="376">
      <t>キボ</t>
    </rPh>
    <rPh sb="381" eb="382">
      <t>ト</t>
    </rPh>
    <rPh sb="383" eb="384">
      <t>ク</t>
    </rPh>
    <rPh sb="392" eb="394">
      <t>ホンシ</t>
    </rPh>
    <rPh sb="395" eb="397">
      <t>ショリ</t>
    </rPh>
    <rPh sb="397" eb="400">
      <t>クイキナイ</t>
    </rPh>
    <rPh sb="401" eb="404">
      <t>ゲスイカン</t>
    </rPh>
    <rPh sb="405" eb="407">
      <t>オスイ</t>
    </rPh>
    <rPh sb="409" eb="410">
      <t>オオム</t>
    </rPh>
    <rPh sb="411" eb="413">
      <t>セイビ</t>
    </rPh>
    <rPh sb="421" eb="423">
      <t>コンゴ</t>
    </rPh>
    <rPh sb="424" eb="427">
      <t>ドウスイジュン</t>
    </rPh>
    <rPh sb="428" eb="430">
      <t>スイイ</t>
    </rPh>
    <rPh sb="432" eb="434">
      <t>ミコ</t>
    </rPh>
    <phoneticPr fontId="4"/>
  </si>
  <si>
    <t xml:space="preserve">①管や施設の老朽化が進んでいることから年々比率が上昇しており，類似団体平均を上回っています。管の老朽度調査や施設の診断結果をもとに，効果的に更新を進めていきます。
②③類似団体平均を下回っていますが，比率は増加傾向です。今後，処理区域を拡大した時期に整備した管が耐用年数を迎えるため，段階的に更新延長を増やしていく必要があると考えます。
</t>
    <rPh sb="1" eb="2">
      <t>カン</t>
    </rPh>
    <rPh sb="3" eb="5">
      <t>シセツ</t>
    </rPh>
    <rPh sb="6" eb="9">
      <t>ロウキュウカ</t>
    </rPh>
    <rPh sb="10" eb="11">
      <t>スス</t>
    </rPh>
    <rPh sb="19" eb="21">
      <t>ネンネン</t>
    </rPh>
    <rPh sb="21" eb="23">
      <t>ヒリツ</t>
    </rPh>
    <rPh sb="24" eb="26">
      <t>ジョウショウ</t>
    </rPh>
    <rPh sb="31" eb="33">
      <t>ルイジ</t>
    </rPh>
    <rPh sb="33" eb="35">
      <t>ダンタイ</t>
    </rPh>
    <rPh sb="35" eb="37">
      <t>ヘイキン</t>
    </rPh>
    <rPh sb="38" eb="40">
      <t>ウワマワ</t>
    </rPh>
    <rPh sb="46" eb="47">
      <t>カン</t>
    </rPh>
    <rPh sb="48" eb="50">
      <t>ロウキュウ</t>
    </rPh>
    <rPh sb="50" eb="51">
      <t>ド</t>
    </rPh>
    <rPh sb="51" eb="53">
      <t>チョウサ</t>
    </rPh>
    <rPh sb="54" eb="56">
      <t>シセツ</t>
    </rPh>
    <rPh sb="57" eb="59">
      <t>シンダン</t>
    </rPh>
    <rPh sb="59" eb="61">
      <t>ケッカ</t>
    </rPh>
    <rPh sb="66" eb="69">
      <t>コウカテキ</t>
    </rPh>
    <rPh sb="70" eb="72">
      <t>コウシン</t>
    </rPh>
    <rPh sb="73" eb="74">
      <t>スス</t>
    </rPh>
    <rPh sb="84" eb="86">
      <t>ルイジ</t>
    </rPh>
    <rPh sb="86" eb="88">
      <t>ダンタイ</t>
    </rPh>
    <rPh sb="88" eb="90">
      <t>ヘイキン</t>
    </rPh>
    <rPh sb="91" eb="93">
      <t>シタマワ</t>
    </rPh>
    <rPh sb="100" eb="102">
      <t>ヒリツ</t>
    </rPh>
    <rPh sb="103" eb="105">
      <t>ゾウカ</t>
    </rPh>
    <rPh sb="105" eb="107">
      <t>ケイコウ</t>
    </rPh>
    <rPh sb="110" eb="112">
      <t>コンゴ</t>
    </rPh>
    <rPh sb="113" eb="115">
      <t>ショリ</t>
    </rPh>
    <rPh sb="115" eb="117">
      <t>クイキ</t>
    </rPh>
    <rPh sb="118" eb="120">
      <t>カクダイ</t>
    </rPh>
    <rPh sb="122" eb="124">
      <t>ジキ</t>
    </rPh>
    <rPh sb="125" eb="127">
      <t>セイビ</t>
    </rPh>
    <rPh sb="129" eb="130">
      <t>カン</t>
    </rPh>
    <rPh sb="131" eb="133">
      <t>タイヨウ</t>
    </rPh>
    <rPh sb="133" eb="135">
      <t>ネンスウ</t>
    </rPh>
    <rPh sb="136" eb="137">
      <t>ムカ</t>
    </rPh>
    <rPh sb="142" eb="145">
      <t>ダンカイテキ</t>
    </rPh>
    <rPh sb="146" eb="148">
      <t>コウシン</t>
    </rPh>
    <rPh sb="148" eb="150">
      <t>エンチョウ</t>
    </rPh>
    <rPh sb="151" eb="152">
      <t>フ</t>
    </rPh>
    <rPh sb="157" eb="159">
      <t>ヒツヨウ</t>
    </rPh>
    <rPh sb="163" eb="1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</si>
</sst>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0.05</c:v>
                </c:pt>
                <c:pt idx="2">
                  <c:v>0.11</c:v>
                </c:pt>
                <c:pt idx="3">
                  <c:v>0.12</c:v>
                </c:pt>
                <c:pt idx="4">
                  <c:v>0.13</c:v>
                </c:pt>
              </c:numCache>
            </c:numRef>
          </c:val>
          <c:extLst>
            <c:ext xmlns:c16="http://schemas.microsoft.com/office/drawing/2014/chart" uri="{C3380CC4-5D6E-409C-BE32-E72D297353CC}">
              <c16:uniqueId val="{00000000-DE51-4167-B44C-42C5E080AB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DE51-4167-B44C-42C5E080AB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78.650000000000006</c:v>
                </c:pt>
                <c:pt idx="1">
                  <c:v>77.88</c:v>
                </c:pt>
                <c:pt idx="2">
                  <c:v>79.98</c:v>
                </c:pt>
                <c:pt idx="3">
                  <c:v>76.12</c:v>
                </c:pt>
                <c:pt idx="4">
                  <c:v>73.37</c:v>
                </c:pt>
              </c:numCache>
            </c:numRef>
          </c:val>
          <c:extLst>
            <c:ext xmlns:c16="http://schemas.microsoft.com/office/drawing/2014/chart" uri="{C3380CC4-5D6E-409C-BE32-E72D297353CC}">
              <c16:uniqueId val="{00000000-48C0-49F8-9FDA-CE19259C48F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48C0-49F8-9FDA-CE19259C48F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96.89</c:v>
                </c:pt>
                <c:pt idx="1">
                  <c:v>96.87</c:v>
                </c:pt>
                <c:pt idx="2">
                  <c:v>96.91</c:v>
                </c:pt>
                <c:pt idx="3">
                  <c:v>97.01</c:v>
                </c:pt>
                <c:pt idx="4">
                  <c:v>97.01</c:v>
                </c:pt>
              </c:numCache>
            </c:numRef>
          </c:val>
          <c:extLst>
            <c:ext xmlns:c16="http://schemas.microsoft.com/office/drawing/2014/chart" uri="{C3380CC4-5D6E-409C-BE32-E72D297353CC}">
              <c16:uniqueId val="{00000000-DB92-4560-83DC-399D14B50B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DB92-4560-83DC-399D14B50B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107.95</c:v>
                </c:pt>
                <c:pt idx="1">
                  <c:v>110.52</c:v>
                </c:pt>
                <c:pt idx="2">
                  <c:v>109.06</c:v>
                </c:pt>
                <c:pt idx="3">
                  <c:v>109.25</c:v>
                </c:pt>
                <c:pt idx="4">
                  <c:v>104.53</c:v>
                </c:pt>
              </c:numCache>
            </c:numRef>
          </c:val>
          <c:extLst>
            <c:ext xmlns:c16="http://schemas.microsoft.com/office/drawing/2014/chart" uri="{C3380CC4-5D6E-409C-BE32-E72D297353CC}">
              <c16:uniqueId val="{00000000-F8F5-4D00-B7B3-BEA80206C9A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F8F5-4D00-B7B3-BEA80206C9A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48.48</c:v>
                </c:pt>
                <c:pt idx="1">
                  <c:v>50.22</c:v>
                </c:pt>
                <c:pt idx="2">
                  <c:v>51.98</c:v>
                </c:pt>
                <c:pt idx="3">
                  <c:v>53.38</c:v>
                </c:pt>
                <c:pt idx="4">
                  <c:v>55.06</c:v>
                </c:pt>
              </c:numCache>
            </c:numRef>
          </c:val>
          <c:extLst>
            <c:ext xmlns:c16="http://schemas.microsoft.com/office/drawing/2014/chart" uri="{C3380CC4-5D6E-409C-BE32-E72D297353CC}">
              <c16:uniqueId val="{00000000-1AB2-4DAC-8B2A-E0898A048A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1AB2-4DAC-8B2A-E0898A048A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1.54</c:v>
                </c:pt>
                <c:pt idx="1">
                  <c:v>1.79</c:v>
                </c:pt>
                <c:pt idx="2">
                  <c:v>1.8</c:v>
                </c:pt>
                <c:pt idx="3">
                  <c:v>1.89</c:v>
                </c:pt>
                <c:pt idx="4">
                  <c:v>2.4700000000000002</c:v>
                </c:pt>
              </c:numCache>
            </c:numRef>
          </c:val>
          <c:extLst>
            <c:ext xmlns:c16="http://schemas.microsoft.com/office/drawing/2014/chart" uri="{C3380CC4-5D6E-409C-BE32-E72D297353CC}">
              <c16:uniqueId val="{00000000-73CE-40E9-B7B9-EF6BBFB0305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73CE-40E9-B7B9-EF6BBFB0305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3-49C6-A2D6-AD9D673963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2693-49C6-A2D6-AD9D673963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41.36</c:v>
                </c:pt>
                <c:pt idx="1">
                  <c:v>42.3</c:v>
                </c:pt>
                <c:pt idx="2">
                  <c:v>40.92</c:v>
                </c:pt>
                <c:pt idx="3">
                  <c:v>29.69</c:v>
                </c:pt>
                <c:pt idx="4">
                  <c:v>24.6</c:v>
                </c:pt>
              </c:numCache>
            </c:numRef>
          </c:val>
          <c:extLst>
            <c:ext xmlns:c16="http://schemas.microsoft.com/office/drawing/2014/chart" uri="{C3380CC4-5D6E-409C-BE32-E72D297353CC}">
              <c16:uniqueId val="{00000000-8E6E-416A-9D31-0173FDFE2F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8E6E-416A-9D31-0173FDFE2F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637.97</c:v>
                </c:pt>
                <c:pt idx="1">
                  <c:v>600.46</c:v>
                </c:pt>
                <c:pt idx="2">
                  <c:v>558.33000000000004</c:v>
                </c:pt>
                <c:pt idx="3">
                  <c:v>524.05999999999995</c:v>
                </c:pt>
                <c:pt idx="4">
                  <c:v>501.39</c:v>
                </c:pt>
              </c:numCache>
            </c:numRef>
          </c:val>
          <c:extLst>
            <c:ext xmlns:c16="http://schemas.microsoft.com/office/drawing/2014/chart" uri="{C3380CC4-5D6E-409C-BE32-E72D297353CC}">
              <c16:uniqueId val="{00000000-B1DF-4BFE-A8B3-9FFA616DE3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B1DF-4BFE-A8B3-9FFA616DE3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108.36</c:v>
                </c:pt>
                <c:pt idx="1">
                  <c:v>111.15</c:v>
                </c:pt>
                <c:pt idx="2">
                  <c:v>107.74</c:v>
                </c:pt>
                <c:pt idx="3">
                  <c:v>107.96</c:v>
                </c:pt>
                <c:pt idx="4">
                  <c:v>100.29</c:v>
                </c:pt>
              </c:numCache>
            </c:numRef>
          </c:val>
          <c:extLst>
            <c:ext xmlns:c16="http://schemas.microsoft.com/office/drawing/2014/chart" uri="{C3380CC4-5D6E-409C-BE32-E72D297353CC}">
              <c16:uniqueId val="{00000000-F8F0-4F67-97A8-85E538B04F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F8F0-4F67-97A8-85E538B04F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153.63999999999999</c:v>
                </c:pt>
                <c:pt idx="1">
                  <c:v>149.55000000000001</c:v>
                </c:pt>
                <c:pt idx="2">
                  <c:v>154.97</c:v>
                </c:pt>
                <c:pt idx="3">
                  <c:v>154.38999999999999</c:v>
                </c:pt>
                <c:pt idx="4">
                  <c:v>162.69999999999999</c:v>
                </c:pt>
              </c:numCache>
            </c:numRef>
          </c:val>
          <c:extLst>
            <c:ext xmlns:c16="http://schemas.microsoft.com/office/drawing/2014/chart" uri="{C3380CC4-5D6E-409C-BE32-E72D297353CC}">
              <c16:uniqueId val="{00000000-68C3-4AF2-8139-0C94CB43D44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68C3-4AF2-8139-0C94CB43D44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22" zoomScale="80" zoomScaleNormal="8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旭川市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331397</v>
      </c>
      <c r="AM8" s="69"/>
      <c r="AN8" s="69"/>
      <c r="AO8" s="69"/>
      <c r="AP8" s="69"/>
      <c r="AQ8" s="69"/>
      <c r="AR8" s="69"/>
      <c r="AS8" s="69"/>
      <c r="AT8" s="68">
        <f>データ!T6</f>
        <v>747.66</v>
      </c>
      <c r="AU8" s="68"/>
      <c r="AV8" s="68"/>
      <c r="AW8" s="68"/>
      <c r="AX8" s="68"/>
      <c r="AY8" s="68"/>
      <c r="AZ8" s="68"/>
      <c r="BA8" s="68"/>
      <c r="BB8" s="68">
        <f>データ!U6</f>
        <v>443.25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72.63</v>
      </c>
      <c r="J10" s="68"/>
      <c r="K10" s="68"/>
      <c r="L10" s="68"/>
      <c r="M10" s="68"/>
      <c r="N10" s="68"/>
      <c r="O10" s="68"/>
      <c r="P10" s="68">
        <f>データ!P6</f>
        <v>97.21</v>
      </c>
      <c r="Q10" s="68"/>
      <c r="R10" s="68"/>
      <c r="S10" s="68"/>
      <c r="T10" s="68"/>
      <c r="U10" s="68"/>
      <c r="V10" s="68"/>
      <c r="W10" s="68">
        <f>データ!Q6</f>
        <v>73.33</v>
      </c>
      <c r="X10" s="68"/>
      <c r="Y10" s="68"/>
      <c r="Z10" s="68"/>
      <c r="AA10" s="68"/>
      <c r="AB10" s="68"/>
      <c r="AC10" s="68"/>
      <c r="AD10" s="69">
        <f>データ!R6</f>
        <v>3264</v>
      </c>
      <c r="AE10" s="69"/>
      <c r="AF10" s="69"/>
      <c r="AG10" s="69"/>
      <c r="AH10" s="69"/>
      <c r="AI10" s="69"/>
      <c r="AJ10" s="69"/>
      <c r="AK10" s="2"/>
      <c r="AL10" s="69">
        <f>データ!V6</f>
        <v>320615</v>
      </c>
      <c r="AM10" s="69"/>
      <c r="AN10" s="69"/>
      <c r="AO10" s="69"/>
      <c r="AP10" s="69"/>
      <c r="AQ10" s="69"/>
      <c r="AR10" s="69"/>
      <c r="AS10" s="69"/>
      <c r="AT10" s="68">
        <f>データ!W6</f>
        <v>80.599999999999994</v>
      </c>
      <c r="AU10" s="68"/>
      <c r="AV10" s="68"/>
      <c r="AW10" s="68"/>
      <c r="AX10" s="68"/>
      <c r="AY10" s="68"/>
      <c r="AZ10" s="68"/>
      <c r="BA10" s="68"/>
      <c r="BB10" s="68">
        <f>データ!X6</f>
        <v>3977.85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N1OI1kWe+pAOU/Gbw+ctoSHdeIVi1Wa99qmaBB6BbLHuZAoaroNxYa9NTc8ZoaGl7NvvgO2KBZvQ6cjwKzXcg==" saltValue="BEHoC21RQlN1oLXdJwu8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12041</v>
      </c>
      <c r="D6" s="33">
        <f t="shared" si="3"/>
        <v>46</v>
      </c>
      <c r="E6" s="33">
        <f t="shared" si="3"/>
        <v>17</v>
      </c>
      <c r="F6" s="33">
        <f t="shared" si="3"/>
        <v>1</v>
      </c>
      <c r="G6" s="33">
        <f t="shared" si="3"/>
        <v>0</v>
      </c>
      <c r="H6" s="33" t="str">
        <f t="shared" si="3"/>
        <v>北海道　旭川市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72.63</v>
      </c>
      <c r="P6" s="34">
        <f t="shared" si="3"/>
        <v>97.21</v>
      </c>
      <c r="Q6" s="34">
        <f t="shared" si="3"/>
        <v>73.33</v>
      </c>
      <c r="R6" s="34">
        <f t="shared" si="3"/>
        <v>3264</v>
      </c>
      <c r="S6" s="34">
        <f t="shared" si="3"/>
        <v>331397</v>
      </c>
      <c r="T6" s="34">
        <f t="shared" si="3"/>
        <v>747.66</v>
      </c>
      <c r="U6" s="34">
        <f t="shared" si="3"/>
        <v>443.25</v>
      </c>
      <c r="V6" s="34">
        <f t="shared" si="3"/>
        <v>320615</v>
      </c>
      <c r="W6" s="34">
        <f t="shared" si="3"/>
        <v>80.599999999999994</v>
      </c>
      <c r="X6" s="34">
        <f t="shared" si="3"/>
        <v>3977.85</v>
      </c>
      <c r="Y6" s="35">
        <f>IF(Y7="",NA(),Y7)</f>
        <v>107.95</v>
      </c>
      <c r="Z6" s="35">
        <f t="shared" ref="Z6:AH6" si="4">IF(Z7="",NA(),Z7)</f>
        <v>110.52</v>
      </c>
      <c r="AA6" s="35">
        <f t="shared" si="4"/>
        <v>109.06</v>
      </c>
      <c r="AB6" s="35">
        <f t="shared" si="4"/>
        <v>109.25</v>
      </c>
      <c r="AC6" s="35">
        <f t="shared" si="4"/>
        <v>104.53</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41.36</v>
      </c>
      <c r="AV6" s="35">
        <f t="shared" ref="AV6:BD6" si="6">IF(AV7="",NA(),AV7)</f>
        <v>42.3</v>
      </c>
      <c r="AW6" s="35">
        <f t="shared" si="6"/>
        <v>40.92</v>
      </c>
      <c r="AX6" s="35">
        <f t="shared" si="6"/>
        <v>29.69</v>
      </c>
      <c r="AY6" s="35">
        <f t="shared" si="6"/>
        <v>24.6</v>
      </c>
      <c r="AZ6" s="35">
        <f t="shared" si="6"/>
        <v>49.96</v>
      </c>
      <c r="BA6" s="35">
        <f t="shared" si="6"/>
        <v>58.04</v>
      </c>
      <c r="BB6" s="35">
        <f t="shared" si="6"/>
        <v>62.12</v>
      </c>
      <c r="BC6" s="35">
        <f t="shared" si="6"/>
        <v>61.57</v>
      </c>
      <c r="BD6" s="35">
        <f t="shared" si="6"/>
        <v>60.82</v>
      </c>
      <c r="BE6" s="34" t="str">
        <f>IF(BE7="","",IF(BE7="-","【-】","【"&amp;SUBSTITUTE(TEXT(BE7,"#,##0.00"),"-","△")&amp;"】"))</f>
        <v>【67.52】</v>
      </c>
      <c r="BF6" s="35">
        <f>IF(BF7="",NA(),BF7)</f>
        <v>637.97</v>
      </c>
      <c r="BG6" s="35">
        <f t="shared" ref="BG6:BO6" si="7">IF(BG7="",NA(),BG7)</f>
        <v>600.46</v>
      </c>
      <c r="BH6" s="35">
        <f t="shared" si="7"/>
        <v>558.33000000000004</v>
      </c>
      <c r="BI6" s="35">
        <f t="shared" si="7"/>
        <v>524.05999999999995</v>
      </c>
      <c r="BJ6" s="35">
        <f t="shared" si="7"/>
        <v>501.39</v>
      </c>
      <c r="BK6" s="35">
        <f t="shared" si="7"/>
        <v>970.35</v>
      </c>
      <c r="BL6" s="35">
        <f t="shared" si="7"/>
        <v>917.29</v>
      </c>
      <c r="BM6" s="35">
        <f t="shared" si="7"/>
        <v>875.53</v>
      </c>
      <c r="BN6" s="35">
        <f t="shared" si="7"/>
        <v>867.39</v>
      </c>
      <c r="BO6" s="35">
        <f t="shared" si="7"/>
        <v>920.83</v>
      </c>
      <c r="BP6" s="34" t="str">
        <f>IF(BP7="","",IF(BP7="-","【-】","【"&amp;SUBSTITUTE(TEXT(BP7,"#,##0.00"),"-","△")&amp;"】"))</f>
        <v>【705.21】</v>
      </c>
      <c r="BQ6" s="35">
        <f>IF(BQ7="",NA(),BQ7)</f>
        <v>108.36</v>
      </c>
      <c r="BR6" s="35">
        <f t="shared" ref="BR6:BZ6" si="8">IF(BR7="",NA(),BR7)</f>
        <v>111.15</v>
      </c>
      <c r="BS6" s="35">
        <f t="shared" si="8"/>
        <v>107.74</v>
      </c>
      <c r="BT6" s="35">
        <f t="shared" si="8"/>
        <v>107.96</v>
      </c>
      <c r="BU6" s="35">
        <f t="shared" si="8"/>
        <v>100.29</v>
      </c>
      <c r="BV6" s="35">
        <f t="shared" si="8"/>
        <v>99.26</v>
      </c>
      <c r="BW6" s="35">
        <f t="shared" si="8"/>
        <v>99.67</v>
      </c>
      <c r="BX6" s="35">
        <f t="shared" si="8"/>
        <v>99.83</v>
      </c>
      <c r="BY6" s="35">
        <f t="shared" si="8"/>
        <v>100.91</v>
      </c>
      <c r="BZ6" s="35">
        <f t="shared" si="8"/>
        <v>99.82</v>
      </c>
      <c r="CA6" s="34" t="str">
        <f>IF(CA7="","",IF(CA7="-","【-】","【"&amp;SUBSTITUTE(TEXT(CA7,"#,##0.00"),"-","△")&amp;"】"))</f>
        <v>【98.96】</v>
      </c>
      <c r="CB6" s="35">
        <f>IF(CB7="",NA(),CB7)</f>
        <v>153.63999999999999</v>
      </c>
      <c r="CC6" s="35">
        <f t="shared" ref="CC6:CK6" si="9">IF(CC7="",NA(),CC7)</f>
        <v>149.55000000000001</v>
      </c>
      <c r="CD6" s="35">
        <f t="shared" si="9"/>
        <v>154.97</v>
      </c>
      <c r="CE6" s="35">
        <f t="shared" si="9"/>
        <v>154.38999999999999</v>
      </c>
      <c r="CF6" s="35">
        <f t="shared" si="9"/>
        <v>162.69999999999999</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78.650000000000006</v>
      </c>
      <c r="CN6" s="35">
        <f t="shared" ref="CN6:CV6" si="10">IF(CN7="",NA(),CN7)</f>
        <v>77.88</v>
      </c>
      <c r="CO6" s="35">
        <f t="shared" si="10"/>
        <v>79.98</v>
      </c>
      <c r="CP6" s="35">
        <f t="shared" si="10"/>
        <v>76.12</v>
      </c>
      <c r="CQ6" s="35">
        <f t="shared" si="10"/>
        <v>73.37</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96.89</v>
      </c>
      <c r="CY6" s="35">
        <f t="shared" ref="CY6:DG6" si="11">IF(CY7="",NA(),CY7)</f>
        <v>96.87</v>
      </c>
      <c r="CZ6" s="35">
        <f t="shared" si="11"/>
        <v>96.91</v>
      </c>
      <c r="DA6" s="35">
        <f t="shared" si="11"/>
        <v>97.01</v>
      </c>
      <c r="DB6" s="35">
        <f t="shared" si="11"/>
        <v>97.01</v>
      </c>
      <c r="DC6" s="35">
        <f t="shared" si="11"/>
        <v>93.5</v>
      </c>
      <c r="DD6" s="35">
        <f t="shared" si="11"/>
        <v>93.86</v>
      </c>
      <c r="DE6" s="35">
        <f t="shared" si="11"/>
        <v>93.96</v>
      </c>
      <c r="DF6" s="35">
        <f t="shared" si="11"/>
        <v>94.06</v>
      </c>
      <c r="DG6" s="35">
        <f t="shared" si="11"/>
        <v>94.41</v>
      </c>
      <c r="DH6" s="34" t="str">
        <f>IF(DH7="","",IF(DH7="-","【-】","【"&amp;SUBSTITUTE(TEXT(DH7,"#,##0.00"),"-","△")&amp;"】"))</f>
        <v>【95.57】</v>
      </c>
      <c r="DI6" s="35">
        <f>IF(DI7="",NA(),DI7)</f>
        <v>48.48</v>
      </c>
      <c r="DJ6" s="35">
        <f t="shared" ref="DJ6:DR6" si="12">IF(DJ7="",NA(),DJ7)</f>
        <v>50.22</v>
      </c>
      <c r="DK6" s="35">
        <f t="shared" si="12"/>
        <v>51.98</v>
      </c>
      <c r="DL6" s="35">
        <f t="shared" si="12"/>
        <v>53.38</v>
      </c>
      <c r="DM6" s="35">
        <f t="shared" si="12"/>
        <v>55.06</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1.54</v>
      </c>
      <c r="DU6" s="35">
        <f t="shared" ref="DU6:EC6" si="13">IF(DU7="",NA(),DU7)</f>
        <v>1.79</v>
      </c>
      <c r="DV6" s="35">
        <f t="shared" si="13"/>
        <v>1.8</v>
      </c>
      <c r="DW6" s="35">
        <f t="shared" si="13"/>
        <v>1.89</v>
      </c>
      <c r="DX6" s="35">
        <f t="shared" si="13"/>
        <v>2.4700000000000002</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0.08</v>
      </c>
      <c r="EF6" s="35">
        <f t="shared" ref="EF6:EN6" si="14">IF(EF7="",NA(),EF7)</f>
        <v>0.05</v>
      </c>
      <c r="EG6" s="35">
        <f t="shared" si="14"/>
        <v>0.11</v>
      </c>
      <c r="EH6" s="35">
        <f t="shared" si="14"/>
        <v>0.12</v>
      </c>
      <c r="EI6" s="35">
        <f t="shared" si="14"/>
        <v>0.13</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2">
      <c r="A7" s="28"/>
      <c r="B7" s="37">
        <v>2020</v>
      </c>
      <c r="C7" s="37">
        <v>12041</v>
      </c>
      <c r="D7" s="37">
        <v>46</v>
      </c>
      <c r="E7" s="37">
        <v>17</v>
      </c>
      <c r="F7" s="37">
        <v>1</v>
      </c>
      <c r="G7" s="37">
        <v>0</v>
      </c>
      <c r="H7" s="37" t="s">
        <v>96</v>
      </c>
      <c r="I7" s="37" t="s">
        <v>97</v>
      </c>
      <c r="J7" s="37" t="s">
        <v>98</v>
      </c>
      <c r="K7" s="37" t="s">
        <v>99</v>
      </c>
      <c r="L7" s="37" t="s">
        <v>100</v>
      </c>
      <c r="M7" s="37" t="s">
        <v>101</v>
      </c>
      <c r="N7" s="38" t="s">
        <v>102</v>
      </c>
      <c r="O7" s="38">
        <v>72.63</v>
      </c>
      <c r="P7" s="38">
        <v>97.21</v>
      </c>
      <c r="Q7" s="38">
        <v>73.33</v>
      </c>
      <c r="R7" s="38">
        <v>3264</v>
      </c>
      <c r="S7" s="38">
        <v>331397</v>
      </c>
      <c r="T7" s="38">
        <v>747.66</v>
      </c>
      <c r="U7" s="38">
        <v>443.25</v>
      </c>
      <c r="V7" s="38">
        <v>320615</v>
      </c>
      <c r="W7" s="38">
        <v>80.599999999999994</v>
      </c>
      <c r="X7" s="38">
        <v>3977.85</v>
      </c>
      <c r="Y7" s="38">
        <v>107.95</v>
      </c>
      <c r="Z7" s="38">
        <v>110.52</v>
      </c>
      <c r="AA7" s="38">
        <v>109.06</v>
      </c>
      <c r="AB7" s="38">
        <v>109.25</v>
      </c>
      <c r="AC7" s="38">
        <v>104.53</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41.36</v>
      </c>
      <c r="AV7" s="38">
        <v>42.3</v>
      </c>
      <c r="AW7" s="38">
        <v>40.92</v>
      </c>
      <c r="AX7" s="38">
        <v>29.69</v>
      </c>
      <c r="AY7" s="38">
        <v>24.6</v>
      </c>
      <c r="AZ7" s="38">
        <v>49.96</v>
      </c>
      <c r="BA7" s="38">
        <v>58.04</v>
      </c>
      <c r="BB7" s="38">
        <v>62.12</v>
      </c>
      <c r="BC7" s="38">
        <v>61.57</v>
      </c>
      <c r="BD7" s="38">
        <v>60.82</v>
      </c>
      <c r="BE7" s="38">
        <v>67.52</v>
      </c>
      <c r="BF7" s="38">
        <v>637.97</v>
      </c>
      <c r="BG7" s="38">
        <v>600.46</v>
      </c>
      <c r="BH7" s="38">
        <v>558.33000000000004</v>
      </c>
      <c r="BI7" s="38">
        <v>524.05999999999995</v>
      </c>
      <c r="BJ7" s="38">
        <v>501.39</v>
      </c>
      <c r="BK7" s="38">
        <v>970.35</v>
      </c>
      <c r="BL7" s="38">
        <v>917.29</v>
      </c>
      <c r="BM7" s="38">
        <v>875.53</v>
      </c>
      <c r="BN7" s="38">
        <v>867.39</v>
      </c>
      <c r="BO7" s="38">
        <v>920.83</v>
      </c>
      <c r="BP7" s="38">
        <v>705.21</v>
      </c>
      <c r="BQ7" s="38">
        <v>108.36</v>
      </c>
      <c r="BR7" s="38">
        <v>111.15</v>
      </c>
      <c r="BS7" s="38">
        <v>107.74</v>
      </c>
      <c r="BT7" s="38">
        <v>107.96</v>
      </c>
      <c r="BU7" s="38">
        <v>100.29</v>
      </c>
      <c r="BV7" s="38">
        <v>99.26</v>
      </c>
      <c r="BW7" s="38">
        <v>99.67</v>
      </c>
      <c r="BX7" s="38">
        <v>99.83</v>
      </c>
      <c r="BY7" s="38">
        <v>100.91</v>
      </c>
      <c r="BZ7" s="38">
        <v>99.82</v>
      </c>
      <c r="CA7" s="38">
        <v>98.96</v>
      </c>
      <c r="CB7" s="38">
        <v>153.63999999999999</v>
      </c>
      <c r="CC7" s="38">
        <v>149.55000000000001</v>
      </c>
      <c r="CD7" s="38">
        <v>154.97</v>
      </c>
      <c r="CE7" s="38">
        <v>154.38999999999999</v>
      </c>
      <c r="CF7" s="38">
        <v>162.69999999999999</v>
      </c>
      <c r="CG7" s="38">
        <v>159.53</v>
      </c>
      <c r="CH7" s="38">
        <v>159.6</v>
      </c>
      <c r="CI7" s="38">
        <v>158.94</v>
      </c>
      <c r="CJ7" s="38">
        <v>158.04</v>
      </c>
      <c r="CK7" s="38">
        <v>156.77000000000001</v>
      </c>
      <c r="CL7" s="38">
        <v>134.52000000000001</v>
      </c>
      <c r="CM7" s="38">
        <v>78.650000000000006</v>
      </c>
      <c r="CN7" s="38">
        <v>77.88</v>
      </c>
      <c r="CO7" s="38">
        <v>79.98</v>
      </c>
      <c r="CP7" s="38">
        <v>76.12</v>
      </c>
      <c r="CQ7" s="38">
        <v>73.37</v>
      </c>
      <c r="CR7" s="38">
        <v>67.040000000000006</v>
      </c>
      <c r="CS7" s="38">
        <v>66.34</v>
      </c>
      <c r="CT7" s="38">
        <v>67.069999999999993</v>
      </c>
      <c r="CU7" s="38">
        <v>66.78</v>
      </c>
      <c r="CV7" s="38">
        <v>67</v>
      </c>
      <c r="CW7" s="38">
        <v>59.57</v>
      </c>
      <c r="CX7" s="38">
        <v>96.89</v>
      </c>
      <c r="CY7" s="38">
        <v>96.87</v>
      </c>
      <c r="CZ7" s="38">
        <v>96.91</v>
      </c>
      <c r="DA7" s="38">
        <v>97.01</v>
      </c>
      <c r="DB7" s="38">
        <v>97.01</v>
      </c>
      <c r="DC7" s="38">
        <v>93.5</v>
      </c>
      <c r="DD7" s="38">
        <v>93.86</v>
      </c>
      <c r="DE7" s="38">
        <v>93.96</v>
      </c>
      <c r="DF7" s="38">
        <v>94.06</v>
      </c>
      <c r="DG7" s="38">
        <v>94.41</v>
      </c>
      <c r="DH7" s="38">
        <v>95.57</v>
      </c>
      <c r="DI7" s="38">
        <v>48.48</v>
      </c>
      <c r="DJ7" s="38">
        <v>50.22</v>
      </c>
      <c r="DK7" s="38">
        <v>51.98</v>
      </c>
      <c r="DL7" s="38">
        <v>53.38</v>
      </c>
      <c r="DM7" s="38">
        <v>55.06</v>
      </c>
      <c r="DN7" s="38">
        <v>28.81</v>
      </c>
      <c r="DO7" s="38">
        <v>31.19</v>
      </c>
      <c r="DP7" s="38">
        <v>33.090000000000003</v>
      </c>
      <c r="DQ7" s="38">
        <v>34.33</v>
      </c>
      <c r="DR7" s="38">
        <v>34.15</v>
      </c>
      <c r="DS7" s="38">
        <v>36.520000000000003</v>
      </c>
      <c r="DT7" s="38">
        <v>1.54</v>
      </c>
      <c r="DU7" s="38">
        <v>1.79</v>
      </c>
      <c r="DV7" s="38">
        <v>1.8</v>
      </c>
      <c r="DW7" s="38">
        <v>1.89</v>
      </c>
      <c r="DX7" s="38">
        <v>2.4700000000000002</v>
      </c>
      <c r="DY7" s="38">
        <v>3.84</v>
      </c>
      <c r="DZ7" s="38">
        <v>4.3099999999999996</v>
      </c>
      <c r="EA7" s="38">
        <v>5.04</v>
      </c>
      <c r="EB7" s="38">
        <v>5.1100000000000003</v>
      </c>
      <c r="EC7" s="38">
        <v>5.18</v>
      </c>
      <c r="ED7" s="38">
        <v>5.72</v>
      </c>
      <c r="EE7" s="38">
        <v>0.08</v>
      </c>
      <c r="EF7" s="38">
        <v>0.05</v>
      </c>
      <c r="EG7" s="38">
        <v>0.11</v>
      </c>
      <c r="EH7" s="38">
        <v>0.12</v>
      </c>
      <c r="EI7" s="38">
        <v>0.13</v>
      </c>
      <c r="EJ7" s="38">
        <v>0.28000000000000003</v>
      </c>
      <c r="EK7" s="38">
        <v>0.21</v>
      </c>
      <c r="EL7" s="38">
        <v>0.25</v>
      </c>
      <c r="EM7" s="38">
        <v>0.21</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2022-01-21T03:05:58Z</cp:lastPrinted>
  <dcterms:created xsi:type="dcterms:W3CDTF">2021-12-03T07:06:07Z</dcterms:created>
  <dcterms:modified xsi:type="dcterms:W3CDTF">2022-01-21T03:06:00Z</dcterms:modified>
  <cp:category/>
</cp:coreProperties>
</file>