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3\済20220113_【121〆 】公営企業に係る経営比較分析表（令和2年度決算）の分析等について-本文\HP公表データ\"/>
    </mc:Choice>
  </mc:AlternateContent>
  <workbookProtection workbookAlgorithmName="SHA-512" workbookHashValue="kx9TbX8xnPT7yY2WE5qCYpsGCBOpb5O2M/H/t4gYQXFIUPjjfxdTu+42+S75LjVQhOyrwdEe8U+Ha1ty4HTNBw==" workbookSaltValue="QPc7NaObhIuzxsBJ0T52WQ==" workbookSpinCount="100000" lockStructure="1"/>
  <bookViews>
    <workbookView xWindow="0" yWindow="0" windowWidth="19200" windowHeight="70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BZ30" i="4"/>
  <c r="LT76" i="4"/>
  <c r="GQ51" i="4"/>
  <c r="LH30" i="4"/>
  <c r="IE76" i="4"/>
  <c r="GQ30" i="4"/>
  <c r="BG30" i="4"/>
  <c r="AV76" i="4"/>
  <c r="KO51" i="4"/>
  <c r="LE76" i="4"/>
  <c r="FX51" i="4"/>
  <c r="KO30" i="4"/>
  <c r="FX30" i="4"/>
  <c r="HP76" i="4"/>
  <c r="BG51" i="4"/>
  <c r="HA76" i="4"/>
  <c r="AN51" i="4"/>
  <c r="FE30" i="4"/>
  <c r="AN30" i="4"/>
  <c r="AG76" i="4"/>
  <c r="KP76" i="4"/>
  <c r="FE51" i="4"/>
  <c r="JV51" i="4"/>
  <c r="JV30" i="4"/>
  <c r="KA76" i="4"/>
  <c r="EL51" i="4"/>
  <c r="JC30" i="4"/>
  <c r="R76" i="4"/>
  <c r="JC51" i="4"/>
  <c r="GL76" i="4"/>
  <c r="U51" i="4"/>
  <c r="EL30"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<sst xmlns="http://schemas.openxmlformats.org/spreadsheetml/2006/main" count="278" uniqueCount="132">
  <si>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</si>
  <si>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</si>
  <si>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</si>
  <si>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</si>
  <si>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</si>
  <si>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</si>
  <si>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</si>
  <si>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</si>
  <si>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</si>
  <si>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</si>
  <si>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</si>
  <si>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</si>
  <si>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</si>
  <si>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</si>
  <si>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</si>
  <si>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</si>
  <si>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</si>
  <si>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</si>
  <si>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</si>
  <si>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</si>
  <si>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</si>
  <si>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</si>
  <si>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</si>
  <si>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</si>
  <si>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</si>
  <si>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</si>
  <si>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</si>
  <si>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</si>
  <si>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</si>
  <si>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</si>
  <si>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</si>
  <si>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</si>
  <si>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</si>
  <si>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</si>
  <si>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</si>
  <si>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</si>
  <si>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</si>
  <si>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</si>
  <si>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</si>
  <si>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</si>
  <si>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</si>
  <si>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</si>
  <si>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</si>
  <si>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</si>
  <si>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</si>
  <si>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</si>
  <si>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</si>
  <si>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</si>
  <si>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</si>
  <si>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</si>
  <si>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</si>
  <si>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</si>
  <si>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</si>
  <si>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</si>
  <si>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</si>
  <si>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</si>
  <si>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</si>
  <si>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</si>
  <si>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</si>
  <si>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</si>
  <si>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</si>
  <si>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</si>
  <si>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</si>
  <si>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</si>
  <si>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</si>
  <si>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</si>
  <si>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</si>
  <si>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</si>
  <si>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</si>
  <si>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</si>
  <si>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</si>
  <si>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</si>
  <si>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</si>
  <si>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</si>
  <si>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</si>
  <si>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</si>
  <si>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</si>
  <si>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</si>
  <si>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</si>
  <si>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</si>
  <si>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</si>
  <si>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</si>
  <si>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</si>
  <si>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</si>
  <si>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</si>
  <si>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</si>
  <si>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</si>
  <si>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</si>
  <si>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</si>
  <si>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</si>
  <si>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</si>
  <si>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</si>
  <si>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</si>
  <si>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</si>
  <si>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</si>
  <si>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</si>
  <si>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</si>
  <si>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</si>
  <si>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</si>
  <si>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</si>
  <si>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</si>
  <si>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</si>
  <si>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</si>
  <si>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</si>
  <si>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</si>
  <si>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</si>
  <si>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</si>
  <si>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</si>
  <si>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</si>
  <si>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</si>
  <si>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旭川市</t>
  </si>
  <si>
    <t>旭川市７条駐車場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</si>
  <si>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</si>
  <si>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</si>
  <si>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</si>
  <si>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</si>
  <si>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</si>
  <si>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</si>
  <si>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</si>
  <si>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</si>
  <si>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</si>
  <si>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</si>
  <si>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</si>
  <si>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</si>
  <si>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</si>
  <si>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</si>
  <si>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</si>
  <si>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</si>
  <si>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本施設は，しゅん工から４０年以上経過しており，令和元年度に施設構造体や設備の劣化状況及び長寿命化の対策調査を行ったところ，構造体強度や各種設備の劣化が認められている。
</t>
    <rPh sb="24" eb="26">
      <t>レイワ</t>
    </rPh>
    <rPh sb="26" eb="29">
      <t>ガンネンド</t>
    </rPh>
    <rPh sb="32" eb="35">
      <t>コウゾウタイ</t>
    </rPh>
    <rPh sb="39" eb="41">
      <t>レッカ</t>
    </rPh>
    <rPh sb="41" eb="43">
      <t>ジョウキョウ</t>
    </rPh>
    <rPh sb="43" eb="44">
      <t>オヨ</t>
    </rPh>
    <rPh sb="45" eb="49">
      <t>チョウジュミョウカ</t>
    </rPh>
    <rPh sb="52" eb="54">
      <t>チョウサ</t>
    </rPh>
    <rPh sb="55" eb="56">
      <t>オコナ</t>
    </rPh>
    <rPh sb="62" eb="65">
      <t>コウゾウタイ</t>
    </rPh>
    <rPh sb="65" eb="67">
      <t>キョウド</t>
    </rPh>
    <rPh sb="68" eb="70">
      <t>カクシュ</t>
    </rPh>
    <rPh sb="70" eb="72">
      <t>セツビ</t>
    </rPh>
    <rPh sb="73" eb="75">
      <t>レッカ</t>
    </rPh>
    <rPh sb="76" eb="77">
      <t>ミト</t>
    </rPh>
    <phoneticPr fontId="1"/>
  </si>
  <si>
    <t xml:space="preserve">　稼働率は，近年まで緩やかな低下傾向が続いていたが，令和２年度は，新型コロナウイルス感染症の影響が通年に及んだことから大幅に低下している。
</t>
    <rPh sb="1" eb="3">
      <t>カドウ</t>
    </rPh>
    <rPh sb="3" eb="4">
      <t>リツ</t>
    </rPh>
    <rPh sb="6" eb="8">
      <t>キンネン</t>
    </rPh>
    <rPh sb="10" eb="11">
      <t>ユル</t>
    </rPh>
    <rPh sb="14" eb="16">
      <t>テイカ</t>
    </rPh>
    <rPh sb="16" eb="18">
      <t>ケイコウ</t>
    </rPh>
    <rPh sb="19" eb="20">
      <t>ツヅ</t>
    </rPh>
    <rPh sb="26" eb="28">
      <t>レイワ</t>
    </rPh>
    <rPh sb="29" eb="31">
      <t>ネンド</t>
    </rPh>
    <rPh sb="33" eb="35">
      <t>シンガタ</t>
    </rPh>
    <rPh sb="42" eb="45">
      <t>カンセンショウ</t>
    </rPh>
    <rPh sb="46" eb="48">
      <t>エイキョウ</t>
    </rPh>
    <rPh sb="49" eb="51">
      <t>ツウネン</t>
    </rPh>
    <rPh sb="52" eb="53">
      <t>オヨ</t>
    </rPh>
    <rPh sb="62" eb="64">
      <t>テイカ</t>
    </rPh>
    <phoneticPr fontId="1"/>
  </si>
  <si>
    <t>　料金収入は平成5年度をピークに減少傾向にあるものの，平成30年度までは概ね健全な経営状態を維持してきたが，新型コロナウイルス感染症の影響により，令和元年度収支から赤字転落し，令和2年度は赤字額が更に増加した。
　単年度収支の改善が急務であるが，長引く同感染症の影響により利用者数の急速な回復が見通せないことから，当面はコロナ禍の中で利用者を増やす取組と，経費圧縮により収支均衡を目指すことが必要である。
　また，将来的には，本施設と隣接する新庁舎と新しい地上駐車場の整備や老朽化が進む文化会館の整備の方向性により，本駐車場の運営は大きな影響を受けるため，これらの影響を予測した収支状況の見通しや必要な設備投資の見極めを適宜行い，今後の本施設の活用形態について，検討していく必要がある。</t>
    <rPh sb="1" eb="3">
      <t>リョウキン</t>
    </rPh>
    <rPh sb="3" eb="5">
      <t>シュウニュウ</t>
    </rPh>
    <rPh sb="27" eb="29">
      <t>ヘイセイ</t>
    </rPh>
    <rPh sb="31" eb="33">
      <t>ネンド</t>
    </rPh>
    <rPh sb="54" eb="56">
      <t>シンガタ</t>
    </rPh>
    <rPh sb="63" eb="66">
      <t>カンセンショウ</t>
    </rPh>
    <rPh sb="67" eb="69">
      <t>エイキョウ</t>
    </rPh>
    <rPh sb="73" eb="75">
      <t>レイワ</t>
    </rPh>
    <rPh sb="75" eb="78">
      <t>ガンネンド</t>
    </rPh>
    <rPh sb="78" eb="80">
      <t>シュウシ</t>
    </rPh>
    <rPh sb="82" eb="84">
      <t>アカジ</t>
    </rPh>
    <rPh sb="84" eb="86">
      <t>テンラク</t>
    </rPh>
    <rPh sb="88" eb="90">
      <t>レイワ</t>
    </rPh>
    <rPh sb="91" eb="93">
      <t>ネンド</t>
    </rPh>
    <rPh sb="94" eb="97">
      <t>アカジガク</t>
    </rPh>
    <rPh sb="98" eb="99">
      <t>サラ</t>
    </rPh>
    <rPh sb="100" eb="102">
      <t>ゾウカ</t>
    </rPh>
    <rPh sb="107" eb="110">
      <t>タンネンド</t>
    </rPh>
    <rPh sb="110" eb="112">
      <t>シュウシ</t>
    </rPh>
    <rPh sb="113" eb="115">
      <t>カイゼン</t>
    </rPh>
    <rPh sb="116" eb="118">
      <t>キュウム</t>
    </rPh>
    <rPh sb="123" eb="125">
      <t>ナガビ</t>
    </rPh>
    <rPh sb="126" eb="127">
      <t>ドウ</t>
    </rPh>
    <rPh sb="127" eb="130">
      <t>カンセンショウ</t>
    </rPh>
    <rPh sb="131" eb="133">
      <t>エイキョウ</t>
    </rPh>
    <rPh sb="136" eb="139">
      <t>リヨウシャ</t>
    </rPh>
    <rPh sb="139" eb="140">
      <t>スウ</t>
    </rPh>
    <rPh sb="141" eb="143">
      <t>キュウソク</t>
    </rPh>
    <rPh sb="144" eb="146">
      <t>カイフク</t>
    </rPh>
    <rPh sb="147" eb="149">
      <t>ミトオ</t>
    </rPh>
    <rPh sb="157" eb="159">
      <t>トウメン</t>
    </rPh>
    <rPh sb="163" eb="164">
      <t>カ</t>
    </rPh>
    <rPh sb="165" eb="166">
      <t>ナカ</t>
    </rPh>
    <rPh sb="167" eb="170">
      <t>リヨウシャ</t>
    </rPh>
    <rPh sb="171" eb="172">
      <t>ゾウ</t>
    </rPh>
    <rPh sb="174" eb="175">
      <t>トリ</t>
    </rPh>
    <rPh sb="175" eb="176">
      <t>クミ</t>
    </rPh>
    <rPh sb="178" eb="180">
      <t>ケイヒ</t>
    </rPh>
    <rPh sb="180" eb="182">
      <t>アッシュク</t>
    </rPh>
    <rPh sb="185" eb="187">
      <t>シュウシ</t>
    </rPh>
    <rPh sb="187" eb="189">
      <t>キンコウ</t>
    </rPh>
    <rPh sb="190" eb="192">
      <t>メザ</t>
    </rPh>
    <rPh sb="196" eb="198">
      <t>ヒツヨウ</t>
    </rPh>
    <rPh sb="221" eb="222">
      <t>シン</t>
    </rPh>
    <rPh sb="225" eb="226">
      <t>アタラ</t>
    </rPh>
    <rPh sb="228" eb="230">
      <t>チジョウ</t>
    </rPh>
    <rPh sb="237" eb="240">
      <t>ロウキュウカ</t>
    </rPh>
    <rPh sb="241" eb="242">
      <t>スス</t>
    </rPh>
    <rPh sb="243" eb="247">
      <t>ブンカカイカン</t>
    </rPh>
    <rPh sb="248" eb="250">
      <t>セイビ</t>
    </rPh>
    <rPh sb="251" eb="254">
      <t>ホウコウセイ</t>
    </rPh>
    <rPh sb="258" eb="259">
      <t>ホン</t>
    </rPh>
    <rPh sb="315" eb="317">
      <t>コンゴ</t>
    </rPh>
    <rPh sb="318" eb="319">
      <t>ホン</t>
    </rPh>
    <phoneticPr fontId="1"/>
  </si>
  <si>
    <t xml:space="preserve">　本施設は，市庁舎と文化会館に隣接し，地下通路で接続しているため，来庁者，文化会館利用者の駐車場と不足する公用車の駐車場としての利用が主な収入源となっている。
　収益的収支比率は，平成３０年度までは100%を超え，健全な経営を継続していたが，令和元年度から新型コロナウイルス感染拡大により隣接する文化会館の催事が中止になる等の影響を受けて100%を割り込み，1年を通じて影響が及んだ令和２年度は更に悪化し，一般会計から繰入せざるを得ない結果となっている。
</t>
    <rPh sb="1" eb="4">
      <t>ホンシセツ</t>
    </rPh>
    <rPh sb="6" eb="7">
      <t>シ</t>
    </rPh>
    <rPh sb="7" eb="9">
      <t>チョウシャ</t>
    </rPh>
    <rPh sb="10" eb="14">
      <t>ブンカカイカン</t>
    </rPh>
    <rPh sb="15" eb="17">
      <t>リンセツ</t>
    </rPh>
    <rPh sb="19" eb="21">
      <t>チカ</t>
    </rPh>
    <rPh sb="21" eb="23">
      <t>ツウロ</t>
    </rPh>
    <rPh sb="24" eb="26">
      <t>セツゾク</t>
    </rPh>
    <rPh sb="33" eb="35">
      <t>ライチョウ</t>
    </rPh>
    <rPh sb="35" eb="36">
      <t>シャ</t>
    </rPh>
    <rPh sb="37" eb="41">
      <t>ブンカカイカン</t>
    </rPh>
    <rPh sb="41" eb="44">
      <t>リヨウシャ</t>
    </rPh>
    <rPh sb="45" eb="48">
      <t>チュウシャジョウ</t>
    </rPh>
    <rPh sb="49" eb="51">
      <t>フソク</t>
    </rPh>
    <rPh sb="53" eb="56">
      <t>コウヨウシャ</t>
    </rPh>
    <rPh sb="59" eb="60">
      <t>ジョウ</t>
    </rPh>
    <rPh sb="67" eb="68">
      <t>オモ</t>
    </rPh>
    <rPh sb="69" eb="71">
      <t>シュウニュウ</t>
    </rPh>
    <rPh sb="71" eb="72">
      <t>ゲン</t>
    </rPh>
    <rPh sb="90" eb="92">
      <t>ヘイセイ</t>
    </rPh>
    <rPh sb="94" eb="96">
      <t>ネンド</t>
    </rPh>
    <rPh sb="104" eb="105">
      <t>コ</t>
    </rPh>
    <rPh sb="107" eb="109">
      <t>ケンゼン</t>
    </rPh>
    <rPh sb="110" eb="112">
      <t>ケイエイ</t>
    </rPh>
    <rPh sb="113" eb="115">
      <t>ケイゾク</t>
    </rPh>
    <rPh sb="121" eb="123">
      <t>レイワ</t>
    </rPh>
    <rPh sb="123" eb="125">
      <t>ガンネン</t>
    </rPh>
    <rPh sb="125" eb="126">
      <t>ド</t>
    </rPh>
    <rPh sb="128" eb="130">
      <t>シンガタ</t>
    </rPh>
    <rPh sb="137" eb="141">
      <t>カンセンカクダイ</t>
    </rPh>
    <rPh sb="144" eb="146">
      <t>リンセツ</t>
    </rPh>
    <rPh sb="148" eb="152">
      <t>ブンカカイカン</t>
    </rPh>
    <rPh sb="153" eb="155">
      <t>サイジ</t>
    </rPh>
    <rPh sb="156" eb="158">
      <t>チュウシ</t>
    </rPh>
    <rPh sb="161" eb="162">
      <t>トウ</t>
    </rPh>
    <rPh sb="163" eb="165">
      <t>エイキョウ</t>
    </rPh>
    <rPh sb="166" eb="167">
      <t>ウ</t>
    </rPh>
    <rPh sb="180" eb="181">
      <t>ネン</t>
    </rPh>
    <rPh sb="182" eb="183">
      <t>ツウ</t>
    </rPh>
    <rPh sb="185" eb="187">
      <t>エイキョウ</t>
    </rPh>
    <rPh sb="188" eb="189">
      <t>オヨ</t>
    </rPh>
    <rPh sb="191" eb="193">
      <t>レイワ</t>
    </rPh>
    <rPh sb="194" eb="196">
      <t>ネンド</t>
    </rPh>
    <rPh sb="197" eb="198">
      <t>サラ</t>
    </rPh>
    <rPh sb="199" eb="201">
      <t>アッカ</t>
    </rPh>
    <rPh sb="203" eb="205">
      <t>イッパン</t>
    </rPh>
    <rPh sb="205" eb="207">
      <t>カイケイ</t>
    </rPh>
    <rPh sb="209" eb="211">
      <t>クリイレ</t>
    </rPh>
    <rPh sb="215" eb="216">
      <t>エ</t>
    </rPh>
    <rPh sb="218" eb="22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</si>
</sst>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123.9</c:v>
                </c:pt>
                <c:pt idx="1">
                  <c:v>117</c:v>
                </c:pt>
                <c:pt idx="2">
                  <c:v>118.9</c:v>
                </c:pt>
                <c:pt idx="3">
                  <c:v>96.2</c:v>
                </c:pt>
                <c:pt idx="4">
                  <c:v>94.5</c:v>
                </c:pt>
              </c:numCache>
            </c:numRef>
          </c:val>
          <c:extLst>
            <c:ext xmlns:c16="http://schemas.microsoft.com/office/drawing/2014/chart" uri="{C3380CC4-5D6E-409C-BE32-E72D297353CC}">
              <c16:uniqueId val="{00000000-FCE2-4152-A056-9BE2EE68E08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FCE2-4152-A056-9BE2EE68E08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35-4036-A025-C678A655B54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3435-4036-A025-C678A655B54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578-4238-8D78-00ACB65215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578-4238-8D78-00ACB65215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6A3-46C5-A152-875663BBCF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6A3-46C5-A152-875663BBCF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18.100000000000001</c:v>
                </c:pt>
              </c:numCache>
            </c:numRef>
          </c:val>
          <c:extLst>
            <c:ext xmlns:c16="http://schemas.microsoft.com/office/drawing/2014/chart" uri="{C3380CC4-5D6E-409C-BE32-E72D297353CC}">
              <c16:uniqueId val="{00000000-1DF7-4AB3-94E7-23DE6BFA117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1DF7-4AB3-94E7-23DE6BFA117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75</c:v>
                </c:pt>
              </c:numCache>
            </c:numRef>
          </c:val>
          <c:extLst>
            <c:ext xmlns:c16="http://schemas.microsoft.com/office/drawing/2014/chart" uri="{C3380CC4-5D6E-409C-BE32-E72D297353CC}">
              <c16:uniqueId val="{00000000-0407-4C9E-A000-10ED673ABB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0407-4C9E-A000-10ED673ABBD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190.1</c:v>
                </c:pt>
                <c:pt idx="1">
                  <c:v>181.4</c:v>
                </c:pt>
                <c:pt idx="2">
                  <c:v>181.4</c:v>
                </c:pt>
                <c:pt idx="3">
                  <c:v>171.1</c:v>
                </c:pt>
                <c:pt idx="4">
                  <c:v>141.30000000000001</c:v>
                </c:pt>
              </c:numCache>
            </c:numRef>
          </c:val>
          <c:extLst>
            <c:ext xmlns:c16="http://schemas.microsoft.com/office/drawing/2014/chart" uri="{C3380CC4-5D6E-409C-BE32-E72D297353CC}">
              <c16:uniqueId val="{00000000-06E6-4033-B26A-AC85C82D10A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06E6-4033-B26A-AC85C82D10A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19.3</c:v>
                </c:pt>
                <c:pt idx="1">
                  <c:v>14.6</c:v>
                </c:pt>
                <c:pt idx="2">
                  <c:v>15.9</c:v>
                </c:pt>
                <c:pt idx="3">
                  <c:v>-4</c:v>
                </c:pt>
                <c:pt idx="4">
                  <c:v>-30.9</c:v>
                </c:pt>
              </c:numCache>
            </c:numRef>
          </c:val>
          <c:extLst>
            <c:ext xmlns:c16="http://schemas.microsoft.com/office/drawing/2014/chart" uri="{C3380CC4-5D6E-409C-BE32-E72D297353CC}">
              <c16:uniqueId val="{00000000-28C0-4884-BF67-A6B7A59EF6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28C0-4884-BF67-A6B7A59EF6E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11037</c:v>
                </c:pt>
                <c:pt idx="1">
                  <c:v>8162</c:v>
                </c:pt>
                <c:pt idx="2">
                  <c:v>9224</c:v>
                </c:pt>
                <c:pt idx="3">
                  <c:v>-2157</c:v>
                </c:pt>
                <c:pt idx="4">
                  <c:v>-11808</c:v>
                </c:pt>
              </c:numCache>
            </c:numRef>
          </c:val>
          <c:extLst>
            <c:ext xmlns:c16="http://schemas.microsoft.com/office/drawing/2014/chart" uri="{C3380CC4-5D6E-409C-BE32-E72D297353CC}">
              <c16:uniqueId val="{00000000-D26F-4D23-95D7-C6A7880AC57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D26F-4D23-95D7-C6A7880AC57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MJ12" sqref="MJ1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北海道旭川市　旭川市７条駐車場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6986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123.9</v>
      </c>
      <c r="V31" s="110"/>
      <c r="W31" s="110"/>
      <c r="X31" s="110"/>
      <c r="Y31" s="110"/>
      <c r="Z31" s="110"/>
      <c r="AA31" s="110"/>
      <c r="AB31" s="110"/>
      <c r="AC31" s="110"/>
      <c r="AD31" s="110"/>
      <c r="AE31" s="110"/>
      <c r="AF31" s="110"/>
      <c r="AG31" s="110"/>
      <c r="AH31" s="110"/>
      <c r="AI31" s="110"/>
      <c r="AJ31" s="110"/>
      <c r="AK31" s="110"/>
      <c r="AL31" s="110"/>
      <c r="AM31" s="110"/>
      <c r="AN31" s="110">
        <f>データ!Z7</f>
        <v>117</v>
      </c>
      <c r="AO31" s="110"/>
      <c r="AP31" s="110"/>
      <c r="AQ31" s="110"/>
      <c r="AR31" s="110"/>
      <c r="AS31" s="110"/>
      <c r="AT31" s="110"/>
      <c r="AU31" s="110"/>
      <c r="AV31" s="110"/>
      <c r="AW31" s="110"/>
      <c r="AX31" s="110"/>
      <c r="AY31" s="110"/>
      <c r="AZ31" s="110"/>
      <c r="BA31" s="110"/>
      <c r="BB31" s="110"/>
      <c r="BC31" s="110"/>
      <c r="BD31" s="110"/>
      <c r="BE31" s="110"/>
      <c r="BF31" s="110"/>
      <c r="BG31" s="110">
        <f>データ!AA7</f>
        <v>118.9</v>
      </c>
      <c r="BH31" s="110"/>
      <c r="BI31" s="110"/>
      <c r="BJ31" s="110"/>
      <c r="BK31" s="110"/>
      <c r="BL31" s="110"/>
      <c r="BM31" s="110"/>
      <c r="BN31" s="110"/>
      <c r="BO31" s="110"/>
      <c r="BP31" s="110"/>
      <c r="BQ31" s="110"/>
      <c r="BR31" s="110"/>
      <c r="BS31" s="110"/>
      <c r="BT31" s="110"/>
      <c r="BU31" s="110"/>
      <c r="BV31" s="110"/>
      <c r="BW31" s="110"/>
      <c r="BX31" s="110"/>
      <c r="BY31" s="110"/>
      <c r="BZ31" s="110">
        <f>データ!AB7</f>
        <v>96.2</v>
      </c>
      <c r="CA31" s="110"/>
      <c r="CB31" s="110"/>
      <c r="CC31" s="110"/>
      <c r="CD31" s="110"/>
      <c r="CE31" s="110"/>
      <c r="CF31" s="110"/>
      <c r="CG31" s="110"/>
      <c r="CH31" s="110"/>
      <c r="CI31" s="110"/>
      <c r="CJ31" s="110"/>
      <c r="CK31" s="110"/>
      <c r="CL31" s="110"/>
      <c r="CM31" s="110"/>
      <c r="CN31" s="110"/>
      <c r="CO31" s="110"/>
      <c r="CP31" s="110"/>
      <c r="CQ31" s="110"/>
      <c r="CR31" s="110"/>
      <c r="CS31" s="110">
        <f>データ!AC7</f>
        <v>94.5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18.100000000000001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190.1</v>
      </c>
      <c r="JD31" s="81"/>
      <c r="JE31" s="81"/>
      <c r="JF31" s="81"/>
      <c r="JG31" s="81"/>
      <c r="JH31" s="81"/>
      <c r="JI31" s="81"/>
      <c r="JJ31" s="81"/>
      <c r="JK31" s="81"/>
      <c r="JL31" s="81"/>
      <c r="JM31" s="81"/>
      <c r="JN31" s="81"/>
      <c r="JO31" s="81"/>
      <c r="JP31" s="81"/>
      <c r="JQ31" s="81"/>
      <c r="JR31" s="81"/>
      <c r="JS31" s="81"/>
      <c r="JT31" s="81"/>
      <c r="JU31" s="82"/>
      <c r="JV31" s="80">
        <f>データ!DL7</f>
        <v>181.4</v>
      </c>
      <c r="JW31" s="81"/>
      <c r="JX31" s="81"/>
      <c r="JY31" s="81"/>
      <c r="JZ31" s="81"/>
      <c r="KA31" s="81"/>
      <c r="KB31" s="81"/>
      <c r="KC31" s="81"/>
      <c r="KD31" s="81"/>
      <c r="KE31" s="81"/>
      <c r="KF31" s="81"/>
      <c r="KG31" s="81"/>
      <c r="KH31" s="81"/>
      <c r="KI31" s="81"/>
      <c r="KJ31" s="81"/>
      <c r="KK31" s="81"/>
      <c r="KL31" s="81"/>
      <c r="KM31" s="81"/>
      <c r="KN31" s="82"/>
      <c r="KO31" s="80">
        <f>データ!DM7</f>
        <v>181.4</v>
      </c>
      <c r="KP31" s="81"/>
      <c r="KQ31" s="81"/>
      <c r="KR31" s="81"/>
      <c r="KS31" s="81"/>
      <c r="KT31" s="81"/>
      <c r="KU31" s="81"/>
      <c r="KV31" s="81"/>
      <c r="KW31" s="81"/>
      <c r="KX31" s="81"/>
      <c r="KY31" s="81"/>
      <c r="KZ31" s="81"/>
      <c r="LA31" s="81"/>
      <c r="LB31" s="81"/>
      <c r="LC31" s="81"/>
      <c r="LD31" s="81"/>
      <c r="LE31" s="81"/>
      <c r="LF31" s="81"/>
      <c r="LG31" s="82"/>
      <c r="LH31" s="80">
        <f>データ!DN7</f>
        <v>171.1</v>
      </c>
      <c r="LI31" s="81"/>
      <c r="LJ31" s="81"/>
      <c r="LK31" s="81"/>
      <c r="LL31" s="81"/>
      <c r="LM31" s="81"/>
      <c r="LN31" s="81"/>
      <c r="LO31" s="81"/>
      <c r="LP31" s="81"/>
      <c r="LQ31" s="81"/>
      <c r="LR31" s="81"/>
      <c r="LS31" s="81"/>
      <c r="LT31" s="81"/>
      <c r="LU31" s="81"/>
      <c r="LV31" s="81"/>
      <c r="LW31" s="81"/>
      <c r="LX31" s="81"/>
      <c r="LY31" s="81"/>
      <c r="LZ31" s="82"/>
      <c r="MA31" s="80">
        <f>データ!DO7</f>
        <v>141.30000000000001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75</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19.3</v>
      </c>
      <c r="EM52" s="110"/>
      <c r="EN52" s="110"/>
      <c r="EO52" s="110"/>
      <c r="EP52" s="110"/>
      <c r="EQ52" s="110"/>
      <c r="ER52" s="110"/>
      <c r="ES52" s="110"/>
      <c r="ET52" s="110"/>
      <c r="EU52" s="110"/>
      <c r="EV52" s="110"/>
      <c r="EW52" s="110"/>
      <c r="EX52" s="110"/>
      <c r="EY52" s="110"/>
      <c r="EZ52" s="110"/>
      <c r="FA52" s="110"/>
      <c r="FB52" s="110"/>
      <c r="FC52" s="110"/>
      <c r="FD52" s="110"/>
      <c r="FE52" s="110">
        <f>データ!BG7</f>
        <v>14.6</v>
      </c>
      <c r="FF52" s="110"/>
      <c r="FG52" s="110"/>
      <c r="FH52" s="110"/>
      <c r="FI52" s="110"/>
      <c r="FJ52" s="110"/>
      <c r="FK52" s="110"/>
      <c r="FL52" s="110"/>
      <c r="FM52" s="110"/>
      <c r="FN52" s="110"/>
      <c r="FO52" s="110"/>
      <c r="FP52" s="110"/>
      <c r="FQ52" s="110"/>
      <c r="FR52" s="110"/>
      <c r="FS52" s="110"/>
      <c r="FT52" s="110"/>
      <c r="FU52" s="110"/>
      <c r="FV52" s="110"/>
      <c r="FW52" s="110"/>
      <c r="FX52" s="110">
        <f>データ!BH7</f>
        <v>15.9</v>
      </c>
      <c r="FY52" s="110"/>
      <c r="FZ52" s="110"/>
      <c r="GA52" s="110"/>
      <c r="GB52" s="110"/>
      <c r="GC52" s="110"/>
      <c r="GD52" s="110"/>
      <c r="GE52" s="110"/>
      <c r="GF52" s="110"/>
      <c r="GG52" s="110"/>
      <c r="GH52" s="110"/>
      <c r="GI52" s="110"/>
      <c r="GJ52" s="110"/>
      <c r="GK52" s="110"/>
      <c r="GL52" s="110"/>
      <c r="GM52" s="110"/>
      <c r="GN52" s="110"/>
      <c r="GO52" s="110"/>
      <c r="GP52" s="110"/>
      <c r="GQ52" s="110">
        <f>データ!BI7</f>
        <v>-4</v>
      </c>
      <c r="GR52" s="110"/>
      <c r="GS52" s="110"/>
      <c r="GT52" s="110"/>
      <c r="GU52" s="110"/>
      <c r="GV52" s="110"/>
      <c r="GW52" s="110"/>
      <c r="GX52" s="110"/>
      <c r="GY52" s="110"/>
      <c r="GZ52" s="110"/>
      <c r="HA52" s="110"/>
      <c r="HB52" s="110"/>
      <c r="HC52" s="110"/>
      <c r="HD52" s="110"/>
      <c r="HE52" s="110"/>
      <c r="HF52" s="110"/>
      <c r="HG52" s="110"/>
      <c r="HH52" s="110"/>
      <c r="HI52" s="110"/>
      <c r="HJ52" s="110">
        <f>データ!BJ7</f>
        <v>-30.9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11037</v>
      </c>
      <c r="JD52" s="106"/>
      <c r="JE52" s="106"/>
      <c r="JF52" s="106"/>
      <c r="JG52" s="106"/>
      <c r="JH52" s="106"/>
      <c r="JI52" s="106"/>
      <c r="JJ52" s="106"/>
      <c r="JK52" s="106"/>
      <c r="JL52" s="106"/>
      <c r="JM52" s="106"/>
      <c r="JN52" s="106"/>
      <c r="JO52" s="106"/>
      <c r="JP52" s="106"/>
      <c r="JQ52" s="106"/>
      <c r="JR52" s="106"/>
      <c r="JS52" s="106"/>
      <c r="JT52" s="106"/>
      <c r="JU52" s="106"/>
      <c r="JV52" s="106">
        <f>データ!BR7</f>
        <v>8162</v>
      </c>
      <c r="JW52" s="106"/>
      <c r="JX52" s="106"/>
      <c r="JY52" s="106"/>
      <c r="JZ52" s="106"/>
      <c r="KA52" s="106"/>
      <c r="KB52" s="106"/>
      <c r="KC52" s="106"/>
      <c r="KD52" s="106"/>
      <c r="KE52" s="106"/>
      <c r="KF52" s="106"/>
      <c r="KG52" s="106"/>
      <c r="KH52" s="106"/>
      <c r="KI52" s="106"/>
      <c r="KJ52" s="106"/>
      <c r="KK52" s="106"/>
      <c r="KL52" s="106"/>
      <c r="KM52" s="106"/>
      <c r="KN52" s="106"/>
      <c r="KO52" s="106">
        <f>データ!BS7</f>
        <v>9224</v>
      </c>
      <c r="KP52" s="106"/>
      <c r="KQ52" s="106"/>
      <c r="KR52" s="106"/>
      <c r="KS52" s="106"/>
      <c r="KT52" s="106"/>
      <c r="KU52" s="106"/>
      <c r="KV52" s="106"/>
      <c r="KW52" s="106"/>
      <c r="KX52" s="106"/>
      <c r="KY52" s="106"/>
      <c r="KZ52" s="106"/>
      <c r="LA52" s="106"/>
      <c r="LB52" s="106"/>
      <c r="LC52" s="106"/>
      <c r="LD52" s="106"/>
      <c r="LE52" s="106"/>
      <c r="LF52" s="106"/>
      <c r="LG52" s="106"/>
      <c r="LH52" s="106">
        <f>データ!BT7</f>
        <v>-2157</v>
      </c>
      <c r="LI52" s="106"/>
      <c r="LJ52" s="106"/>
      <c r="LK52" s="106"/>
      <c r="LL52" s="106"/>
      <c r="LM52" s="106"/>
      <c r="LN52" s="106"/>
      <c r="LO52" s="106"/>
      <c r="LP52" s="106"/>
      <c r="LQ52" s="106"/>
      <c r="LR52" s="106"/>
      <c r="LS52" s="106"/>
      <c r="LT52" s="106"/>
      <c r="LU52" s="106"/>
      <c r="LV52" s="106"/>
      <c r="LW52" s="106"/>
      <c r="LX52" s="106"/>
      <c r="LY52" s="106"/>
      <c r="LZ52" s="106"/>
      <c r="MA52" s="106">
        <f>データ!BU7</f>
        <v>-11808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266623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112630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BA6elHuD5JjGrmlFBgr/ajJwRAruvGRItBNN3jWBawJIXt0Mi3gMbTKeLTLifeTAcUu7brXQN6FBuVhfPv4A==" saltValue="4adOaxFdw7OQmaGFgZBC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99</v>
      </c>
      <c r="AV5" s="59" t="s">
        <v>101</v>
      </c>
      <c r="AW5" s="59" t="s">
        <v>100</v>
      </c>
      <c r="AX5" s="59" t="s">
        <v>91</v>
      </c>
      <c r="AY5" s="59" t="s">
        <v>92</v>
      </c>
      <c r="AZ5" s="59" t="s">
        <v>93</v>
      </c>
      <c r="BA5" s="59" t="s">
        <v>94</v>
      </c>
      <c r="BB5" s="59" t="s">
        <v>95</v>
      </c>
      <c r="BC5" s="59" t="s">
        <v>96</v>
      </c>
      <c r="BD5" s="59" t="s">
        <v>97</v>
      </c>
      <c r="BE5" s="59" t="s">
        <v>98</v>
      </c>
      <c r="BF5" s="59" t="s">
        <v>99</v>
      </c>
      <c r="BG5" s="59" t="s">
        <v>101</v>
      </c>
      <c r="BH5" s="59" t="s">
        <v>100</v>
      </c>
      <c r="BI5" s="59" t="s">
        <v>91</v>
      </c>
      <c r="BJ5" s="59" t="s">
        <v>92</v>
      </c>
      <c r="BK5" s="59" t="s">
        <v>93</v>
      </c>
      <c r="BL5" s="59" t="s">
        <v>94</v>
      </c>
      <c r="BM5" s="59" t="s">
        <v>95</v>
      </c>
      <c r="BN5" s="59" t="s">
        <v>96</v>
      </c>
      <c r="BO5" s="59" t="s">
        <v>97</v>
      </c>
      <c r="BP5" s="59" t="s">
        <v>98</v>
      </c>
      <c r="BQ5" s="59" t="s">
        <v>99</v>
      </c>
      <c r="BR5" s="59" t="s">
        <v>89</v>
      </c>
      <c r="BS5" s="59" t="s">
        <v>100</v>
      </c>
      <c r="BT5" s="59" t="s">
        <v>102</v>
      </c>
      <c r="BU5" s="59" t="s">
        <v>92</v>
      </c>
      <c r="BV5" s="59" t="s">
        <v>93</v>
      </c>
      <c r="BW5" s="59" t="s">
        <v>94</v>
      </c>
      <c r="BX5" s="59" t="s">
        <v>95</v>
      </c>
      <c r="BY5" s="59" t="s">
        <v>96</v>
      </c>
      <c r="BZ5" s="59" t="s">
        <v>97</v>
      </c>
      <c r="CA5" s="59" t="s">
        <v>98</v>
      </c>
      <c r="CB5" s="59" t="s">
        <v>99</v>
      </c>
      <c r="CC5" s="59" t="s">
        <v>101</v>
      </c>
      <c r="CD5" s="59" t="s">
        <v>103</v>
      </c>
      <c r="CE5" s="59" t="s">
        <v>91</v>
      </c>
      <c r="CF5" s="59" t="s">
        <v>92</v>
      </c>
      <c r="CG5" s="59" t="s">
        <v>93</v>
      </c>
      <c r="CH5" s="59" t="s">
        <v>94</v>
      </c>
      <c r="CI5" s="59" t="s">
        <v>95</v>
      </c>
      <c r="CJ5" s="59" t="s">
        <v>96</v>
      </c>
      <c r="CK5" s="59" t="s">
        <v>97</v>
      </c>
      <c r="CL5" s="59" t="s">
        <v>98</v>
      </c>
      <c r="CM5" s="150"/>
      <c r="CN5" s="150"/>
      <c r="CO5" s="59" t="s">
        <v>104</v>
      </c>
      <c r="CP5" s="59" t="s">
        <v>89</v>
      </c>
      <c r="CQ5" s="59" t="s">
        <v>100</v>
      </c>
      <c r="CR5" s="59" t="s">
        <v>91</v>
      </c>
      <c r="CS5" s="59" t="s">
        <v>92</v>
      </c>
      <c r="CT5" s="59" t="s">
        <v>93</v>
      </c>
      <c r="CU5" s="59" t="s">
        <v>94</v>
      </c>
      <c r="CV5" s="59" t="s">
        <v>95</v>
      </c>
      <c r="CW5" s="59" t="s">
        <v>96</v>
      </c>
      <c r="CX5" s="59" t="s">
        <v>97</v>
      </c>
      <c r="CY5" s="59" t="s">
        <v>98</v>
      </c>
      <c r="CZ5" s="59" t="s">
        <v>99</v>
      </c>
      <c r="DA5" s="59" t="s">
        <v>89</v>
      </c>
      <c r="DB5" s="59" t="s">
        <v>100</v>
      </c>
      <c r="DC5" s="59" t="s">
        <v>91</v>
      </c>
      <c r="DD5" s="59" t="s">
        <v>105</v>
      </c>
      <c r="DE5" s="59" t="s">
        <v>93</v>
      </c>
      <c r="DF5" s="59" t="s">
        <v>94</v>
      </c>
      <c r="DG5" s="59" t="s">
        <v>95</v>
      </c>
      <c r="DH5" s="59" t="s">
        <v>96</v>
      </c>
      <c r="DI5" s="59" t="s">
        <v>97</v>
      </c>
      <c r="DJ5" s="59" t="s">
        <v>35</v>
      </c>
      <c r="DK5" s="59" t="s">
        <v>88</v>
      </c>
      <c r="DL5" s="59" t="s">
        <v>89</v>
      </c>
      <c r="DM5" s="59" t="s">
        <v>100</v>
      </c>
      <c r="DN5" s="59" t="s">
        <v>91</v>
      </c>
      <c r="DO5" s="59" t="s">
        <v>92</v>
      </c>
      <c r="DP5" s="59" t="s">
        <v>93</v>
      </c>
      <c r="DQ5" s="59" t="s">
        <v>94</v>
      </c>
      <c r="DR5" s="59" t="s">
        <v>95</v>
      </c>
      <c r="DS5" s="59" t="s">
        <v>96</v>
      </c>
      <c r="DT5" s="59" t="s">
        <v>97</v>
      </c>
      <c r="DU5" s="59" t="s">
        <v>98</v>
      </c>
    </row>
    <row r="6" spans="1:125" s="66" customFormat="1" x14ac:dyDescent="0.2">
      <c r="A6" s="49" t="s">
        <v>106</v>
      </c>
      <c r="B6" s="60">
        <f>B8</f>
        <v>2020</v>
      </c>
      <c r="C6" s="60">
        <f t="shared" ref="C6:X6" si="1">C8</f>
        <v>12041</v>
      </c>
      <c r="D6" s="60">
        <f t="shared" si="1"/>
        <v>47</v>
      </c>
      <c r="E6" s="60">
        <f t="shared" si="1"/>
        <v>14</v>
      </c>
      <c r="F6" s="60">
        <f t="shared" si="1"/>
        <v>0</v>
      </c>
      <c r="G6" s="60">
        <f t="shared" si="1"/>
        <v>1</v>
      </c>
      <c r="H6" s="60" t="str">
        <f>SUBSTITUTE(H8,"　","")</f>
        <v>北海道旭川市</v>
      </c>
      <c r="I6" s="60" t="str">
        <f t="shared" si="1"/>
        <v>旭川市７条駐車場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45</v>
      </c>
      <c r="S6" s="62" t="str">
        <f t="shared" si="1"/>
        <v>公共施設</v>
      </c>
      <c r="T6" s="62" t="str">
        <f t="shared" si="1"/>
        <v>有</v>
      </c>
      <c r="U6" s="63">
        <f t="shared" si="1"/>
        <v>6986</v>
      </c>
      <c r="V6" s="63">
        <f t="shared" si="1"/>
        <v>235</v>
      </c>
      <c r="W6" s="63">
        <f t="shared" si="1"/>
        <v>220</v>
      </c>
      <c r="X6" s="62" t="str">
        <f t="shared" si="1"/>
        <v>代行制</v>
      </c>
      <c r="Y6" s="64">
        <f>IF(Y8="-",NA(),Y8)</f>
        <v>123.9</v>
      </c>
      <c r="Z6" s="64">
        <f t="shared" ref="Z6:AH6" si="2">IF(Z8="-",NA(),Z8)</f>
        <v>117</v>
      </c>
      <c r="AA6" s="64">
        <f t="shared" si="2"/>
        <v>118.9</v>
      </c>
      <c r="AB6" s="64">
        <f t="shared" si="2"/>
        <v>96.2</v>
      </c>
      <c r="AC6" s="64">
        <f t="shared" si="2"/>
        <v>94.5</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18.100000000000001</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75</v>
      </c>
      <c r="AZ6" s="65">
        <f t="shared" si="4"/>
        <v>42</v>
      </c>
      <c r="BA6" s="65">
        <f t="shared" si="4"/>
        <v>45</v>
      </c>
      <c r="BB6" s="65">
        <f t="shared" si="4"/>
        <v>47</v>
      </c>
      <c r="BC6" s="65">
        <f t="shared" si="4"/>
        <v>46</v>
      </c>
      <c r="BD6" s="65">
        <f t="shared" si="4"/>
        <v>67</v>
      </c>
      <c r="BE6" s="63" t="str">
        <f>IF(BE8="-","",IF(BE8="-","【-】","【"&amp;SUBSTITUTE(TEXT(BE8,"#,##0"),"-","△")&amp;"】"))</f>
        <v>【2,345】</v>
      </c>
      <c r="BF6" s="64">
        <f>IF(BF8="-",NA(),BF8)</f>
        <v>19.3</v>
      </c>
      <c r="BG6" s="64">
        <f t="shared" ref="BG6:BO6" si="5">IF(BG8="-",NA(),BG8)</f>
        <v>14.6</v>
      </c>
      <c r="BH6" s="64">
        <f t="shared" si="5"/>
        <v>15.9</v>
      </c>
      <c r="BI6" s="64">
        <f t="shared" si="5"/>
        <v>-4</v>
      </c>
      <c r="BJ6" s="64">
        <f t="shared" si="5"/>
        <v>-30.9</v>
      </c>
      <c r="BK6" s="64">
        <f t="shared" si="5"/>
        <v>14.1</v>
      </c>
      <c r="BL6" s="64">
        <f t="shared" si="5"/>
        <v>5.4</v>
      </c>
      <c r="BM6" s="64">
        <f t="shared" si="5"/>
        <v>0.3</v>
      </c>
      <c r="BN6" s="64">
        <f t="shared" si="5"/>
        <v>-8.8000000000000007</v>
      </c>
      <c r="BO6" s="64">
        <f t="shared" si="5"/>
        <v>-26.1</v>
      </c>
      <c r="BP6" s="61" t="str">
        <f>IF(BP8="-","",IF(BP8="-","【-】","【"&amp;SUBSTITUTE(TEXT(BP8,"#,##0.0"),"-","△")&amp;"】"))</f>
        <v>【△65.9】</v>
      </c>
      <c r="BQ6" s="65">
        <f>IF(BQ8="-",NA(),BQ8)</f>
        <v>11037</v>
      </c>
      <c r="BR6" s="65">
        <f t="shared" ref="BR6:BZ6" si="6">IF(BR8="-",NA(),BR8)</f>
        <v>8162</v>
      </c>
      <c r="BS6" s="65">
        <f t="shared" si="6"/>
        <v>9224</v>
      </c>
      <c r="BT6" s="65">
        <f t="shared" si="6"/>
        <v>-2157</v>
      </c>
      <c r="BU6" s="65">
        <f t="shared" si="6"/>
        <v>-11808</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107</v>
      </c>
      <c r="CM6" s="63">
        <f t="shared" ref="CM6:CN6" si="7">CM8</f>
        <v>266623</v>
      </c>
      <c r="CN6" s="63">
        <f t="shared" si="7"/>
        <v>112630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190.1</v>
      </c>
      <c r="DL6" s="64">
        <f t="shared" ref="DL6:DT6" si="9">IF(DL8="-",NA(),DL8)</f>
        <v>181.4</v>
      </c>
      <c r="DM6" s="64">
        <f t="shared" si="9"/>
        <v>181.4</v>
      </c>
      <c r="DN6" s="64">
        <f t="shared" si="9"/>
        <v>171.1</v>
      </c>
      <c r="DO6" s="64">
        <f t="shared" si="9"/>
        <v>141.30000000000001</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2">
      <c r="A7" s="49" t="s">
        <v>108</v>
      </c>
      <c r="B7" s="60">
        <f t="shared" ref="B7:X7" si="10">B8</f>
        <v>2020</v>
      </c>
      <c r="C7" s="60">
        <f t="shared" si="10"/>
        <v>12041</v>
      </c>
      <c r="D7" s="60">
        <f t="shared" si="10"/>
        <v>47</v>
      </c>
      <c r="E7" s="60">
        <f t="shared" si="10"/>
        <v>14</v>
      </c>
      <c r="F7" s="60">
        <f t="shared" si="10"/>
        <v>0</v>
      </c>
      <c r="G7" s="60">
        <f t="shared" si="10"/>
        <v>1</v>
      </c>
      <c r="H7" s="60" t="str">
        <f t="shared" si="10"/>
        <v>北海道　旭川市</v>
      </c>
      <c r="I7" s="60" t="str">
        <f t="shared" si="10"/>
        <v>旭川市７条駐車場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45</v>
      </c>
      <c r="S7" s="62" t="str">
        <f t="shared" si="10"/>
        <v>公共施設</v>
      </c>
      <c r="T7" s="62" t="str">
        <f t="shared" si="10"/>
        <v>有</v>
      </c>
      <c r="U7" s="63">
        <f t="shared" si="10"/>
        <v>6986</v>
      </c>
      <c r="V7" s="63">
        <f t="shared" si="10"/>
        <v>235</v>
      </c>
      <c r="W7" s="63">
        <f t="shared" si="10"/>
        <v>220</v>
      </c>
      <c r="X7" s="62" t="str">
        <f t="shared" si="10"/>
        <v>代行制</v>
      </c>
      <c r="Y7" s="64">
        <f>Y8</f>
        <v>123.9</v>
      </c>
      <c r="Z7" s="64">
        <f t="shared" ref="Z7:AH7" si="11">Z8</f>
        <v>117</v>
      </c>
      <c r="AA7" s="64">
        <f t="shared" si="11"/>
        <v>118.9</v>
      </c>
      <c r="AB7" s="64">
        <f t="shared" si="11"/>
        <v>96.2</v>
      </c>
      <c r="AC7" s="64">
        <f t="shared" si="11"/>
        <v>94.5</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18.100000000000001</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75</v>
      </c>
      <c r="AZ7" s="65">
        <f t="shared" si="13"/>
        <v>42</v>
      </c>
      <c r="BA7" s="65">
        <f t="shared" si="13"/>
        <v>45</v>
      </c>
      <c r="BB7" s="65">
        <f t="shared" si="13"/>
        <v>47</v>
      </c>
      <c r="BC7" s="65">
        <f t="shared" si="13"/>
        <v>46</v>
      </c>
      <c r="BD7" s="65">
        <f t="shared" si="13"/>
        <v>67</v>
      </c>
      <c r="BE7" s="63"/>
      <c r="BF7" s="64">
        <f>BF8</f>
        <v>19.3</v>
      </c>
      <c r="BG7" s="64">
        <f t="shared" ref="BG7:BO7" si="14">BG8</f>
        <v>14.6</v>
      </c>
      <c r="BH7" s="64">
        <f t="shared" si="14"/>
        <v>15.9</v>
      </c>
      <c r="BI7" s="64">
        <f t="shared" si="14"/>
        <v>-4</v>
      </c>
      <c r="BJ7" s="64">
        <f t="shared" si="14"/>
        <v>-30.9</v>
      </c>
      <c r="BK7" s="64">
        <f t="shared" si="14"/>
        <v>14.1</v>
      </c>
      <c r="BL7" s="64">
        <f t="shared" si="14"/>
        <v>5.4</v>
      </c>
      <c r="BM7" s="64">
        <f t="shared" si="14"/>
        <v>0.3</v>
      </c>
      <c r="BN7" s="64">
        <f t="shared" si="14"/>
        <v>-8.8000000000000007</v>
      </c>
      <c r="BO7" s="64">
        <f t="shared" si="14"/>
        <v>-26.1</v>
      </c>
      <c r="BP7" s="61"/>
      <c r="BQ7" s="65">
        <f>BQ8</f>
        <v>11037</v>
      </c>
      <c r="BR7" s="65">
        <f t="shared" ref="BR7:BZ7" si="15">BR8</f>
        <v>8162</v>
      </c>
      <c r="BS7" s="65">
        <f t="shared" si="15"/>
        <v>9224</v>
      </c>
      <c r="BT7" s="65">
        <f t="shared" si="15"/>
        <v>-2157</v>
      </c>
      <c r="BU7" s="65">
        <f t="shared" si="15"/>
        <v>-11808</v>
      </c>
      <c r="BV7" s="65">
        <f t="shared" si="15"/>
        <v>20639</v>
      </c>
      <c r="BW7" s="65">
        <f t="shared" si="15"/>
        <v>17398</v>
      </c>
      <c r="BX7" s="65">
        <f t="shared" si="15"/>
        <v>17894</v>
      </c>
      <c r="BY7" s="65">
        <f t="shared" si="15"/>
        <v>5568</v>
      </c>
      <c r="BZ7" s="65">
        <f t="shared" si="15"/>
        <v>2220</v>
      </c>
      <c r="CA7" s="63"/>
      <c r="CB7" s="64" t="s">
        <v>109</v>
      </c>
      <c r="CC7" s="64" t="s">
        <v>109</v>
      </c>
      <c r="CD7" s="64" t="s">
        <v>109</v>
      </c>
      <c r="CE7" s="64" t="s">
        <v>109</v>
      </c>
      <c r="CF7" s="64" t="s">
        <v>109</v>
      </c>
      <c r="CG7" s="64" t="s">
        <v>109</v>
      </c>
      <c r="CH7" s="64" t="s">
        <v>109</v>
      </c>
      <c r="CI7" s="64" t="s">
        <v>109</v>
      </c>
      <c r="CJ7" s="64" t="s">
        <v>109</v>
      </c>
      <c r="CK7" s="64" t="s">
        <v>107</v>
      </c>
      <c r="CL7" s="61"/>
      <c r="CM7" s="63">
        <f>CM8</f>
        <v>266623</v>
      </c>
      <c r="CN7" s="63">
        <f>CN8</f>
        <v>112630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190.1</v>
      </c>
      <c r="DL7" s="64">
        <f t="shared" ref="DL7:DT7" si="17">DL8</f>
        <v>181.4</v>
      </c>
      <c r="DM7" s="64">
        <f t="shared" si="17"/>
        <v>181.4</v>
      </c>
      <c r="DN7" s="64">
        <f t="shared" si="17"/>
        <v>171.1</v>
      </c>
      <c r="DO7" s="64">
        <f t="shared" si="17"/>
        <v>141.30000000000001</v>
      </c>
      <c r="DP7" s="64">
        <f t="shared" si="17"/>
        <v>168.2</v>
      </c>
      <c r="DQ7" s="64">
        <f t="shared" si="17"/>
        <v>165.8</v>
      </c>
      <c r="DR7" s="64">
        <f t="shared" si="17"/>
        <v>164.3</v>
      </c>
      <c r="DS7" s="64">
        <f t="shared" si="17"/>
        <v>158</v>
      </c>
      <c r="DT7" s="64">
        <f t="shared" si="17"/>
        <v>131</v>
      </c>
      <c r="DU7" s="61"/>
    </row>
    <row r="8" spans="1:125" s="66" customFormat="1" x14ac:dyDescent="0.2">
      <c r="A8" s="49"/>
      <c r="B8" s="67">
        <v>2020</v>
      </c>
      <c r="C8" s="67">
        <v>12041</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45</v>
      </c>
      <c r="S8" s="69" t="s">
        <v>120</v>
      </c>
      <c r="T8" s="69" t="s">
        <v>121</v>
      </c>
      <c r="U8" s="70">
        <v>6986</v>
      </c>
      <c r="V8" s="70">
        <v>235</v>
      </c>
      <c r="W8" s="70">
        <v>220</v>
      </c>
      <c r="X8" s="69" t="s">
        <v>122</v>
      </c>
      <c r="Y8" s="71">
        <v>123.9</v>
      </c>
      <c r="Z8" s="71">
        <v>117</v>
      </c>
      <c r="AA8" s="71">
        <v>118.9</v>
      </c>
      <c r="AB8" s="71">
        <v>96.2</v>
      </c>
      <c r="AC8" s="71">
        <v>94.5</v>
      </c>
      <c r="AD8" s="71">
        <v>142.1</v>
      </c>
      <c r="AE8" s="71">
        <v>135.1</v>
      </c>
      <c r="AF8" s="71">
        <v>153.30000000000001</v>
      </c>
      <c r="AG8" s="71">
        <v>137.6</v>
      </c>
      <c r="AH8" s="71">
        <v>127.8</v>
      </c>
      <c r="AI8" s="68">
        <v>630.70000000000005</v>
      </c>
      <c r="AJ8" s="71">
        <v>0</v>
      </c>
      <c r="AK8" s="71">
        <v>0</v>
      </c>
      <c r="AL8" s="71">
        <v>0</v>
      </c>
      <c r="AM8" s="71">
        <v>0</v>
      </c>
      <c r="AN8" s="71">
        <v>18.100000000000001</v>
      </c>
      <c r="AO8" s="71">
        <v>4.5999999999999996</v>
      </c>
      <c r="AP8" s="71">
        <v>4.5999999999999996</v>
      </c>
      <c r="AQ8" s="71">
        <v>3.9</v>
      </c>
      <c r="AR8" s="71">
        <v>4.2</v>
      </c>
      <c r="AS8" s="71">
        <v>6.6</v>
      </c>
      <c r="AT8" s="68">
        <v>8.6</v>
      </c>
      <c r="AU8" s="72">
        <v>0</v>
      </c>
      <c r="AV8" s="72">
        <v>0</v>
      </c>
      <c r="AW8" s="72">
        <v>0</v>
      </c>
      <c r="AX8" s="72">
        <v>0</v>
      </c>
      <c r="AY8" s="72">
        <v>75</v>
      </c>
      <c r="AZ8" s="72">
        <v>42</v>
      </c>
      <c r="BA8" s="72">
        <v>45</v>
      </c>
      <c r="BB8" s="72">
        <v>47</v>
      </c>
      <c r="BC8" s="72">
        <v>46</v>
      </c>
      <c r="BD8" s="72">
        <v>67</v>
      </c>
      <c r="BE8" s="72">
        <v>2345</v>
      </c>
      <c r="BF8" s="71">
        <v>19.3</v>
      </c>
      <c r="BG8" s="71">
        <v>14.6</v>
      </c>
      <c r="BH8" s="71">
        <v>15.9</v>
      </c>
      <c r="BI8" s="71">
        <v>-4</v>
      </c>
      <c r="BJ8" s="71">
        <v>-30.9</v>
      </c>
      <c r="BK8" s="71">
        <v>14.1</v>
      </c>
      <c r="BL8" s="71">
        <v>5.4</v>
      </c>
      <c r="BM8" s="71">
        <v>0.3</v>
      </c>
      <c r="BN8" s="71">
        <v>-8.8000000000000007</v>
      </c>
      <c r="BO8" s="71">
        <v>-26.1</v>
      </c>
      <c r="BP8" s="68">
        <v>-65.900000000000006</v>
      </c>
      <c r="BQ8" s="72">
        <v>11037</v>
      </c>
      <c r="BR8" s="72">
        <v>8162</v>
      </c>
      <c r="BS8" s="72">
        <v>9224</v>
      </c>
      <c r="BT8" s="73">
        <v>-2157</v>
      </c>
      <c r="BU8" s="73">
        <v>-11808</v>
      </c>
      <c r="BV8" s="72">
        <v>20639</v>
      </c>
      <c r="BW8" s="72">
        <v>17398</v>
      </c>
      <c r="BX8" s="72">
        <v>17894</v>
      </c>
      <c r="BY8" s="72">
        <v>5568</v>
      </c>
      <c r="BZ8" s="72">
        <v>2220</v>
      </c>
      <c r="CA8" s="70">
        <v>3932</v>
      </c>
      <c r="CB8" s="71" t="s">
        <v>114</v>
      </c>
      <c r="CC8" s="71" t="s">
        <v>114</v>
      </c>
      <c r="CD8" s="71" t="s">
        <v>114</v>
      </c>
      <c r="CE8" s="71" t="s">
        <v>114</v>
      </c>
      <c r="CF8" s="71" t="s">
        <v>114</v>
      </c>
      <c r="CG8" s="71" t="s">
        <v>114</v>
      </c>
      <c r="CH8" s="71" t="s">
        <v>114</v>
      </c>
      <c r="CI8" s="71" t="s">
        <v>114</v>
      </c>
      <c r="CJ8" s="71" t="s">
        <v>114</v>
      </c>
      <c r="CK8" s="71" t="s">
        <v>114</v>
      </c>
      <c r="CL8" s="68" t="s">
        <v>114</v>
      </c>
      <c r="CM8" s="70">
        <v>266623</v>
      </c>
      <c r="CN8" s="70">
        <v>112630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151.5</v>
      </c>
      <c r="DF8" s="71">
        <v>137.6</v>
      </c>
      <c r="DG8" s="71">
        <v>112.5</v>
      </c>
      <c r="DH8" s="71">
        <v>119</v>
      </c>
      <c r="DI8" s="71">
        <v>145.19999999999999</v>
      </c>
      <c r="DJ8" s="68">
        <v>183.4</v>
      </c>
      <c r="DK8" s="71">
        <v>190.1</v>
      </c>
      <c r="DL8" s="71">
        <v>181.4</v>
      </c>
      <c r="DM8" s="71">
        <v>181.4</v>
      </c>
      <c r="DN8" s="71">
        <v>171.1</v>
      </c>
      <c r="DO8" s="71">
        <v>141.30000000000001</v>
      </c>
      <c r="DP8" s="71">
        <v>168.2</v>
      </c>
      <c r="DQ8" s="71">
        <v>165.8</v>
      </c>
      <c r="DR8" s="71">
        <v>164.3</v>
      </c>
      <c r="DS8" s="71">
        <v>158</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2022-01-21T03:07:29Z</cp:lastPrinted>
  <dcterms:created xsi:type="dcterms:W3CDTF">2021-12-17T05:59:38Z</dcterms:created>
  <dcterms:modified xsi:type="dcterms:W3CDTF">2022-02-24T06:47:02Z</dcterms:modified>
  <cp:category/>
</cp:coreProperties>
</file>