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sh01\総合政策部\財政課\共有\410：特別会計\20企業会計\照会回答・通知\R2\R020122【照会：122（金）〆】公営企業に係る経営比較分析表（令和元年度決算）の分析等について-本文\2_各部回答\旭川市\水道\"/>
    </mc:Choice>
  </mc:AlternateContent>
  <workbookProtection workbookAlgorithmName="SHA-512" workbookHashValue="rAI0ag+IlC6x7JuvtWcnLs0hYSv2sstfl7VOPlRa9Ao1gW6yK3ksl50QHsJELCPy3Gp22geP9hv0s7W5AWwH6g==" workbookSaltValue="xOEjd1o0xVcYXxxLaryUNQ=="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<sst xmlns="http://schemas.openxmlformats.org/spreadsheetml/2006/main" count="231" uniqueCount="117">
  <si>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</si>
  <si>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</si>
  <si>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</si>
  <si>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</si>
  <si>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</si>
  <si>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</si>
  <si>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</si>
  <si>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</si>
  <si>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</si>
  <si>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</si>
  <si>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</si>
  <si>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</si>
  <si>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</si>
  <si>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</si>
  <si>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</si>
  <si>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</si>
  <si>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</si>
  <si>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</si>
  <si>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</si>
  <si>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</si>
  <si>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</si>
  <si>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</si>
  <si>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</si>
  <si>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</si>
  <si>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</si>
  <si>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</si>
  <si>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</si>
  <si>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</si>
  <si>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</si>
  <si>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</si>
  <si>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</si>
  <si>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</si>
  <si>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</si>
  <si>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</si>
  <si>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</si>
  <si>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</si>
  <si>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</si>
  <si>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</si>
  <si>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</si>
  <si>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</si>
  <si>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</si>
  <si>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</si>
  <si>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</si>
  <si>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</si>
  <si>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</si>
  <si>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</si>
  <si>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</si>
  <si>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</si>
  <si>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</si>
  <si>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</si>
  <si>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</si>
  <si>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</si>
  <si>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</si>
  <si>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</si>
  <si>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</si>
  <si>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</si>
  <si>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</si>
  <si>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</si>
  <si>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</si>
  <si>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</si>
  <si>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</si>
  <si>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</si>
  <si>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</si>
  <si>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</si>
  <si>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</si>
  <si>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</si>
  <si>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</si>
  <si>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</si>
  <si>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</si>
  <si>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</si>
  <si>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</si>
  <si>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</si>
  <si>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</si>
  <si>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</si>
  <si>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</si>
  <si>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</si>
  <si>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</si>
  <si>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</si>
  <si>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</si>
  <si>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</si>
  <si>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</si>
  <si>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</si>
  <si>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</si>
  <si>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</si>
  <si>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</si>
  <si>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</si>
  <si>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</si>
  <si>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</si>
  <si>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</si>
  <si>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</si>
  <si>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</si>
  <si>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</si>
  <si>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</si>
  <si>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</si>
  <si>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</si>
  <si>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</si>
  <si>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旭川市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</si>
  <si>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</si>
  <si>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</si>
  <si>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</si>
  <si>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</si>
  <si>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</si>
  <si>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</si>
  <si>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</si>
  <si>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</si>
  <si>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</si>
  <si>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</si>
  <si>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</si>
  <si>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</si>
  <si>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</si>
  <si>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</si>
  <si>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</si>
  <si>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</si>
  <si>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</si>
  <si>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①管や施設の老朽化が進んでいることから年々比率が上昇しており，類似団体平均も上回っています。管の老朽度調査や施設の診断結果をもとに，効果的に更新を進めていきます。
②③類似団体平均を下回っていますが，比率は増加傾向です。今後，処理区域を拡大した時期に整備した管が耐用年数を迎えるため，段階的に更新延長を増やしていく必要があると考えます。
</t>
    <rPh sb="1" eb="2">
      <t>カン</t>
    </rPh>
    <rPh sb="3" eb="5">
      <t>シセツ</t>
    </rPh>
    <rPh sb="6" eb="9">
      <t>ロウキュウカ</t>
    </rPh>
    <rPh sb="10" eb="11">
      <t>スス</t>
    </rPh>
    <rPh sb="19" eb="21">
      <t>ネンネン</t>
    </rPh>
    <rPh sb="21" eb="23">
      <t>ヒリツ</t>
    </rPh>
    <rPh sb="24" eb="26">
      <t>ジョウショウ</t>
    </rPh>
    <rPh sb="31" eb="33">
      <t>ルイジ</t>
    </rPh>
    <rPh sb="33" eb="35">
      <t>ダンタイ</t>
    </rPh>
    <rPh sb="35" eb="37">
      <t>ヘイキン</t>
    </rPh>
    <rPh sb="38" eb="40">
      <t>ウワマワ</t>
    </rPh>
    <rPh sb="46" eb="47">
      <t>カン</t>
    </rPh>
    <rPh sb="48" eb="50">
      <t>ロウキュウ</t>
    </rPh>
    <rPh sb="50" eb="51">
      <t>ド</t>
    </rPh>
    <rPh sb="51" eb="53">
      <t>チョウサ</t>
    </rPh>
    <rPh sb="54" eb="56">
      <t>シセツ</t>
    </rPh>
    <rPh sb="57" eb="59">
      <t>シンダン</t>
    </rPh>
    <rPh sb="59" eb="61">
      <t>ケッカ</t>
    </rPh>
    <rPh sb="66" eb="69">
      <t>コウカテキ</t>
    </rPh>
    <rPh sb="70" eb="72">
      <t>コウシン</t>
    </rPh>
    <rPh sb="73" eb="74">
      <t>スス</t>
    </rPh>
    <rPh sb="84" eb="86">
      <t>ルイジ</t>
    </rPh>
    <rPh sb="86" eb="88">
      <t>ダンタイ</t>
    </rPh>
    <rPh sb="88" eb="90">
      <t>ヘイキン</t>
    </rPh>
    <rPh sb="91" eb="93">
      <t>シタマワ</t>
    </rPh>
    <rPh sb="100" eb="102">
      <t>ヒリツ</t>
    </rPh>
    <rPh sb="103" eb="105">
      <t>ゾウカ</t>
    </rPh>
    <rPh sb="105" eb="107">
      <t>ケイコウ</t>
    </rPh>
    <rPh sb="110" eb="112">
      <t>コンゴ</t>
    </rPh>
    <rPh sb="113" eb="115">
      <t>ショリ</t>
    </rPh>
    <rPh sb="115" eb="117">
      <t>クイキ</t>
    </rPh>
    <rPh sb="118" eb="120">
      <t>カクダイ</t>
    </rPh>
    <rPh sb="122" eb="124">
      <t>ジキ</t>
    </rPh>
    <rPh sb="125" eb="127">
      <t>セイビ</t>
    </rPh>
    <rPh sb="129" eb="130">
      <t>カン</t>
    </rPh>
    <rPh sb="131" eb="133">
      <t>タイヨウ</t>
    </rPh>
    <rPh sb="133" eb="135">
      <t>ネンスウ</t>
    </rPh>
    <rPh sb="136" eb="137">
      <t>ムカ</t>
    </rPh>
    <rPh sb="142" eb="145">
      <t>ダンカイテキ</t>
    </rPh>
    <rPh sb="146" eb="148">
      <t>コウシン</t>
    </rPh>
    <rPh sb="148" eb="150">
      <t>エンチョウ</t>
    </rPh>
    <rPh sb="151" eb="152">
      <t>フ</t>
    </rPh>
    <rPh sb="157" eb="159">
      <t>ヒツヨウ</t>
    </rPh>
    <rPh sb="163" eb="164">
      <t>カンガ</t>
    </rPh>
    <phoneticPr fontId="4"/>
  </si>
  <si>
    <t>今後，人口減少等による使用料収入の減少や管や施設の老朽化による更新需要の増加を見込んでいます。
老朽度調査や診断結果をもとに，優先して更新すべき管や施設を更新し，効果的な事業運営に努めます。</t>
    <rPh sb="0" eb="2">
      <t>コンゴ</t>
    </rPh>
    <rPh sb="3" eb="5">
      <t>ジンコウ</t>
    </rPh>
    <rPh sb="5" eb="7">
      <t>ゲンショウ</t>
    </rPh>
    <rPh sb="7" eb="8">
      <t>トウ</t>
    </rPh>
    <rPh sb="11" eb="14">
      <t>シヨウリョウ</t>
    </rPh>
    <rPh sb="14" eb="16">
      <t>シュウニュウ</t>
    </rPh>
    <rPh sb="17" eb="19">
      <t>ゲンショウ</t>
    </rPh>
    <rPh sb="20" eb="21">
      <t>カン</t>
    </rPh>
    <rPh sb="22" eb="24">
      <t>シセツ</t>
    </rPh>
    <rPh sb="25" eb="28">
      <t>ロウキュウカ</t>
    </rPh>
    <rPh sb="31" eb="33">
      <t>コウシン</t>
    </rPh>
    <rPh sb="33" eb="35">
      <t>ジュヨウ</t>
    </rPh>
    <rPh sb="36" eb="38">
      <t>ゾウカ</t>
    </rPh>
    <rPh sb="39" eb="41">
      <t>ミコ</t>
    </rPh>
    <rPh sb="48" eb="50">
      <t>ロウキュウ</t>
    </rPh>
    <rPh sb="50" eb="51">
      <t>ド</t>
    </rPh>
    <rPh sb="51" eb="53">
      <t>チョウサ</t>
    </rPh>
    <rPh sb="54" eb="56">
      <t>シンダン</t>
    </rPh>
    <rPh sb="56" eb="58">
      <t>ケッカ</t>
    </rPh>
    <rPh sb="63" eb="65">
      <t>ユウセン</t>
    </rPh>
    <rPh sb="67" eb="69">
      <t>コウシン</t>
    </rPh>
    <rPh sb="72" eb="73">
      <t>カン</t>
    </rPh>
    <rPh sb="74" eb="76">
      <t>シセツ</t>
    </rPh>
    <rPh sb="77" eb="79">
      <t>コウシン</t>
    </rPh>
    <rPh sb="81" eb="84">
      <t>コウカテキ</t>
    </rPh>
    <rPh sb="85" eb="87">
      <t>ジギョウ</t>
    </rPh>
    <rPh sb="87" eb="89">
      <t>ウンエイ</t>
    </rPh>
    <rPh sb="90" eb="91">
      <t>ツト</t>
    </rPh>
    <phoneticPr fontId="4"/>
  </si>
  <si>
    <t>本市は，平成31年4月1日付けで農業集落排水事業に地方公営企業法を適用し，下水道事業と会計を統合しました。
①各年度とも100％を上回っていますが，人口減少等により使用料収入が減少すると予測しているため注視していく必要があります。
②累積欠損金は発生しておりません。
③流動資産，流動負債ともに減少しましたが，流動資産の減少幅の方が大きかったため比率が減少しました。また，流動負債に建設改良等に充てられた企業債が含まれていることから100％を下回っていますが，支払能力に問題はありません。
④類似団体平均を下回っており，今後も企業債残高の減少に伴い比率は減少する見込みです。
⑤各年度とも100％を上回っており，事業に必要な費用を使用料で賄うことができていますが，今後も維持管理費の削減や使用料収入の確保に努めます。
⑥類似団体平均を下回って推移しています。
⑦類似団体平均や全国平均を上回っており適切な事業規模であると考えます。
⑧本市の処理区域内の下水管（汚水）はほとんど整備されているため，今後も同水準で推移する見込みです。</t>
    <rPh sb="55" eb="58">
      <t>カクネンド</t>
    </rPh>
    <rPh sb="65" eb="67">
      <t>ウワマワ</t>
    </rPh>
    <rPh sb="74" eb="76">
      <t>ジンコウ</t>
    </rPh>
    <rPh sb="76" eb="78">
      <t>ゲンショウ</t>
    </rPh>
    <rPh sb="78" eb="79">
      <t>トウ</t>
    </rPh>
    <rPh sb="82" eb="85">
      <t>シヨウリョウ</t>
    </rPh>
    <rPh sb="85" eb="87">
      <t>シュウニュウ</t>
    </rPh>
    <rPh sb="88" eb="90">
      <t>ゲンショウ</t>
    </rPh>
    <rPh sb="93" eb="95">
      <t>ヨソク</t>
    </rPh>
    <rPh sb="101" eb="103">
      <t>チュウシ</t>
    </rPh>
    <rPh sb="107" eb="109">
      <t>ヒツヨウ</t>
    </rPh>
    <rPh sb="117" eb="119">
      <t>ルイセキ</t>
    </rPh>
    <rPh sb="119" eb="121">
      <t>ケッソン</t>
    </rPh>
    <rPh sb="121" eb="122">
      <t>キン</t>
    </rPh>
    <rPh sb="123" eb="125">
      <t>ハッセイ</t>
    </rPh>
    <rPh sb="135" eb="137">
      <t>リュウドウ</t>
    </rPh>
    <rPh sb="137" eb="139">
      <t>シサン</t>
    </rPh>
    <rPh sb="140" eb="142">
      <t>リュウドウ</t>
    </rPh>
    <rPh sb="142" eb="144">
      <t>フサイ</t>
    </rPh>
    <rPh sb="147" eb="149">
      <t>ゲンショウ</t>
    </rPh>
    <rPh sb="155" eb="157">
      <t>リュウドウ</t>
    </rPh>
    <rPh sb="157" eb="159">
      <t>シサン</t>
    </rPh>
    <rPh sb="160" eb="163">
      <t>ゲンショウハバ</t>
    </rPh>
    <rPh sb="164" eb="165">
      <t>ホウ</t>
    </rPh>
    <rPh sb="166" eb="167">
      <t>オオ</t>
    </rPh>
    <rPh sb="173" eb="175">
      <t>ヒリツ</t>
    </rPh>
    <rPh sb="176" eb="178">
      <t>ゲンショウ</t>
    </rPh>
    <rPh sb="186" eb="188">
      <t>リュウドウ</t>
    </rPh>
    <rPh sb="188" eb="190">
      <t>フサイ</t>
    </rPh>
    <rPh sb="191" eb="193">
      <t>ケンセツ</t>
    </rPh>
    <rPh sb="193" eb="195">
      <t>カイリョウ</t>
    </rPh>
    <rPh sb="195" eb="196">
      <t>トウ</t>
    </rPh>
    <rPh sb="197" eb="198">
      <t>ア</t>
    </rPh>
    <rPh sb="202" eb="204">
      <t>キギョウ</t>
    </rPh>
    <rPh sb="204" eb="205">
      <t>サイ</t>
    </rPh>
    <rPh sb="206" eb="207">
      <t>フク</t>
    </rPh>
    <rPh sb="221" eb="223">
      <t>シタマワ</t>
    </rPh>
    <rPh sb="230" eb="232">
      <t>シハラ</t>
    </rPh>
    <rPh sb="232" eb="234">
      <t>ノウリョク</t>
    </rPh>
    <rPh sb="235" eb="237">
      <t>モンダイ</t>
    </rPh>
    <rPh sb="246" eb="248">
      <t>ルイジ</t>
    </rPh>
    <rPh sb="248" eb="250">
      <t>ダンタイ</t>
    </rPh>
    <rPh sb="250" eb="252">
      <t>ヘイキン</t>
    </rPh>
    <rPh sb="253" eb="255">
      <t>シタマワ</t>
    </rPh>
    <rPh sb="260" eb="262">
      <t>コンゴ</t>
    </rPh>
    <rPh sb="263" eb="265">
      <t>キギョウ</t>
    </rPh>
    <rPh sb="265" eb="266">
      <t>サイ</t>
    </rPh>
    <rPh sb="266" eb="268">
      <t>ザンダカ</t>
    </rPh>
    <rPh sb="269" eb="271">
      <t>ゲンショウ</t>
    </rPh>
    <rPh sb="272" eb="273">
      <t>トモナ</t>
    </rPh>
    <rPh sb="274" eb="276">
      <t>ヒリツ</t>
    </rPh>
    <rPh sb="277" eb="279">
      <t>ゲンショウ</t>
    </rPh>
    <rPh sb="281" eb="283">
      <t>ミコ</t>
    </rPh>
    <rPh sb="289" eb="292">
      <t>カクネンド</t>
    </rPh>
    <rPh sb="299" eb="301">
      <t>ウワマワ</t>
    </rPh>
    <rPh sb="306" eb="308">
      <t>ジギョウ</t>
    </rPh>
    <rPh sb="309" eb="311">
      <t>ヒツヨウ</t>
    </rPh>
    <rPh sb="312" eb="314">
      <t>ヒヨウ</t>
    </rPh>
    <rPh sb="315" eb="318">
      <t>シヨウリョウ</t>
    </rPh>
    <rPh sb="319" eb="320">
      <t>マカナ</t>
    </rPh>
    <rPh sb="332" eb="334">
      <t>コンゴ</t>
    </rPh>
    <rPh sb="335" eb="337">
      <t>イジ</t>
    </rPh>
    <rPh sb="337" eb="340">
      <t>カンリヒ</t>
    </rPh>
    <rPh sb="341" eb="343">
      <t>サクゲン</t>
    </rPh>
    <rPh sb="344" eb="347">
      <t>シヨウリョウ</t>
    </rPh>
    <rPh sb="347" eb="349">
      <t>シュウニュウ</t>
    </rPh>
    <rPh sb="350" eb="352">
      <t>カクホ</t>
    </rPh>
    <rPh sb="353" eb="354">
      <t>ツト</t>
    </rPh>
    <rPh sb="360" eb="362">
      <t>ルイジ</t>
    </rPh>
    <rPh sb="362" eb="364">
      <t>ダンタイ</t>
    </rPh>
    <rPh sb="364" eb="366">
      <t>ヘイキン</t>
    </rPh>
    <rPh sb="367" eb="369">
      <t>シタマワ</t>
    </rPh>
    <rPh sb="371" eb="373">
      <t>スイイ</t>
    </rPh>
    <rPh sb="381" eb="383">
      <t>ルイジ</t>
    </rPh>
    <rPh sb="383" eb="385">
      <t>ダンタイ</t>
    </rPh>
    <rPh sb="385" eb="387">
      <t>ヘイキン</t>
    </rPh>
    <rPh sb="388" eb="390">
      <t>ゼンコク</t>
    </rPh>
    <rPh sb="390" eb="392">
      <t>ヘイキン</t>
    </rPh>
    <rPh sb="393" eb="395">
      <t>ウワマワ</t>
    </rPh>
    <rPh sb="399" eb="401">
      <t>テキセツ</t>
    </rPh>
    <rPh sb="402" eb="404">
      <t>ジギョウ</t>
    </rPh>
    <rPh sb="404" eb="406">
      <t>キボ</t>
    </rPh>
    <rPh sb="410" eb="411">
      <t>カンガ</t>
    </rPh>
    <rPh sb="417" eb="419">
      <t>ホンシ</t>
    </rPh>
    <rPh sb="420" eb="422">
      <t>ショリ</t>
    </rPh>
    <rPh sb="422" eb="425">
      <t>クイキナイ</t>
    </rPh>
    <rPh sb="426" eb="429">
      <t>ゲスイカン</t>
    </rPh>
    <rPh sb="430" eb="432">
      <t>オスイ</t>
    </rPh>
    <rPh sb="438" eb="440">
      <t>セイビ</t>
    </rPh>
    <rPh sb="448" eb="450">
      <t>コンゴ</t>
    </rPh>
    <rPh sb="451" eb="454">
      <t>ドウスイジュン</t>
    </rPh>
    <rPh sb="455" eb="457">
      <t>スイイ</t>
    </rPh>
    <rPh sb="459" eb="461">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</si>
</sst>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0.09</c:v>
                </c:pt>
                <c:pt idx="1">
                  <c:v>0.08</c:v>
                </c:pt>
                <c:pt idx="2">
                  <c:v>0.05</c:v>
                </c:pt>
                <c:pt idx="3">
                  <c:v>0.11</c:v>
                </c:pt>
                <c:pt idx="4">
                  <c:v>0.12</c:v>
                </c:pt>
              </c:numCache>
            </c:numRef>
          </c:val>
          <c:extLst>
            <c:ext xmlns:c16="http://schemas.microsoft.com/office/drawing/2014/chart" uri="{C3380CC4-5D6E-409C-BE32-E72D297353CC}">
              <c16:uniqueId val="{00000000-884D-4341-933F-7D4FF333617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0.28000000000000003</c:v>
                </c:pt>
                <c:pt idx="2">
                  <c:v>0.21</c:v>
                </c:pt>
                <c:pt idx="3">
                  <c:v>0.25</c:v>
                </c:pt>
                <c:pt idx="4">
                  <c:v>0.21</c:v>
                </c:pt>
              </c:numCache>
            </c:numRef>
          </c:val>
          <c:smooth val="0"/>
          <c:extLst>
            <c:ext xmlns:c16="http://schemas.microsoft.com/office/drawing/2014/chart" uri="{C3380CC4-5D6E-409C-BE32-E72D297353CC}">
              <c16:uniqueId val="{00000001-884D-4341-933F-7D4FF333617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77.709999999999994</c:v>
                </c:pt>
                <c:pt idx="1">
                  <c:v>78.650000000000006</c:v>
                </c:pt>
                <c:pt idx="2">
                  <c:v>77.88</c:v>
                </c:pt>
                <c:pt idx="3">
                  <c:v>79.98</c:v>
                </c:pt>
                <c:pt idx="4">
                  <c:v>76.12</c:v>
                </c:pt>
              </c:numCache>
            </c:numRef>
          </c:val>
          <c:extLst>
            <c:ext xmlns:c16="http://schemas.microsoft.com/office/drawing/2014/chart" uri="{C3380CC4-5D6E-409C-BE32-E72D297353CC}">
              <c16:uniqueId val="{00000000-ACBC-4CCC-8749-2327208F84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66.63</c:v>
                </c:pt>
                <c:pt idx="1">
                  <c:v>67.040000000000006</c:v>
                </c:pt>
                <c:pt idx="2">
                  <c:v>66.34</c:v>
                </c:pt>
                <c:pt idx="3">
                  <c:v>67.069999999999993</c:v>
                </c:pt>
                <c:pt idx="4">
                  <c:v>66.78</c:v>
                </c:pt>
              </c:numCache>
            </c:numRef>
          </c:val>
          <c:smooth val="0"/>
          <c:extLst>
            <c:ext xmlns:c16="http://schemas.microsoft.com/office/drawing/2014/chart" uri="{C3380CC4-5D6E-409C-BE32-E72D297353CC}">
              <c16:uniqueId val="{00000001-ACBC-4CCC-8749-2327208F84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96.92</c:v>
                </c:pt>
                <c:pt idx="1">
                  <c:v>96.89</c:v>
                </c:pt>
                <c:pt idx="2">
                  <c:v>96.87</c:v>
                </c:pt>
                <c:pt idx="3">
                  <c:v>96.91</c:v>
                </c:pt>
                <c:pt idx="4">
                  <c:v>97.01</c:v>
                </c:pt>
              </c:numCache>
            </c:numRef>
          </c:val>
          <c:extLst>
            <c:ext xmlns:c16="http://schemas.microsoft.com/office/drawing/2014/chart" uri="{C3380CC4-5D6E-409C-BE32-E72D297353CC}">
              <c16:uniqueId val="{00000000-259F-4ADB-A9B0-4EB5D946EFA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93.38</c:v>
                </c:pt>
                <c:pt idx="1">
                  <c:v>93.5</c:v>
                </c:pt>
                <c:pt idx="2">
                  <c:v>93.86</c:v>
                </c:pt>
                <c:pt idx="3">
                  <c:v>93.96</c:v>
                </c:pt>
                <c:pt idx="4">
                  <c:v>94.06</c:v>
                </c:pt>
              </c:numCache>
            </c:numRef>
          </c:val>
          <c:smooth val="0"/>
          <c:extLst>
            <c:ext xmlns:c16="http://schemas.microsoft.com/office/drawing/2014/chart" uri="{C3380CC4-5D6E-409C-BE32-E72D297353CC}">
              <c16:uniqueId val="{00000001-259F-4ADB-A9B0-4EB5D946EFA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106.18</c:v>
                </c:pt>
                <c:pt idx="1">
                  <c:v>107.95</c:v>
                </c:pt>
                <c:pt idx="2">
                  <c:v>110.52</c:v>
                </c:pt>
                <c:pt idx="3">
                  <c:v>109.06</c:v>
                </c:pt>
                <c:pt idx="4">
                  <c:v>109.25</c:v>
                </c:pt>
              </c:numCache>
            </c:numRef>
          </c:val>
          <c:extLst>
            <c:ext xmlns:c16="http://schemas.microsoft.com/office/drawing/2014/chart" uri="{C3380CC4-5D6E-409C-BE32-E72D297353CC}">
              <c16:uniqueId val="{00000000-7DC2-4466-BF50-541FDB0FDA6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108.52</c:v>
                </c:pt>
                <c:pt idx="1">
                  <c:v>109.12</c:v>
                </c:pt>
                <c:pt idx="2">
                  <c:v>110.22</c:v>
                </c:pt>
                <c:pt idx="3">
                  <c:v>110.01</c:v>
                </c:pt>
                <c:pt idx="4">
                  <c:v>111.12</c:v>
                </c:pt>
              </c:numCache>
            </c:numRef>
          </c:val>
          <c:smooth val="0"/>
          <c:extLst>
            <c:ext xmlns:c16="http://schemas.microsoft.com/office/drawing/2014/chart" uri="{C3380CC4-5D6E-409C-BE32-E72D297353CC}">
              <c16:uniqueId val="{00000001-7DC2-4466-BF50-541FDB0FDA6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46.73</c:v>
                </c:pt>
                <c:pt idx="1">
                  <c:v>48.48</c:v>
                </c:pt>
                <c:pt idx="2">
                  <c:v>50.22</c:v>
                </c:pt>
                <c:pt idx="3">
                  <c:v>51.98</c:v>
                </c:pt>
                <c:pt idx="4">
                  <c:v>53.38</c:v>
                </c:pt>
              </c:numCache>
            </c:numRef>
          </c:val>
          <c:extLst>
            <c:ext xmlns:c16="http://schemas.microsoft.com/office/drawing/2014/chart" uri="{C3380CC4-5D6E-409C-BE32-E72D297353CC}">
              <c16:uniqueId val="{00000000-5EA6-42BD-9610-800A1DC0C7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27.96</c:v>
                </c:pt>
                <c:pt idx="1">
                  <c:v>28.81</c:v>
                </c:pt>
                <c:pt idx="2">
                  <c:v>31.19</c:v>
                </c:pt>
                <c:pt idx="3">
                  <c:v>33.090000000000003</c:v>
                </c:pt>
                <c:pt idx="4">
                  <c:v>34.33</c:v>
                </c:pt>
              </c:numCache>
            </c:numRef>
          </c:val>
          <c:smooth val="0"/>
          <c:extLst>
            <c:ext xmlns:c16="http://schemas.microsoft.com/office/drawing/2014/chart" uri="{C3380CC4-5D6E-409C-BE32-E72D297353CC}">
              <c16:uniqueId val="{00000001-5EA6-42BD-9610-800A1DC0C7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1.32</c:v>
                </c:pt>
                <c:pt idx="1">
                  <c:v>1.54</c:v>
                </c:pt>
                <c:pt idx="2">
                  <c:v>1.79</c:v>
                </c:pt>
                <c:pt idx="3">
                  <c:v>1.8</c:v>
                </c:pt>
                <c:pt idx="4">
                  <c:v>1.89</c:v>
                </c:pt>
              </c:numCache>
            </c:numRef>
          </c:val>
          <c:extLst>
            <c:ext xmlns:c16="http://schemas.microsoft.com/office/drawing/2014/chart" uri="{C3380CC4-5D6E-409C-BE32-E72D297353CC}">
              <c16:uniqueId val="{00000000-F2E4-4D83-AB8E-DAB389F7C7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3.4</c:v>
                </c:pt>
                <c:pt idx="1">
                  <c:v>3.84</c:v>
                </c:pt>
                <c:pt idx="2">
                  <c:v>4.3099999999999996</c:v>
                </c:pt>
                <c:pt idx="3">
                  <c:v>5.04</c:v>
                </c:pt>
                <c:pt idx="4">
                  <c:v>5.1100000000000003</c:v>
                </c:pt>
              </c:numCache>
            </c:numRef>
          </c:val>
          <c:smooth val="0"/>
          <c:extLst>
            <c:ext xmlns:c16="http://schemas.microsoft.com/office/drawing/2014/chart" uri="{C3380CC4-5D6E-409C-BE32-E72D297353CC}">
              <c16:uniqueId val="{00000001-F2E4-4D83-AB8E-DAB389F7C7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4C-4560-B7B8-9E67690B64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4.87</c:v>
                </c:pt>
                <c:pt idx="1">
                  <c:v>3.8</c:v>
                </c:pt>
                <c:pt idx="2">
                  <c:v>3.21</c:v>
                </c:pt>
                <c:pt idx="3">
                  <c:v>2.36</c:v>
                </c:pt>
                <c:pt idx="4">
                  <c:v>2.0699999999999998</c:v>
                </c:pt>
              </c:numCache>
            </c:numRef>
          </c:val>
          <c:smooth val="0"/>
          <c:extLst>
            <c:ext xmlns:c16="http://schemas.microsoft.com/office/drawing/2014/chart" uri="{C3380CC4-5D6E-409C-BE32-E72D297353CC}">
              <c16:uniqueId val="{00000001-F54C-4560-B7B8-9E67690B64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30.75</c:v>
                </c:pt>
                <c:pt idx="1">
                  <c:v>41.36</c:v>
                </c:pt>
                <c:pt idx="2">
                  <c:v>42.3</c:v>
                </c:pt>
                <c:pt idx="3">
                  <c:v>40.92</c:v>
                </c:pt>
                <c:pt idx="4">
                  <c:v>29.69</c:v>
                </c:pt>
              </c:numCache>
            </c:numRef>
          </c:val>
          <c:extLst>
            <c:ext xmlns:c16="http://schemas.microsoft.com/office/drawing/2014/chart" uri="{C3380CC4-5D6E-409C-BE32-E72D297353CC}">
              <c16:uniqueId val="{00000000-5765-4E55-88EA-009EE95381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47.32</c:v>
                </c:pt>
                <c:pt idx="1">
                  <c:v>49.96</c:v>
                </c:pt>
                <c:pt idx="2">
                  <c:v>58.04</c:v>
                </c:pt>
                <c:pt idx="3">
                  <c:v>62.12</c:v>
                </c:pt>
                <c:pt idx="4">
                  <c:v>61.57</c:v>
                </c:pt>
              </c:numCache>
            </c:numRef>
          </c:val>
          <c:smooth val="0"/>
          <c:extLst>
            <c:ext xmlns:c16="http://schemas.microsoft.com/office/drawing/2014/chart" uri="{C3380CC4-5D6E-409C-BE32-E72D297353CC}">
              <c16:uniqueId val="{00000001-5765-4E55-88EA-009EE95381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674.77</c:v>
                </c:pt>
                <c:pt idx="1">
                  <c:v>637.97</c:v>
                </c:pt>
                <c:pt idx="2">
                  <c:v>600.46</c:v>
                </c:pt>
                <c:pt idx="3">
                  <c:v>558.33000000000004</c:v>
                </c:pt>
                <c:pt idx="4">
                  <c:v>524.05999999999995</c:v>
                </c:pt>
              </c:numCache>
            </c:numRef>
          </c:val>
          <c:extLst>
            <c:ext xmlns:c16="http://schemas.microsoft.com/office/drawing/2014/chart" uri="{C3380CC4-5D6E-409C-BE32-E72D297353CC}">
              <c16:uniqueId val="{00000000-BE04-4DD4-8E53-6C68794193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1017.47</c:v>
                </c:pt>
                <c:pt idx="1">
                  <c:v>970.35</c:v>
                </c:pt>
                <c:pt idx="2">
                  <c:v>917.29</c:v>
                </c:pt>
                <c:pt idx="3">
                  <c:v>875.53</c:v>
                </c:pt>
                <c:pt idx="4">
                  <c:v>867.39</c:v>
                </c:pt>
              </c:numCache>
            </c:numRef>
          </c:val>
          <c:smooth val="0"/>
          <c:extLst>
            <c:ext xmlns:c16="http://schemas.microsoft.com/office/drawing/2014/chart" uri="{C3380CC4-5D6E-409C-BE32-E72D297353CC}">
              <c16:uniqueId val="{00000001-BE04-4DD4-8E53-6C68794193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102.98</c:v>
                </c:pt>
                <c:pt idx="1">
                  <c:v>108.36</c:v>
                </c:pt>
                <c:pt idx="2">
                  <c:v>111.15</c:v>
                </c:pt>
                <c:pt idx="3">
                  <c:v>107.74</c:v>
                </c:pt>
                <c:pt idx="4">
                  <c:v>107.96</c:v>
                </c:pt>
              </c:numCache>
            </c:numRef>
          </c:val>
          <c:extLst>
            <c:ext xmlns:c16="http://schemas.microsoft.com/office/drawing/2014/chart" uri="{C3380CC4-5D6E-409C-BE32-E72D297353CC}">
              <c16:uniqueId val="{00000000-A32D-4614-9877-6323B526269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96.37</c:v>
                </c:pt>
                <c:pt idx="1">
                  <c:v>99.26</c:v>
                </c:pt>
                <c:pt idx="2">
                  <c:v>99.67</c:v>
                </c:pt>
                <c:pt idx="3">
                  <c:v>99.83</c:v>
                </c:pt>
                <c:pt idx="4">
                  <c:v>100.91</c:v>
                </c:pt>
              </c:numCache>
            </c:numRef>
          </c:val>
          <c:smooth val="0"/>
          <c:extLst>
            <c:ext xmlns:c16="http://schemas.microsoft.com/office/drawing/2014/chart" uri="{C3380CC4-5D6E-409C-BE32-E72D297353CC}">
              <c16:uniqueId val="{00000001-A32D-4614-9877-6323B526269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161.82</c:v>
                </c:pt>
                <c:pt idx="1">
                  <c:v>153.63999999999999</c:v>
                </c:pt>
                <c:pt idx="2">
                  <c:v>149.55000000000001</c:v>
                </c:pt>
                <c:pt idx="3">
                  <c:v>154.97</c:v>
                </c:pt>
                <c:pt idx="4">
                  <c:v>154.38999999999999</c:v>
                </c:pt>
              </c:numCache>
            </c:numRef>
          </c:val>
          <c:extLst>
            <c:ext xmlns:c16="http://schemas.microsoft.com/office/drawing/2014/chart" uri="{C3380CC4-5D6E-409C-BE32-E72D297353CC}">
              <c16:uniqueId val="{00000000-C807-4DD6-9D62-39BD85CC6D5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162.65</c:v>
                </c:pt>
                <c:pt idx="1">
                  <c:v>159.53</c:v>
                </c:pt>
                <c:pt idx="2">
                  <c:v>159.6</c:v>
                </c:pt>
                <c:pt idx="3">
                  <c:v>158.94</c:v>
                </c:pt>
                <c:pt idx="4">
                  <c:v>158.04</c:v>
                </c:pt>
              </c:numCache>
            </c:numRef>
          </c:val>
          <c:smooth val="0"/>
          <c:extLst>
            <c:ext xmlns:c16="http://schemas.microsoft.com/office/drawing/2014/chart" uri="{C3380CC4-5D6E-409C-BE32-E72D297353CC}">
              <c16:uniqueId val="{00000001-C807-4DD6-9D62-39BD85CC6D5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49" zoomScale="60" zoomScaleNormal="55" workbookViewId="0">
      <selection activeCell="I8" sqref="I8:O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旭川市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9">
        <f>データ!S6</f>
        <v>334070</v>
      </c>
      <c r="AM8" s="69"/>
      <c r="AN8" s="69"/>
      <c r="AO8" s="69"/>
      <c r="AP8" s="69"/>
      <c r="AQ8" s="69"/>
      <c r="AR8" s="69"/>
      <c r="AS8" s="69"/>
      <c r="AT8" s="68">
        <f>データ!T6</f>
        <v>747.66</v>
      </c>
      <c r="AU8" s="68"/>
      <c r="AV8" s="68"/>
      <c r="AW8" s="68"/>
      <c r="AX8" s="68"/>
      <c r="AY8" s="68"/>
      <c r="AZ8" s="68"/>
      <c r="BA8" s="68"/>
      <c r="BB8" s="68">
        <f>データ!U6</f>
        <v>446.82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71.59</v>
      </c>
      <c r="J10" s="68"/>
      <c r="K10" s="68"/>
      <c r="L10" s="68"/>
      <c r="M10" s="68"/>
      <c r="N10" s="68"/>
      <c r="O10" s="68"/>
      <c r="P10" s="68">
        <f>データ!P6</f>
        <v>96.97</v>
      </c>
      <c r="Q10" s="68"/>
      <c r="R10" s="68"/>
      <c r="S10" s="68"/>
      <c r="T10" s="68"/>
      <c r="U10" s="68"/>
      <c r="V10" s="68"/>
      <c r="W10" s="68">
        <f>データ!Q6</f>
        <v>69.09</v>
      </c>
      <c r="X10" s="68"/>
      <c r="Y10" s="68"/>
      <c r="Z10" s="68"/>
      <c r="AA10" s="68"/>
      <c r="AB10" s="68"/>
      <c r="AC10" s="68"/>
      <c r="AD10" s="69">
        <f>データ!R6</f>
        <v>3264</v>
      </c>
      <c r="AE10" s="69"/>
      <c r="AF10" s="69"/>
      <c r="AG10" s="69"/>
      <c r="AH10" s="69"/>
      <c r="AI10" s="69"/>
      <c r="AJ10" s="69"/>
      <c r="AK10" s="2"/>
      <c r="AL10" s="69">
        <f>データ!V6</f>
        <v>322516</v>
      </c>
      <c r="AM10" s="69"/>
      <c r="AN10" s="69"/>
      <c r="AO10" s="69"/>
      <c r="AP10" s="69"/>
      <c r="AQ10" s="69"/>
      <c r="AR10" s="69"/>
      <c r="AS10" s="69"/>
      <c r="AT10" s="68">
        <f>データ!W6</f>
        <v>80.55</v>
      </c>
      <c r="AU10" s="68"/>
      <c r="AV10" s="68"/>
      <c r="AW10" s="68"/>
      <c r="AX10" s="68"/>
      <c r="AY10" s="68"/>
      <c r="AZ10" s="68"/>
      <c r="BA10" s="68"/>
      <c r="BB10" s="68">
        <f>データ!X6</f>
        <v>4003.92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K1OKtnVnc/bcxPjkRuLYIldvsIlcth8SeeX0tlk2JQL2OKFI39R91F5uugiUS/Mg9PhYMXrFK2lu6q4jpE67+g==" saltValue="q20yIDk7DmTR9I1xHz6X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12041</v>
      </c>
      <c r="D6" s="33">
        <f t="shared" si="3"/>
        <v>46</v>
      </c>
      <c r="E6" s="33">
        <f t="shared" si="3"/>
        <v>17</v>
      </c>
      <c r="F6" s="33">
        <f t="shared" si="3"/>
        <v>1</v>
      </c>
      <c r="G6" s="33">
        <f t="shared" si="3"/>
        <v>0</v>
      </c>
      <c r="H6" s="33" t="str">
        <f t="shared" si="3"/>
        <v>北海道　旭川市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71.59</v>
      </c>
      <c r="P6" s="34">
        <f t="shared" si="3"/>
        <v>96.97</v>
      </c>
      <c r="Q6" s="34">
        <f t="shared" si="3"/>
        <v>69.09</v>
      </c>
      <c r="R6" s="34">
        <f t="shared" si="3"/>
        <v>3264</v>
      </c>
      <c r="S6" s="34">
        <f t="shared" si="3"/>
        <v>334070</v>
      </c>
      <c r="T6" s="34">
        <f t="shared" si="3"/>
        <v>747.66</v>
      </c>
      <c r="U6" s="34">
        <f t="shared" si="3"/>
        <v>446.82</v>
      </c>
      <c r="V6" s="34">
        <f t="shared" si="3"/>
        <v>322516</v>
      </c>
      <c r="W6" s="34">
        <f t="shared" si="3"/>
        <v>80.55</v>
      </c>
      <c r="X6" s="34">
        <f t="shared" si="3"/>
        <v>4003.92</v>
      </c>
      <c r="Y6" s="35">
        <f>IF(Y7="",NA(),Y7)</f>
        <v>106.18</v>
      </c>
      <c r="Z6" s="35">
        <f t="shared" ref="Z6:AH6" si="4">IF(Z7="",NA(),Z7)</f>
        <v>107.95</v>
      </c>
      <c r="AA6" s="35">
        <f t="shared" si="4"/>
        <v>110.52</v>
      </c>
      <c r="AB6" s="35">
        <f t="shared" si="4"/>
        <v>109.06</v>
      </c>
      <c r="AC6" s="35">
        <f t="shared" si="4"/>
        <v>109.25</v>
      </c>
      <c r="AD6" s="35">
        <f t="shared" si="4"/>
        <v>108.52</v>
      </c>
      <c r="AE6" s="35">
        <f t="shared" si="4"/>
        <v>109.12</v>
      </c>
      <c r="AF6" s="35">
        <f t="shared" si="4"/>
        <v>110.22</v>
      </c>
      <c r="AG6" s="35">
        <f t="shared" si="4"/>
        <v>110.01</v>
      </c>
      <c r="AH6" s="35">
        <f t="shared" si="4"/>
        <v>111.12</v>
      </c>
      <c r="AI6" s="34" t="str">
        <f>IF(AI7="","",IF(AI7="-","【-】","【"&amp;SUBSTITUTE(TEXT(AI7,"#,##0.00"),"-","△")&amp;"】"))</f>
        <v>【108.07】</v>
      </c>
      <c r="AJ6" s="34">
        <f>IF(AJ7="",NA(),AJ7)</f>
        <v>0</v>
      </c>
      <c r="AK6" s="34">
        <f t="shared" ref="AK6:AS6" si="5">IF(AK7="",NA(),AK7)</f>
        <v>0</v>
      </c>
      <c r="AL6" s="34">
        <f t="shared" si="5"/>
        <v>0</v>
      </c>
      <c r="AM6" s="34">
        <f t="shared" si="5"/>
        <v>0</v>
      </c>
      <c r="AN6" s="34">
        <f t="shared" si="5"/>
        <v>0</v>
      </c>
      <c r="AO6" s="35">
        <f t="shared" si="5"/>
        <v>4.87</v>
      </c>
      <c r="AP6" s="35">
        <f t="shared" si="5"/>
        <v>3.8</v>
      </c>
      <c r="AQ6" s="35">
        <f t="shared" si="5"/>
        <v>3.21</v>
      </c>
      <c r="AR6" s="35">
        <f t="shared" si="5"/>
        <v>2.36</v>
      </c>
      <c r="AS6" s="35">
        <f t="shared" si="5"/>
        <v>2.0699999999999998</v>
      </c>
      <c r="AT6" s="34" t="str">
        <f>IF(AT7="","",IF(AT7="-","【-】","【"&amp;SUBSTITUTE(TEXT(AT7,"#,##0.00"),"-","△")&amp;"】"))</f>
        <v>【3.09】</v>
      </c>
      <c r="AU6" s="35">
        <f>IF(AU7="",NA(),AU7)</f>
        <v>30.75</v>
      </c>
      <c r="AV6" s="35">
        <f t="shared" ref="AV6:BD6" si="6">IF(AV7="",NA(),AV7)</f>
        <v>41.36</v>
      </c>
      <c r="AW6" s="35">
        <f t="shared" si="6"/>
        <v>42.3</v>
      </c>
      <c r="AX6" s="35">
        <f t="shared" si="6"/>
        <v>40.92</v>
      </c>
      <c r="AY6" s="35">
        <f t="shared" si="6"/>
        <v>29.69</v>
      </c>
      <c r="AZ6" s="35">
        <f t="shared" si="6"/>
        <v>47.32</v>
      </c>
      <c r="BA6" s="35">
        <f t="shared" si="6"/>
        <v>49.96</v>
      </c>
      <c r="BB6" s="35">
        <f t="shared" si="6"/>
        <v>58.04</v>
      </c>
      <c r="BC6" s="35">
        <f t="shared" si="6"/>
        <v>62.12</v>
      </c>
      <c r="BD6" s="35">
        <f t="shared" si="6"/>
        <v>61.57</v>
      </c>
      <c r="BE6" s="34" t="str">
        <f>IF(BE7="","",IF(BE7="-","【-】","【"&amp;SUBSTITUTE(TEXT(BE7,"#,##0.00"),"-","△")&amp;"】"))</f>
        <v>【69.54】</v>
      </c>
      <c r="BF6" s="35">
        <f>IF(BF7="",NA(),BF7)</f>
        <v>674.77</v>
      </c>
      <c r="BG6" s="35">
        <f t="shared" ref="BG6:BO6" si="7">IF(BG7="",NA(),BG7)</f>
        <v>637.97</v>
      </c>
      <c r="BH6" s="35">
        <f t="shared" si="7"/>
        <v>600.46</v>
      </c>
      <c r="BI6" s="35">
        <f t="shared" si="7"/>
        <v>558.33000000000004</v>
      </c>
      <c r="BJ6" s="35">
        <f t="shared" si="7"/>
        <v>524.05999999999995</v>
      </c>
      <c r="BK6" s="35">
        <f t="shared" si="7"/>
        <v>1017.47</v>
      </c>
      <c r="BL6" s="35">
        <f t="shared" si="7"/>
        <v>970.35</v>
      </c>
      <c r="BM6" s="35">
        <f t="shared" si="7"/>
        <v>917.29</v>
      </c>
      <c r="BN6" s="35">
        <f t="shared" si="7"/>
        <v>875.53</v>
      </c>
      <c r="BO6" s="35">
        <f t="shared" si="7"/>
        <v>867.39</v>
      </c>
      <c r="BP6" s="34" t="str">
        <f>IF(BP7="","",IF(BP7="-","【-】","【"&amp;SUBSTITUTE(TEXT(BP7,"#,##0.00"),"-","△")&amp;"】"))</f>
        <v>【682.51】</v>
      </c>
      <c r="BQ6" s="35">
        <f>IF(BQ7="",NA(),BQ7)</f>
        <v>102.98</v>
      </c>
      <c r="BR6" s="35">
        <f t="shared" ref="BR6:BZ6" si="8">IF(BR7="",NA(),BR7)</f>
        <v>108.36</v>
      </c>
      <c r="BS6" s="35">
        <f t="shared" si="8"/>
        <v>111.15</v>
      </c>
      <c r="BT6" s="35">
        <f t="shared" si="8"/>
        <v>107.74</v>
      </c>
      <c r="BU6" s="35">
        <f t="shared" si="8"/>
        <v>107.96</v>
      </c>
      <c r="BV6" s="35">
        <f t="shared" si="8"/>
        <v>96.37</v>
      </c>
      <c r="BW6" s="35">
        <f t="shared" si="8"/>
        <v>99.26</v>
      </c>
      <c r="BX6" s="35">
        <f t="shared" si="8"/>
        <v>99.67</v>
      </c>
      <c r="BY6" s="35">
        <f t="shared" si="8"/>
        <v>99.83</v>
      </c>
      <c r="BZ6" s="35">
        <f t="shared" si="8"/>
        <v>100.91</v>
      </c>
      <c r="CA6" s="34" t="str">
        <f>IF(CA7="","",IF(CA7="-","【-】","【"&amp;SUBSTITUTE(TEXT(CA7,"#,##0.00"),"-","△")&amp;"】"))</f>
        <v>【100.34】</v>
      </c>
      <c r="CB6" s="35">
        <f>IF(CB7="",NA(),CB7)</f>
        <v>161.82</v>
      </c>
      <c r="CC6" s="35">
        <f t="shared" ref="CC6:CK6" si="9">IF(CC7="",NA(),CC7)</f>
        <v>153.63999999999999</v>
      </c>
      <c r="CD6" s="35">
        <f t="shared" si="9"/>
        <v>149.55000000000001</v>
      </c>
      <c r="CE6" s="35">
        <f t="shared" si="9"/>
        <v>154.97</v>
      </c>
      <c r="CF6" s="35">
        <f t="shared" si="9"/>
        <v>154.38999999999999</v>
      </c>
      <c r="CG6" s="35">
        <f t="shared" si="9"/>
        <v>162.65</v>
      </c>
      <c r="CH6" s="35">
        <f t="shared" si="9"/>
        <v>159.53</v>
      </c>
      <c r="CI6" s="35">
        <f t="shared" si="9"/>
        <v>159.6</v>
      </c>
      <c r="CJ6" s="35">
        <f t="shared" si="9"/>
        <v>158.94</v>
      </c>
      <c r="CK6" s="35">
        <f t="shared" si="9"/>
        <v>158.04</v>
      </c>
      <c r="CL6" s="34" t="str">
        <f>IF(CL7="","",IF(CL7="-","【-】","【"&amp;SUBSTITUTE(TEXT(CL7,"#,##0.00"),"-","△")&amp;"】"))</f>
        <v>【136.15】</v>
      </c>
      <c r="CM6" s="35">
        <f>IF(CM7="",NA(),CM7)</f>
        <v>77.709999999999994</v>
      </c>
      <c r="CN6" s="35">
        <f t="shared" ref="CN6:CV6" si="10">IF(CN7="",NA(),CN7)</f>
        <v>78.650000000000006</v>
      </c>
      <c r="CO6" s="35">
        <f t="shared" si="10"/>
        <v>77.88</v>
      </c>
      <c r="CP6" s="35">
        <f t="shared" si="10"/>
        <v>79.98</v>
      </c>
      <c r="CQ6" s="35">
        <f t="shared" si="10"/>
        <v>76.12</v>
      </c>
      <c r="CR6" s="35">
        <f t="shared" si="10"/>
        <v>66.63</v>
      </c>
      <c r="CS6" s="35">
        <f t="shared" si="10"/>
        <v>67.040000000000006</v>
      </c>
      <c r="CT6" s="35">
        <f t="shared" si="10"/>
        <v>66.34</v>
      </c>
      <c r="CU6" s="35">
        <f t="shared" si="10"/>
        <v>67.069999999999993</v>
      </c>
      <c r="CV6" s="35">
        <f t="shared" si="10"/>
        <v>66.78</v>
      </c>
      <c r="CW6" s="34" t="str">
        <f>IF(CW7="","",IF(CW7="-","【-】","【"&amp;SUBSTITUTE(TEXT(CW7,"#,##0.00"),"-","△")&amp;"】"))</f>
        <v>【59.64】</v>
      </c>
      <c r="CX6" s="35">
        <f>IF(CX7="",NA(),CX7)</f>
        <v>96.92</v>
      </c>
      <c r="CY6" s="35">
        <f t="shared" ref="CY6:DG6" si="11">IF(CY7="",NA(),CY7)</f>
        <v>96.89</v>
      </c>
      <c r="CZ6" s="35">
        <f t="shared" si="11"/>
        <v>96.87</v>
      </c>
      <c r="DA6" s="35">
        <f t="shared" si="11"/>
        <v>96.91</v>
      </c>
      <c r="DB6" s="35">
        <f t="shared" si="11"/>
        <v>97.01</v>
      </c>
      <c r="DC6" s="35">
        <f t="shared" si="11"/>
        <v>93.38</v>
      </c>
      <c r="DD6" s="35">
        <f t="shared" si="11"/>
        <v>93.5</v>
      </c>
      <c r="DE6" s="35">
        <f t="shared" si="11"/>
        <v>93.86</v>
      </c>
      <c r="DF6" s="35">
        <f t="shared" si="11"/>
        <v>93.96</v>
      </c>
      <c r="DG6" s="35">
        <f t="shared" si="11"/>
        <v>94.06</v>
      </c>
      <c r="DH6" s="34" t="str">
        <f>IF(DH7="","",IF(DH7="-","【-】","【"&amp;SUBSTITUTE(TEXT(DH7,"#,##0.00"),"-","△")&amp;"】"))</f>
        <v>【95.35】</v>
      </c>
      <c r="DI6" s="35">
        <f>IF(DI7="",NA(),DI7)</f>
        <v>46.73</v>
      </c>
      <c r="DJ6" s="35">
        <f t="shared" ref="DJ6:DR6" si="12">IF(DJ7="",NA(),DJ7)</f>
        <v>48.48</v>
      </c>
      <c r="DK6" s="35">
        <f t="shared" si="12"/>
        <v>50.22</v>
      </c>
      <c r="DL6" s="35">
        <f t="shared" si="12"/>
        <v>51.98</v>
      </c>
      <c r="DM6" s="35">
        <f t="shared" si="12"/>
        <v>53.38</v>
      </c>
      <c r="DN6" s="35">
        <f t="shared" si="12"/>
        <v>27.96</v>
      </c>
      <c r="DO6" s="35">
        <f t="shared" si="12"/>
        <v>28.81</v>
      </c>
      <c r="DP6" s="35">
        <f t="shared" si="12"/>
        <v>31.19</v>
      </c>
      <c r="DQ6" s="35">
        <f t="shared" si="12"/>
        <v>33.090000000000003</v>
      </c>
      <c r="DR6" s="35">
        <f t="shared" si="12"/>
        <v>34.33</v>
      </c>
      <c r="DS6" s="34" t="str">
        <f>IF(DS7="","",IF(DS7="-","【-】","【"&amp;SUBSTITUTE(TEXT(DS7,"#,##0.00"),"-","△")&amp;"】"))</f>
        <v>【38.57】</v>
      </c>
      <c r="DT6" s="35">
        <f>IF(DT7="",NA(),DT7)</f>
        <v>1.32</v>
      </c>
      <c r="DU6" s="35">
        <f t="shared" ref="DU6:EC6" si="13">IF(DU7="",NA(),DU7)</f>
        <v>1.54</v>
      </c>
      <c r="DV6" s="35">
        <f t="shared" si="13"/>
        <v>1.79</v>
      </c>
      <c r="DW6" s="35">
        <f t="shared" si="13"/>
        <v>1.8</v>
      </c>
      <c r="DX6" s="35">
        <f t="shared" si="13"/>
        <v>1.89</v>
      </c>
      <c r="DY6" s="35">
        <f t="shared" si="13"/>
        <v>3.4</v>
      </c>
      <c r="DZ6" s="35">
        <f t="shared" si="13"/>
        <v>3.84</v>
      </c>
      <c r="EA6" s="35">
        <f t="shared" si="13"/>
        <v>4.3099999999999996</v>
      </c>
      <c r="EB6" s="35">
        <f t="shared" si="13"/>
        <v>5.04</v>
      </c>
      <c r="EC6" s="35">
        <f t="shared" si="13"/>
        <v>5.1100000000000003</v>
      </c>
      <c r="ED6" s="34" t="str">
        <f>IF(ED7="","",IF(ED7="-","【-】","【"&amp;SUBSTITUTE(TEXT(ED7,"#,##0.00"),"-","△")&amp;"】"))</f>
        <v>【5.90】</v>
      </c>
      <c r="EE6" s="35">
        <f>IF(EE7="",NA(),EE7)</f>
        <v>0.09</v>
      </c>
      <c r="EF6" s="35">
        <f t="shared" ref="EF6:EN6" si="14">IF(EF7="",NA(),EF7)</f>
        <v>0.08</v>
      </c>
      <c r="EG6" s="35">
        <f t="shared" si="14"/>
        <v>0.05</v>
      </c>
      <c r="EH6" s="35">
        <f t="shared" si="14"/>
        <v>0.11</v>
      </c>
      <c r="EI6" s="35">
        <f t="shared" si="14"/>
        <v>0.12</v>
      </c>
      <c r="EJ6" s="35">
        <f t="shared" si="14"/>
        <v>0.22</v>
      </c>
      <c r="EK6" s="35">
        <f t="shared" si="14"/>
        <v>0.28000000000000003</v>
      </c>
      <c r="EL6" s="35">
        <f t="shared" si="14"/>
        <v>0.21</v>
      </c>
      <c r="EM6" s="35">
        <f t="shared" si="14"/>
        <v>0.25</v>
      </c>
      <c r="EN6" s="35">
        <f t="shared" si="14"/>
        <v>0.21</v>
      </c>
      <c r="EO6" s="34" t="str">
        <f>IF(EO7="","",IF(EO7="-","【-】","【"&amp;SUBSTITUTE(TEXT(EO7,"#,##0.00"),"-","△")&amp;"】"))</f>
        <v>【0.22】</v>
      </c>
    </row>
    <row r="7" spans="1:148" s="36" customFormat="1" x14ac:dyDescent="0.15">
      <c r="A7" s="28"/>
      <c r="B7" s="37">
        <v>2019</v>
      </c>
      <c r="C7" s="37">
        <v>12041</v>
      </c>
      <c r="D7" s="37">
        <v>46</v>
      </c>
      <c r="E7" s="37">
        <v>17</v>
      </c>
      <c r="F7" s="37">
        <v>1</v>
      </c>
      <c r="G7" s="37">
        <v>0</v>
      </c>
      <c r="H7" s="37" t="s">
        <v>96</v>
      </c>
      <c r="I7" s="37" t="s">
        <v>97</v>
      </c>
      <c r="J7" s="37" t="s">
        <v>98</v>
      </c>
      <c r="K7" s="37" t="s">
        <v>99</v>
      </c>
      <c r="L7" s="37" t="s">
        <v>100</v>
      </c>
      <c r="M7" s="37" t="s">
        <v>101</v>
      </c>
      <c r="N7" s="38" t="s">
        <v>102</v>
      </c>
      <c r="O7" s="38">
        <v>71.59</v>
      </c>
      <c r="P7" s="38">
        <v>96.97</v>
      </c>
      <c r="Q7" s="38">
        <v>69.09</v>
      </c>
      <c r="R7" s="38">
        <v>3264</v>
      </c>
      <c r="S7" s="38">
        <v>334070</v>
      </c>
      <c r="T7" s="38">
        <v>747.66</v>
      </c>
      <c r="U7" s="38">
        <v>446.82</v>
      </c>
      <c r="V7" s="38">
        <v>322516</v>
      </c>
      <c r="W7" s="38">
        <v>80.55</v>
      </c>
      <c r="X7" s="38">
        <v>4003.92</v>
      </c>
      <c r="Y7" s="38">
        <v>106.18</v>
      </c>
      <c r="Z7" s="38">
        <v>107.95</v>
      </c>
      <c r="AA7" s="38">
        <v>110.52</v>
      </c>
      <c r="AB7" s="38">
        <v>109.06</v>
      </c>
      <c r="AC7" s="38">
        <v>109.25</v>
      </c>
      <c r="AD7" s="38">
        <v>108.52</v>
      </c>
      <c r="AE7" s="38">
        <v>109.12</v>
      </c>
      <c r="AF7" s="38">
        <v>110.22</v>
      </c>
      <c r="AG7" s="38">
        <v>110.01</v>
      </c>
      <c r="AH7" s="38">
        <v>111.12</v>
      </c>
      <c r="AI7" s="38">
        <v>108.07</v>
      </c>
      <c r="AJ7" s="38">
        <v>0</v>
      </c>
      <c r="AK7" s="38">
        <v>0</v>
      </c>
      <c r="AL7" s="38">
        <v>0</v>
      </c>
      <c r="AM7" s="38">
        <v>0</v>
      </c>
      <c r="AN7" s="38">
        <v>0</v>
      </c>
      <c r="AO7" s="38">
        <v>4.87</v>
      </c>
      <c r="AP7" s="38">
        <v>3.8</v>
      </c>
      <c r="AQ7" s="38">
        <v>3.21</v>
      </c>
      <c r="AR7" s="38">
        <v>2.36</v>
      </c>
      <c r="AS7" s="38">
        <v>2.0699999999999998</v>
      </c>
      <c r="AT7" s="38">
        <v>3.09</v>
      </c>
      <c r="AU7" s="38">
        <v>30.75</v>
      </c>
      <c r="AV7" s="38">
        <v>41.36</v>
      </c>
      <c r="AW7" s="38">
        <v>42.3</v>
      </c>
      <c r="AX7" s="38">
        <v>40.92</v>
      </c>
      <c r="AY7" s="38">
        <v>29.69</v>
      </c>
      <c r="AZ7" s="38">
        <v>47.32</v>
      </c>
      <c r="BA7" s="38">
        <v>49.96</v>
      </c>
      <c r="BB7" s="38">
        <v>58.04</v>
      </c>
      <c r="BC7" s="38">
        <v>62.12</v>
      </c>
      <c r="BD7" s="38">
        <v>61.57</v>
      </c>
      <c r="BE7" s="38">
        <v>69.540000000000006</v>
      </c>
      <c r="BF7" s="38">
        <v>674.77</v>
      </c>
      <c r="BG7" s="38">
        <v>637.97</v>
      </c>
      <c r="BH7" s="38">
        <v>600.46</v>
      </c>
      <c r="BI7" s="38">
        <v>558.33000000000004</v>
      </c>
      <c r="BJ7" s="38">
        <v>524.05999999999995</v>
      </c>
      <c r="BK7" s="38">
        <v>1017.47</v>
      </c>
      <c r="BL7" s="38">
        <v>970.35</v>
      </c>
      <c r="BM7" s="38">
        <v>917.29</v>
      </c>
      <c r="BN7" s="38">
        <v>875.53</v>
      </c>
      <c r="BO7" s="38">
        <v>867.39</v>
      </c>
      <c r="BP7" s="38">
        <v>682.51</v>
      </c>
      <c r="BQ7" s="38">
        <v>102.98</v>
      </c>
      <c r="BR7" s="38">
        <v>108.36</v>
      </c>
      <c r="BS7" s="38">
        <v>111.15</v>
      </c>
      <c r="BT7" s="38">
        <v>107.74</v>
      </c>
      <c r="BU7" s="38">
        <v>107.96</v>
      </c>
      <c r="BV7" s="38">
        <v>96.37</v>
      </c>
      <c r="BW7" s="38">
        <v>99.26</v>
      </c>
      <c r="BX7" s="38">
        <v>99.67</v>
      </c>
      <c r="BY7" s="38">
        <v>99.83</v>
      </c>
      <c r="BZ7" s="38">
        <v>100.91</v>
      </c>
      <c r="CA7" s="38">
        <v>100.34</v>
      </c>
      <c r="CB7" s="38">
        <v>161.82</v>
      </c>
      <c r="CC7" s="38">
        <v>153.63999999999999</v>
      </c>
      <c r="CD7" s="38">
        <v>149.55000000000001</v>
      </c>
      <c r="CE7" s="38">
        <v>154.97</v>
      </c>
      <c r="CF7" s="38">
        <v>154.38999999999999</v>
      </c>
      <c r="CG7" s="38">
        <v>162.65</v>
      </c>
      <c r="CH7" s="38">
        <v>159.53</v>
      </c>
      <c r="CI7" s="38">
        <v>159.6</v>
      </c>
      <c r="CJ7" s="38">
        <v>158.94</v>
      </c>
      <c r="CK7" s="38">
        <v>158.04</v>
      </c>
      <c r="CL7" s="38">
        <v>136.15</v>
      </c>
      <c r="CM7" s="38">
        <v>77.709999999999994</v>
      </c>
      <c r="CN7" s="38">
        <v>78.650000000000006</v>
      </c>
      <c r="CO7" s="38">
        <v>77.88</v>
      </c>
      <c r="CP7" s="38">
        <v>79.98</v>
      </c>
      <c r="CQ7" s="38">
        <v>76.12</v>
      </c>
      <c r="CR7" s="38">
        <v>66.63</v>
      </c>
      <c r="CS7" s="38">
        <v>67.040000000000006</v>
      </c>
      <c r="CT7" s="38">
        <v>66.34</v>
      </c>
      <c r="CU7" s="38">
        <v>67.069999999999993</v>
      </c>
      <c r="CV7" s="38">
        <v>66.78</v>
      </c>
      <c r="CW7" s="38">
        <v>59.64</v>
      </c>
      <c r="CX7" s="38">
        <v>96.92</v>
      </c>
      <c r="CY7" s="38">
        <v>96.89</v>
      </c>
      <c r="CZ7" s="38">
        <v>96.87</v>
      </c>
      <c r="DA7" s="38">
        <v>96.91</v>
      </c>
      <c r="DB7" s="38">
        <v>97.01</v>
      </c>
      <c r="DC7" s="38">
        <v>93.38</v>
      </c>
      <c r="DD7" s="38">
        <v>93.5</v>
      </c>
      <c r="DE7" s="38">
        <v>93.86</v>
      </c>
      <c r="DF7" s="38">
        <v>93.96</v>
      </c>
      <c r="DG7" s="38">
        <v>94.06</v>
      </c>
      <c r="DH7" s="38">
        <v>95.35</v>
      </c>
      <c r="DI7" s="38">
        <v>46.73</v>
      </c>
      <c r="DJ7" s="38">
        <v>48.48</v>
      </c>
      <c r="DK7" s="38">
        <v>50.22</v>
      </c>
      <c r="DL7" s="38">
        <v>51.98</v>
      </c>
      <c r="DM7" s="38">
        <v>53.38</v>
      </c>
      <c r="DN7" s="38">
        <v>27.96</v>
      </c>
      <c r="DO7" s="38">
        <v>28.81</v>
      </c>
      <c r="DP7" s="38">
        <v>31.19</v>
      </c>
      <c r="DQ7" s="38">
        <v>33.090000000000003</v>
      </c>
      <c r="DR7" s="38">
        <v>34.33</v>
      </c>
      <c r="DS7" s="38">
        <v>38.57</v>
      </c>
      <c r="DT7" s="38">
        <v>1.32</v>
      </c>
      <c r="DU7" s="38">
        <v>1.54</v>
      </c>
      <c r="DV7" s="38">
        <v>1.79</v>
      </c>
      <c r="DW7" s="38">
        <v>1.8</v>
      </c>
      <c r="DX7" s="38">
        <v>1.89</v>
      </c>
      <c r="DY7" s="38">
        <v>3.4</v>
      </c>
      <c r="DZ7" s="38">
        <v>3.84</v>
      </c>
      <c r="EA7" s="38">
        <v>4.3099999999999996</v>
      </c>
      <c r="EB7" s="38">
        <v>5.04</v>
      </c>
      <c r="EC7" s="38">
        <v>5.1100000000000003</v>
      </c>
      <c r="ED7" s="38">
        <v>5.9</v>
      </c>
      <c r="EE7" s="38">
        <v>0.09</v>
      </c>
      <c r="EF7" s="38">
        <v>0.08</v>
      </c>
      <c r="EG7" s="38">
        <v>0.05</v>
      </c>
      <c r="EH7" s="38">
        <v>0.11</v>
      </c>
      <c r="EI7" s="38">
        <v>0.12</v>
      </c>
      <c r="EJ7" s="38">
        <v>0.22</v>
      </c>
      <c r="EK7" s="38">
        <v>0.28000000000000003</v>
      </c>
      <c r="EL7" s="38">
        <v>0.21</v>
      </c>
      <c r="EM7" s="38">
        <v>0.25</v>
      </c>
      <c r="EN7" s="38">
        <v>0.21</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2021-01-21T01:31:46Z</cp:lastPrinted>
  <dcterms:created xsi:type="dcterms:W3CDTF">2020-12-04T02:23:42Z</dcterms:created>
  <dcterms:modified xsi:type="dcterms:W3CDTF">2021-02-25T07:44:00Z</dcterms:modified>
  <cp:category/>
</cp:coreProperties>
</file>