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水道局\12経営企画課\04経営企画係\02組織共用\00一時保存（作業中）\0122〆R2.01.15Fwd 【依頼：124まで】公営企業に係る経営比較分析表（平成30年度決算）の分析等について\00依頼\提出用\"/>
    </mc:Choice>
  </mc:AlternateContent>
  <workbookProtection workbookAlgorithmName="SHA-512" workbookHashValue="5kiuOEnejsoEyzllyWhDKZAsGQZWzKilpY18yv/aAtv5YBYa4lyR35l34lIG+jmQdfSBAQe11xVfKgSWbwnRwg==" workbookSaltValue="J4dzlpBQUzjPDh8c0Uxh9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<sst xmlns="http://schemas.openxmlformats.org/spreadsheetml/2006/main" count="220" uniqueCount="107">
  <si>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</si>
  <si>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</si>
  <si>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</si>
  <si>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</si>
  <si>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</si>
  <si>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</si>
  <si>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</si>
  <si>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</si>
  <si>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</si>
  <si>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</si>
  <si>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</si>
  <si>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</si>
  <si>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</si>
  <si>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</si>
  <si>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</si>
  <si>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</si>
  <si>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</si>
  <si>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</si>
  <si>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</si>
  <si>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</si>
  <si>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</si>
  <si>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</si>
  <si>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</si>
  <si>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</si>
  <si>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</si>
  <si>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</si>
  <si>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</si>
  <si>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</si>
  <si>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</si>
  <si>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</si>
  <si>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</si>
  <si>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</si>
  <si>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</si>
  <si>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</si>
  <si>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</si>
  <si>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</si>
  <si>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</si>
  <si>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</si>
  <si>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</si>
  <si>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</si>
  <si>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</si>
  <si>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</si>
  <si>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</si>
  <si>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</si>
  <si>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</si>
  <si>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</si>
  <si>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</si>
  <si>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</si>
  <si>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</si>
  <si>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</si>
  <si>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</si>
  <si>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</si>
  <si>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</si>
  <si>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</si>
  <si>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</si>
  <si>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</si>
  <si>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</si>
  <si>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</si>
  <si>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</si>
  <si>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</si>
  <si>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</si>
  <si>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</si>
  <si>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</si>
  <si>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</si>
  <si>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</si>
  <si>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</si>
  <si>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</si>
  <si>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</si>
  <si>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</si>
  <si>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</si>
  <si>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</si>
  <si>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</si>
  <si>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</si>
  <si>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</si>
  <si>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</si>
  <si>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</si>
  <si>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</si>
  <si>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</si>
  <si>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</si>
  <si>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</si>
  <si>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</si>
  <si>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</si>
  <si>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</si>
  <si>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</si>
  <si>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</si>
  <si>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</si>
  <si>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</si>
  <si>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</si>
  <si>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</si>
  <si>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</si>
  <si>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</si>
  <si>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</si>
  <si>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</si>
  <si>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</si>
  <si>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</si>
  <si>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</si>
  <si>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</si>
  <si>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</si>
  <si>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</si>
  <si>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</si>
  <si>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</si>
  <si>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</si>
  <si>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</si>
  <si>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</si>
  <si>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今後，施設や管の老朽化による更新により費用の増加が見込まれます。その主な財源である給水収益は，人口減少等により減少傾向が続くものと予想しており、経営状況は年々厳しくなるものと見込んでいます。
優先順位を見極め計画的に事業を実施するとともに，必要な財源の確保のため，水道料金の見直しを含めて検討していく必要があります。
</t>
    <rPh sb="0" eb="2">
      <t>コンゴ</t>
    </rPh>
    <rPh sb="3" eb="5">
      <t>シセツ</t>
    </rPh>
    <rPh sb="6" eb="7">
      <t>カン</t>
    </rPh>
    <rPh sb="8" eb="11">
      <t>ロウキュウカ</t>
    </rPh>
    <rPh sb="14" eb="16">
      <t>コウシン</t>
    </rPh>
    <rPh sb="19" eb="21">
      <t>ヒヨウ</t>
    </rPh>
    <rPh sb="22" eb="24">
      <t>ゾウカ</t>
    </rPh>
    <rPh sb="25" eb="27">
      <t>ミコ</t>
    </rPh>
    <rPh sb="34" eb="35">
      <t>オモ</t>
    </rPh>
    <rPh sb="36" eb="38">
      <t>ザイゲン</t>
    </rPh>
    <rPh sb="41" eb="43">
      <t>キュウスイ</t>
    </rPh>
    <rPh sb="43" eb="45">
      <t>シュウエキ</t>
    </rPh>
    <rPh sb="47" eb="49">
      <t>ジンコウ</t>
    </rPh>
    <rPh sb="49" eb="51">
      <t>ゲンショウ</t>
    </rPh>
    <rPh sb="51" eb="52">
      <t>トウ</t>
    </rPh>
    <rPh sb="55" eb="57">
      <t>ゲンショウ</t>
    </rPh>
    <rPh sb="57" eb="59">
      <t>ケイコウ</t>
    </rPh>
    <rPh sb="60" eb="61">
      <t>ツヅ</t>
    </rPh>
    <rPh sb="65" eb="67">
      <t>ヨソウ</t>
    </rPh>
    <rPh sb="72" eb="74">
      <t>ケイエイ</t>
    </rPh>
    <rPh sb="74" eb="76">
      <t>ジョウキョウ</t>
    </rPh>
    <rPh sb="77" eb="79">
      <t>ネンネン</t>
    </rPh>
    <rPh sb="79" eb="80">
      <t>キビ</t>
    </rPh>
    <rPh sb="87" eb="89">
      <t>ミコ</t>
    </rPh>
    <rPh sb="96" eb="98">
      <t>ユウセン</t>
    </rPh>
    <rPh sb="98" eb="100">
      <t>ジュンイ</t>
    </rPh>
    <rPh sb="101" eb="103">
      <t>ミキワ</t>
    </rPh>
    <rPh sb="104" eb="107">
      <t>ケイカクテキ</t>
    </rPh>
    <rPh sb="108" eb="110">
      <t>ジギョウ</t>
    </rPh>
    <rPh sb="111" eb="113">
      <t>ジッシ</t>
    </rPh>
    <rPh sb="120" eb="122">
      <t>ヒツヨウ</t>
    </rPh>
    <rPh sb="123" eb="125">
      <t>ザイゲン</t>
    </rPh>
    <rPh sb="126" eb="128">
      <t>カクホ</t>
    </rPh>
    <rPh sb="132" eb="134">
      <t>スイドウ</t>
    </rPh>
    <rPh sb="134" eb="136">
      <t>リョウキン</t>
    </rPh>
    <rPh sb="137" eb="139">
      <t>ミナオ</t>
    </rPh>
    <rPh sb="141" eb="142">
      <t>フク</t>
    </rPh>
    <rPh sb="144" eb="146">
      <t>ケントウ</t>
    </rPh>
    <rPh sb="150" eb="152">
      <t>ヒツヨウ</t>
    </rPh>
    <phoneticPr fontId="4"/>
  </si>
  <si>
    <t>①②施設と管の老朽化が進んでいます。調査・診断の結果により，優先して更新する施設や管を選択し，効果的に更新を進めます。
③減少傾向ですが，今後は１％を目指し更新していきます。</t>
    <rPh sb="2" eb="4">
      <t>シセツ</t>
    </rPh>
    <rPh sb="5" eb="6">
      <t>カン</t>
    </rPh>
    <rPh sb="7" eb="10">
      <t>ロウキュウカ</t>
    </rPh>
    <rPh sb="11" eb="12">
      <t>スス</t>
    </rPh>
    <rPh sb="18" eb="20">
      <t>チョウサ</t>
    </rPh>
    <rPh sb="21" eb="23">
      <t>シンダン</t>
    </rPh>
    <rPh sb="24" eb="26">
      <t>ケッカ</t>
    </rPh>
    <rPh sb="30" eb="32">
      <t>ユウセン</t>
    </rPh>
    <rPh sb="34" eb="36">
      <t>コウシン</t>
    </rPh>
    <rPh sb="38" eb="40">
      <t>シセツ</t>
    </rPh>
    <rPh sb="41" eb="42">
      <t>カン</t>
    </rPh>
    <rPh sb="43" eb="45">
      <t>センタク</t>
    </rPh>
    <rPh sb="47" eb="50">
      <t>コウカテキ</t>
    </rPh>
    <rPh sb="51" eb="53">
      <t>コウシン</t>
    </rPh>
    <rPh sb="54" eb="55">
      <t>スス</t>
    </rPh>
    <rPh sb="61" eb="63">
      <t>ゲンショウ</t>
    </rPh>
    <rPh sb="63" eb="65">
      <t>ケイコウ</t>
    </rPh>
    <rPh sb="69" eb="71">
      <t>コンゴ</t>
    </rPh>
    <rPh sb="75" eb="77">
      <t>メザ</t>
    </rPh>
    <rPh sb="78" eb="80">
      <t>コウシン</t>
    </rPh>
    <phoneticPr fontId="4"/>
  </si>
  <si>
    <t>①各年度とも100％を上回っていますが，年々当該比率の減傾向が続いており，今後も人口減少等により料金収入が減少すると見込んでいるため注視していく必要があります。
②累積欠損金は発生していません。
③流動負債に1年以内償還予定の企業債が含まれていることから100％を下回っていますが，支払能力に問題はありません。
④過去からの継続的な投資の影響により類似企業平均を上回っていますが，企業債残高の減少に伴い，比率は減少していく見込みです。
⑤平成29年度以降100％を下回っていることから，より一層維持管理費の削減と料金収入の確保に努めます。
⑥有収水量の減少に比べ，経費の縮減幅が小さく，給水原価は上昇傾向です。
⑦類似企業と比べて施設能力と配水量に差があります。人口減少等により，配水量が減少しているため今後も比率は減少する見込みです。
⑧類似団体平均を下回っていますが，漏水が発生しやすい場所の管を優先して更新を進めていることから，毎年度改善しています。</t>
    <rPh sb="1" eb="4">
      <t>カクネンド</t>
    </rPh>
    <rPh sb="11" eb="13">
      <t>ウワマワ</t>
    </rPh>
    <rPh sb="20" eb="22">
      <t>ネンネン</t>
    </rPh>
    <rPh sb="22" eb="24">
      <t>トウガイ</t>
    </rPh>
    <rPh sb="24" eb="26">
      <t>ヒリツ</t>
    </rPh>
    <rPh sb="27" eb="28">
      <t>ゲン</t>
    </rPh>
    <rPh sb="28" eb="30">
      <t>ケイコウ</t>
    </rPh>
    <rPh sb="31" eb="32">
      <t>ツヅ</t>
    </rPh>
    <rPh sb="37" eb="39">
      <t>コンゴ</t>
    </rPh>
    <rPh sb="40" eb="42">
      <t>ジンコウ</t>
    </rPh>
    <rPh sb="42" eb="44">
      <t>ゲンショウ</t>
    </rPh>
    <rPh sb="44" eb="45">
      <t>トウ</t>
    </rPh>
    <rPh sb="48" eb="50">
      <t>リョウキン</t>
    </rPh>
    <rPh sb="50" eb="52">
      <t>シュウニュウ</t>
    </rPh>
    <rPh sb="53" eb="55">
      <t>ゲンショウ</t>
    </rPh>
    <rPh sb="58" eb="60">
      <t>ミコ</t>
    </rPh>
    <rPh sb="66" eb="68">
      <t>チュウシ</t>
    </rPh>
    <rPh sb="72" eb="74">
      <t>ヒツヨウ</t>
    </rPh>
    <rPh sb="82" eb="84">
      <t>ルイセキ</t>
    </rPh>
    <rPh sb="84" eb="86">
      <t>ケッソン</t>
    </rPh>
    <rPh sb="86" eb="87">
      <t>キン</t>
    </rPh>
    <rPh sb="88" eb="90">
      <t>ハッセイ</t>
    </rPh>
    <rPh sb="99" eb="101">
      <t>リュウドウ</t>
    </rPh>
    <rPh sb="101" eb="103">
      <t>フサイ</t>
    </rPh>
    <rPh sb="105" eb="106">
      <t>ネン</t>
    </rPh>
    <rPh sb="106" eb="108">
      <t>イナイ</t>
    </rPh>
    <rPh sb="108" eb="110">
      <t>ショウカン</t>
    </rPh>
    <rPh sb="110" eb="112">
      <t>ヨテイ</t>
    </rPh>
    <rPh sb="113" eb="115">
      <t>キギョウ</t>
    </rPh>
    <rPh sb="115" eb="116">
      <t>サイ</t>
    </rPh>
    <rPh sb="117" eb="118">
      <t>フク</t>
    </rPh>
    <rPh sb="132" eb="134">
      <t>シタマワ</t>
    </rPh>
    <rPh sb="141" eb="143">
      <t>シハラ</t>
    </rPh>
    <rPh sb="143" eb="145">
      <t>ノウリョク</t>
    </rPh>
    <rPh sb="146" eb="148">
      <t>モンダイ</t>
    </rPh>
    <rPh sb="157" eb="159">
      <t>カコ</t>
    </rPh>
    <rPh sb="162" eb="164">
      <t>ケイゾク</t>
    </rPh>
    <rPh sb="166" eb="168">
      <t>トウシ</t>
    </rPh>
    <rPh sb="169" eb="171">
      <t>エイキョウ</t>
    </rPh>
    <rPh sb="174" eb="176">
      <t>ルイジ</t>
    </rPh>
    <rPh sb="176" eb="178">
      <t>キギョウ</t>
    </rPh>
    <rPh sb="178" eb="180">
      <t>ヘイキン</t>
    </rPh>
    <rPh sb="181" eb="183">
      <t>ウワマワ</t>
    </rPh>
    <rPh sb="190" eb="192">
      <t>キギョウ</t>
    </rPh>
    <rPh sb="192" eb="193">
      <t>サイ</t>
    </rPh>
    <rPh sb="193" eb="195">
      <t>ザンダカ</t>
    </rPh>
    <rPh sb="196" eb="198">
      <t>ゲンショウ</t>
    </rPh>
    <rPh sb="199" eb="200">
      <t>トモナ</t>
    </rPh>
    <rPh sb="202" eb="204">
      <t>ヒリツ</t>
    </rPh>
    <rPh sb="205" eb="207">
      <t>ゲンショウ</t>
    </rPh>
    <rPh sb="211" eb="213">
      <t>ミコ</t>
    </rPh>
    <rPh sb="219" eb="221">
      <t>ヘイセイ</t>
    </rPh>
    <rPh sb="223" eb="225">
      <t>ネンド</t>
    </rPh>
    <rPh sb="225" eb="227">
      <t>イコウ</t>
    </rPh>
    <rPh sb="232" eb="234">
      <t>シタマワ</t>
    </rPh>
    <rPh sb="245" eb="247">
      <t>イッソウ</t>
    </rPh>
    <rPh sb="247" eb="249">
      <t>イジ</t>
    </rPh>
    <rPh sb="249" eb="252">
      <t>カンリヒ</t>
    </rPh>
    <rPh sb="253" eb="255">
      <t>サクゲン</t>
    </rPh>
    <rPh sb="256" eb="258">
      <t>リョウキン</t>
    </rPh>
    <rPh sb="258" eb="260">
      <t>シュウニュウ</t>
    </rPh>
    <rPh sb="261" eb="263">
      <t>カクホ</t>
    </rPh>
    <rPh sb="264" eb="265">
      <t>ツト</t>
    </rPh>
    <rPh sb="271" eb="273">
      <t>ユウシュウ</t>
    </rPh>
    <rPh sb="273" eb="275">
      <t>スイリョウ</t>
    </rPh>
    <rPh sb="276" eb="278">
      <t>ゲンショウ</t>
    </rPh>
    <rPh sb="279" eb="280">
      <t>クラ</t>
    </rPh>
    <rPh sb="282" eb="284">
      <t>ケイヒ</t>
    </rPh>
    <rPh sb="285" eb="287">
      <t>シュクゲン</t>
    </rPh>
    <rPh sb="287" eb="288">
      <t>ハバ</t>
    </rPh>
    <rPh sb="289" eb="290">
      <t>チイ</t>
    </rPh>
    <rPh sb="293" eb="295">
      <t>キュウスイ</t>
    </rPh>
    <rPh sb="295" eb="297">
      <t>ゲンカ</t>
    </rPh>
    <rPh sb="298" eb="300">
      <t>ジョウショウ</t>
    </rPh>
    <rPh sb="300" eb="302">
      <t>ケイコウ</t>
    </rPh>
    <rPh sb="307" eb="309">
      <t>ルイジ</t>
    </rPh>
    <rPh sb="309" eb="311">
      <t>キギョウ</t>
    </rPh>
    <rPh sb="312" eb="313">
      <t>クラ</t>
    </rPh>
    <rPh sb="315" eb="317">
      <t>シセツ</t>
    </rPh>
    <rPh sb="317" eb="319">
      <t>ノウリョク</t>
    </rPh>
    <rPh sb="320" eb="322">
      <t>ハイスイ</t>
    </rPh>
    <rPh sb="322" eb="323">
      <t>リョウ</t>
    </rPh>
    <rPh sb="324" eb="325">
      <t>サ</t>
    </rPh>
    <rPh sb="331" eb="333">
      <t>ジンコウ</t>
    </rPh>
    <rPh sb="333" eb="335">
      <t>ゲンショウ</t>
    </rPh>
    <rPh sb="335" eb="336">
      <t>トウ</t>
    </rPh>
    <rPh sb="340" eb="342">
      <t>ハイスイ</t>
    </rPh>
    <rPh sb="342" eb="343">
      <t>リョウ</t>
    </rPh>
    <rPh sb="344" eb="346">
      <t>ゲンショウ</t>
    </rPh>
    <rPh sb="352" eb="354">
      <t>コンゴ</t>
    </rPh>
    <rPh sb="355" eb="357">
      <t>ヒリツ</t>
    </rPh>
    <rPh sb="358" eb="360">
      <t>ゲンショウ</t>
    </rPh>
    <rPh sb="362" eb="364">
      <t>ミコ</t>
    </rPh>
    <rPh sb="370" eb="372">
      <t>ルイジ</t>
    </rPh>
    <rPh sb="372" eb="374">
      <t>ダンタイ</t>
    </rPh>
    <rPh sb="374" eb="376">
      <t>ヘイキン</t>
    </rPh>
    <rPh sb="377" eb="379">
      <t>シタマワ</t>
    </rPh>
    <rPh sb="386" eb="388">
      <t>ロウスイ</t>
    </rPh>
    <rPh sb="389" eb="391">
      <t>ハッセイ</t>
    </rPh>
    <rPh sb="395" eb="397">
      <t>バショ</t>
    </rPh>
    <rPh sb="398" eb="399">
      <t>カン</t>
    </rPh>
    <rPh sb="400" eb="402">
      <t>ユウセン</t>
    </rPh>
    <rPh sb="404" eb="406">
      <t>コウシン</t>
    </rPh>
    <rPh sb="407" eb="408">
      <t>スス</t>
    </rPh>
    <rPh sb="417" eb="420">
      <t>マイネンド</t>
    </rPh>
    <rPh sb="420" eb="42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</si>
</sst>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0.61</c:v>
                </c:pt>
                <c:pt idx="2">
                  <c:v>0.83</c:v>
                </c:pt>
                <c:pt idx="3">
                  <c:v>0.72</c:v>
                </c:pt>
                <c:pt idx="4">
                  <c:v>0.66</c:v>
                </c:pt>
              </c:numCache>
            </c:numRef>
          </c:val>
          <c:extLst>
            <c:ext xmlns:c16="http://schemas.microsoft.com/office/drawing/2014/chart" uri="{C3380CC4-5D6E-409C-BE32-E72D297353CC}">
              <c16:uniqueId val="{00000000-9C32-4755-AF66-F95B96C660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9C32-4755-AF66-F95B96C660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63.3</c:v>
                </c:pt>
                <c:pt idx="1">
                  <c:v>63.04</c:v>
                </c:pt>
                <c:pt idx="2">
                  <c:v>61.97</c:v>
                </c:pt>
                <c:pt idx="3">
                  <c:v>61.3</c:v>
                </c:pt>
                <c:pt idx="4">
                  <c:v>60.32</c:v>
                </c:pt>
              </c:numCache>
            </c:numRef>
          </c:val>
          <c:extLst>
            <c:ext xmlns:c16="http://schemas.microsoft.com/office/drawing/2014/chart" uri="{C3380CC4-5D6E-409C-BE32-E72D297353CC}">
              <c16:uniqueId val="{00000000-F6C4-4C5F-AC25-FC8E027418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F6C4-4C5F-AC25-FC8E027418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85.98</c:v>
                </c:pt>
                <c:pt idx="1">
                  <c:v>85.8</c:v>
                </c:pt>
                <c:pt idx="2">
                  <c:v>87.09</c:v>
                </c:pt>
                <c:pt idx="3">
                  <c:v>87.66</c:v>
                </c:pt>
                <c:pt idx="4">
                  <c:v>87.92</c:v>
                </c:pt>
              </c:numCache>
            </c:numRef>
          </c:val>
          <c:extLst>
            <c:ext xmlns:c16="http://schemas.microsoft.com/office/drawing/2014/chart" uri="{C3380CC4-5D6E-409C-BE32-E72D297353CC}">
              <c16:uniqueId val="{00000000-686F-4DEC-913D-28C1CF0E4A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686F-4DEC-913D-28C1CF0E4A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116.02</c:v>
                </c:pt>
                <c:pt idx="1">
                  <c:v>114.71</c:v>
                </c:pt>
                <c:pt idx="2">
                  <c:v>109.89</c:v>
                </c:pt>
                <c:pt idx="3">
                  <c:v>105.59</c:v>
                </c:pt>
                <c:pt idx="4">
                  <c:v>105.57</c:v>
                </c:pt>
              </c:numCache>
            </c:numRef>
          </c:val>
          <c:extLst>
            <c:ext xmlns:c16="http://schemas.microsoft.com/office/drawing/2014/chart" uri="{C3380CC4-5D6E-409C-BE32-E72D297353CC}">
              <c16:uniqueId val="{00000000-D954-4275-AE9A-701AF8A51A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D954-4275-AE9A-701AF8A51A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47.11</c:v>
                </c:pt>
                <c:pt idx="1">
                  <c:v>48.7</c:v>
                </c:pt>
                <c:pt idx="2">
                  <c:v>50.09</c:v>
                </c:pt>
                <c:pt idx="3">
                  <c:v>51.43</c:v>
                </c:pt>
                <c:pt idx="4">
                  <c:v>52.12</c:v>
                </c:pt>
              </c:numCache>
            </c:numRef>
          </c:val>
          <c:extLst>
            <c:ext xmlns:c16="http://schemas.microsoft.com/office/drawing/2014/chart" uri="{C3380CC4-5D6E-409C-BE32-E72D297353CC}">
              <c16:uniqueId val="{00000000-7EED-4020-B66C-FF9E16F557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7EED-4020-B66C-FF9E16F557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11.8</c:v>
                </c:pt>
                <c:pt idx="1">
                  <c:v>12.8</c:v>
                </c:pt>
                <c:pt idx="2">
                  <c:v>13.17</c:v>
                </c:pt>
                <c:pt idx="3">
                  <c:v>14.35</c:v>
                </c:pt>
                <c:pt idx="4">
                  <c:v>16.64</c:v>
                </c:pt>
              </c:numCache>
            </c:numRef>
          </c:val>
          <c:extLst>
            <c:ext xmlns:c16="http://schemas.microsoft.com/office/drawing/2014/chart" uri="{C3380CC4-5D6E-409C-BE32-E72D297353CC}">
              <c16:uniqueId val="{00000000-13EB-4F66-B741-7A89D10FA6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13EB-4F66-B741-7A89D10FA6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42-4201-9CD9-0BF02F4E3A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F42-4201-9CD9-0BF02F4E3A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87.67</c:v>
                </c:pt>
                <c:pt idx="1">
                  <c:v>92.85</c:v>
                </c:pt>
                <c:pt idx="2">
                  <c:v>87.18</c:v>
                </c:pt>
                <c:pt idx="3">
                  <c:v>74.69</c:v>
                </c:pt>
                <c:pt idx="4">
                  <c:v>68.430000000000007</c:v>
                </c:pt>
              </c:numCache>
            </c:numRef>
          </c:val>
          <c:extLst>
            <c:ext xmlns:c16="http://schemas.microsoft.com/office/drawing/2014/chart" uri="{C3380CC4-5D6E-409C-BE32-E72D297353CC}">
              <c16:uniqueId val="{00000000-4FC5-4CB5-9356-3215198531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4FC5-4CB5-9356-3215198531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704.34</c:v>
                </c:pt>
                <c:pt idx="1">
                  <c:v>685.2</c:v>
                </c:pt>
                <c:pt idx="2">
                  <c:v>675.65</c:v>
                </c:pt>
                <c:pt idx="3">
                  <c:v>662.18</c:v>
                </c:pt>
                <c:pt idx="4">
                  <c:v>646.54</c:v>
                </c:pt>
              </c:numCache>
            </c:numRef>
          </c:val>
          <c:extLst>
            <c:ext xmlns:c16="http://schemas.microsoft.com/office/drawing/2014/chart" uri="{C3380CC4-5D6E-409C-BE32-E72D297353CC}">
              <c16:uniqueId val="{00000000-E1D9-4FBD-9FEF-DB9573DDDE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E1D9-4FBD-9FEF-DB9573DDDE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102.09</c:v>
                </c:pt>
                <c:pt idx="1">
                  <c:v>101.77</c:v>
                </c:pt>
                <c:pt idx="2">
                  <c:v>100.11</c:v>
                </c:pt>
                <c:pt idx="3">
                  <c:v>95.76</c:v>
                </c:pt>
                <c:pt idx="4">
                  <c:v>95.53</c:v>
                </c:pt>
              </c:numCache>
            </c:numRef>
          </c:val>
          <c:extLst>
            <c:ext xmlns:c16="http://schemas.microsoft.com/office/drawing/2014/chart" uri="{C3380CC4-5D6E-409C-BE32-E72D297353CC}">
              <c16:uniqueId val="{00000000-A15E-4D19-96E9-8049162E9D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A15E-4D19-96E9-8049162E9D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156.18</c:v>
                </c:pt>
                <c:pt idx="1">
                  <c:v>156.19999999999999</c:v>
                </c:pt>
                <c:pt idx="2">
                  <c:v>156.85</c:v>
                </c:pt>
                <c:pt idx="3">
                  <c:v>163.80000000000001</c:v>
                </c:pt>
                <c:pt idx="4">
                  <c:v>164.79</c:v>
                </c:pt>
              </c:numCache>
            </c:numRef>
          </c:val>
          <c:extLst>
            <c:ext xmlns:c16="http://schemas.microsoft.com/office/drawing/2014/chart" uri="{C3380CC4-5D6E-409C-BE32-E72D297353CC}">
              <c16:uniqueId val="{00000000-DC0C-4235-9180-DD921B86EB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DC0C-4235-9180-DD921B86EB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旭川市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337392</v>
      </c>
      <c r="AM8" s="70"/>
      <c r="AN8" s="70"/>
      <c r="AO8" s="70"/>
      <c r="AP8" s="70"/>
      <c r="AQ8" s="70"/>
      <c r="AR8" s="70"/>
      <c r="AS8" s="70"/>
      <c r="AT8" s="66">
        <f>データ!$S$6</f>
        <v>747.66</v>
      </c>
      <c r="AU8" s="67"/>
      <c r="AV8" s="67"/>
      <c r="AW8" s="67"/>
      <c r="AX8" s="67"/>
      <c r="AY8" s="67"/>
      <c r="AZ8" s="67"/>
      <c r="BA8" s="67"/>
      <c r="BB8" s="69">
        <f>データ!$T$6</f>
        <v>451.26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42.05</v>
      </c>
      <c r="J10" s="67"/>
      <c r="K10" s="67"/>
      <c r="L10" s="67"/>
      <c r="M10" s="67"/>
      <c r="N10" s="67"/>
      <c r="O10" s="68"/>
      <c r="P10" s="69">
        <f>データ!$P$6</f>
        <v>94.8</v>
      </c>
      <c r="Q10" s="69"/>
      <c r="R10" s="69"/>
      <c r="S10" s="69"/>
      <c r="T10" s="69"/>
      <c r="U10" s="69"/>
      <c r="V10" s="69"/>
      <c r="W10" s="70">
        <f>データ!$Q$6</f>
        <v>2954</v>
      </c>
      <c r="X10" s="70"/>
      <c r="Y10" s="70"/>
      <c r="Z10" s="70"/>
      <c r="AA10" s="70"/>
      <c r="AB10" s="70"/>
      <c r="AC10" s="70"/>
      <c r="AD10" s="2"/>
      <c r="AE10" s="2"/>
      <c r="AF10" s="2"/>
      <c r="AG10" s="2"/>
      <c r="AH10" s="4"/>
      <c r="AI10" s="4"/>
      <c r="AJ10" s="4"/>
      <c r="AK10" s="4"/>
      <c r="AL10" s="70">
        <f>データ!$U$6</f>
        <v>318104</v>
      </c>
      <c r="AM10" s="70"/>
      <c r="AN10" s="70"/>
      <c r="AO10" s="70"/>
      <c r="AP10" s="70"/>
      <c r="AQ10" s="70"/>
      <c r="AR10" s="70"/>
      <c r="AS10" s="70"/>
      <c r="AT10" s="66">
        <f>データ!$V$6</f>
        <v>163.13</v>
      </c>
      <c r="AU10" s="67"/>
      <c r="AV10" s="67"/>
      <c r="AW10" s="67"/>
      <c r="AX10" s="67"/>
      <c r="AY10" s="67"/>
      <c r="AZ10" s="67"/>
      <c r="BA10" s="67"/>
      <c r="BB10" s="69">
        <f>データ!$W$6</f>
        <v>1950</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8NRvNo5uuy2Yd8p6CSeeC4Wj9NwzOLU6aZbtQPfjsiFukfXtPeHbDKP9EdNUnaRYRzW1SnybK3ogVxfFftfA==" saltValue="m9ceN6329pOHG3xujsbK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12041</v>
      </c>
      <c r="D6" s="34">
        <f t="shared" si="3"/>
        <v>46</v>
      </c>
      <c r="E6" s="34">
        <f t="shared" si="3"/>
        <v>1</v>
      </c>
      <c r="F6" s="34">
        <f t="shared" si="3"/>
        <v>0</v>
      </c>
      <c r="G6" s="34">
        <f t="shared" si="3"/>
        <v>1</v>
      </c>
      <c r="H6" s="34" t="str">
        <f t="shared" si="3"/>
        <v>北海道　旭川市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42.05</v>
      </c>
      <c r="P6" s="35">
        <f t="shared" si="3"/>
        <v>94.8</v>
      </c>
      <c r="Q6" s="35">
        <f t="shared" si="3"/>
        <v>2954</v>
      </c>
      <c r="R6" s="35">
        <f t="shared" si="3"/>
        <v>337392</v>
      </c>
      <c r="S6" s="35">
        <f t="shared" si="3"/>
        <v>747.66</v>
      </c>
      <c r="T6" s="35">
        <f t="shared" si="3"/>
        <v>451.26</v>
      </c>
      <c r="U6" s="35">
        <f t="shared" si="3"/>
        <v>318104</v>
      </c>
      <c r="V6" s="35">
        <f t="shared" si="3"/>
        <v>163.13</v>
      </c>
      <c r="W6" s="35">
        <f t="shared" si="3"/>
        <v>1950</v>
      </c>
      <c r="X6" s="36">
        <f>IF(X7="",NA(),X7)</f>
        <v>116.02</v>
      </c>
      <c r="Y6" s="36">
        <f t="shared" ref="Y6:AG6" si="4">IF(Y7="",NA(),Y7)</f>
        <v>114.71</v>
      </c>
      <c r="Z6" s="36">
        <f t="shared" si="4"/>
        <v>109.89</v>
      </c>
      <c r="AA6" s="36">
        <f t="shared" si="4"/>
        <v>105.59</v>
      </c>
      <c r="AB6" s="36">
        <f t="shared" si="4"/>
        <v>105.57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87.67</v>
      </c>
      <c r="AU6" s="36">
        <f t="shared" ref="AU6:BC6" si="6">IF(AU7="",NA(),AU7)</f>
        <v>92.85</v>
      </c>
      <c r="AV6" s="36">
        <f t="shared" si="6"/>
        <v>87.18</v>
      </c>
      <c r="AW6" s="36">
        <f t="shared" si="6"/>
        <v>74.69</v>
      </c>
      <c r="AX6" s="36">
        <f t="shared" si="6"/>
        <v>68.430000000000007</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704.34</v>
      </c>
      <c r="BF6" s="36">
        <f t="shared" ref="BF6:BN6" si="7">IF(BF7="",NA(),BF7)</f>
        <v>685.2</v>
      </c>
      <c r="BG6" s="36">
        <f t="shared" si="7"/>
        <v>675.65</v>
      </c>
      <c r="BH6" s="36">
        <f t="shared" si="7"/>
        <v>662.18</v>
      </c>
      <c r="BI6" s="36">
        <f t="shared" si="7"/>
        <v>646.54</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102.09</v>
      </c>
      <c r="BQ6" s="36">
        <f t="shared" ref="BQ6:BY6" si="8">IF(BQ7="",NA(),BQ7)</f>
        <v>101.77</v>
      </c>
      <c r="BR6" s="36">
        <f t="shared" si="8"/>
        <v>100.11</v>
      </c>
      <c r="BS6" s="36">
        <f t="shared" si="8"/>
        <v>95.76</v>
      </c>
      <c r="BT6" s="36">
        <f t="shared" si="8"/>
        <v>95.53</v>
      </c>
      <c r="BU6" s="36">
        <f t="shared" si="8"/>
        <v>107.74</v>
      </c>
      <c r="BV6" s="36">
        <f t="shared" si="8"/>
        <v>108.81</v>
      </c>
      <c r="BW6" s="36">
        <f t="shared" si="8"/>
        <v>110.87</v>
      </c>
      <c r="BX6" s="36">
        <f t="shared" si="8"/>
        <v>110.3</v>
      </c>
      <c r="BY6" s="36">
        <f t="shared" si="8"/>
        <v>109.12</v>
      </c>
      <c r="BZ6" s="35" t="str">
        <f>IF(BZ7="","",IF(BZ7="-","【-】","【"&amp;SUBSTITUTE(TEXT(BZ7,"#,##0.00"),"-","△")&amp;"】"))</f>
        <v>【103.91】</v>
      </c>
      <c r="CA6" s="36">
        <f>IF(CA7="",NA(),CA7)</f>
        <v>156.18</v>
      </c>
      <c r="CB6" s="36">
        <f t="shared" ref="CB6:CJ6" si="9">IF(CB7="",NA(),CB7)</f>
        <v>156.19999999999999</v>
      </c>
      <c r="CC6" s="36">
        <f t="shared" si="9"/>
        <v>156.85</v>
      </c>
      <c r="CD6" s="36">
        <f t="shared" si="9"/>
        <v>163.80000000000001</v>
      </c>
      <c r="CE6" s="36">
        <f t="shared" si="9"/>
        <v>164.79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63.3</v>
      </c>
      <c r="CM6" s="36">
        <f t="shared" ref="CM6:CU6" si="10">IF(CM7="",NA(),CM7)</f>
        <v>63.04</v>
      </c>
      <c r="CN6" s="36">
        <f t="shared" si="10"/>
        <v>61.97</v>
      </c>
      <c r="CO6" s="36">
        <f t="shared" si="10"/>
        <v>61.3</v>
      </c>
      <c r="CP6" s="36">
        <f t="shared" si="10"/>
        <v>60.32</v>
      </c>
      <c r="CQ6" s="36">
        <f t="shared" si="10"/>
        <v>63.25</v>
      </c>
      <c r="CR6" s="36">
        <f t="shared" si="10"/>
        <v>63.03</v>
      </c>
      <c r="CS6" s="36">
        <f t="shared" si="10"/>
        <v>63.18</v>
      </c>
      <c r="CT6" s="36">
        <f t="shared" si="10"/>
        <v>63.54</v>
      </c>
      <c r="CU6" s="36">
        <f t="shared" si="10"/>
        <v>63.53</v>
      </c>
      <c r="CV6" s="35" t="str">
        <f>IF(CV7="","",IF(CV7="-","【-】","【"&amp;SUBSTITUTE(TEXT(CV7,"#,##0.00"),"-","△")&amp;"】"))</f>
        <v>【60.27】</v>
      </c>
      <c r="CW6" s="36">
        <f>IF(CW7="",NA(),CW7)</f>
        <v>85.98</v>
      </c>
      <c r="CX6" s="36">
        <f t="shared" ref="CX6:DF6" si="11">IF(CX7="",NA(),CX7)</f>
        <v>85.8</v>
      </c>
      <c r="CY6" s="36">
        <f t="shared" si="11"/>
        <v>87.09</v>
      </c>
      <c r="CZ6" s="36">
        <f t="shared" si="11"/>
        <v>87.66</v>
      </c>
      <c r="DA6" s="36">
        <f t="shared" si="11"/>
        <v>87.92</v>
      </c>
      <c r="DB6" s="36">
        <f t="shared" si="11"/>
        <v>91.07</v>
      </c>
      <c r="DC6" s="36">
        <f t="shared" si="11"/>
        <v>91.21</v>
      </c>
      <c r="DD6" s="36">
        <f t="shared" si="11"/>
        <v>91.6</v>
      </c>
      <c r="DE6" s="36">
        <f t="shared" si="11"/>
        <v>91.48</v>
      </c>
      <c r="DF6" s="36">
        <f t="shared" si="11"/>
        <v>91.58</v>
      </c>
      <c r="DG6" s="35" t="str">
        <f>IF(DG7="","",IF(DG7="-","【-】","【"&amp;SUBSTITUTE(TEXT(DG7,"#,##0.00"),"-","△")&amp;"】"))</f>
        <v>【89.92】</v>
      </c>
      <c r="DH6" s="36">
        <f>IF(DH7="",NA(),DH7)</f>
        <v>47.11</v>
      </c>
      <c r="DI6" s="36">
        <f t="shared" ref="DI6:DQ6" si="12">IF(DI7="",NA(),DI7)</f>
        <v>48.7</v>
      </c>
      <c r="DJ6" s="36">
        <f t="shared" si="12"/>
        <v>50.09</v>
      </c>
      <c r="DK6" s="36">
        <f t="shared" si="12"/>
        <v>51.43</v>
      </c>
      <c r="DL6" s="36">
        <f t="shared" si="12"/>
        <v>52.12</v>
      </c>
      <c r="DM6" s="36">
        <f t="shared" si="12"/>
        <v>47.7</v>
      </c>
      <c r="DN6" s="36">
        <f t="shared" si="12"/>
        <v>48.41</v>
      </c>
      <c r="DO6" s="36">
        <f t="shared" si="12"/>
        <v>49.1</v>
      </c>
      <c r="DP6" s="36">
        <f t="shared" si="12"/>
        <v>49.66</v>
      </c>
      <c r="DQ6" s="36">
        <f t="shared" si="12"/>
        <v>50.41</v>
      </c>
      <c r="DR6" s="35" t="str">
        <f>IF(DR7="","",IF(DR7="-","【-】","【"&amp;SUBSTITUTE(TEXT(DR7,"#,##0.00"),"-","△")&amp;"】"))</f>
        <v>【48.85】</v>
      </c>
      <c r="DS6" s="36">
        <f>IF(DS7="",NA(),DS7)</f>
        <v>11.8</v>
      </c>
      <c r="DT6" s="36">
        <f t="shared" ref="DT6:EB6" si="13">IF(DT7="",NA(),DT7)</f>
        <v>12.8</v>
      </c>
      <c r="DU6" s="36">
        <f t="shared" si="13"/>
        <v>13.17</v>
      </c>
      <c r="DV6" s="36">
        <f t="shared" si="13"/>
        <v>14.35</v>
      </c>
      <c r="DW6" s="36">
        <f t="shared" si="13"/>
        <v>16.64</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0.55000000000000004</v>
      </c>
      <c r="EE6" s="36">
        <f t="shared" ref="EE6:EM6" si="14">IF(EE7="",NA(),EE7)</f>
        <v>0.61</v>
      </c>
      <c r="EF6" s="36">
        <f t="shared" si="14"/>
        <v>0.83</v>
      </c>
      <c r="EG6" s="36">
        <f t="shared" si="14"/>
        <v>0.72</v>
      </c>
      <c r="EH6" s="36">
        <f t="shared" si="14"/>
        <v>0.66</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12041</v>
      </c>
      <c r="D7" s="38">
        <v>46</v>
      </c>
      <c r="E7" s="38">
        <v>1</v>
      </c>
      <c r="F7" s="38">
        <v>0</v>
      </c>
      <c r="G7" s="38">
        <v>1</v>
      </c>
      <c r="H7" s="38" t="s">
        <v>92</v>
      </c>
      <c r="I7" s="38" t="s">
        <v>93</v>
      </c>
      <c r="J7" s="38" t="s">
        <v>94</v>
      </c>
      <c r="K7" s="38" t="s">
        <v>95</v>
      </c>
      <c r="L7" s="38" t="s">
        <v>96</v>
      </c>
      <c r="M7" s="38" t="s">
        <v>97</v>
      </c>
      <c r="N7" s="39" t="s">
        <v>98</v>
      </c>
      <c r="O7" s="39">
        <v>42.05</v>
      </c>
      <c r="P7" s="39">
        <v>94.8</v>
      </c>
      <c r="Q7" s="39">
        <v>2954</v>
      </c>
      <c r="R7" s="39">
        <v>337392</v>
      </c>
      <c r="S7" s="39">
        <v>747.66</v>
      </c>
      <c r="T7" s="39">
        <v>451.26</v>
      </c>
      <c r="U7" s="39">
        <v>318104</v>
      </c>
      <c r="V7" s="39">
        <v>163.13</v>
      </c>
      <c r="W7" s="39">
        <v>1950</v>
      </c>
      <c r="X7" s="39">
        <v>116.02</v>
      </c>
      <c r="Y7" s="39">
        <v>114.71</v>
      </c>
      <c r="Z7" s="39">
        <v>109.89</v>
      </c>
      <c r="AA7" s="39">
        <v>105.59</v>
      </c>
      <c r="AB7" s="39">
        <v>105.57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87.67</v>
      </c>
      <c r="AU7" s="39">
        <v>92.85</v>
      </c>
      <c r="AV7" s="39">
        <v>87.18</v>
      </c>
      <c r="AW7" s="39">
        <v>74.69</v>
      </c>
      <c r="AX7" s="39">
        <v>68.430000000000007</v>
      </c>
      <c r="AY7" s="39">
        <v>240.81</v>
      </c>
      <c r="AZ7" s="39">
        <v>241.71</v>
      </c>
      <c r="BA7" s="39">
        <v>249.08</v>
      </c>
      <c r="BB7" s="39">
        <v>254.05</v>
      </c>
      <c r="BC7" s="39">
        <v>258.22000000000003</v>
      </c>
      <c r="BD7" s="39">
        <v>261.93</v>
      </c>
      <c r="BE7" s="39">
        <v>704.34</v>
      </c>
      <c r="BF7" s="39">
        <v>685.2</v>
      </c>
      <c r="BG7" s="39">
        <v>675.65</v>
      </c>
      <c r="BH7" s="39">
        <v>662.18</v>
      </c>
      <c r="BI7" s="39">
        <v>646.54</v>
      </c>
      <c r="BJ7" s="39">
        <v>283.10000000000002</v>
      </c>
      <c r="BK7" s="39">
        <v>274.14</v>
      </c>
      <c r="BL7" s="39">
        <v>266.66000000000003</v>
      </c>
      <c r="BM7" s="39">
        <v>258.63</v>
      </c>
      <c r="BN7" s="39">
        <v>255.12</v>
      </c>
      <c r="BO7" s="39">
        <v>270.45999999999998</v>
      </c>
      <c r="BP7" s="39">
        <v>102.09</v>
      </c>
      <c r="BQ7" s="39">
        <v>101.77</v>
      </c>
      <c r="BR7" s="39">
        <v>100.11</v>
      </c>
      <c r="BS7" s="39">
        <v>95.76</v>
      </c>
      <c r="BT7" s="39">
        <v>95.53</v>
      </c>
      <c r="BU7" s="39">
        <v>107.74</v>
      </c>
      <c r="BV7" s="39">
        <v>108.81</v>
      </c>
      <c r="BW7" s="39">
        <v>110.87</v>
      </c>
      <c r="BX7" s="39">
        <v>110.3</v>
      </c>
      <c r="BY7" s="39">
        <v>109.12</v>
      </c>
      <c r="BZ7" s="39">
        <v>103.91</v>
      </c>
      <c r="CA7" s="39">
        <v>156.18</v>
      </c>
      <c r="CB7" s="39">
        <v>156.19999999999999</v>
      </c>
      <c r="CC7" s="39">
        <v>156.85</v>
      </c>
      <c r="CD7" s="39">
        <v>163.80000000000001</v>
      </c>
      <c r="CE7" s="39">
        <v>164.79</v>
      </c>
      <c r="CF7" s="39">
        <v>154.33000000000001</v>
      </c>
      <c r="CG7" s="39">
        <v>152.94999999999999</v>
      </c>
      <c r="CH7" s="39">
        <v>150.54</v>
      </c>
      <c r="CI7" s="39">
        <v>151.85</v>
      </c>
      <c r="CJ7" s="39">
        <v>153.88</v>
      </c>
      <c r="CK7" s="39">
        <v>167.11</v>
      </c>
      <c r="CL7" s="39">
        <v>63.3</v>
      </c>
      <c r="CM7" s="39">
        <v>63.04</v>
      </c>
      <c r="CN7" s="39">
        <v>61.97</v>
      </c>
      <c r="CO7" s="39">
        <v>61.3</v>
      </c>
      <c r="CP7" s="39">
        <v>60.32</v>
      </c>
      <c r="CQ7" s="39">
        <v>63.25</v>
      </c>
      <c r="CR7" s="39">
        <v>63.03</v>
      </c>
      <c r="CS7" s="39">
        <v>63.18</v>
      </c>
      <c r="CT7" s="39">
        <v>63.54</v>
      </c>
      <c r="CU7" s="39">
        <v>63.53</v>
      </c>
      <c r="CV7" s="39">
        <v>60.27</v>
      </c>
      <c r="CW7" s="39">
        <v>85.98</v>
      </c>
      <c r="CX7" s="39">
        <v>85.8</v>
      </c>
      <c r="CY7" s="39">
        <v>87.09</v>
      </c>
      <c r="CZ7" s="39">
        <v>87.66</v>
      </c>
      <c r="DA7" s="39">
        <v>87.92</v>
      </c>
      <c r="DB7" s="39">
        <v>91.07</v>
      </c>
      <c r="DC7" s="39">
        <v>91.21</v>
      </c>
      <c r="DD7" s="39">
        <v>91.6</v>
      </c>
      <c r="DE7" s="39">
        <v>91.48</v>
      </c>
      <c r="DF7" s="39">
        <v>91.58</v>
      </c>
      <c r="DG7" s="39">
        <v>89.92</v>
      </c>
      <c r="DH7" s="39">
        <v>47.11</v>
      </c>
      <c r="DI7" s="39">
        <v>48.7</v>
      </c>
      <c r="DJ7" s="39">
        <v>50.09</v>
      </c>
      <c r="DK7" s="39">
        <v>51.43</v>
      </c>
      <c r="DL7" s="39">
        <v>52.12</v>
      </c>
      <c r="DM7" s="39">
        <v>47.7</v>
      </c>
      <c r="DN7" s="39">
        <v>48.41</v>
      </c>
      <c r="DO7" s="39">
        <v>49.1</v>
      </c>
      <c r="DP7" s="39">
        <v>49.66</v>
      </c>
      <c r="DQ7" s="39">
        <v>50.41</v>
      </c>
      <c r="DR7" s="39">
        <v>48.85</v>
      </c>
      <c r="DS7" s="39">
        <v>11.8</v>
      </c>
      <c r="DT7" s="39">
        <v>12.8</v>
      </c>
      <c r="DU7" s="39">
        <v>13.17</v>
      </c>
      <c r="DV7" s="39">
        <v>14.35</v>
      </c>
      <c r="DW7" s="39">
        <v>16.64</v>
      </c>
      <c r="DX7" s="39">
        <v>14.54</v>
      </c>
      <c r="DY7" s="39">
        <v>16.16</v>
      </c>
      <c r="DZ7" s="39">
        <v>17.420000000000002</v>
      </c>
      <c r="EA7" s="39">
        <v>18.940000000000001</v>
      </c>
      <c r="EB7" s="39">
        <v>20.36</v>
      </c>
      <c r="EC7" s="39">
        <v>17.8</v>
      </c>
      <c r="ED7" s="39">
        <v>0.55000000000000004</v>
      </c>
      <c r="EE7" s="39">
        <v>0.61</v>
      </c>
      <c r="EF7" s="39">
        <v>0.83</v>
      </c>
      <c r="EG7" s="39">
        <v>0.72</v>
      </c>
      <c r="EH7" s="39">
        <v>0.66</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2020-01-23T02:02:15Z</cp:lastPrinted>
  <dcterms:created xsi:type="dcterms:W3CDTF">2019-12-05T04:06:54Z</dcterms:created>
  <dcterms:modified xsi:type="dcterms:W3CDTF">2020-01-23T02:09:09Z</dcterms:modified>
  <cp:category/>
</cp:coreProperties>
</file>