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水道局\12経営企画課\04経営企画係\02組織共用\00一時保存（作業中）\0122〆R2.01.15Fwd 【依頼：124まで】公営企業に係る経営比較分析表（平成30年度決算）の分析等について\00依頼\提出用\"/>
    </mc:Choice>
  </mc:AlternateContent>
  <workbookProtection workbookAlgorithmName="SHA-512" workbookHashValue="YbUf7kBppf6XY8SgTIv8oQqA/o+1oCnwy8b6sCZiwFIY+IMqziQIDJfzIOFFuDwLrJwcGd9X3JybiG5eW+rZMQ==" workbookSaltValue="1Kz5Yd+b3kXs3uDninrSq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<sst xmlns="http://schemas.openxmlformats.org/spreadsheetml/2006/main" count="223" uniqueCount="111">
  <si>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</si>
  <si>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</si>
  <si>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</si>
  <si>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</si>
  <si>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</si>
  <si>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</si>
  <si>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</si>
  <si>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</si>
  <si>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</si>
  <si>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</si>
  <si>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</si>
  <si>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</si>
  <si>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</si>
  <si>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</si>
  <si>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</si>
  <si>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</si>
  <si>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</si>
  <si>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</si>
  <si>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</si>
  <si>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</si>
  <si>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</si>
  <si>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</si>
  <si>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</si>
  <si>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</si>
  <si>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</si>
  <si>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</si>
  <si>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</si>
  <si>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</si>
  <si>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</si>
  <si>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</si>
  <si>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</si>
  <si>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</si>
  <si>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</si>
  <si>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</si>
  <si>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</si>
  <si>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</si>
  <si>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</si>
  <si>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</si>
  <si>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</si>
  <si>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</si>
  <si>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</si>
  <si>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</si>
  <si>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</si>
  <si>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</si>
  <si>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</si>
  <si>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</si>
  <si>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</si>
  <si>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</si>
  <si>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</si>
  <si>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</si>
  <si>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</si>
  <si>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</si>
  <si>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</si>
  <si>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</si>
  <si>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</si>
  <si>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</si>
  <si>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</si>
  <si>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</si>
  <si>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</si>
  <si>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</si>
  <si>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</si>
  <si>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</si>
  <si>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</si>
  <si>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</si>
  <si>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</si>
  <si>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</si>
  <si>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</si>
  <si>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</si>
  <si>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</si>
  <si>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</si>
  <si>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</si>
  <si>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</si>
  <si>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</si>
  <si>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</si>
  <si>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</si>
  <si>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</si>
  <si>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</si>
  <si>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</si>
  <si>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</si>
  <si>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</si>
  <si>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</si>
  <si>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</si>
  <si>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</si>
  <si>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</si>
  <si>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</si>
  <si>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</si>
  <si>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</si>
  <si>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</si>
  <si>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</si>
  <si>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</si>
  <si>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</si>
  <si>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</si>
  <si>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</si>
  <si>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</si>
  <si>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</si>
  <si>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</si>
  <si>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</si>
  <si>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</si>
  <si>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</si>
  <si>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</si>
  <si>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</si>
  <si>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</si>
  <si>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</si>
  <si>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</si>
  <si>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</si>
  <si>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</si>
  <si>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</si>
  <si>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</si>
  <si>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①類似団体平均を上回っており，割合も増加傾向にあります。
②類似団体平均を下回っていますが，割合は増加傾向であり老朽化が進んでいます。
③類似団体平均を下回っていますが，老朽化の進行に伴い増加する見込みです。</t>
    <rPh sb="1" eb="3">
      <t>ルイジ</t>
    </rPh>
    <rPh sb="3" eb="5">
      <t>ダンタイ</t>
    </rPh>
    <rPh sb="5" eb="7">
      <t>ヘイキン</t>
    </rPh>
    <rPh sb="8" eb="10">
      <t>ウワマワ</t>
    </rPh>
    <rPh sb="15" eb="17">
      <t>ワリアイ</t>
    </rPh>
    <rPh sb="18" eb="20">
      <t>ゾウカ</t>
    </rPh>
    <rPh sb="20" eb="22">
      <t>ケイコウ</t>
    </rPh>
    <rPh sb="30" eb="32">
      <t>ルイジ</t>
    </rPh>
    <rPh sb="32" eb="34">
      <t>ダンタイ</t>
    </rPh>
    <rPh sb="34" eb="36">
      <t>ヘイキン</t>
    </rPh>
    <rPh sb="37" eb="39">
      <t>シタマワ</t>
    </rPh>
    <rPh sb="46" eb="48">
      <t>ワリアイ</t>
    </rPh>
    <rPh sb="49" eb="51">
      <t>ゾウカ</t>
    </rPh>
    <rPh sb="51" eb="53">
      <t>ケイコウ</t>
    </rPh>
    <rPh sb="56" eb="59">
      <t>ロウキュウカ</t>
    </rPh>
    <rPh sb="60" eb="61">
      <t>スス</t>
    </rPh>
    <rPh sb="69" eb="75">
      <t>ルイジダンタイヘイキン</t>
    </rPh>
    <rPh sb="76" eb="78">
      <t>シタマワ</t>
    </rPh>
    <rPh sb="85" eb="88">
      <t>ロウキュウカ</t>
    </rPh>
    <rPh sb="89" eb="91">
      <t>シンコウ</t>
    </rPh>
    <rPh sb="92" eb="93">
      <t>トモナ</t>
    </rPh>
    <rPh sb="94" eb="96">
      <t>ゾウカ</t>
    </rPh>
    <rPh sb="98" eb="100">
      <t>ミコ</t>
    </rPh>
    <phoneticPr fontId="4"/>
  </si>
  <si>
    <t xml:space="preserve">今後，人口減少等により使用料収入は減少していくものと予想しています。一方で施設や管の老朽化により更新が必要な施設は増加していきます。
優先順位を見極め計画的に更新事業を実施し，効率的な事業運営に努めます。
</t>
    <rPh sb="0" eb="2">
      <t>コンゴ</t>
    </rPh>
    <rPh sb="3" eb="5">
      <t>ジンコウ</t>
    </rPh>
    <rPh sb="5" eb="7">
      <t>ゲンショウ</t>
    </rPh>
    <rPh sb="7" eb="8">
      <t>トウ</t>
    </rPh>
    <rPh sb="11" eb="14">
      <t>シヨウリョウ</t>
    </rPh>
    <rPh sb="14" eb="16">
      <t>シュウニュウ</t>
    </rPh>
    <rPh sb="17" eb="19">
      <t>ゲンショウ</t>
    </rPh>
    <rPh sb="26" eb="28">
      <t>ヨソウ</t>
    </rPh>
    <rPh sb="34" eb="36">
      <t>イッポウ</t>
    </rPh>
    <rPh sb="37" eb="39">
      <t>シセツ</t>
    </rPh>
    <rPh sb="40" eb="41">
      <t>カン</t>
    </rPh>
    <rPh sb="42" eb="45">
      <t>ロウキュウカ</t>
    </rPh>
    <rPh sb="48" eb="50">
      <t>コウシン</t>
    </rPh>
    <rPh sb="51" eb="53">
      <t>ヒツヨウ</t>
    </rPh>
    <rPh sb="54" eb="56">
      <t>シセツ</t>
    </rPh>
    <rPh sb="57" eb="59">
      <t>ゾウカ</t>
    </rPh>
    <rPh sb="67" eb="69">
      <t>ユウセン</t>
    </rPh>
    <rPh sb="69" eb="71">
      <t>ジュンイ</t>
    </rPh>
    <rPh sb="72" eb="74">
      <t>ミキワ</t>
    </rPh>
    <rPh sb="75" eb="78">
      <t>ケイカクテキ</t>
    </rPh>
    <rPh sb="79" eb="81">
      <t>コウシン</t>
    </rPh>
    <rPh sb="81" eb="83">
      <t>ジギョウ</t>
    </rPh>
    <rPh sb="84" eb="86">
      <t>ジッシ</t>
    </rPh>
    <rPh sb="88" eb="91">
      <t>コウリツテキ</t>
    </rPh>
    <rPh sb="92" eb="94">
      <t>ジギョウ</t>
    </rPh>
    <rPh sb="94" eb="96">
      <t>ウンエイ</t>
    </rPh>
    <rPh sb="97" eb="98">
      <t>ツト</t>
    </rPh>
    <phoneticPr fontId="4"/>
  </si>
  <si>
    <t>①各年度とも100％を上回っていますが，人口減少等により使用料収入が減少すると見込んでいるため注視していく必要があります。
②累積欠損金は発生していません。
③流動負債に1年以内償還予定の企業債が含まれていることから100％を下回っていますが，支払能力に問題はありません。
④類似団体平均を下回っており，今後も企業債残高の減少に伴い比率は減少する見込みです。
⑤100％を上回っており。事業に必要な費用を使用料収入で賄うことができています。
⑥類似団体を下回って推移しています。
⑦類似団体平均を上回っており適切な施設規模であると考えます。
⑧下水管の整備は終わっているため今度も同水準で推移する見込みです。</t>
    <rPh sb="1" eb="4">
      <t>カクネンド</t>
    </rPh>
    <rPh sb="11" eb="13">
      <t>ウワマワ</t>
    </rPh>
    <rPh sb="20" eb="22">
      <t>ジンコウ</t>
    </rPh>
    <rPh sb="22" eb="24">
      <t>ゲンショウ</t>
    </rPh>
    <rPh sb="24" eb="25">
      <t>トウ</t>
    </rPh>
    <rPh sb="28" eb="31">
      <t>シヨウリョウ</t>
    </rPh>
    <rPh sb="31" eb="33">
      <t>シュウニュウ</t>
    </rPh>
    <rPh sb="34" eb="36">
      <t>ゲンショウ</t>
    </rPh>
    <rPh sb="39" eb="41">
      <t>ミコ</t>
    </rPh>
    <rPh sb="47" eb="49">
      <t>チュウシ</t>
    </rPh>
    <rPh sb="53" eb="55">
      <t>ヒツヨウ</t>
    </rPh>
    <rPh sb="63" eb="65">
      <t>ルイセキ</t>
    </rPh>
    <rPh sb="65" eb="67">
      <t>ケッソン</t>
    </rPh>
    <rPh sb="67" eb="68">
      <t>キン</t>
    </rPh>
    <rPh sb="69" eb="71">
      <t>ハッセイ</t>
    </rPh>
    <rPh sb="80" eb="82">
      <t>リュウドウ</t>
    </rPh>
    <rPh sb="82" eb="84">
      <t>フサイ</t>
    </rPh>
    <rPh sb="86" eb="87">
      <t>ネン</t>
    </rPh>
    <rPh sb="87" eb="89">
      <t>イナイ</t>
    </rPh>
    <rPh sb="89" eb="91">
      <t>ショウカン</t>
    </rPh>
    <rPh sb="91" eb="93">
      <t>ヨテイ</t>
    </rPh>
    <rPh sb="94" eb="96">
      <t>キギョウ</t>
    </rPh>
    <rPh sb="96" eb="97">
      <t>サイ</t>
    </rPh>
    <rPh sb="98" eb="99">
      <t>フク</t>
    </rPh>
    <rPh sb="113" eb="115">
      <t>シタマワ</t>
    </rPh>
    <rPh sb="122" eb="124">
      <t>シハラ</t>
    </rPh>
    <rPh sb="124" eb="126">
      <t>ノウリョク</t>
    </rPh>
    <rPh sb="127" eb="129">
      <t>モンダイ</t>
    </rPh>
    <rPh sb="138" eb="140">
      <t>ルイジ</t>
    </rPh>
    <rPh sb="140" eb="142">
      <t>ダンタイ</t>
    </rPh>
    <rPh sb="142" eb="144">
      <t>ヘイキン</t>
    </rPh>
    <rPh sb="145" eb="147">
      <t>シタマワ</t>
    </rPh>
    <rPh sb="152" eb="154">
      <t>コンゴ</t>
    </rPh>
    <rPh sb="155" eb="157">
      <t>キギョウ</t>
    </rPh>
    <rPh sb="157" eb="158">
      <t>サイ</t>
    </rPh>
    <rPh sb="158" eb="160">
      <t>ザンダカ</t>
    </rPh>
    <rPh sb="161" eb="163">
      <t>ゲンショウ</t>
    </rPh>
    <rPh sb="164" eb="165">
      <t>トモナ</t>
    </rPh>
    <rPh sb="166" eb="168">
      <t>ヒリツ</t>
    </rPh>
    <rPh sb="169" eb="171">
      <t>ゲンショウ</t>
    </rPh>
    <rPh sb="173" eb="175">
      <t>ミコ</t>
    </rPh>
    <rPh sb="193" eb="195">
      <t>ジギョウ</t>
    </rPh>
    <rPh sb="196" eb="198">
      <t>ヒツヨウ</t>
    </rPh>
    <rPh sb="199" eb="201">
      <t>ヒヨウ</t>
    </rPh>
    <rPh sb="202" eb="205">
      <t>シヨウリョウ</t>
    </rPh>
    <rPh sb="205" eb="207">
      <t>シュウニュウ</t>
    </rPh>
    <rPh sb="208" eb="209">
      <t>マカナ</t>
    </rPh>
    <rPh sb="222" eb="224">
      <t>ルイジ</t>
    </rPh>
    <rPh sb="224" eb="226">
      <t>ダンタイ</t>
    </rPh>
    <rPh sb="227" eb="229">
      <t>シタマワ</t>
    </rPh>
    <rPh sb="231" eb="233">
      <t>スイイ</t>
    </rPh>
    <rPh sb="241" eb="247">
      <t>ルイジダンタイヘイキン</t>
    </rPh>
    <rPh sb="248" eb="250">
      <t>ウワマワ</t>
    </rPh>
    <rPh sb="254" eb="256">
      <t>テキセツ</t>
    </rPh>
    <rPh sb="257" eb="259">
      <t>シセツ</t>
    </rPh>
    <rPh sb="259" eb="261">
      <t>キボ</t>
    </rPh>
    <rPh sb="265" eb="266">
      <t>カンガ</t>
    </rPh>
    <rPh sb="272" eb="275">
      <t>ゲスイカン</t>
    </rPh>
    <rPh sb="276" eb="278">
      <t>セイビ</t>
    </rPh>
    <rPh sb="279" eb="280">
      <t>オ</t>
    </rPh>
    <rPh sb="287" eb="289">
      <t>コンド</t>
    </rPh>
    <rPh sb="290" eb="293">
      <t>ドウスイジュン</t>
    </rPh>
    <rPh sb="294" eb="296">
      <t>スイイ</t>
    </rPh>
    <rPh sb="298" eb="30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</si>
</sst>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0.08</c:v>
                </c:pt>
                <c:pt idx="1">
                  <c:v>0.09</c:v>
                </c:pt>
                <c:pt idx="2">
                  <c:v>0.08</c:v>
                </c:pt>
                <c:pt idx="3">
                  <c:v>0.05</c:v>
                </c:pt>
                <c:pt idx="4">
                  <c:v>0.11</c:v>
                </c:pt>
              </c:numCache>
            </c:numRef>
          </c:val>
          <c:extLst>
            <c:ext xmlns:c16="http://schemas.microsoft.com/office/drawing/2014/chart" uri="{C3380CC4-5D6E-409C-BE32-E72D297353CC}">
              <c16:uniqueId val="{00000000-C0C9-47F6-BEEB-C6C7F516FF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C0C9-47F6-BEEB-C6C7F516FF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77.400000000000006</c:v>
                </c:pt>
                <c:pt idx="1">
                  <c:v>77.709999999999994</c:v>
                </c:pt>
                <c:pt idx="2">
                  <c:v>78.650000000000006</c:v>
                </c:pt>
                <c:pt idx="3">
                  <c:v>77.88</c:v>
                </c:pt>
                <c:pt idx="4">
                  <c:v>79.98</c:v>
                </c:pt>
              </c:numCache>
            </c:numRef>
          </c:val>
          <c:extLst>
            <c:ext xmlns:c16="http://schemas.microsoft.com/office/drawing/2014/chart" uri="{C3380CC4-5D6E-409C-BE32-E72D297353CC}">
              <c16:uniqueId val="{00000000-A9CF-4095-8D6F-A7B124CA76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A9CF-4095-8D6F-A7B124CA76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96.69</c:v>
                </c:pt>
                <c:pt idx="1">
                  <c:v>96.92</c:v>
                </c:pt>
                <c:pt idx="2">
                  <c:v>96.89</c:v>
                </c:pt>
                <c:pt idx="3">
                  <c:v>96.87</c:v>
                </c:pt>
                <c:pt idx="4">
                  <c:v>96.91</c:v>
                </c:pt>
              </c:numCache>
            </c:numRef>
          </c:val>
          <c:extLst>
            <c:ext xmlns:c16="http://schemas.microsoft.com/office/drawing/2014/chart" uri="{C3380CC4-5D6E-409C-BE32-E72D297353CC}">
              <c16:uniqueId val="{00000000-9CAA-4566-9A73-DEE24324016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9CAA-4566-9A73-DEE24324016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106.76</c:v>
                </c:pt>
                <c:pt idx="1">
                  <c:v>106.18</c:v>
                </c:pt>
                <c:pt idx="2">
                  <c:v>107.95</c:v>
                </c:pt>
                <c:pt idx="3">
                  <c:v>110.52</c:v>
                </c:pt>
                <c:pt idx="4">
                  <c:v>109.06</c:v>
                </c:pt>
              </c:numCache>
            </c:numRef>
          </c:val>
          <c:extLst>
            <c:ext xmlns:c16="http://schemas.microsoft.com/office/drawing/2014/chart" uri="{C3380CC4-5D6E-409C-BE32-E72D297353CC}">
              <c16:uniqueId val="{00000000-50C1-4F79-9694-6C83DBA0A7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50C1-4F79-9694-6C83DBA0A7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82.58</c:v>
                </c:pt>
                <c:pt idx="1">
                  <c:v>46.73</c:v>
                </c:pt>
                <c:pt idx="2">
                  <c:v>48.48</c:v>
                </c:pt>
                <c:pt idx="3">
                  <c:v>50.22</c:v>
                </c:pt>
                <c:pt idx="4">
                  <c:v>51.98</c:v>
                </c:pt>
              </c:numCache>
            </c:numRef>
          </c:val>
          <c:extLst>
            <c:ext xmlns:c16="http://schemas.microsoft.com/office/drawing/2014/chart" uri="{C3380CC4-5D6E-409C-BE32-E72D297353CC}">
              <c16:uniqueId val="{00000000-EF85-42D7-9A02-CC348760DD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EF85-42D7-9A02-CC348760DD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1.1299999999999999</c:v>
                </c:pt>
                <c:pt idx="1">
                  <c:v>1.32</c:v>
                </c:pt>
                <c:pt idx="2">
                  <c:v>1.54</c:v>
                </c:pt>
                <c:pt idx="3">
                  <c:v>1.79</c:v>
                </c:pt>
                <c:pt idx="4">
                  <c:v>1.8</c:v>
                </c:pt>
              </c:numCache>
            </c:numRef>
          </c:val>
          <c:extLst>
            <c:ext xmlns:c16="http://schemas.microsoft.com/office/drawing/2014/chart" uri="{C3380CC4-5D6E-409C-BE32-E72D297353CC}">
              <c16:uniqueId val="{00000000-5145-4947-B5D8-27F678ABC8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5145-4947-B5D8-27F678ABC8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E4-4F49-A830-0CB2B2B97C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8AE4-4F49-A830-0CB2B2B97C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24.58</c:v>
                </c:pt>
                <c:pt idx="1">
                  <c:v>30.75</c:v>
                </c:pt>
                <c:pt idx="2">
                  <c:v>41.36</c:v>
                </c:pt>
                <c:pt idx="3">
                  <c:v>42.3</c:v>
                </c:pt>
                <c:pt idx="4">
                  <c:v>40.92</c:v>
                </c:pt>
              </c:numCache>
            </c:numRef>
          </c:val>
          <c:extLst>
            <c:ext xmlns:c16="http://schemas.microsoft.com/office/drawing/2014/chart" uri="{C3380CC4-5D6E-409C-BE32-E72D297353CC}">
              <c16:uniqueId val="{00000000-E16B-401B-BF31-56BE8FA2D9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E16B-401B-BF31-56BE8FA2D9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700.85</c:v>
                </c:pt>
                <c:pt idx="1">
                  <c:v>674.77</c:v>
                </c:pt>
                <c:pt idx="2">
                  <c:v>637.97</c:v>
                </c:pt>
                <c:pt idx="3">
                  <c:v>600.46</c:v>
                </c:pt>
                <c:pt idx="4">
                  <c:v>558.33000000000004</c:v>
                </c:pt>
              </c:numCache>
            </c:numRef>
          </c:val>
          <c:extLst>
            <c:ext xmlns:c16="http://schemas.microsoft.com/office/drawing/2014/chart" uri="{C3380CC4-5D6E-409C-BE32-E72D297353CC}">
              <c16:uniqueId val="{00000000-47B5-4AA0-9AE1-DFCFA77A4A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47B5-4AA0-9AE1-DFCFA77A4A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103.43</c:v>
                </c:pt>
                <c:pt idx="1">
                  <c:v>102.98</c:v>
                </c:pt>
                <c:pt idx="2">
                  <c:v>108.36</c:v>
                </c:pt>
                <c:pt idx="3">
                  <c:v>111.15</c:v>
                </c:pt>
                <c:pt idx="4">
                  <c:v>107.74</c:v>
                </c:pt>
              </c:numCache>
            </c:numRef>
          </c:val>
          <c:extLst>
            <c:ext xmlns:c16="http://schemas.microsoft.com/office/drawing/2014/chart" uri="{C3380CC4-5D6E-409C-BE32-E72D297353CC}">
              <c16:uniqueId val="{00000000-AFE6-479B-9491-0873E15B32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AFE6-479B-9491-0873E15B32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161.18</c:v>
                </c:pt>
                <c:pt idx="1">
                  <c:v>161.82</c:v>
                </c:pt>
                <c:pt idx="2">
                  <c:v>153.63999999999999</c:v>
                </c:pt>
                <c:pt idx="3">
                  <c:v>149.55000000000001</c:v>
                </c:pt>
                <c:pt idx="4">
                  <c:v>154.97</c:v>
                </c:pt>
              </c:numCache>
            </c:numRef>
          </c:val>
          <c:extLst>
            <c:ext xmlns:c16="http://schemas.microsoft.com/office/drawing/2014/chart" uri="{C3380CC4-5D6E-409C-BE32-E72D297353CC}">
              <c16:uniqueId val="{00000000-3F99-4FE9-9EA8-85F5E11CFA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3F99-4FE9-9EA8-85F5E11CFA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旭川市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v>
      </c>
      <c r="AE8" s="49"/>
      <c r="AF8" s="49"/>
      <c r="AG8" s="49"/>
      <c r="AH8" s="49"/>
      <c r="AI8" s="49"/>
      <c r="AJ8" s="49"/>
      <c r="AK8" s="3"/>
      <c r="AL8" s="50">
        <f>データ!S6</f>
        <v>337392</v>
      </c>
      <c r="AM8" s="50"/>
      <c r="AN8" s="50"/>
      <c r="AO8" s="50"/>
      <c r="AP8" s="50"/>
      <c r="AQ8" s="50"/>
      <c r="AR8" s="50"/>
      <c r="AS8" s="50"/>
      <c r="AT8" s="45">
        <f>データ!T6</f>
        <v>747.66</v>
      </c>
      <c r="AU8" s="45"/>
      <c r="AV8" s="45"/>
      <c r="AW8" s="45"/>
      <c r="AX8" s="45"/>
      <c r="AY8" s="45"/>
      <c r="AZ8" s="45"/>
      <c r="BA8" s="45"/>
      <c r="BB8" s="45">
        <f>データ!U6</f>
        <v>451.26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7" t="s">
        <v>20</v>
      </c>
      <c r="BM9" s="58"/>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69.959999999999994</v>
      </c>
      <c r="J10" s="45"/>
      <c r="K10" s="45"/>
      <c r="L10" s="45"/>
      <c r="M10" s="45"/>
      <c r="N10" s="45"/>
      <c r="O10" s="45"/>
      <c r="P10" s="45">
        <f>データ!P6</f>
        <v>96.91</v>
      </c>
      <c r="Q10" s="45"/>
      <c r="R10" s="45"/>
      <c r="S10" s="45"/>
      <c r="T10" s="45"/>
      <c r="U10" s="45"/>
      <c r="V10" s="45"/>
      <c r="W10" s="45">
        <f>データ!Q6</f>
        <v>66.900000000000006</v>
      </c>
      <c r="X10" s="45"/>
      <c r="Y10" s="45"/>
      <c r="Z10" s="45"/>
      <c r="AA10" s="45"/>
      <c r="AB10" s="45"/>
      <c r="AC10" s="45"/>
      <c r="AD10" s="50">
        <f>データ!R6</f>
        <v>3205</v>
      </c>
      <c r="AE10" s="50"/>
      <c r="AF10" s="50"/>
      <c r="AG10" s="50"/>
      <c r="AH10" s="50"/>
      <c r="AI10" s="50"/>
      <c r="AJ10" s="50"/>
      <c r="AK10" s="2"/>
      <c r="AL10" s="50">
        <f>データ!V6</f>
        <v>324948</v>
      </c>
      <c r="AM10" s="50"/>
      <c r="AN10" s="50"/>
      <c r="AO10" s="50"/>
      <c r="AP10" s="50"/>
      <c r="AQ10" s="50"/>
      <c r="AR10" s="50"/>
      <c r="AS10" s="50"/>
      <c r="AT10" s="45">
        <f>データ!W6</f>
        <v>80.55</v>
      </c>
      <c r="AU10" s="45"/>
      <c r="AV10" s="45"/>
      <c r="AW10" s="45"/>
      <c r="AX10" s="45"/>
      <c r="AY10" s="45"/>
      <c r="AZ10" s="45"/>
      <c r="BA10" s="45"/>
      <c r="BB10" s="45">
        <f>データ!X6</f>
        <v>4034.12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1" t="s">
        <v>108</v>
      </c>
      <c r="BM47" s="52"/>
      <c r="BN47" s="52"/>
      <c r="BO47" s="52"/>
      <c r="BP47" s="52"/>
      <c r="BQ47" s="52"/>
      <c r="BR47" s="52"/>
      <c r="BS47" s="52"/>
      <c r="BT47" s="52"/>
      <c r="BU47" s="52"/>
      <c r="BV47" s="52"/>
      <c r="BW47" s="52"/>
      <c r="BX47" s="52"/>
      <c r="BY47" s="52"/>
      <c r="BZ47" s="5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1"/>
      <c r="BM60" s="52"/>
      <c r="BN60" s="52"/>
      <c r="BO60" s="52"/>
      <c r="BP60" s="52"/>
      <c r="BQ60" s="52"/>
      <c r="BR60" s="52"/>
      <c r="BS60" s="52"/>
      <c r="BT60" s="52"/>
      <c r="BU60" s="52"/>
      <c r="BV60" s="52"/>
      <c r="BW60" s="52"/>
      <c r="BX60" s="52"/>
      <c r="BY60" s="52"/>
      <c r="BZ60" s="53"/>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1"/>
      <c r="BM61" s="52"/>
      <c r="BN61" s="52"/>
      <c r="BO61" s="52"/>
      <c r="BP61" s="52"/>
      <c r="BQ61" s="52"/>
      <c r="BR61" s="52"/>
      <c r="BS61" s="52"/>
      <c r="BT61" s="52"/>
      <c r="BU61" s="52"/>
      <c r="BV61" s="52"/>
      <c r="BW61" s="52"/>
      <c r="BX61" s="52"/>
      <c r="BY61" s="52"/>
      <c r="BZ61" s="5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1" t="s">
        <v>109</v>
      </c>
      <c r="BM66" s="52"/>
      <c r="BN66" s="52"/>
      <c r="BO66" s="52"/>
      <c r="BP66" s="52"/>
      <c r="BQ66" s="52"/>
      <c r="BR66" s="52"/>
      <c r="BS66" s="52"/>
      <c r="BT66" s="52"/>
      <c r="BU66" s="52"/>
      <c r="BV66" s="52"/>
      <c r="BW66" s="52"/>
      <c r="BX66" s="52"/>
      <c r="BY66" s="52"/>
      <c r="BZ66" s="5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05S0QcnsgoBrHT3bQmv2ajxrbJ5inhnNjgVGOREQWhaL639/OPE3YJ/o9mzfhXwD8FVD02ti3DszNAqxVmx/A==" saltValue="TD+7+mVmv4vyQK4FM3V+uw==" spinCount="100000" sheet="1" objects="1" scenarios="1" formatCells="0" formatColumns="0" formatRows="0"/>
  <mergeCells count="46">
    <mergeCell ref="B14:BJ15"/>
    <mergeCell ref="BL14:BZ15"/>
    <mergeCell ref="BL16:BZ44"/>
    <mergeCell ref="BL45:BZ46"/>
    <mergeCell ref="BL66:BZ82"/>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10:BM10"/>
    <mergeCell ref="BL11:BZ13"/>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12041</v>
      </c>
      <c r="D6" s="33">
        <f t="shared" si="3"/>
        <v>46</v>
      </c>
      <c r="E6" s="33">
        <f t="shared" si="3"/>
        <v>17</v>
      </c>
      <c r="F6" s="33">
        <f t="shared" si="3"/>
        <v>1</v>
      </c>
      <c r="G6" s="33">
        <f t="shared" si="3"/>
        <v>0</v>
      </c>
      <c r="H6" s="33" t="str">
        <f t="shared" si="3"/>
        <v>北海道　旭川市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69.959999999999994</v>
      </c>
      <c r="P6" s="34">
        <f t="shared" si="3"/>
        <v>96.91</v>
      </c>
      <c r="Q6" s="34">
        <f t="shared" si="3"/>
        <v>66.900000000000006</v>
      </c>
      <c r="R6" s="34">
        <f t="shared" si="3"/>
        <v>3205</v>
      </c>
      <c r="S6" s="34">
        <f t="shared" si="3"/>
        <v>337392</v>
      </c>
      <c r="T6" s="34">
        <f t="shared" si="3"/>
        <v>747.66</v>
      </c>
      <c r="U6" s="34">
        <f t="shared" si="3"/>
        <v>451.26</v>
      </c>
      <c r="V6" s="34">
        <f t="shared" si="3"/>
        <v>324948</v>
      </c>
      <c r="W6" s="34">
        <f t="shared" si="3"/>
        <v>80.55</v>
      </c>
      <c r="X6" s="34">
        <f t="shared" si="3"/>
        <v>4034.12</v>
      </c>
      <c r="Y6" s="35">
        <f>IF(Y7="",NA(),Y7)</f>
        <v>106.76</v>
      </c>
      <c r="Z6" s="35">
        <f t="shared" ref="Z6:AH6" si="4">IF(Z7="",NA(),Z7)</f>
        <v>106.18</v>
      </c>
      <c r="AA6" s="35">
        <f t="shared" si="4"/>
        <v>107.95</v>
      </c>
      <c r="AB6" s="35">
        <f t="shared" si="4"/>
        <v>110.52</v>
      </c>
      <c r="AC6" s="35">
        <f t="shared" si="4"/>
        <v>109.06</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24.58</v>
      </c>
      <c r="AV6" s="35">
        <f t="shared" ref="AV6:BD6" si="6">IF(AV7="",NA(),AV7)</f>
        <v>30.75</v>
      </c>
      <c r="AW6" s="35">
        <f t="shared" si="6"/>
        <v>41.36</v>
      </c>
      <c r="AX6" s="35">
        <f t="shared" si="6"/>
        <v>42.3</v>
      </c>
      <c r="AY6" s="35">
        <f t="shared" si="6"/>
        <v>40.92</v>
      </c>
      <c r="AZ6" s="35">
        <f t="shared" si="6"/>
        <v>45.99</v>
      </c>
      <c r="BA6" s="35">
        <f t="shared" si="6"/>
        <v>47.32</v>
      </c>
      <c r="BB6" s="35">
        <f t="shared" si="6"/>
        <v>49.96</v>
      </c>
      <c r="BC6" s="35">
        <f t="shared" si="6"/>
        <v>58.04</v>
      </c>
      <c r="BD6" s="35">
        <f t="shared" si="6"/>
        <v>62.12</v>
      </c>
      <c r="BE6" s="34" t="str">
        <f>IF(BE7="","",IF(BE7="-","【-】","【"&amp;SUBSTITUTE(TEXT(BE7,"#,##0.00"),"-","△")&amp;"】"))</f>
        <v>【69.49】</v>
      </c>
      <c r="BF6" s="35">
        <f>IF(BF7="",NA(),BF7)</f>
        <v>700.85</v>
      </c>
      <c r="BG6" s="35">
        <f t="shared" ref="BG6:BO6" si="7">IF(BG7="",NA(),BG7)</f>
        <v>674.77</v>
      </c>
      <c r="BH6" s="35">
        <f t="shared" si="7"/>
        <v>637.97</v>
      </c>
      <c r="BI6" s="35">
        <f t="shared" si="7"/>
        <v>600.46</v>
      </c>
      <c r="BJ6" s="35">
        <f t="shared" si="7"/>
        <v>558.33000000000004</v>
      </c>
      <c r="BK6" s="35">
        <f t="shared" si="7"/>
        <v>963.16</v>
      </c>
      <c r="BL6" s="35">
        <f t="shared" si="7"/>
        <v>1017.47</v>
      </c>
      <c r="BM6" s="35">
        <f t="shared" si="7"/>
        <v>970.35</v>
      </c>
      <c r="BN6" s="35">
        <f t="shared" si="7"/>
        <v>917.29</v>
      </c>
      <c r="BO6" s="35">
        <f t="shared" si="7"/>
        <v>875.53</v>
      </c>
      <c r="BP6" s="34" t="str">
        <f>IF(BP7="","",IF(BP7="-","【-】","【"&amp;SUBSTITUTE(TEXT(BP7,"#,##0.00"),"-","△")&amp;"】"))</f>
        <v>【682.78】</v>
      </c>
      <c r="BQ6" s="35">
        <f>IF(BQ7="",NA(),BQ7)</f>
        <v>103.43</v>
      </c>
      <c r="BR6" s="35">
        <f t="shared" ref="BR6:BZ6" si="8">IF(BR7="",NA(),BR7)</f>
        <v>102.98</v>
      </c>
      <c r="BS6" s="35">
        <f t="shared" si="8"/>
        <v>108.36</v>
      </c>
      <c r="BT6" s="35">
        <f t="shared" si="8"/>
        <v>111.15</v>
      </c>
      <c r="BU6" s="35">
        <f t="shared" si="8"/>
        <v>107.74</v>
      </c>
      <c r="BV6" s="35">
        <f t="shared" si="8"/>
        <v>94.82</v>
      </c>
      <c r="BW6" s="35">
        <f t="shared" si="8"/>
        <v>96.37</v>
      </c>
      <c r="BX6" s="35">
        <f t="shared" si="8"/>
        <v>99.26</v>
      </c>
      <c r="BY6" s="35">
        <f t="shared" si="8"/>
        <v>99.67</v>
      </c>
      <c r="BZ6" s="35">
        <f t="shared" si="8"/>
        <v>99.83</v>
      </c>
      <c r="CA6" s="34" t="str">
        <f>IF(CA7="","",IF(CA7="-","【-】","【"&amp;SUBSTITUTE(TEXT(CA7,"#,##0.00"),"-","△")&amp;"】"))</f>
        <v>【100.91】</v>
      </c>
      <c r="CB6" s="35">
        <f>IF(CB7="",NA(),CB7)</f>
        <v>161.18</v>
      </c>
      <c r="CC6" s="35">
        <f t="shared" ref="CC6:CK6" si="9">IF(CC7="",NA(),CC7)</f>
        <v>161.82</v>
      </c>
      <c r="CD6" s="35">
        <f t="shared" si="9"/>
        <v>153.63999999999999</v>
      </c>
      <c r="CE6" s="35">
        <f t="shared" si="9"/>
        <v>149.55000000000001</v>
      </c>
      <c r="CF6" s="35">
        <f t="shared" si="9"/>
        <v>154.97</v>
      </c>
      <c r="CG6" s="35">
        <f t="shared" si="9"/>
        <v>162.88</v>
      </c>
      <c r="CH6" s="35">
        <f t="shared" si="9"/>
        <v>162.65</v>
      </c>
      <c r="CI6" s="35">
        <f t="shared" si="9"/>
        <v>159.53</v>
      </c>
      <c r="CJ6" s="35">
        <f t="shared" si="9"/>
        <v>159.6</v>
      </c>
      <c r="CK6" s="35">
        <f t="shared" si="9"/>
        <v>158.94</v>
      </c>
      <c r="CL6" s="34" t="str">
        <f>IF(CL7="","",IF(CL7="-","【-】","【"&amp;SUBSTITUTE(TEXT(CL7,"#,##0.00"),"-","△")&amp;"】"))</f>
        <v>【136.86】</v>
      </c>
      <c r="CM6" s="35">
        <f>IF(CM7="",NA(),CM7)</f>
        <v>77.400000000000006</v>
      </c>
      <c r="CN6" s="35">
        <f t="shared" ref="CN6:CV6" si="10">IF(CN7="",NA(),CN7)</f>
        <v>77.709999999999994</v>
      </c>
      <c r="CO6" s="35">
        <f t="shared" si="10"/>
        <v>78.650000000000006</v>
      </c>
      <c r="CP6" s="35">
        <f t="shared" si="10"/>
        <v>77.88</v>
      </c>
      <c r="CQ6" s="35">
        <f t="shared" si="10"/>
        <v>79.98</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96.69</v>
      </c>
      <c r="CY6" s="35">
        <f t="shared" ref="CY6:DG6" si="11">IF(CY7="",NA(),CY7)</f>
        <v>96.92</v>
      </c>
      <c r="CZ6" s="35">
        <f t="shared" si="11"/>
        <v>96.89</v>
      </c>
      <c r="DA6" s="35">
        <f t="shared" si="11"/>
        <v>96.87</v>
      </c>
      <c r="DB6" s="35">
        <f t="shared" si="11"/>
        <v>96.91</v>
      </c>
      <c r="DC6" s="35">
        <f t="shared" si="11"/>
        <v>93.12</v>
      </c>
      <c r="DD6" s="35">
        <f t="shared" si="11"/>
        <v>93.38</v>
      </c>
      <c r="DE6" s="35">
        <f t="shared" si="11"/>
        <v>93.5</v>
      </c>
      <c r="DF6" s="35">
        <f t="shared" si="11"/>
        <v>93.86</v>
      </c>
      <c r="DG6" s="35">
        <f t="shared" si="11"/>
        <v>93.96</v>
      </c>
      <c r="DH6" s="34" t="str">
        <f>IF(DH7="","",IF(DH7="-","【-】","【"&amp;SUBSTITUTE(TEXT(DH7,"#,##0.00"),"-","△")&amp;"】"))</f>
        <v>【95.20】</v>
      </c>
      <c r="DI6" s="35">
        <f>IF(DI7="",NA(),DI7)</f>
        <v>82.58</v>
      </c>
      <c r="DJ6" s="35">
        <f t="shared" ref="DJ6:DR6" si="12">IF(DJ7="",NA(),DJ7)</f>
        <v>46.73</v>
      </c>
      <c r="DK6" s="35">
        <f t="shared" si="12"/>
        <v>48.48</v>
      </c>
      <c r="DL6" s="35">
        <f t="shared" si="12"/>
        <v>50.22</v>
      </c>
      <c r="DM6" s="35">
        <f t="shared" si="12"/>
        <v>51.98</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1.1299999999999999</v>
      </c>
      <c r="DU6" s="35">
        <f t="shared" ref="DU6:EC6" si="13">IF(DU7="",NA(),DU7)</f>
        <v>1.32</v>
      </c>
      <c r="DV6" s="35">
        <f t="shared" si="13"/>
        <v>1.54</v>
      </c>
      <c r="DW6" s="35">
        <f t="shared" si="13"/>
        <v>1.79</v>
      </c>
      <c r="DX6" s="35">
        <f t="shared" si="13"/>
        <v>1.8</v>
      </c>
      <c r="DY6" s="35">
        <f t="shared" si="13"/>
        <v>3.05</v>
      </c>
      <c r="DZ6" s="35">
        <f t="shared" si="13"/>
        <v>3.4</v>
      </c>
      <c r="EA6" s="35">
        <f t="shared" si="13"/>
        <v>3.84</v>
      </c>
      <c r="EB6" s="35">
        <f t="shared" si="13"/>
        <v>4.3099999999999996</v>
      </c>
      <c r="EC6" s="35">
        <f t="shared" si="13"/>
        <v>5.04</v>
      </c>
      <c r="ED6" s="34" t="str">
        <f>IF(ED7="","",IF(ED7="-","【-】","【"&amp;SUBSTITUTE(TEXT(ED7,"#,##0.00"),"-","△")&amp;"】"))</f>
        <v>【5.64】</v>
      </c>
      <c r="EE6" s="35">
        <f>IF(EE7="",NA(),EE7)</f>
        <v>0.08</v>
      </c>
      <c r="EF6" s="35">
        <f t="shared" ref="EF6:EN6" si="14">IF(EF7="",NA(),EF7)</f>
        <v>0.09</v>
      </c>
      <c r="EG6" s="35">
        <f t="shared" si="14"/>
        <v>0.08</v>
      </c>
      <c r="EH6" s="35">
        <f t="shared" si="14"/>
        <v>0.05</v>
      </c>
      <c r="EI6" s="35">
        <f t="shared" si="14"/>
        <v>0.11</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12041</v>
      </c>
      <c r="D7" s="37">
        <v>46</v>
      </c>
      <c r="E7" s="37">
        <v>17</v>
      </c>
      <c r="F7" s="37">
        <v>1</v>
      </c>
      <c r="G7" s="37">
        <v>0</v>
      </c>
      <c r="H7" s="37" t="s">
        <v>96</v>
      </c>
      <c r="I7" s="37" t="s">
        <v>97</v>
      </c>
      <c r="J7" s="37" t="s">
        <v>98</v>
      </c>
      <c r="K7" s="37" t="s">
        <v>99</v>
      </c>
      <c r="L7" s="37" t="s">
        <v>100</v>
      </c>
      <c r="M7" s="37" t="s">
        <v>101</v>
      </c>
      <c r="N7" s="38" t="s">
        <v>102</v>
      </c>
      <c r="O7" s="38">
        <v>69.959999999999994</v>
      </c>
      <c r="P7" s="38">
        <v>96.91</v>
      </c>
      <c r="Q7" s="38">
        <v>66.900000000000006</v>
      </c>
      <c r="R7" s="38">
        <v>3205</v>
      </c>
      <c r="S7" s="38">
        <v>337392</v>
      </c>
      <c r="T7" s="38">
        <v>747.66</v>
      </c>
      <c r="U7" s="38">
        <v>451.26</v>
      </c>
      <c r="V7" s="38">
        <v>324948</v>
      </c>
      <c r="W7" s="38">
        <v>80.55</v>
      </c>
      <c r="X7" s="38">
        <v>4034.12</v>
      </c>
      <c r="Y7" s="38">
        <v>106.76</v>
      </c>
      <c r="Z7" s="38">
        <v>106.18</v>
      </c>
      <c r="AA7" s="38">
        <v>107.95</v>
      </c>
      <c r="AB7" s="38">
        <v>110.52</v>
      </c>
      <c r="AC7" s="38">
        <v>109.06</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24.58</v>
      </c>
      <c r="AV7" s="38">
        <v>30.75</v>
      </c>
      <c r="AW7" s="38">
        <v>41.36</v>
      </c>
      <c r="AX7" s="38">
        <v>42.3</v>
      </c>
      <c r="AY7" s="38">
        <v>40.92</v>
      </c>
      <c r="AZ7" s="38">
        <v>45.99</v>
      </c>
      <c r="BA7" s="38">
        <v>47.32</v>
      </c>
      <c r="BB7" s="38">
        <v>49.96</v>
      </c>
      <c r="BC7" s="38">
        <v>58.04</v>
      </c>
      <c r="BD7" s="38">
        <v>62.12</v>
      </c>
      <c r="BE7" s="38">
        <v>69.489999999999995</v>
      </c>
      <c r="BF7" s="38">
        <v>700.85</v>
      </c>
      <c r="BG7" s="38">
        <v>674.77</v>
      </c>
      <c r="BH7" s="38">
        <v>637.97</v>
      </c>
      <c r="BI7" s="38">
        <v>600.46</v>
      </c>
      <c r="BJ7" s="38">
        <v>558.33000000000004</v>
      </c>
      <c r="BK7" s="38">
        <v>963.16</v>
      </c>
      <c r="BL7" s="38">
        <v>1017.47</v>
      </c>
      <c r="BM7" s="38">
        <v>970.35</v>
      </c>
      <c r="BN7" s="38">
        <v>917.29</v>
      </c>
      <c r="BO7" s="38">
        <v>875.53</v>
      </c>
      <c r="BP7" s="38">
        <v>682.78</v>
      </c>
      <c r="BQ7" s="38">
        <v>103.43</v>
      </c>
      <c r="BR7" s="38">
        <v>102.98</v>
      </c>
      <c r="BS7" s="38">
        <v>108.36</v>
      </c>
      <c r="BT7" s="38">
        <v>111.15</v>
      </c>
      <c r="BU7" s="38">
        <v>107.74</v>
      </c>
      <c r="BV7" s="38">
        <v>94.82</v>
      </c>
      <c r="BW7" s="38">
        <v>96.37</v>
      </c>
      <c r="BX7" s="38">
        <v>99.26</v>
      </c>
      <c r="BY7" s="38">
        <v>99.67</v>
      </c>
      <c r="BZ7" s="38">
        <v>99.83</v>
      </c>
      <c r="CA7" s="38">
        <v>100.91</v>
      </c>
      <c r="CB7" s="38">
        <v>161.18</v>
      </c>
      <c r="CC7" s="38">
        <v>161.82</v>
      </c>
      <c r="CD7" s="38">
        <v>153.63999999999999</v>
      </c>
      <c r="CE7" s="38">
        <v>149.55000000000001</v>
      </c>
      <c r="CF7" s="38">
        <v>154.97</v>
      </c>
      <c r="CG7" s="38">
        <v>162.88</v>
      </c>
      <c r="CH7" s="38">
        <v>162.65</v>
      </c>
      <c r="CI7" s="38">
        <v>159.53</v>
      </c>
      <c r="CJ7" s="38">
        <v>159.6</v>
      </c>
      <c r="CK7" s="38">
        <v>158.94</v>
      </c>
      <c r="CL7" s="38">
        <v>136.86000000000001</v>
      </c>
      <c r="CM7" s="38">
        <v>77.400000000000006</v>
      </c>
      <c r="CN7" s="38">
        <v>77.709999999999994</v>
      </c>
      <c r="CO7" s="38">
        <v>78.650000000000006</v>
      </c>
      <c r="CP7" s="38">
        <v>77.88</v>
      </c>
      <c r="CQ7" s="38">
        <v>79.98</v>
      </c>
      <c r="CR7" s="38">
        <v>67.95</v>
      </c>
      <c r="CS7" s="38">
        <v>66.63</v>
      </c>
      <c r="CT7" s="38">
        <v>67.040000000000006</v>
      </c>
      <c r="CU7" s="38">
        <v>66.34</v>
      </c>
      <c r="CV7" s="38">
        <v>67.069999999999993</v>
      </c>
      <c r="CW7" s="38">
        <v>58.98</v>
      </c>
      <c r="CX7" s="38">
        <v>96.69</v>
      </c>
      <c r="CY7" s="38">
        <v>96.92</v>
      </c>
      <c r="CZ7" s="38">
        <v>96.89</v>
      </c>
      <c r="DA7" s="38">
        <v>96.87</v>
      </c>
      <c r="DB7" s="38">
        <v>96.91</v>
      </c>
      <c r="DC7" s="38">
        <v>93.12</v>
      </c>
      <c r="DD7" s="38">
        <v>93.38</v>
      </c>
      <c r="DE7" s="38">
        <v>93.5</v>
      </c>
      <c r="DF7" s="38">
        <v>93.86</v>
      </c>
      <c r="DG7" s="38">
        <v>93.96</v>
      </c>
      <c r="DH7" s="38">
        <v>95.2</v>
      </c>
      <c r="DI7" s="38">
        <v>82.58</v>
      </c>
      <c r="DJ7" s="38">
        <v>46.73</v>
      </c>
      <c r="DK7" s="38">
        <v>48.48</v>
      </c>
      <c r="DL7" s="38">
        <v>50.22</v>
      </c>
      <c r="DM7" s="38">
        <v>51.98</v>
      </c>
      <c r="DN7" s="38">
        <v>28.35</v>
      </c>
      <c r="DO7" s="38">
        <v>27.96</v>
      </c>
      <c r="DP7" s="38">
        <v>28.81</v>
      </c>
      <c r="DQ7" s="38">
        <v>31.19</v>
      </c>
      <c r="DR7" s="38">
        <v>33.090000000000003</v>
      </c>
      <c r="DS7" s="38">
        <v>38.6</v>
      </c>
      <c r="DT7" s="38">
        <v>1.1299999999999999</v>
      </c>
      <c r="DU7" s="38">
        <v>1.32</v>
      </c>
      <c r="DV7" s="38">
        <v>1.54</v>
      </c>
      <c r="DW7" s="38">
        <v>1.79</v>
      </c>
      <c r="DX7" s="38">
        <v>1.8</v>
      </c>
      <c r="DY7" s="38">
        <v>3.05</v>
      </c>
      <c r="DZ7" s="38">
        <v>3.4</v>
      </c>
      <c r="EA7" s="38">
        <v>3.84</v>
      </c>
      <c r="EB7" s="38">
        <v>4.3099999999999996</v>
      </c>
      <c r="EC7" s="38">
        <v>5.04</v>
      </c>
      <c r="ED7" s="38">
        <v>5.64</v>
      </c>
      <c r="EE7" s="38">
        <v>0.08</v>
      </c>
      <c r="EF7" s="38">
        <v>0.09</v>
      </c>
      <c r="EG7" s="38">
        <v>0.08</v>
      </c>
      <c r="EH7" s="38">
        <v>0.05</v>
      </c>
      <c r="EI7" s="38">
        <v>0.11</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2020-01-23T02:04:05Z</cp:lastPrinted>
  <dcterms:created xsi:type="dcterms:W3CDTF">2019-12-05T04:42:03Z</dcterms:created>
  <dcterms:modified xsi:type="dcterms:W3CDTF">2020-01-23T02:04:36Z</dcterms:modified>
  <cp:category/>
</cp:coreProperties>
</file>