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01水道局\12経営企画課\04経営企画係\02組織共用\00一時保存（作業中）\H31.01.18【照会128〆】公営企業に係る経営比較分析表（平成29年度決算）の分析等について\1 H31.01.25 Fwd （下水道事業修正版）公営企業に係る経営比較分析表（平成29年度決算）の分析等について\"/>
    </mc:Choice>
  </mc:AlternateContent>
  <workbookProtection workbookAlgorithmName="SHA-512" workbookHashValue="DWwkHCn1YNVny1LbT58qdTFA/q1EG/Qzx31oCEQj0jb8rWg1rtB7DjPHzgFgg0mFg4wYbO4ifgJ8m8cnimFubw==" workbookSaltValue="i7C4SlxrqBr58BOep4CS5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<sst xmlns="http://schemas.openxmlformats.org/spreadsheetml/2006/main" count="235" uniqueCount="123">
  <si>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</si>
  <si>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</si>
  <si>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</si>
  <si>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</si>
  <si>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</si>
  <si>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</si>
  <si>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</si>
  <si>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</si>
  <si>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</si>
  <si>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</si>
  <si>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</si>
  <si>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</si>
  <si>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</si>
  <si>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</si>
  <si>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</si>
  <si>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</si>
  <si>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</si>
  <si>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</si>
  <si>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</si>
  <si>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</si>
  <si>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</si>
  <si>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</si>
  <si>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</si>
  <si>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</si>
  <si>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</si>
  <si>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</si>
  <si>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</si>
  <si>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</si>
  <si>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</si>
  <si>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</si>
  <si>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</si>
  <si>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</si>
  <si>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</si>
  <si>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</si>
  <si>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</si>
  <si>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</si>
  <si>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</si>
  <si>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</si>
  <si>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</si>
  <si>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</si>
  <si>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</si>
  <si>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</si>
  <si>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</si>
  <si>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</si>
  <si>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</si>
  <si>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</si>
  <si>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</si>
  <si>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</si>
  <si>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</si>
  <si>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</si>
  <si>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</si>
  <si>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</si>
  <si>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</si>
  <si>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</si>
  <si>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</si>
  <si>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</si>
  <si>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</si>
  <si>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</si>
  <si>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</si>
  <si>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</si>
  <si>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</si>
  <si>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</si>
  <si>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</si>
  <si>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</si>
  <si>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</si>
  <si>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</si>
  <si>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</si>
  <si>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</si>
  <si>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</si>
  <si>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</si>
  <si>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</si>
  <si>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</si>
  <si>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</si>
  <si>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</si>
  <si>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</si>
  <si>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</si>
  <si>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</si>
  <si>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</si>
  <si>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</si>
  <si>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</si>
  <si>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</si>
  <si>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</si>
  <si>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</si>
  <si>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</si>
  <si>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</si>
  <si>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</si>
  <si>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</si>
  <si>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</si>
  <si>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</si>
  <si>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</si>
  <si>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</si>
  <si>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</si>
  <si>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</si>
  <si>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</si>
  <si>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</si>
  <si>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</si>
  <si>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</si>
  <si>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</si>
  <si>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</si>
  <si>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</si>
  <si>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</si>
  <si>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</si>
  <si>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</si>
  <si>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</si>
  <si>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</si>
  <si>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</si>
  <si>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</si>
  <si>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</si>
  <si>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旭川市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</si>
  <si>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</si>
  <si>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</si>
  <si>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</si>
  <si>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</si>
  <si>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</si>
  <si>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</si>
  <si>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</si>
  <si>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</si>
  <si>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</si>
  <si>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</si>
  <si>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</si>
  <si>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①各年度とも100%を超えていますが，今後は人口減少等により使用料収入が減少すると見込んでいます。
②累積欠損金は発生していません。
③平成26年度の会計制度の見直しに伴い，１年以内の償還予定の企業債が流動負債になったため比率は100％を下回っていますが，支払能力に問題はありません。
④類似団体平均を下回って推移しています。
⑤平成26年度以降100％を上回っており，事業に必要な費用を使用料収入で賄うことができています。
⑥類似団体平均を下回って推移しています。
⑦施設を統廃合した平成26年度以降，類似団体平均を上回っています。
⑧下水道管の整備は終わっていることから，今後も同水準で推移する見込みです。</t>
    <rPh sb="1" eb="4">
      <t>カクネンド</t>
    </rPh>
    <rPh sb="11" eb="12">
      <t>コ</t>
    </rPh>
    <rPh sb="19" eb="21">
      <t>コンゴ</t>
    </rPh>
    <rPh sb="22" eb="24">
      <t>ジンコウ</t>
    </rPh>
    <rPh sb="24" eb="27">
      <t>ゲンショウトウ</t>
    </rPh>
    <rPh sb="30" eb="33">
      <t>シヨウリョウ</t>
    </rPh>
    <rPh sb="33" eb="35">
      <t>シュウニュウ</t>
    </rPh>
    <rPh sb="36" eb="38">
      <t>ゲンショウ</t>
    </rPh>
    <rPh sb="41" eb="43">
      <t>ミコ</t>
    </rPh>
    <rPh sb="51" eb="53">
      <t>ルイセキ</t>
    </rPh>
    <rPh sb="53" eb="56">
      <t>ケッソンキン</t>
    </rPh>
    <rPh sb="57" eb="59">
      <t>ハッセイ</t>
    </rPh>
    <rPh sb="151" eb="153">
      <t>シタマワ</t>
    </rPh>
    <rPh sb="155" eb="157">
      <t>スイイ</t>
    </rPh>
    <rPh sb="165" eb="167">
      <t>ヘイセイ</t>
    </rPh>
    <rPh sb="169" eb="171">
      <t>ネンド</t>
    </rPh>
    <rPh sb="171" eb="173">
      <t>イコウ</t>
    </rPh>
    <rPh sb="178" eb="180">
      <t>ウワマワ</t>
    </rPh>
    <rPh sb="185" eb="187">
      <t>ジギョウ</t>
    </rPh>
    <rPh sb="188" eb="190">
      <t>ヒツヨウ</t>
    </rPh>
    <rPh sb="191" eb="193">
      <t>ヒヨウ</t>
    </rPh>
    <rPh sb="194" eb="197">
      <t>シヨウリョウ</t>
    </rPh>
    <rPh sb="197" eb="199">
      <t>シュウニュウ</t>
    </rPh>
    <rPh sb="200" eb="201">
      <t>マカナ</t>
    </rPh>
    <rPh sb="235" eb="237">
      <t>シセツ</t>
    </rPh>
    <rPh sb="238" eb="241">
      <t>トウハイゴウ</t>
    </rPh>
    <rPh sb="243" eb="245">
      <t>ヘイセイ</t>
    </rPh>
    <rPh sb="247" eb="251">
      <t>ネンドイコウ</t>
    </rPh>
    <rPh sb="252" eb="254">
      <t>ルイジ</t>
    </rPh>
    <rPh sb="254" eb="256">
      <t>ダンタイ</t>
    </rPh>
    <rPh sb="256" eb="258">
      <t>ヘイキン</t>
    </rPh>
    <rPh sb="259" eb="261">
      <t>ウワマワ</t>
    </rPh>
    <rPh sb="269" eb="272">
      <t>ゲスイドウ</t>
    </rPh>
    <rPh sb="272" eb="273">
      <t>カン</t>
    </rPh>
    <rPh sb="274" eb="276">
      <t>セイビ</t>
    </rPh>
    <rPh sb="277" eb="278">
      <t>オ</t>
    </rPh>
    <rPh sb="288" eb="290">
      <t>コンゴ</t>
    </rPh>
    <rPh sb="291" eb="294">
      <t>ドウスイジュン</t>
    </rPh>
    <rPh sb="295" eb="297">
      <t>スイイ</t>
    </rPh>
    <rPh sb="299" eb="301">
      <t>ミコ</t>
    </rPh>
    <phoneticPr fontId="4"/>
  </si>
  <si>
    <t>①各年度とも類似団体平均を上回っており，年々割合も上昇しています。
②類似団体平均を大きく下回っていますが，増加傾向であり，老朽化は進行しています。
③老朽化率が類似団体平均を下回っていることもあり，更新が進んでいませんが，今後老朽化の進行に伴い増加する見込みです。</t>
    <rPh sb="1" eb="4">
      <t>カクネンド</t>
    </rPh>
    <rPh sb="6" eb="8">
      <t>ルイジ</t>
    </rPh>
    <rPh sb="8" eb="10">
      <t>ダンタイ</t>
    </rPh>
    <rPh sb="10" eb="12">
      <t>ヘイキン</t>
    </rPh>
    <rPh sb="13" eb="15">
      <t>ウワマワ</t>
    </rPh>
    <rPh sb="20" eb="22">
      <t>ネンネン</t>
    </rPh>
    <rPh sb="22" eb="24">
      <t>ワリアイ</t>
    </rPh>
    <rPh sb="25" eb="27">
      <t>ジョウショウ</t>
    </rPh>
    <rPh sb="35" eb="37">
      <t>ルイジ</t>
    </rPh>
    <rPh sb="37" eb="39">
      <t>ダンタイ</t>
    </rPh>
    <rPh sb="39" eb="41">
      <t>ヘイキン</t>
    </rPh>
    <rPh sb="42" eb="43">
      <t>オオ</t>
    </rPh>
    <rPh sb="45" eb="47">
      <t>シタマワ</t>
    </rPh>
    <rPh sb="54" eb="56">
      <t>ゾウカ</t>
    </rPh>
    <rPh sb="56" eb="58">
      <t>ケイコウ</t>
    </rPh>
    <rPh sb="62" eb="65">
      <t>ロウキュウカ</t>
    </rPh>
    <rPh sb="66" eb="68">
      <t>シンコウ</t>
    </rPh>
    <rPh sb="76" eb="79">
      <t>ロウキュウカ</t>
    </rPh>
    <rPh sb="79" eb="80">
      <t>リツ</t>
    </rPh>
    <rPh sb="81" eb="83">
      <t>ルイジ</t>
    </rPh>
    <rPh sb="83" eb="85">
      <t>ダンタイ</t>
    </rPh>
    <rPh sb="85" eb="87">
      <t>ヘイキン</t>
    </rPh>
    <rPh sb="88" eb="90">
      <t>シタマワ</t>
    </rPh>
    <rPh sb="100" eb="102">
      <t>コウシン</t>
    </rPh>
    <rPh sb="103" eb="104">
      <t>スス</t>
    </rPh>
    <rPh sb="112" eb="114">
      <t>コンゴ</t>
    </rPh>
    <rPh sb="114" eb="117">
      <t>ロウキュウカ</t>
    </rPh>
    <rPh sb="118" eb="120">
      <t>シンコウ</t>
    </rPh>
    <rPh sb="121" eb="122">
      <t>トモナ</t>
    </rPh>
    <rPh sb="123" eb="125">
      <t>ゾウカ</t>
    </rPh>
    <rPh sb="127" eb="129">
      <t>ミコ</t>
    </rPh>
    <phoneticPr fontId="4"/>
  </si>
  <si>
    <t>　人口減少や節水意識の向上に伴い，下水道使用料が減少していく見込みですが，老朽化に伴い更新が必要な施設は増加していきます。
　効率的，効果的な事業運営に努めますが，老朽度調査等や長寿命化により優先順位を見極めた上で計画的に更新事業を進めていきます。</t>
    <rPh sb="1" eb="3">
      <t>ジンコウ</t>
    </rPh>
    <rPh sb="14" eb="15">
      <t>トモナ</t>
    </rPh>
    <rPh sb="17" eb="20">
      <t>ゲスイドウ</t>
    </rPh>
    <rPh sb="20" eb="22">
      <t>シヨウ</t>
    </rPh>
    <rPh sb="22" eb="23">
      <t>リョウ</t>
    </rPh>
    <rPh sb="37" eb="40">
      <t>ロウキュウカ</t>
    </rPh>
    <rPh sb="41" eb="42">
      <t>トモナ</t>
    </rPh>
    <rPh sb="43" eb="45">
      <t>コウシン</t>
    </rPh>
    <rPh sb="46" eb="48">
      <t>ヒツヨウ</t>
    </rPh>
    <rPh sb="49" eb="51">
      <t>シセツ</t>
    </rPh>
    <rPh sb="52" eb="54">
      <t>ゾウカ</t>
    </rPh>
    <rPh sb="63" eb="66">
      <t>コウリツテキ</t>
    </rPh>
    <rPh sb="67" eb="70">
      <t>コウカテキ</t>
    </rPh>
    <rPh sb="71" eb="73">
      <t>ジギョウ</t>
    </rPh>
    <rPh sb="73" eb="75">
      <t>ウンエイ</t>
    </rPh>
    <rPh sb="76" eb="77">
      <t>ツト</t>
    </rPh>
    <rPh sb="82" eb="84">
      <t>ロウキュウ</t>
    </rPh>
    <rPh sb="84" eb="85">
      <t>ド</t>
    </rPh>
    <rPh sb="85" eb="87">
      <t>チョウサ</t>
    </rPh>
    <rPh sb="87" eb="88">
      <t>トウ</t>
    </rPh>
    <rPh sb="89" eb="90">
      <t>チョウ</t>
    </rPh>
    <rPh sb="90" eb="93">
      <t>ジュミョウカ</t>
    </rPh>
    <rPh sb="96" eb="98">
      <t>ユウセン</t>
    </rPh>
    <rPh sb="98" eb="100">
      <t>ジュンイ</t>
    </rPh>
    <rPh sb="101" eb="103">
      <t>ミキワ</t>
    </rPh>
    <rPh sb="105" eb="106">
      <t>ウエ</t>
    </rPh>
    <rPh sb="107" eb="110">
      <t>ケイカクテキ</t>
    </rPh>
    <rPh sb="111" eb="113">
      <t>コウシン</t>
    </rPh>
    <rPh sb="113" eb="115">
      <t>ジギョウ</t>
    </rPh>
    <rPh sb="116" eb="11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</si>
</sst>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0.12</c:v>
                </c:pt>
                <c:pt idx="1">
                  <c:v>0.08</c:v>
                </c:pt>
                <c:pt idx="2">
                  <c:v>0.09</c:v>
                </c:pt>
                <c:pt idx="3">
                  <c:v>0.08</c:v>
                </c:pt>
                <c:pt idx="4">
                  <c:v>0.05</c:v>
                </c:pt>
              </c:numCache>
            </c:numRef>
          </c:val>
          <c:extLst xmlns:c16r2="http://schemas.microsoft.com/office/drawing/2015/06/chart">
            <c:ext xmlns:c16="http://schemas.microsoft.com/office/drawing/2014/chart" uri="{C3380CC4-5D6E-409C-BE32-E72D297353CC}">
              <c16:uniqueId val="{00000000-2154-4485-A964-A04EED560538}"/>
            </c:ext>
          </c:extLst>
        </c:ser>
        <c:dLbls>
          <c:showLegendKey val="0"/>
          <c:showVal val="0"/>
          <c:showCatName val="0"/>
          <c:showSerName val="0"/>
          <c:showPercent val="0"/>
          <c:showBubbleSize val="0"/>
        </c:dLbls>
        <c:gapWidth val="150"/>
        <c:axId val="207264112"/>
        <c:axId val="20726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2154-4485-A964-A04EED560538}"/>
            </c:ext>
          </c:extLst>
        </c:ser>
        <c:dLbls>
          <c:showLegendKey val="0"/>
          <c:showVal val="0"/>
          <c:showCatName val="0"/>
          <c:showSerName val="0"/>
          <c:showPercent val="0"/>
          <c:showBubbleSize val="0"/>
        </c:dLbls>
        <c:marker val="1"/>
        <c:smooth val="0"/>
        <c:axId val="207264112"/>
        <c:axId val="207264496"/>
      </c:lineChart>
      <c:dateAx>
        <c:axId val="207264112"/>
        <c:scaling>
          <c:orientation val="minMax"/>
        </c:scaling>
        <c:delete val="1"/>
        <c:axPos val="b"/>
        <c:numFmt formatCode="ge" sourceLinked="1"/>
        <c:majorTickMark val="none"/>
        <c:minorTickMark val="none"/>
        <c:tickLblPos val="none"/>
        <c:crossAx val="207264496"/>
        <c:crosses val="autoZero"/>
        <c:auto val="1"/>
        <c:lblOffset val="100"/>
        <c:baseTimeUnit val="years"/>
      </c:dateAx>
      <c:valAx>
        <c:axId val="20726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6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64.77</c:v>
                </c:pt>
                <c:pt idx="1">
                  <c:v>77.400000000000006</c:v>
                </c:pt>
                <c:pt idx="2">
                  <c:v>77.709999999999994</c:v>
                </c:pt>
                <c:pt idx="3">
                  <c:v>78.650000000000006</c:v>
                </c:pt>
                <c:pt idx="4">
                  <c:v>77.88</c:v>
                </c:pt>
              </c:numCache>
            </c:numRef>
          </c:val>
          <c:extLst xmlns:c16r2="http://schemas.microsoft.com/office/drawing/2015/06/chart">
            <c:ext xmlns:c16="http://schemas.microsoft.com/office/drawing/2014/chart" uri="{C3380CC4-5D6E-409C-BE32-E72D297353CC}">
              <c16:uniqueId val="{00000000-D1DC-4434-A3AE-241C9F320A0C}"/>
            </c:ext>
          </c:extLst>
        </c:ser>
        <c:dLbls>
          <c:showLegendKey val="0"/>
          <c:showVal val="0"/>
          <c:showCatName val="0"/>
          <c:showSerName val="0"/>
          <c:showPercent val="0"/>
          <c:showBubbleSize val="0"/>
        </c:dLbls>
        <c:gapWidth val="150"/>
        <c:axId val="207762088"/>
        <c:axId val="20776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D1DC-4434-A3AE-241C9F320A0C}"/>
            </c:ext>
          </c:extLst>
        </c:ser>
        <c:dLbls>
          <c:showLegendKey val="0"/>
          <c:showVal val="0"/>
          <c:showCatName val="0"/>
          <c:showSerName val="0"/>
          <c:showPercent val="0"/>
          <c:showBubbleSize val="0"/>
        </c:dLbls>
        <c:marker val="1"/>
        <c:smooth val="0"/>
        <c:axId val="207762088"/>
        <c:axId val="207762480"/>
      </c:lineChart>
      <c:dateAx>
        <c:axId val="207762088"/>
        <c:scaling>
          <c:orientation val="minMax"/>
        </c:scaling>
        <c:delete val="1"/>
        <c:axPos val="b"/>
        <c:numFmt formatCode="ge" sourceLinked="1"/>
        <c:majorTickMark val="none"/>
        <c:minorTickMark val="none"/>
        <c:tickLblPos val="none"/>
        <c:crossAx val="207762480"/>
        <c:crosses val="autoZero"/>
        <c:auto val="1"/>
        <c:lblOffset val="100"/>
        <c:baseTimeUnit val="years"/>
      </c:dateAx>
      <c:valAx>
        <c:axId val="20776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6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96.55</c:v>
                </c:pt>
                <c:pt idx="1">
                  <c:v>96.69</c:v>
                </c:pt>
                <c:pt idx="2">
                  <c:v>96.92</c:v>
                </c:pt>
                <c:pt idx="3">
                  <c:v>96.89</c:v>
                </c:pt>
                <c:pt idx="4">
                  <c:v>96.87</c:v>
                </c:pt>
              </c:numCache>
            </c:numRef>
          </c:val>
          <c:extLst xmlns:c16r2="http://schemas.microsoft.com/office/drawing/2015/06/chart">
            <c:ext xmlns:c16="http://schemas.microsoft.com/office/drawing/2014/chart" uri="{C3380CC4-5D6E-409C-BE32-E72D297353CC}">
              <c16:uniqueId val="{00000000-3C73-4F3F-A471-8D36B65CC230}"/>
            </c:ext>
          </c:extLst>
        </c:ser>
        <c:dLbls>
          <c:showLegendKey val="0"/>
          <c:showVal val="0"/>
          <c:showCatName val="0"/>
          <c:showSerName val="0"/>
          <c:showPercent val="0"/>
          <c:showBubbleSize val="0"/>
        </c:dLbls>
        <c:gapWidth val="150"/>
        <c:axId val="207726368"/>
        <c:axId val="20776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3C73-4F3F-A471-8D36B65CC230}"/>
            </c:ext>
          </c:extLst>
        </c:ser>
        <c:dLbls>
          <c:showLegendKey val="0"/>
          <c:showVal val="0"/>
          <c:showCatName val="0"/>
          <c:showSerName val="0"/>
          <c:showPercent val="0"/>
          <c:showBubbleSize val="0"/>
        </c:dLbls>
        <c:marker val="1"/>
        <c:smooth val="0"/>
        <c:axId val="207726368"/>
        <c:axId val="207763656"/>
      </c:lineChart>
      <c:dateAx>
        <c:axId val="207726368"/>
        <c:scaling>
          <c:orientation val="minMax"/>
        </c:scaling>
        <c:delete val="1"/>
        <c:axPos val="b"/>
        <c:numFmt formatCode="ge" sourceLinked="1"/>
        <c:majorTickMark val="none"/>
        <c:minorTickMark val="none"/>
        <c:tickLblPos val="none"/>
        <c:crossAx val="207763656"/>
        <c:crosses val="autoZero"/>
        <c:auto val="1"/>
        <c:lblOffset val="100"/>
        <c:baseTimeUnit val="years"/>
      </c:dateAx>
      <c:valAx>
        <c:axId val="20776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104.76</c:v>
                </c:pt>
                <c:pt idx="1">
                  <c:v>106.76</c:v>
                </c:pt>
                <c:pt idx="2">
                  <c:v>106.18</c:v>
                </c:pt>
                <c:pt idx="3">
                  <c:v>107.95</c:v>
                </c:pt>
                <c:pt idx="4">
                  <c:v>110.52</c:v>
                </c:pt>
              </c:numCache>
            </c:numRef>
          </c:val>
          <c:extLst xmlns:c16r2="http://schemas.microsoft.com/office/drawing/2015/06/chart">
            <c:ext xmlns:c16="http://schemas.microsoft.com/office/drawing/2014/chart" uri="{C3380CC4-5D6E-409C-BE32-E72D297353CC}">
              <c16:uniqueId val="{00000000-D19D-4201-8977-198D61652429}"/>
            </c:ext>
          </c:extLst>
        </c:ser>
        <c:dLbls>
          <c:showLegendKey val="0"/>
          <c:showVal val="0"/>
          <c:showCatName val="0"/>
          <c:showSerName val="0"/>
          <c:showPercent val="0"/>
          <c:showBubbleSize val="0"/>
        </c:dLbls>
        <c:gapWidth val="150"/>
        <c:axId val="207892104"/>
        <c:axId val="20789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105.07</c:v>
                </c:pt>
                <c:pt idx="1">
                  <c:v>108.53</c:v>
                </c:pt>
                <c:pt idx="2">
                  <c:v>108.52</c:v>
                </c:pt>
                <c:pt idx="3">
                  <c:v>109.12</c:v>
                </c:pt>
                <c:pt idx="4">
                  <c:v>110.22</c:v>
                </c:pt>
              </c:numCache>
            </c:numRef>
          </c:val>
          <c:smooth val="0"/>
          <c:extLst xmlns:c16r2="http://schemas.microsoft.com/office/drawing/2015/06/chart">
            <c:ext xmlns:c16="http://schemas.microsoft.com/office/drawing/2014/chart" uri="{C3380CC4-5D6E-409C-BE32-E72D297353CC}">
              <c16:uniqueId val="{00000001-D19D-4201-8977-198D61652429}"/>
            </c:ext>
          </c:extLst>
        </c:ser>
        <c:dLbls>
          <c:showLegendKey val="0"/>
          <c:showVal val="0"/>
          <c:showCatName val="0"/>
          <c:showSerName val="0"/>
          <c:showPercent val="0"/>
          <c:showBubbleSize val="0"/>
        </c:dLbls>
        <c:marker val="1"/>
        <c:smooth val="0"/>
        <c:axId val="207892104"/>
        <c:axId val="207892488"/>
      </c:lineChart>
      <c:dateAx>
        <c:axId val="207892104"/>
        <c:scaling>
          <c:orientation val="minMax"/>
        </c:scaling>
        <c:delete val="1"/>
        <c:axPos val="b"/>
        <c:numFmt formatCode="ge" sourceLinked="1"/>
        <c:majorTickMark val="none"/>
        <c:minorTickMark val="none"/>
        <c:tickLblPos val="none"/>
        <c:crossAx val="207892488"/>
        <c:crosses val="autoZero"/>
        <c:auto val="1"/>
        <c:lblOffset val="100"/>
        <c:baseTimeUnit val="years"/>
      </c:dateAx>
      <c:valAx>
        <c:axId val="20789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9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26.58</c:v>
                </c:pt>
                <c:pt idx="1">
                  <c:v>45.23</c:v>
                </c:pt>
                <c:pt idx="2">
                  <c:v>46.73</c:v>
                </c:pt>
                <c:pt idx="3">
                  <c:v>48.48</c:v>
                </c:pt>
                <c:pt idx="4">
                  <c:v>50.22</c:v>
                </c:pt>
              </c:numCache>
            </c:numRef>
          </c:val>
          <c:extLst xmlns:c16r2="http://schemas.microsoft.com/office/drawing/2015/06/chart">
            <c:ext xmlns:c16="http://schemas.microsoft.com/office/drawing/2014/chart" uri="{C3380CC4-5D6E-409C-BE32-E72D297353CC}">
              <c16:uniqueId val="{00000000-1DBD-404D-B0DC-D00DA66E2D19}"/>
            </c:ext>
          </c:extLst>
        </c:ser>
        <c:dLbls>
          <c:showLegendKey val="0"/>
          <c:showVal val="0"/>
          <c:showCatName val="0"/>
          <c:showSerName val="0"/>
          <c:showPercent val="0"/>
          <c:showBubbleSize val="0"/>
        </c:dLbls>
        <c:gapWidth val="150"/>
        <c:axId val="207918016"/>
        <c:axId val="20791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16.559999999999999</c:v>
                </c:pt>
                <c:pt idx="1">
                  <c:v>28.35</c:v>
                </c:pt>
                <c:pt idx="2">
                  <c:v>27.96</c:v>
                </c:pt>
                <c:pt idx="3">
                  <c:v>28.81</c:v>
                </c:pt>
                <c:pt idx="4">
                  <c:v>31.19</c:v>
                </c:pt>
              </c:numCache>
            </c:numRef>
          </c:val>
          <c:smooth val="0"/>
          <c:extLst xmlns:c16r2="http://schemas.microsoft.com/office/drawing/2015/06/chart">
            <c:ext xmlns:c16="http://schemas.microsoft.com/office/drawing/2014/chart" uri="{C3380CC4-5D6E-409C-BE32-E72D297353CC}">
              <c16:uniqueId val="{00000001-1DBD-404D-B0DC-D00DA66E2D19}"/>
            </c:ext>
          </c:extLst>
        </c:ser>
        <c:dLbls>
          <c:showLegendKey val="0"/>
          <c:showVal val="0"/>
          <c:showCatName val="0"/>
          <c:showSerName val="0"/>
          <c:showPercent val="0"/>
          <c:showBubbleSize val="0"/>
        </c:dLbls>
        <c:marker val="1"/>
        <c:smooth val="0"/>
        <c:axId val="207918016"/>
        <c:axId val="207918400"/>
      </c:lineChart>
      <c:dateAx>
        <c:axId val="207918016"/>
        <c:scaling>
          <c:orientation val="minMax"/>
        </c:scaling>
        <c:delete val="1"/>
        <c:axPos val="b"/>
        <c:numFmt formatCode="ge" sourceLinked="1"/>
        <c:majorTickMark val="none"/>
        <c:minorTickMark val="none"/>
        <c:tickLblPos val="none"/>
        <c:crossAx val="207918400"/>
        <c:crosses val="autoZero"/>
        <c:auto val="1"/>
        <c:lblOffset val="100"/>
        <c:baseTimeUnit val="years"/>
      </c:dateAx>
      <c:valAx>
        <c:axId val="2079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0.9</c:v>
                </c:pt>
                <c:pt idx="1">
                  <c:v>1.1299999999999999</c:v>
                </c:pt>
                <c:pt idx="2">
                  <c:v>1.32</c:v>
                </c:pt>
                <c:pt idx="3">
                  <c:v>1.54</c:v>
                </c:pt>
                <c:pt idx="4">
                  <c:v>1.79</c:v>
                </c:pt>
              </c:numCache>
            </c:numRef>
          </c:val>
          <c:extLst xmlns:c16r2="http://schemas.microsoft.com/office/drawing/2015/06/chart">
            <c:ext xmlns:c16="http://schemas.microsoft.com/office/drawing/2014/chart" uri="{C3380CC4-5D6E-409C-BE32-E72D297353CC}">
              <c16:uniqueId val="{00000000-1344-4696-8A84-8583C4A132F2}"/>
            </c:ext>
          </c:extLst>
        </c:ser>
        <c:dLbls>
          <c:showLegendKey val="0"/>
          <c:showVal val="0"/>
          <c:showCatName val="0"/>
          <c:showSerName val="0"/>
          <c:showPercent val="0"/>
          <c:showBubbleSize val="0"/>
        </c:dLbls>
        <c:gapWidth val="150"/>
        <c:axId val="207674256"/>
        <c:axId val="20767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2.82</c:v>
                </c:pt>
                <c:pt idx="1">
                  <c:v>3.05</c:v>
                </c:pt>
                <c:pt idx="2">
                  <c:v>3.4</c:v>
                </c:pt>
                <c:pt idx="3">
                  <c:v>3.84</c:v>
                </c:pt>
                <c:pt idx="4">
                  <c:v>4.3099999999999996</c:v>
                </c:pt>
              </c:numCache>
            </c:numRef>
          </c:val>
          <c:smooth val="0"/>
          <c:extLst xmlns:c16r2="http://schemas.microsoft.com/office/drawing/2015/06/chart">
            <c:ext xmlns:c16="http://schemas.microsoft.com/office/drawing/2014/chart" uri="{C3380CC4-5D6E-409C-BE32-E72D297353CC}">
              <c16:uniqueId val="{00000001-1344-4696-8A84-8583C4A132F2}"/>
            </c:ext>
          </c:extLst>
        </c:ser>
        <c:dLbls>
          <c:showLegendKey val="0"/>
          <c:showVal val="0"/>
          <c:showCatName val="0"/>
          <c:showSerName val="0"/>
          <c:showPercent val="0"/>
          <c:showBubbleSize val="0"/>
        </c:dLbls>
        <c:marker val="1"/>
        <c:smooth val="0"/>
        <c:axId val="207674256"/>
        <c:axId val="207678736"/>
      </c:lineChart>
      <c:dateAx>
        <c:axId val="207674256"/>
        <c:scaling>
          <c:orientation val="minMax"/>
        </c:scaling>
        <c:delete val="1"/>
        <c:axPos val="b"/>
        <c:numFmt formatCode="ge" sourceLinked="1"/>
        <c:majorTickMark val="none"/>
        <c:minorTickMark val="none"/>
        <c:tickLblPos val="none"/>
        <c:crossAx val="207678736"/>
        <c:crosses val="autoZero"/>
        <c:auto val="1"/>
        <c:lblOffset val="100"/>
        <c:baseTimeUnit val="years"/>
      </c:dateAx>
      <c:valAx>
        <c:axId val="20767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7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D9-4AC0-A540-AF709639AC89}"/>
            </c:ext>
          </c:extLst>
        </c:ser>
        <c:dLbls>
          <c:showLegendKey val="0"/>
          <c:showVal val="0"/>
          <c:showCatName val="0"/>
          <c:showSerName val="0"/>
          <c:showPercent val="0"/>
          <c:showBubbleSize val="0"/>
        </c:dLbls>
        <c:gapWidth val="150"/>
        <c:axId val="205880160"/>
        <c:axId val="20588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23.32</c:v>
                </c:pt>
                <c:pt idx="1">
                  <c:v>4.72</c:v>
                </c:pt>
                <c:pt idx="2">
                  <c:v>4.87</c:v>
                </c:pt>
                <c:pt idx="3">
                  <c:v>3.8</c:v>
                </c:pt>
                <c:pt idx="4">
                  <c:v>3.21</c:v>
                </c:pt>
              </c:numCache>
            </c:numRef>
          </c:val>
          <c:smooth val="0"/>
          <c:extLst xmlns:c16r2="http://schemas.microsoft.com/office/drawing/2015/06/chart">
            <c:ext xmlns:c16="http://schemas.microsoft.com/office/drawing/2014/chart" uri="{C3380CC4-5D6E-409C-BE32-E72D297353CC}">
              <c16:uniqueId val="{00000001-D2D9-4AC0-A540-AF709639AC89}"/>
            </c:ext>
          </c:extLst>
        </c:ser>
        <c:dLbls>
          <c:showLegendKey val="0"/>
          <c:showVal val="0"/>
          <c:showCatName val="0"/>
          <c:showSerName val="0"/>
          <c:showPercent val="0"/>
          <c:showBubbleSize val="0"/>
        </c:dLbls>
        <c:marker val="1"/>
        <c:smooth val="0"/>
        <c:axId val="205880160"/>
        <c:axId val="205880552"/>
      </c:lineChart>
      <c:dateAx>
        <c:axId val="205880160"/>
        <c:scaling>
          <c:orientation val="minMax"/>
        </c:scaling>
        <c:delete val="1"/>
        <c:axPos val="b"/>
        <c:numFmt formatCode="ge" sourceLinked="1"/>
        <c:majorTickMark val="none"/>
        <c:minorTickMark val="none"/>
        <c:tickLblPos val="none"/>
        <c:crossAx val="205880552"/>
        <c:crosses val="autoZero"/>
        <c:auto val="1"/>
        <c:lblOffset val="100"/>
        <c:baseTimeUnit val="years"/>
      </c:dateAx>
      <c:valAx>
        <c:axId val="20588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127.16</c:v>
                </c:pt>
                <c:pt idx="1">
                  <c:v>24.58</c:v>
                </c:pt>
                <c:pt idx="2">
                  <c:v>30.75</c:v>
                </c:pt>
                <c:pt idx="3">
                  <c:v>41.36</c:v>
                </c:pt>
                <c:pt idx="4">
                  <c:v>42.3</c:v>
                </c:pt>
              </c:numCache>
            </c:numRef>
          </c:val>
          <c:extLst xmlns:c16r2="http://schemas.microsoft.com/office/drawing/2015/06/chart">
            <c:ext xmlns:c16="http://schemas.microsoft.com/office/drawing/2014/chart" uri="{C3380CC4-5D6E-409C-BE32-E72D297353CC}">
              <c16:uniqueId val="{00000000-8FB6-4075-94A4-9E3F16EB4487}"/>
            </c:ext>
          </c:extLst>
        </c:ser>
        <c:dLbls>
          <c:showLegendKey val="0"/>
          <c:showVal val="0"/>
          <c:showCatName val="0"/>
          <c:showSerName val="0"/>
          <c:showPercent val="0"/>
          <c:showBubbleSize val="0"/>
        </c:dLbls>
        <c:gapWidth val="150"/>
        <c:axId val="207726760"/>
        <c:axId val="20772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179.3</c:v>
                </c:pt>
                <c:pt idx="1">
                  <c:v>45.99</c:v>
                </c:pt>
                <c:pt idx="2">
                  <c:v>47.32</c:v>
                </c:pt>
                <c:pt idx="3">
                  <c:v>49.96</c:v>
                </c:pt>
                <c:pt idx="4">
                  <c:v>58.04</c:v>
                </c:pt>
              </c:numCache>
            </c:numRef>
          </c:val>
          <c:smooth val="0"/>
          <c:extLst xmlns:c16r2="http://schemas.microsoft.com/office/drawing/2015/06/chart">
            <c:ext xmlns:c16="http://schemas.microsoft.com/office/drawing/2014/chart" uri="{C3380CC4-5D6E-409C-BE32-E72D297353CC}">
              <c16:uniqueId val="{00000001-8FB6-4075-94A4-9E3F16EB4487}"/>
            </c:ext>
          </c:extLst>
        </c:ser>
        <c:dLbls>
          <c:showLegendKey val="0"/>
          <c:showVal val="0"/>
          <c:showCatName val="0"/>
          <c:showSerName val="0"/>
          <c:showPercent val="0"/>
          <c:showBubbleSize val="0"/>
        </c:dLbls>
        <c:marker val="1"/>
        <c:smooth val="0"/>
        <c:axId val="207726760"/>
        <c:axId val="207727152"/>
      </c:lineChart>
      <c:dateAx>
        <c:axId val="207726760"/>
        <c:scaling>
          <c:orientation val="minMax"/>
        </c:scaling>
        <c:delete val="1"/>
        <c:axPos val="b"/>
        <c:numFmt formatCode="ge" sourceLinked="1"/>
        <c:majorTickMark val="none"/>
        <c:minorTickMark val="none"/>
        <c:tickLblPos val="none"/>
        <c:crossAx val="207727152"/>
        <c:crosses val="autoZero"/>
        <c:auto val="1"/>
        <c:lblOffset val="100"/>
        <c:baseTimeUnit val="years"/>
      </c:dateAx>
      <c:valAx>
        <c:axId val="20772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2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716.93</c:v>
                </c:pt>
                <c:pt idx="1">
                  <c:v>700.85</c:v>
                </c:pt>
                <c:pt idx="2">
                  <c:v>674.77</c:v>
                </c:pt>
                <c:pt idx="3">
                  <c:v>637.97</c:v>
                </c:pt>
                <c:pt idx="4">
                  <c:v>600.46</c:v>
                </c:pt>
              </c:numCache>
            </c:numRef>
          </c:val>
          <c:extLst xmlns:c16r2="http://schemas.microsoft.com/office/drawing/2015/06/chart">
            <c:ext xmlns:c16="http://schemas.microsoft.com/office/drawing/2014/chart" uri="{C3380CC4-5D6E-409C-BE32-E72D297353CC}">
              <c16:uniqueId val="{00000000-9EB7-416C-97AB-EB16529531A7}"/>
            </c:ext>
          </c:extLst>
        </c:ser>
        <c:dLbls>
          <c:showLegendKey val="0"/>
          <c:showVal val="0"/>
          <c:showCatName val="0"/>
          <c:showSerName val="0"/>
          <c:showPercent val="0"/>
          <c:showBubbleSize val="0"/>
        </c:dLbls>
        <c:gapWidth val="150"/>
        <c:axId val="207728328"/>
        <c:axId val="20772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9EB7-416C-97AB-EB16529531A7}"/>
            </c:ext>
          </c:extLst>
        </c:ser>
        <c:dLbls>
          <c:showLegendKey val="0"/>
          <c:showVal val="0"/>
          <c:showCatName val="0"/>
          <c:showSerName val="0"/>
          <c:showPercent val="0"/>
          <c:showBubbleSize val="0"/>
        </c:dLbls>
        <c:marker val="1"/>
        <c:smooth val="0"/>
        <c:axId val="207728328"/>
        <c:axId val="207728720"/>
      </c:lineChart>
      <c:dateAx>
        <c:axId val="207728328"/>
        <c:scaling>
          <c:orientation val="minMax"/>
        </c:scaling>
        <c:delete val="1"/>
        <c:axPos val="b"/>
        <c:numFmt formatCode="ge" sourceLinked="1"/>
        <c:majorTickMark val="none"/>
        <c:minorTickMark val="none"/>
        <c:tickLblPos val="none"/>
        <c:crossAx val="207728720"/>
        <c:crosses val="autoZero"/>
        <c:auto val="1"/>
        <c:lblOffset val="100"/>
        <c:baseTimeUnit val="years"/>
      </c:dateAx>
      <c:valAx>
        <c:axId val="20772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2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97.24</c:v>
                </c:pt>
                <c:pt idx="1">
                  <c:v>103.43</c:v>
                </c:pt>
                <c:pt idx="2">
                  <c:v>102.98</c:v>
                </c:pt>
                <c:pt idx="3">
                  <c:v>108.36</c:v>
                </c:pt>
                <c:pt idx="4">
                  <c:v>111.15</c:v>
                </c:pt>
              </c:numCache>
            </c:numRef>
          </c:val>
          <c:extLst xmlns:c16r2="http://schemas.microsoft.com/office/drawing/2015/06/chart">
            <c:ext xmlns:c16="http://schemas.microsoft.com/office/drawing/2014/chart" uri="{C3380CC4-5D6E-409C-BE32-E72D297353CC}">
              <c16:uniqueId val="{00000000-22C9-4AD1-B7AE-9EBD0C097DCD}"/>
            </c:ext>
          </c:extLst>
        </c:ser>
        <c:dLbls>
          <c:showLegendKey val="0"/>
          <c:showVal val="0"/>
          <c:showCatName val="0"/>
          <c:showSerName val="0"/>
          <c:showPercent val="0"/>
          <c:showBubbleSize val="0"/>
        </c:dLbls>
        <c:gapWidth val="150"/>
        <c:axId val="207760520"/>
        <c:axId val="20776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22C9-4AD1-B7AE-9EBD0C097DCD}"/>
            </c:ext>
          </c:extLst>
        </c:ser>
        <c:dLbls>
          <c:showLegendKey val="0"/>
          <c:showVal val="0"/>
          <c:showCatName val="0"/>
          <c:showSerName val="0"/>
          <c:showPercent val="0"/>
          <c:showBubbleSize val="0"/>
        </c:dLbls>
        <c:marker val="1"/>
        <c:smooth val="0"/>
        <c:axId val="207760520"/>
        <c:axId val="207760912"/>
      </c:lineChart>
      <c:dateAx>
        <c:axId val="207760520"/>
        <c:scaling>
          <c:orientation val="minMax"/>
        </c:scaling>
        <c:delete val="1"/>
        <c:axPos val="b"/>
        <c:numFmt formatCode="ge" sourceLinked="1"/>
        <c:majorTickMark val="none"/>
        <c:minorTickMark val="none"/>
        <c:tickLblPos val="none"/>
        <c:crossAx val="207760912"/>
        <c:crosses val="autoZero"/>
        <c:auto val="1"/>
        <c:lblOffset val="100"/>
        <c:baseTimeUnit val="years"/>
      </c:dateAx>
      <c:valAx>
        <c:axId val="20776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6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170.48</c:v>
                </c:pt>
                <c:pt idx="1">
                  <c:v>161.18</c:v>
                </c:pt>
                <c:pt idx="2">
                  <c:v>161.82</c:v>
                </c:pt>
                <c:pt idx="3">
                  <c:v>153.63999999999999</c:v>
                </c:pt>
                <c:pt idx="4">
                  <c:v>149.55000000000001</c:v>
                </c:pt>
              </c:numCache>
            </c:numRef>
          </c:val>
          <c:extLst xmlns:c16r2="http://schemas.microsoft.com/office/drawing/2015/06/chart">
            <c:ext xmlns:c16="http://schemas.microsoft.com/office/drawing/2014/chart" uri="{C3380CC4-5D6E-409C-BE32-E72D297353CC}">
              <c16:uniqueId val="{00000000-8BF4-4359-8A49-3899DB08FB32}"/>
            </c:ext>
          </c:extLst>
        </c:ser>
        <c:dLbls>
          <c:showLegendKey val="0"/>
          <c:showVal val="0"/>
          <c:showCatName val="0"/>
          <c:showSerName val="0"/>
          <c:showPercent val="0"/>
          <c:showBubbleSize val="0"/>
        </c:dLbls>
        <c:gapWidth val="150"/>
        <c:axId val="206537224"/>
        <c:axId val="20653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8BF4-4359-8A49-3899DB08FB32}"/>
            </c:ext>
          </c:extLst>
        </c:ser>
        <c:dLbls>
          <c:showLegendKey val="0"/>
          <c:showVal val="0"/>
          <c:showCatName val="0"/>
          <c:showSerName val="0"/>
          <c:showPercent val="0"/>
          <c:showBubbleSize val="0"/>
        </c:dLbls>
        <c:marker val="1"/>
        <c:smooth val="0"/>
        <c:axId val="206537224"/>
        <c:axId val="206536832"/>
      </c:lineChart>
      <c:dateAx>
        <c:axId val="206537224"/>
        <c:scaling>
          <c:orientation val="minMax"/>
        </c:scaling>
        <c:delete val="1"/>
        <c:axPos val="b"/>
        <c:numFmt formatCode="ge" sourceLinked="1"/>
        <c:majorTickMark val="none"/>
        <c:minorTickMark val="none"/>
        <c:tickLblPos val="none"/>
        <c:crossAx val="206536832"/>
        <c:crosses val="autoZero"/>
        <c:auto val="1"/>
        <c:lblOffset val="100"/>
        <c:baseTimeUnit val="years"/>
      </c:dateAx>
      <c:valAx>
        <c:axId val="2065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3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7"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旭川市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v>
      </c>
      <c r="AE8" s="73"/>
      <c r="AF8" s="73"/>
      <c r="AG8" s="73"/>
      <c r="AH8" s="73"/>
      <c r="AI8" s="73"/>
      <c r="AJ8" s="73"/>
      <c r="AK8" s="3"/>
      <c r="AL8" s="67">
        <f>データ!S6</f>
        <v>340211</v>
      </c>
      <c r="AM8" s="67"/>
      <c r="AN8" s="67"/>
      <c r="AO8" s="67"/>
      <c r="AP8" s="67"/>
      <c r="AQ8" s="67"/>
      <c r="AR8" s="67"/>
      <c r="AS8" s="67"/>
      <c r="AT8" s="66">
        <f>データ!T6</f>
        <v>747.66</v>
      </c>
      <c r="AU8" s="66"/>
      <c r="AV8" s="66"/>
      <c r="AW8" s="66"/>
      <c r="AX8" s="66"/>
      <c r="AY8" s="66"/>
      <c r="AZ8" s="66"/>
      <c r="BA8" s="66"/>
      <c r="BB8" s="66">
        <f>データ!U6</f>
        <v>455.03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68.540000000000006</v>
      </c>
      <c r="J10" s="66"/>
      <c r="K10" s="66"/>
      <c r="L10" s="66"/>
      <c r="M10" s="66"/>
      <c r="N10" s="66"/>
      <c r="O10" s="66"/>
      <c r="P10" s="66">
        <f>データ!P6</f>
        <v>96.86</v>
      </c>
      <c r="Q10" s="66"/>
      <c r="R10" s="66"/>
      <c r="S10" s="66"/>
      <c r="T10" s="66"/>
      <c r="U10" s="66"/>
      <c r="V10" s="66"/>
      <c r="W10" s="66">
        <f>データ!Q6</f>
        <v>69.42</v>
      </c>
      <c r="X10" s="66"/>
      <c r="Y10" s="66"/>
      <c r="Z10" s="66"/>
      <c r="AA10" s="66"/>
      <c r="AB10" s="66"/>
      <c r="AC10" s="66"/>
      <c r="AD10" s="67">
        <f>データ!R6</f>
        <v>3205</v>
      </c>
      <c r="AE10" s="67"/>
      <c r="AF10" s="67"/>
      <c r="AG10" s="67"/>
      <c r="AH10" s="67"/>
      <c r="AI10" s="67"/>
      <c r="AJ10" s="67"/>
      <c r="AK10" s="2"/>
      <c r="AL10" s="67">
        <f>データ!V6</f>
        <v>327927</v>
      </c>
      <c r="AM10" s="67"/>
      <c r="AN10" s="67"/>
      <c r="AO10" s="67"/>
      <c r="AP10" s="67"/>
      <c r="AQ10" s="67"/>
      <c r="AR10" s="67"/>
      <c r="AS10" s="67"/>
      <c r="AT10" s="66">
        <f>データ!W6</f>
        <v>80.3</v>
      </c>
      <c r="AU10" s="66"/>
      <c r="AV10" s="66"/>
      <c r="AW10" s="66"/>
      <c r="AX10" s="66"/>
      <c r="AY10" s="66"/>
      <c r="AZ10" s="66"/>
      <c r="BA10" s="66"/>
      <c r="BB10" s="66">
        <f>データ!X6</f>
        <v>4083.77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dP9ODyu39oiLw2XAB9FOTLRHqo1q4tJKVWTL3SZYXg8kYcGWUDTz4/MhBtniKL8qpUVcFAV6xrRmlW2hABzK5A==" saltValue="NcwfeOnEEE+2048zXARpy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C1" workbookViewId="0">
      <selection activeCell="DJ8" sqref="DJ8"/>
    </sheetView>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12041</v>
      </c>
      <c r="D6" s="33">
        <f t="shared" si="3"/>
        <v>46</v>
      </c>
      <c r="E6" s="33">
        <f t="shared" si="3"/>
        <v>17</v>
      </c>
      <c r="F6" s="33">
        <f t="shared" si="3"/>
        <v>1</v>
      </c>
      <c r="G6" s="33">
        <f t="shared" si="3"/>
        <v>0</v>
      </c>
      <c r="H6" s="33" t="str">
        <f t="shared" si="3"/>
        <v>北海道　旭川市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68.540000000000006</v>
      </c>
      <c r="P6" s="34">
        <f t="shared" si="3"/>
        <v>96.86</v>
      </c>
      <c r="Q6" s="34">
        <f t="shared" si="3"/>
        <v>69.42</v>
      </c>
      <c r="R6" s="34">
        <f t="shared" si="3"/>
        <v>3205</v>
      </c>
      <c r="S6" s="34">
        <f t="shared" si="3"/>
        <v>340211</v>
      </c>
      <c r="T6" s="34">
        <f t="shared" si="3"/>
        <v>747.66</v>
      </c>
      <c r="U6" s="34">
        <f t="shared" si="3"/>
        <v>455.03</v>
      </c>
      <c r="V6" s="34">
        <f t="shared" si="3"/>
        <v>327927</v>
      </c>
      <c r="W6" s="34">
        <f t="shared" si="3"/>
        <v>80.3</v>
      </c>
      <c r="X6" s="34">
        <f t="shared" si="3"/>
        <v>4083.77</v>
      </c>
      <c r="Y6" s="35">
        <f>IF(Y7="",NA(),Y7)</f>
        <v>104.76</v>
      </c>
      <c r="Z6" s="35">
        <f t="shared" ref="Z6:AH6" si="4">IF(Z7="",NA(),Z7)</f>
        <v>106.76</v>
      </c>
      <c r="AA6" s="35">
        <f t="shared" si="4"/>
        <v>106.18</v>
      </c>
      <c r="AB6" s="35">
        <f t="shared" si="4"/>
        <v>107.95</v>
      </c>
      <c r="AC6" s="35">
        <f t="shared" si="4"/>
        <v>110.52</v>
      </c>
      <c r="AD6" s="35">
        <f t="shared" si="4"/>
        <v>105.07</v>
      </c>
      <c r="AE6" s="35">
        <f t="shared" si="4"/>
        <v>108.53</v>
      </c>
      <c r="AF6" s="35">
        <f t="shared" si="4"/>
        <v>108.52</v>
      </c>
      <c r="AG6" s="35">
        <f t="shared" si="4"/>
        <v>109.12</v>
      </c>
      <c r="AH6" s="35">
        <f t="shared" si="4"/>
        <v>110.22</v>
      </c>
      <c r="AI6" s="34" t="str">
        <f>IF(AI7="","",IF(AI7="-","【-】","【"&amp;SUBSTITUTE(TEXT(AI7,"#,##0.00"),"-","△")&amp;"】"))</f>
        <v>【108.80】</v>
      </c>
      <c r="AJ6" s="34">
        <f>IF(AJ7="",NA(),AJ7)</f>
        <v>0</v>
      </c>
      <c r="AK6" s="34">
        <f t="shared" ref="AK6:AS6" si="5">IF(AK7="",NA(),AK7)</f>
        <v>0</v>
      </c>
      <c r="AL6" s="34">
        <f t="shared" si="5"/>
        <v>0</v>
      </c>
      <c r="AM6" s="34">
        <f t="shared" si="5"/>
        <v>0</v>
      </c>
      <c r="AN6" s="34">
        <f t="shared" si="5"/>
        <v>0</v>
      </c>
      <c r="AO6" s="35">
        <f t="shared" si="5"/>
        <v>23.32</v>
      </c>
      <c r="AP6" s="35">
        <f t="shared" si="5"/>
        <v>4.72</v>
      </c>
      <c r="AQ6" s="35">
        <f t="shared" si="5"/>
        <v>4.87</v>
      </c>
      <c r="AR6" s="35">
        <f t="shared" si="5"/>
        <v>3.8</v>
      </c>
      <c r="AS6" s="35">
        <f t="shared" si="5"/>
        <v>3.21</v>
      </c>
      <c r="AT6" s="34" t="str">
        <f>IF(AT7="","",IF(AT7="-","【-】","【"&amp;SUBSTITUTE(TEXT(AT7,"#,##0.00"),"-","△")&amp;"】"))</f>
        <v>【4.27】</v>
      </c>
      <c r="AU6" s="35">
        <f>IF(AU7="",NA(),AU7)</f>
        <v>127.16</v>
      </c>
      <c r="AV6" s="35">
        <f t="shared" ref="AV6:BD6" si="6">IF(AV7="",NA(),AV7)</f>
        <v>24.58</v>
      </c>
      <c r="AW6" s="35">
        <f t="shared" si="6"/>
        <v>30.75</v>
      </c>
      <c r="AX6" s="35">
        <f t="shared" si="6"/>
        <v>41.36</v>
      </c>
      <c r="AY6" s="35">
        <f t="shared" si="6"/>
        <v>42.3</v>
      </c>
      <c r="AZ6" s="35">
        <f t="shared" si="6"/>
        <v>179.3</v>
      </c>
      <c r="BA6" s="35">
        <f t="shared" si="6"/>
        <v>45.99</v>
      </c>
      <c r="BB6" s="35">
        <f t="shared" si="6"/>
        <v>47.32</v>
      </c>
      <c r="BC6" s="35">
        <f t="shared" si="6"/>
        <v>49.96</v>
      </c>
      <c r="BD6" s="35">
        <f t="shared" si="6"/>
        <v>58.04</v>
      </c>
      <c r="BE6" s="34" t="str">
        <f>IF(BE7="","",IF(BE7="-","【-】","【"&amp;SUBSTITUTE(TEXT(BE7,"#,##0.00"),"-","△")&amp;"】"))</f>
        <v>【66.41】</v>
      </c>
      <c r="BF6" s="35">
        <f>IF(BF7="",NA(),BF7)</f>
        <v>716.93</v>
      </c>
      <c r="BG6" s="35">
        <f t="shared" ref="BG6:BO6" si="7">IF(BG7="",NA(),BG7)</f>
        <v>700.85</v>
      </c>
      <c r="BH6" s="35">
        <f t="shared" si="7"/>
        <v>674.77</v>
      </c>
      <c r="BI6" s="35">
        <f t="shared" si="7"/>
        <v>637.97</v>
      </c>
      <c r="BJ6" s="35">
        <f t="shared" si="7"/>
        <v>600.46</v>
      </c>
      <c r="BK6" s="35">
        <f t="shared" si="7"/>
        <v>924.44</v>
      </c>
      <c r="BL6" s="35">
        <f t="shared" si="7"/>
        <v>963.16</v>
      </c>
      <c r="BM6" s="35">
        <f t="shared" si="7"/>
        <v>1017.47</v>
      </c>
      <c r="BN6" s="35">
        <f t="shared" si="7"/>
        <v>970.35</v>
      </c>
      <c r="BO6" s="35">
        <f t="shared" si="7"/>
        <v>917.29</v>
      </c>
      <c r="BP6" s="34" t="str">
        <f>IF(BP7="","",IF(BP7="-","【-】","【"&amp;SUBSTITUTE(TEXT(BP7,"#,##0.00"),"-","△")&amp;"】"))</f>
        <v>【707.33】</v>
      </c>
      <c r="BQ6" s="35">
        <f>IF(BQ7="",NA(),BQ7)</f>
        <v>97.24</v>
      </c>
      <c r="BR6" s="35">
        <f t="shared" ref="BR6:BZ6" si="8">IF(BR7="",NA(),BR7)</f>
        <v>103.43</v>
      </c>
      <c r="BS6" s="35">
        <f t="shared" si="8"/>
        <v>102.98</v>
      </c>
      <c r="BT6" s="35">
        <f t="shared" si="8"/>
        <v>108.36</v>
      </c>
      <c r="BU6" s="35">
        <f t="shared" si="8"/>
        <v>111.15</v>
      </c>
      <c r="BV6" s="35">
        <f t="shared" si="8"/>
        <v>90.24</v>
      </c>
      <c r="BW6" s="35">
        <f t="shared" si="8"/>
        <v>94.82</v>
      </c>
      <c r="BX6" s="35">
        <f t="shared" si="8"/>
        <v>96.37</v>
      </c>
      <c r="BY6" s="35">
        <f t="shared" si="8"/>
        <v>99.26</v>
      </c>
      <c r="BZ6" s="35">
        <f t="shared" si="8"/>
        <v>99.67</v>
      </c>
      <c r="CA6" s="34" t="str">
        <f>IF(CA7="","",IF(CA7="-","【-】","【"&amp;SUBSTITUTE(TEXT(CA7,"#,##0.00"),"-","△")&amp;"】"))</f>
        <v>【101.26】</v>
      </c>
      <c r="CB6" s="35">
        <f>IF(CB7="",NA(),CB7)</f>
        <v>170.48</v>
      </c>
      <c r="CC6" s="35">
        <f t="shared" ref="CC6:CK6" si="9">IF(CC7="",NA(),CC7)</f>
        <v>161.18</v>
      </c>
      <c r="CD6" s="35">
        <f t="shared" si="9"/>
        <v>161.82</v>
      </c>
      <c r="CE6" s="35">
        <f t="shared" si="9"/>
        <v>153.63999999999999</v>
      </c>
      <c r="CF6" s="35">
        <f t="shared" si="9"/>
        <v>149.55000000000001</v>
      </c>
      <c r="CG6" s="35">
        <f t="shared" si="9"/>
        <v>170.22</v>
      </c>
      <c r="CH6" s="35">
        <f t="shared" si="9"/>
        <v>162.88</v>
      </c>
      <c r="CI6" s="35">
        <f t="shared" si="9"/>
        <v>162.65</v>
      </c>
      <c r="CJ6" s="35">
        <f t="shared" si="9"/>
        <v>159.53</v>
      </c>
      <c r="CK6" s="35">
        <f t="shared" si="9"/>
        <v>159.6</v>
      </c>
      <c r="CL6" s="34" t="str">
        <f>IF(CL7="","",IF(CL7="-","【-】","【"&amp;SUBSTITUTE(TEXT(CL7,"#,##0.00"),"-","△")&amp;"】"))</f>
        <v>【136.39】</v>
      </c>
      <c r="CM6" s="35">
        <f>IF(CM7="",NA(),CM7)</f>
        <v>64.77</v>
      </c>
      <c r="CN6" s="35">
        <f t="shared" ref="CN6:CV6" si="10">IF(CN7="",NA(),CN7)</f>
        <v>77.400000000000006</v>
      </c>
      <c r="CO6" s="35">
        <f t="shared" si="10"/>
        <v>77.709999999999994</v>
      </c>
      <c r="CP6" s="35">
        <f t="shared" si="10"/>
        <v>78.650000000000006</v>
      </c>
      <c r="CQ6" s="35">
        <f t="shared" si="10"/>
        <v>77.88</v>
      </c>
      <c r="CR6" s="35">
        <f t="shared" si="10"/>
        <v>67.099999999999994</v>
      </c>
      <c r="CS6" s="35">
        <f t="shared" si="10"/>
        <v>67.95</v>
      </c>
      <c r="CT6" s="35">
        <f t="shared" si="10"/>
        <v>66.63</v>
      </c>
      <c r="CU6" s="35">
        <f t="shared" si="10"/>
        <v>67.040000000000006</v>
      </c>
      <c r="CV6" s="35">
        <f t="shared" si="10"/>
        <v>66.34</v>
      </c>
      <c r="CW6" s="34" t="str">
        <f>IF(CW7="","",IF(CW7="-","【-】","【"&amp;SUBSTITUTE(TEXT(CW7,"#,##0.00"),"-","△")&amp;"】"))</f>
        <v>【60.13】</v>
      </c>
      <c r="CX6" s="35">
        <f>IF(CX7="",NA(),CX7)</f>
        <v>96.55</v>
      </c>
      <c r="CY6" s="35">
        <f t="shared" ref="CY6:DG6" si="11">IF(CY7="",NA(),CY7)</f>
        <v>96.69</v>
      </c>
      <c r="CZ6" s="35">
        <f t="shared" si="11"/>
        <v>96.92</v>
      </c>
      <c r="DA6" s="35">
        <f t="shared" si="11"/>
        <v>96.89</v>
      </c>
      <c r="DB6" s="35">
        <f t="shared" si="11"/>
        <v>96.87</v>
      </c>
      <c r="DC6" s="35">
        <f t="shared" si="11"/>
        <v>93.01</v>
      </c>
      <c r="DD6" s="35">
        <f t="shared" si="11"/>
        <v>93.12</v>
      </c>
      <c r="DE6" s="35">
        <f t="shared" si="11"/>
        <v>93.38</v>
      </c>
      <c r="DF6" s="35">
        <f t="shared" si="11"/>
        <v>93.5</v>
      </c>
      <c r="DG6" s="35">
        <f t="shared" si="11"/>
        <v>93.86</v>
      </c>
      <c r="DH6" s="34" t="str">
        <f>IF(DH7="","",IF(DH7="-","【-】","【"&amp;SUBSTITUTE(TEXT(DH7,"#,##0.00"),"-","△")&amp;"】"))</f>
        <v>【95.06】</v>
      </c>
      <c r="DI6" s="35">
        <f>IF(DI7="",NA(),DI7)</f>
        <v>26.58</v>
      </c>
      <c r="DJ6" s="35">
        <f t="shared" ref="DJ6:DR6" si="12">IF(DJ7="",NA(),DJ7)</f>
        <v>45.23</v>
      </c>
      <c r="DK6" s="35">
        <f t="shared" si="12"/>
        <v>46.73</v>
      </c>
      <c r="DL6" s="35">
        <f t="shared" si="12"/>
        <v>48.48</v>
      </c>
      <c r="DM6" s="35">
        <f t="shared" si="12"/>
        <v>50.22</v>
      </c>
      <c r="DN6" s="35">
        <f t="shared" si="12"/>
        <v>16.559999999999999</v>
      </c>
      <c r="DO6" s="35">
        <f t="shared" si="12"/>
        <v>28.35</v>
      </c>
      <c r="DP6" s="35">
        <f t="shared" si="12"/>
        <v>27.96</v>
      </c>
      <c r="DQ6" s="35">
        <f t="shared" si="12"/>
        <v>28.81</v>
      </c>
      <c r="DR6" s="35">
        <f t="shared" si="12"/>
        <v>31.19</v>
      </c>
      <c r="DS6" s="34" t="str">
        <f>IF(DS7="","",IF(DS7="-","【-】","【"&amp;SUBSTITUTE(TEXT(DS7,"#,##0.00"),"-","△")&amp;"】"))</f>
        <v>【38.13】</v>
      </c>
      <c r="DT6" s="35">
        <f>IF(DT7="",NA(),DT7)</f>
        <v>0.9</v>
      </c>
      <c r="DU6" s="35">
        <f t="shared" ref="DU6:EC6" si="13">IF(DU7="",NA(),DU7)</f>
        <v>1.1299999999999999</v>
      </c>
      <c r="DV6" s="35">
        <f t="shared" si="13"/>
        <v>1.32</v>
      </c>
      <c r="DW6" s="35">
        <f t="shared" si="13"/>
        <v>1.54</v>
      </c>
      <c r="DX6" s="35">
        <f t="shared" si="13"/>
        <v>1.79</v>
      </c>
      <c r="DY6" s="35">
        <f t="shared" si="13"/>
        <v>2.82</v>
      </c>
      <c r="DZ6" s="35">
        <f t="shared" si="13"/>
        <v>3.05</v>
      </c>
      <c r="EA6" s="35">
        <f t="shared" si="13"/>
        <v>3.4</v>
      </c>
      <c r="EB6" s="35">
        <f t="shared" si="13"/>
        <v>3.84</v>
      </c>
      <c r="EC6" s="35">
        <f t="shared" si="13"/>
        <v>4.3099999999999996</v>
      </c>
      <c r="ED6" s="34" t="str">
        <f>IF(ED7="","",IF(ED7="-","【-】","【"&amp;SUBSTITUTE(TEXT(ED7,"#,##0.00"),"-","△")&amp;"】"))</f>
        <v>【5.37】</v>
      </c>
      <c r="EE6" s="35">
        <f>IF(EE7="",NA(),EE7)</f>
        <v>0.12</v>
      </c>
      <c r="EF6" s="35">
        <f t="shared" ref="EF6:EN6" si="14">IF(EF7="",NA(),EF7)</f>
        <v>0.08</v>
      </c>
      <c r="EG6" s="35">
        <f t="shared" si="14"/>
        <v>0.09</v>
      </c>
      <c r="EH6" s="35">
        <f t="shared" si="14"/>
        <v>0.08</v>
      </c>
      <c r="EI6" s="35">
        <f t="shared" si="14"/>
        <v>0.05</v>
      </c>
      <c r="EJ6" s="35">
        <f t="shared" si="14"/>
        <v>0.11</v>
      </c>
      <c r="EK6" s="35">
        <f t="shared" si="14"/>
        <v>0.08</v>
      </c>
      <c r="EL6" s="35">
        <f t="shared" si="14"/>
        <v>0.22</v>
      </c>
      <c r="EM6" s="35">
        <f t="shared" si="14"/>
        <v>0.28000000000000003</v>
      </c>
      <c r="EN6" s="35">
        <f t="shared" si="14"/>
        <v>0.21</v>
      </c>
      <c r="EO6" s="34" t="str">
        <f>IF(EO7="","",IF(EO7="-","【-】","【"&amp;SUBSTITUTE(TEXT(EO7,"#,##0.00"),"-","△")&amp;"】"))</f>
        <v>【0.23】</v>
      </c>
    </row>
    <row r="7" spans="1:148" s="36" customFormat="1" x14ac:dyDescent="0.15">
      <c r="A7" s="28"/>
      <c r="B7" s="37">
        <v>2017</v>
      </c>
      <c r="C7" s="37">
        <v>12041</v>
      </c>
      <c r="D7" s="37">
        <v>46</v>
      </c>
      <c r="E7" s="37">
        <v>17</v>
      </c>
      <c r="F7" s="37">
        <v>1</v>
      </c>
      <c r="G7" s="37">
        <v>0</v>
      </c>
      <c r="H7" s="37" t="s">
        <v>108</v>
      </c>
      <c r="I7" s="37" t="s">
        <v>109</v>
      </c>
      <c r="J7" s="37" t="s">
        <v>110</v>
      </c>
      <c r="K7" s="37" t="s">
        <v>111</v>
      </c>
      <c r="L7" s="37" t="s">
        <v>112</v>
      </c>
      <c r="M7" s="37" t="s">
        <v>113</v>
      </c>
      <c r="N7" s="38" t="s">
        <v>114</v>
      </c>
      <c r="O7" s="38">
        <v>68.540000000000006</v>
      </c>
      <c r="P7" s="38">
        <v>96.86</v>
      </c>
      <c r="Q7" s="38">
        <v>69.42</v>
      </c>
      <c r="R7" s="38">
        <v>3205</v>
      </c>
      <c r="S7" s="38">
        <v>340211</v>
      </c>
      <c r="T7" s="38">
        <v>747.66</v>
      </c>
      <c r="U7" s="38">
        <v>455.03</v>
      </c>
      <c r="V7" s="38">
        <v>327927</v>
      </c>
      <c r="W7" s="38">
        <v>80.3</v>
      </c>
      <c r="X7" s="38">
        <v>4083.77</v>
      </c>
      <c r="Y7" s="38">
        <v>104.76</v>
      </c>
      <c r="Z7" s="38">
        <v>106.76</v>
      </c>
      <c r="AA7" s="38">
        <v>106.18</v>
      </c>
      <c r="AB7" s="38">
        <v>107.95</v>
      </c>
      <c r="AC7" s="38">
        <v>110.52</v>
      </c>
      <c r="AD7" s="38">
        <v>105.07</v>
      </c>
      <c r="AE7" s="38">
        <v>108.53</v>
      </c>
      <c r="AF7" s="38">
        <v>108.52</v>
      </c>
      <c r="AG7" s="38">
        <v>109.12</v>
      </c>
      <c r="AH7" s="38">
        <v>110.22</v>
      </c>
      <c r="AI7" s="38">
        <v>108.8</v>
      </c>
      <c r="AJ7" s="38">
        <v>0</v>
      </c>
      <c r="AK7" s="38">
        <v>0</v>
      </c>
      <c r="AL7" s="38">
        <v>0</v>
      </c>
      <c r="AM7" s="38">
        <v>0</v>
      </c>
      <c r="AN7" s="38">
        <v>0</v>
      </c>
      <c r="AO7" s="38">
        <v>23.32</v>
      </c>
      <c r="AP7" s="38">
        <v>4.72</v>
      </c>
      <c r="AQ7" s="38">
        <v>4.87</v>
      </c>
      <c r="AR7" s="38">
        <v>3.8</v>
      </c>
      <c r="AS7" s="38">
        <v>3.21</v>
      </c>
      <c r="AT7" s="38">
        <v>4.2699999999999996</v>
      </c>
      <c r="AU7" s="38">
        <v>127.16</v>
      </c>
      <c r="AV7" s="38">
        <v>24.58</v>
      </c>
      <c r="AW7" s="38">
        <v>30.75</v>
      </c>
      <c r="AX7" s="38">
        <v>41.36</v>
      </c>
      <c r="AY7" s="38">
        <v>42.3</v>
      </c>
      <c r="AZ7" s="38">
        <v>179.3</v>
      </c>
      <c r="BA7" s="38">
        <v>45.99</v>
      </c>
      <c r="BB7" s="38">
        <v>47.32</v>
      </c>
      <c r="BC7" s="38">
        <v>49.96</v>
      </c>
      <c r="BD7" s="38">
        <v>58.04</v>
      </c>
      <c r="BE7" s="38">
        <v>66.41</v>
      </c>
      <c r="BF7" s="38">
        <v>716.93</v>
      </c>
      <c r="BG7" s="38">
        <v>700.85</v>
      </c>
      <c r="BH7" s="38">
        <v>674.77</v>
      </c>
      <c r="BI7" s="38">
        <v>637.97</v>
      </c>
      <c r="BJ7" s="38">
        <v>600.46</v>
      </c>
      <c r="BK7" s="38">
        <v>924.44</v>
      </c>
      <c r="BL7" s="38">
        <v>963.16</v>
      </c>
      <c r="BM7" s="38">
        <v>1017.47</v>
      </c>
      <c r="BN7" s="38">
        <v>970.35</v>
      </c>
      <c r="BO7" s="38">
        <v>917.29</v>
      </c>
      <c r="BP7" s="38">
        <v>707.33</v>
      </c>
      <c r="BQ7" s="38">
        <v>97.24</v>
      </c>
      <c r="BR7" s="38">
        <v>103.43</v>
      </c>
      <c r="BS7" s="38">
        <v>102.98</v>
      </c>
      <c r="BT7" s="38">
        <v>108.36</v>
      </c>
      <c r="BU7" s="38">
        <v>111.15</v>
      </c>
      <c r="BV7" s="38">
        <v>90.24</v>
      </c>
      <c r="BW7" s="38">
        <v>94.82</v>
      </c>
      <c r="BX7" s="38">
        <v>96.37</v>
      </c>
      <c r="BY7" s="38">
        <v>99.26</v>
      </c>
      <c r="BZ7" s="38">
        <v>99.67</v>
      </c>
      <c r="CA7" s="38">
        <v>101.26</v>
      </c>
      <c r="CB7" s="38">
        <v>170.48</v>
      </c>
      <c r="CC7" s="38">
        <v>161.18</v>
      </c>
      <c r="CD7" s="38">
        <v>161.82</v>
      </c>
      <c r="CE7" s="38">
        <v>153.63999999999999</v>
      </c>
      <c r="CF7" s="38">
        <v>149.55000000000001</v>
      </c>
      <c r="CG7" s="38">
        <v>170.22</v>
      </c>
      <c r="CH7" s="38">
        <v>162.88</v>
      </c>
      <c r="CI7" s="38">
        <v>162.65</v>
      </c>
      <c r="CJ7" s="38">
        <v>159.53</v>
      </c>
      <c r="CK7" s="38">
        <v>159.6</v>
      </c>
      <c r="CL7" s="38">
        <v>136.38999999999999</v>
      </c>
      <c r="CM7" s="38">
        <v>64.77</v>
      </c>
      <c r="CN7" s="38">
        <v>77.400000000000006</v>
      </c>
      <c r="CO7" s="38">
        <v>77.709999999999994</v>
      </c>
      <c r="CP7" s="38">
        <v>78.650000000000006</v>
      </c>
      <c r="CQ7" s="38">
        <v>77.88</v>
      </c>
      <c r="CR7" s="38">
        <v>67.099999999999994</v>
      </c>
      <c r="CS7" s="38">
        <v>67.95</v>
      </c>
      <c r="CT7" s="38">
        <v>66.63</v>
      </c>
      <c r="CU7" s="38">
        <v>67.040000000000006</v>
      </c>
      <c r="CV7" s="38">
        <v>66.34</v>
      </c>
      <c r="CW7" s="38">
        <v>60.13</v>
      </c>
      <c r="CX7" s="38">
        <v>96.55</v>
      </c>
      <c r="CY7" s="38">
        <v>96.69</v>
      </c>
      <c r="CZ7" s="38">
        <v>96.92</v>
      </c>
      <c r="DA7" s="38">
        <v>96.89</v>
      </c>
      <c r="DB7" s="38">
        <v>96.87</v>
      </c>
      <c r="DC7" s="38">
        <v>93.01</v>
      </c>
      <c r="DD7" s="38">
        <v>93.12</v>
      </c>
      <c r="DE7" s="38">
        <v>93.38</v>
      </c>
      <c r="DF7" s="38">
        <v>93.5</v>
      </c>
      <c r="DG7" s="38">
        <v>93.86</v>
      </c>
      <c r="DH7" s="38">
        <v>95.06</v>
      </c>
      <c r="DI7" s="38">
        <v>26.58</v>
      </c>
      <c r="DJ7" s="38">
        <v>45.23</v>
      </c>
      <c r="DK7" s="38">
        <v>46.73</v>
      </c>
      <c r="DL7" s="38">
        <v>48.48</v>
      </c>
      <c r="DM7" s="38">
        <v>50.22</v>
      </c>
      <c r="DN7" s="38">
        <v>16.559999999999999</v>
      </c>
      <c r="DO7" s="38">
        <v>28.35</v>
      </c>
      <c r="DP7" s="38">
        <v>27.96</v>
      </c>
      <c r="DQ7" s="38">
        <v>28.81</v>
      </c>
      <c r="DR7" s="38">
        <v>31.19</v>
      </c>
      <c r="DS7" s="38">
        <v>38.130000000000003</v>
      </c>
      <c r="DT7" s="38">
        <v>0.9</v>
      </c>
      <c r="DU7" s="38">
        <v>1.1299999999999999</v>
      </c>
      <c r="DV7" s="38">
        <v>1.32</v>
      </c>
      <c r="DW7" s="38">
        <v>1.54</v>
      </c>
      <c r="DX7" s="38">
        <v>1.79</v>
      </c>
      <c r="DY7" s="38">
        <v>2.82</v>
      </c>
      <c r="DZ7" s="38">
        <v>3.05</v>
      </c>
      <c r="EA7" s="38">
        <v>3.4</v>
      </c>
      <c r="EB7" s="38">
        <v>3.84</v>
      </c>
      <c r="EC7" s="38">
        <v>4.3099999999999996</v>
      </c>
      <c r="ED7" s="38">
        <v>5.37</v>
      </c>
      <c r="EE7" s="38">
        <v>0.12</v>
      </c>
      <c r="EF7" s="38">
        <v>0.08</v>
      </c>
      <c r="EG7" s="38">
        <v>0.09</v>
      </c>
      <c r="EH7" s="38">
        <v>0.08</v>
      </c>
      <c r="EI7" s="38">
        <v>0.05</v>
      </c>
      <c r="EJ7" s="38">
        <v>0.11</v>
      </c>
      <c r="EK7" s="38">
        <v>0.08</v>
      </c>
      <c r="EL7" s="38">
        <v>0.22</v>
      </c>
      <c r="EM7" s="38">
        <v>0.28000000000000003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2019-01-27T23:43:16Z</cp:lastPrinted>
  <dcterms:created xsi:type="dcterms:W3CDTF">2018-12-03T08:47:02Z</dcterms:created>
  <dcterms:modified xsi:type="dcterms:W3CDTF">2019-01-28T01:10:05Z</dcterms:modified>
  <cp:category/>
</cp:coreProperties>
</file>