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68308\Desktop\財政資料\EXCEL\"/>
    </mc:Choice>
  </mc:AlternateContent>
  <bookViews>
    <workbookView xWindow="19200" yWindow="5270" windowWidth="19200" windowHeight="211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BW36" i="10"/>
  <c r="BE36" i="10"/>
  <c r="BW35" i="10"/>
  <c r="BE35" i="10"/>
  <c r="CO34" i="10"/>
  <c r="CO35" i="10" s="1"/>
  <c r="CO36" i="10" s="1"/>
  <c r="CO37" i="10" s="1"/>
  <c r="CO38" i="10" s="1"/>
  <c r="CO39" i="10" s="1"/>
  <c r="BW34" i="10"/>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alcChain>
</file>

<file path=xl/sharedStrings.xml><?xml version="1.0" encoding="utf-8"?>
<sst xmlns="http://schemas.openxmlformats.org/spreadsheetml/2006/main" count="1051" uniqueCount="567">
  <si>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</si>
  <si>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</si>
  <si>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</si>
  <si>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</si>
  <si>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</si>
  <si>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</si>
  <si>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</si>
  <si>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</si>
  <si>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</si>
  <si>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</si>
  <si>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</si>
  <si>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</si>
  <si>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</si>
  <si>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</si>
  <si>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</si>
  <si>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</si>
  <si>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</si>
  <si>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</si>
  <si>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</si>
  <si>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</si>
  <si>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</si>
  <si>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</si>
  <si>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</si>
  <si>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</si>
  <si>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</si>
  <si>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</si>
  <si>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</si>
  <si>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</si>
  <si>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</si>
  <si>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</si>
  <si>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</si>
  <si>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</si>
  <si>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</si>
  <si>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</si>
  <si>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</si>
  <si>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</si>
  <si>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</si>
  <si>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</si>
  <si>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</si>
  <si>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</si>
  <si>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</si>
  <si>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</si>
  <si>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</si>
  <si>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</si>
  <si>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</si>
  <si>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</si>
  <si>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</si>
  <si>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</si>
  <si>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</si>
  <si>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</si>
  <si>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</si>
  <si>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</si>
  <si>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</si>
  <si>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</si>
  <si>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</si>
  <si>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</si>
  <si>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</si>
  <si>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</si>
  <si>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</si>
  <si>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</si>
  <si>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</si>
  <si>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</si>
  <si>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</si>
  <si>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</si>
  <si>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</si>
  <si>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</si>
  <si>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</si>
  <si>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</si>
  <si>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</si>
  <si>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</si>
  <si>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</si>
  <si>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</si>
  <si>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</si>
  <si>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</si>
  <si>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</si>
  <si>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</si>
  <si>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</si>
  <si>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</si>
  <si>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</si>
  <si>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</si>
  <si>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</si>
  <si>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</si>
  <si>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</si>
  <si>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</si>
  <si>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</si>
  <si>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</si>
  <si>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</si>
  <si>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</si>
  <si>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</si>
  <si>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</si>
  <si>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</si>
  <si>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</si>
  <si>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</si>
  <si>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</si>
  <si>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旭川市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</si>
  <si>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</si>
  <si>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</si>
  <si>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</si>
  <si>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</si>
  <si>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</si>
  <si>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</si>
  <si>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</si>
  <si>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</si>
  <si>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</si>
  <si>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</si>
  <si>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</si>
  <si>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</si>
  <si>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</si>
  <si>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</si>
  <si>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</si>
  <si>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</si>
  <si>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</si>
  <si>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</si>
  <si>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</si>
  <si>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</si>
  <si>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</si>
  <si>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</si>
  <si>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</si>
  <si>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</si>
  <si>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</si>
  <si>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</si>
  <si>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</si>
  <si>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</si>
  <si>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</si>
  <si>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</si>
  <si>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</si>
  <si>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</si>
  <si>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</si>
  <si>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</si>
  <si>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</si>
  <si>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</si>
  <si>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</si>
  <si>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</si>
  <si>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</si>
  <si>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</si>
  <si>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</si>
  <si>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</si>
  <si>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</si>
  <si>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</si>
  <si>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</si>
  <si>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</si>
  <si>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</si>
  <si>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</si>
  <si>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</si>
  <si>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</si>
  <si>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</si>
  <si>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</si>
  <si>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</si>
  <si>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</si>
  <si>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</si>
  <si>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</si>
  <si>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</si>
  <si>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</si>
  <si>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</si>
  <si>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</si>
  <si>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</si>
  <si>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</si>
  <si>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</si>
  <si>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</si>
  <si>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</si>
  <si>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</si>
  <si>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</si>
  <si>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</si>
  <si>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</si>
  <si>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</si>
  <si>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</si>
  <si>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</si>
  <si>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</si>
  <si>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</si>
  <si>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</si>
  <si>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</si>
  <si>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</si>
  <si>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</si>
  <si>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</si>
  <si>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</si>
  <si>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</si>
  <si>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</si>
  <si>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</si>
  <si>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</si>
  <si>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</si>
  <si>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</si>
  <si>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</si>
  <si>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</si>
  <si>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</si>
  <si>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</si>
  <si>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</si>
  <si>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</si>
  <si>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</si>
  <si>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</si>
  <si>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</si>
  <si>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</si>
  <si>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</si>
  <si>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</si>
  <si>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</si>
  <si>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</si>
  <si>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</si>
  <si>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</si>
  <si>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</si>
  <si>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</si>
  <si>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</si>
  <si>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</si>
  <si>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</si>
  <si>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北海道旭川市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</si>
  <si>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</si>
  <si>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</si>
  <si>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</si>
  <si>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</si>
  <si>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</si>
  <si>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</si>
  <si>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</si>
  <si>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</si>
  <si>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</si>
  <si>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</si>
  <si>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</si>
  <si>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</si>
  <si>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</si>
  <si>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</si>
  <si>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</si>
  <si>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</si>
  <si>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</si>
  <si>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</si>
  <si>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</si>
  <si>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</si>
  <si>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</si>
  <si>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</si>
  <si>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</si>
  <si>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</si>
  <si>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</si>
  <si>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</si>
  <si>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</si>
  <si>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</si>
  <si>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</si>
  <si>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</si>
  <si>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</si>
  <si>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</si>
  <si>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</si>
  <si>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</si>
  <si>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</si>
  <si>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</si>
  <si>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</si>
  <si>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</si>
  <si>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</si>
  <si>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</si>
  <si>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</si>
  <si>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</si>
  <si>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</si>
  <si>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</si>
  <si>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</si>
  <si>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</si>
  <si>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</si>
  <si>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</si>
  <si>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</si>
  <si>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</si>
  <si>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</si>
  <si>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</si>
  <si>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</si>
  <si>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</si>
  <si>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</si>
  <si>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</si>
  <si>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</si>
  <si>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</si>
  <si>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</si>
  <si>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</si>
  <si>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</si>
  <si>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</si>
  <si>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</si>
  <si>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</si>
  <si>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</si>
  <si>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</si>
  <si>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</si>
  <si>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</si>
  <si>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</si>
  <si>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</si>
  <si>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</si>
  <si>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</si>
  <si>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</si>
  <si>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</si>
  <si>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</si>
  <si>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</si>
  <si>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</si>
  <si>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</si>
  <si>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</si>
  <si>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</si>
  <si>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</si>
  <si>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</si>
  <si>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</si>
  <si>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</si>
  <si>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</si>
  <si>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</si>
  <si>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</si>
  <si>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</si>
  <si>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</si>
  <si>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</si>
  <si>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</si>
  <si>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</si>
  <si>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</si>
  <si>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</si>
  <si>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</si>
  <si>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</si>
  <si>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</si>
  <si>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</si>
  <si>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</si>
  <si>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</si>
  <si>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</si>
  <si>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</si>
  <si>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</si>
  <si>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</si>
  <si>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</si>
  <si>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</si>
  <si>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</si>
  <si>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</si>
  <si>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</si>
  <si>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</si>
  <si>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</si>
  <si>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</si>
  <si>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</si>
  <si>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</si>
  <si>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</si>
  <si>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</si>
  <si>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</si>
  <si>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</si>
  <si>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</si>
  <si>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</si>
  <si>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</si>
  <si>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</si>
  <si>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</si>
  <si>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</si>
  <si>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</si>
  <si>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</si>
  <si>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</si>
  <si>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</si>
  <si>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</si>
  <si>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</si>
  <si>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</si>
  <si>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</si>
  <si>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</si>
  <si>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</si>
  <si>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</si>
  <si>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</si>
  <si>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</si>
  <si>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</si>
  <si>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</si>
  <si>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</si>
  <si>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</si>
  <si>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</si>
  <si>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</si>
  <si>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</si>
  <si>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</si>
  <si>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</si>
  <si>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</si>
  <si>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</si>
  <si>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</si>
  <si>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</si>
  <si>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北海道旭川市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</si>
  <si>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</si>
  <si>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</si>
  <si>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</si>
  <si>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</si>
  <si>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</si>
  <si>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</si>
  <si>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</si>
  <si>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</si>
  <si>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</si>
  <si>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</si>
  <si>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</si>
  <si>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</si>
  <si>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</si>
  <si>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</si>
  <si>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</si>
  <si>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</si>
  <si>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</si>
  <si>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</si>
  <si>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</si>
  <si>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</si>
  <si>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動物園事業特別会計</t>
    <phoneticPr fontId="5"/>
  </si>
  <si>
    <t>育英事業特別会計</t>
    <phoneticPr fontId="5"/>
  </si>
  <si>
    <t>母子福祉資金等貸付事業特別会計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</si>
  <si>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</si>
  <si>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</si>
  <si>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</si>
  <si>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</si>
  <si>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</si>
  <si>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</si>
  <si>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</si>
  <si>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</si>
  <si>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</si>
  <si>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</si>
  <si>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</si>
  <si>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</si>
  <si>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</si>
  <si>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</si>
  <si>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公共駐車場事業特別会計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</si>
  <si>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</si>
  <si>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</si>
  <si>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</si>
  <si>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</si>
  <si>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</si>
  <si>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</si>
  <si>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</si>
  <si>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</si>
  <si>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</si>
  <si>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</si>
  <si>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</si>
  <si>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</si>
  <si>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</si>
  <si>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</si>
  <si>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</si>
  <si>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</si>
  <si>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</si>
  <si>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</si>
  <si>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</si>
  <si>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</si>
  <si>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</si>
  <si>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</si>
  <si>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</si>
  <si>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</si>
  <si>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</si>
  <si>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</si>
  <si>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</si>
  <si>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</si>
  <si>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</si>
  <si>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</si>
  <si>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</si>
  <si>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</si>
  <si>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</si>
  <si>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</si>
  <si>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</si>
  <si>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</si>
  <si>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</si>
  <si>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</si>
  <si>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</si>
  <si>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</si>
  <si>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</si>
  <si>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</si>
  <si>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</si>
  <si>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</si>
  <si>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</si>
  <si>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</si>
  <si>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</si>
  <si>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</si>
  <si>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</si>
  <si>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</si>
  <si>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</si>
  <si>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</si>
  <si>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</si>
  <si>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</si>
  <si>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</si>
  <si>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</si>
  <si>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</si>
  <si>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</si>
  <si>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</si>
  <si>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</si>
  <si>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</si>
  <si>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</si>
  <si>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</si>
  <si>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</si>
  <si>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</si>
  <si>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</si>
  <si>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</si>
  <si>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</si>
  <si>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</si>
  <si>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</si>
  <si>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</si>
  <si>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</si>
  <si>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</si>
  <si>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</si>
  <si>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</si>
  <si>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</si>
  <si>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</si>
  <si>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</si>
  <si>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</si>
  <si>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</si>
  <si>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</si>
  <si>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</si>
  <si>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</si>
  <si>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</si>
  <si>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</si>
  <si>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</si>
  <si>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</si>
  <si>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</si>
  <si>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</si>
  <si>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</si>
  <si>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</si>
  <si>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</si>
  <si>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</si>
  <si>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</si>
  <si>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</si>
  <si>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</si>
  <si>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</si>
  <si>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</si>
  <si>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</si>
  <si>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</si>
  <si>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</si>
  <si>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</si>
  <si>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</si>
  <si>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</si>
  <si>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</si>
  <si>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</si>
  <si>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</si>
  <si>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</si>
  <si>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</si>
  <si>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</si>
  <si>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</si>
  <si>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</si>
  <si>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</si>
  <si>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</si>
  <si>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</si>
  <si>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</si>
  <si>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</si>
  <si>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</si>
  <si>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</si>
  <si>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</si>
  <si>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</si>
  <si>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</si>
  <si>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</si>
  <si>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</si>
  <si>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</si>
  <si>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</si>
  <si>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</si>
  <si>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</si>
  <si>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</si>
  <si>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</si>
  <si>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</si>
  <si>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</si>
  <si>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</si>
  <si>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</si>
  <si>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</si>
  <si>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</si>
  <si>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</si>
  <si>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</si>
  <si>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</si>
  <si>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</si>
  <si>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</si>
  <si>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0.75</t>
  </si>
  <si>
    <t>▲ 3.14</t>
  </si>
  <si>
    <t>▲ 6.90</t>
  </si>
  <si>
    <t>病院事業会計</t>
  </si>
  <si>
    <t>▲ 1.14</t>
  </si>
  <si>
    <t>一般会計</t>
  </si>
  <si>
    <t>水道事業会計</t>
  </si>
  <si>
    <t>下水道事業会計</t>
  </si>
  <si>
    <t>介護保険事業特別会計</t>
  </si>
  <si>
    <t>国民健康保険事業特別会計</t>
  </si>
  <si>
    <t>後期高齢者医療事業特別会計</t>
  </si>
  <si>
    <t>育英事業特別会計</t>
  </si>
  <si>
    <t>その他会計（赤字）</t>
  </si>
  <si>
    <t>その他会計（黒字）</t>
  </si>
  <si>
    <t>R01</t>
    <phoneticPr fontId="5"/>
  </si>
  <si>
    <t>R02</t>
    <phoneticPr fontId="5"/>
  </si>
  <si>
    <t>R03</t>
    <phoneticPr fontId="5"/>
  </si>
  <si>
    <t>R04</t>
    <phoneticPr fontId="5"/>
  </si>
  <si>
    <t>R05</t>
    <phoneticPr fontId="5"/>
  </si>
  <si>
    <t>上川教育研修センター組合</t>
    <rPh sb="0" eb="2">
      <t>カミカワ</t>
    </rPh>
    <rPh sb="2" eb="4">
      <t>キョウイク</t>
    </rPh>
    <rPh sb="4" eb="6">
      <t>ケンシュウ</t>
    </rPh>
    <rPh sb="10" eb="12">
      <t>クミアイ</t>
    </rPh>
    <phoneticPr fontId="2"/>
  </si>
  <si>
    <t>-</t>
    <phoneticPr fontId="2"/>
  </si>
  <si>
    <t>旭川振興公社</t>
    <rPh sb="0" eb="2">
      <t>アサヒカワ</t>
    </rPh>
    <rPh sb="2" eb="4">
      <t>シンコウ</t>
    </rPh>
    <rPh sb="4" eb="6">
      <t>コウシャ</t>
    </rPh>
    <phoneticPr fontId="2"/>
  </si>
  <si>
    <t>旭川産業創造プラザ</t>
    <rPh sb="0" eb="2">
      <t>アサヒカワ</t>
    </rPh>
    <rPh sb="2" eb="4">
      <t>サンギョウ</t>
    </rPh>
    <rPh sb="4" eb="6">
      <t>ソウゾウ</t>
    </rPh>
    <phoneticPr fontId="2"/>
  </si>
  <si>
    <t>道北地域旭川地場産業振興センター</t>
    <rPh sb="0" eb="2">
      <t>ドウホク</t>
    </rPh>
    <rPh sb="2" eb="4">
      <t>チイキ</t>
    </rPh>
    <rPh sb="4" eb="6">
      <t>アサヒカワ</t>
    </rPh>
    <rPh sb="6" eb="8">
      <t>ジバ</t>
    </rPh>
    <rPh sb="8" eb="10">
      <t>サンギョウ</t>
    </rPh>
    <rPh sb="10" eb="12">
      <t>シンコウ</t>
    </rPh>
    <phoneticPr fontId="2"/>
  </si>
  <si>
    <t>旭川市勤労者共済センター</t>
    <rPh sb="0" eb="2">
      <t>アサヒカワ</t>
    </rPh>
    <rPh sb="2" eb="3">
      <t>シ</t>
    </rPh>
    <rPh sb="3" eb="6">
      <t>キンロウシャ</t>
    </rPh>
    <rPh sb="6" eb="8">
      <t>キョウサイ</t>
    </rPh>
    <phoneticPr fontId="2"/>
  </si>
  <si>
    <t>旭川市水道協会</t>
    <rPh sb="0" eb="3">
      <t>アサヒカワシ</t>
    </rPh>
    <rPh sb="3" eb="5">
      <t>スイドウ</t>
    </rPh>
    <rPh sb="5" eb="7">
      <t>キョウカイ</t>
    </rPh>
    <phoneticPr fontId="2"/>
  </si>
  <si>
    <t>旭川市公園緑地協会</t>
    <rPh sb="0" eb="3">
      <t>アサヒカワシ</t>
    </rPh>
    <rPh sb="3" eb="5">
      <t>コウエン</t>
    </rPh>
    <rPh sb="5" eb="7">
      <t>リョクチ</t>
    </rPh>
    <rPh sb="7" eb="9">
      <t>キョウカイ</t>
    </rPh>
    <phoneticPr fontId="2"/>
  </si>
  <si>
    <t>-</t>
    <phoneticPr fontId="2"/>
  </si>
  <si>
    <t>旭山動物園施設整備基金</t>
  </si>
  <si>
    <t>育英事業基金</t>
  </si>
  <si>
    <t>-</t>
    <phoneticPr fontId="2"/>
  </si>
  <si>
    <t>庁舎建設整備基金</t>
    <rPh sb="0" eb="2">
      <t>チョウシャ</t>
    </rPh>
    <rPh sb="2" eb="4">
      <t>ケンセツ</t>
    </rPh>
    <rPh sb="4" eb="6">
      <t>セイビ</t>
    </rPh>
    <rPh sb="6" eb="8">
      <t>キキン</t>
    </rPh>
    <phoneticPr fontId="2"/>
  </si>
  <si>
    <t>社会福祉事業基金</t>
    <rPh sb="0" eb="2">
      <t>シャカイ</t>
    </rPh>
    <rPh sb="2" eb="4">
      <t>フクシ</t>
    </rPh>
    <rPh sb="4" eb="6">
      <t>ジギョウ</t>
    </rPh>
    <rPh sb="6" eb="8">
      <t>キキン</t>
    </rPh>
    <phoneticPr fontId="2"/>
  </si>
  <si>
    <t>子ども基金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</si>
</sst>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wrapText="1"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77" fontId="39" fillId="8" borderId="128" xfId="15" applyNumberFormat="1" applyFont="1" applyFill="1" applyBorder="1" applyAlignment="1" applyProtection="1">
      <alignment horizontal="right" vertical="center" shrinkToFit="1"/>
      <protection locked="0"/>
    </xf>
    <xf numFmtId="177" fontId="39" fillId="8" borderId="129" xfId="15" applyNumberFormat="1" applyFont="1" applyFill="1" applyBorder="1" applyAlignment="1" applyProtection="1">
      <alignment horizontal="right" vertical="center" shrinkToFit="1"/>
      <protection locked="0"/>
    </xf>
    <xf numFmtId="177" fontId="39" fillId="8" borderId="130" xfId="15" applyNumberFormat="1" applyFont="1" applyFill="1" applyBorder="1" applyAlignment="1" applyProtection="1">
      <alignment horizontal="right" vertical="center" shrinkToFit="1"/>
      <protection locked="0"/>
    </xf>
    <xf numFmtId="177" fontId="39" fillId="8" borderId="131" xfId="15" applyNumberFormat="1" applyFont="1" applyFill="1" applyBorder="1" applyAlignment="1" applyProtection="1">
      <alignment horizontal="right" vertical="center" shrinkToFit="1"/>
      <protection locked="0"/>
    </xf>
    <xf numFmtId="177" fontId="39" fillId="8" borderId="132" xfId="15" applyNumberFormat="1" applyFont="1" applyFill="1" applyBorder="1" applyAlignment="1" applyProtection="1">
      <alignment horizontal="right" vertical="center" shrinkToFit="1"/>
      <protection locked="0"/>
    </xf>
    <xf numFmtId="177" fontId="39" fillId="8" borderId="133" xfId="15" applyNumberFormat="1" applyFont="1" applyFill="1" applyBorder="1" applyAlignment="1" applyProtection="1">
      <alignment horizontal="right" vertical="center" shrinkToFit="1"/>
      <protection locked="0"/>
    </xf>
    <xf numFmtId="177" fontId="39" fillId="8" borderId="134" xfId="12" applyNumberFormat="1" applyFont="1" applyFill="1" applyBorder="1" applyAlignment="1" applyProtection="1">
      <alignment horizontal="right" vertical="center" shrinkToFit="1"/>
      <protection locked="0"/>
    </xf>
    <xf numFmtId="177" fontId="39" fillId="8" borderId="17" xfId="15" applyNumberFormat="1" applyFont="1" applyFill="1" applyBorder="1" applyAlignment="1" applyProtection="1">
      <alignment horizontal="right" vertical="center" shrinkToFit="1"/>
      <protection locked="0"/>
    </xf>
    <xf numFmtId="177" fontId="39" fillId="8" borderId="18" xfId="15" applyNumberFormat="1" applyFont="1" applyFill="1" applyBorder="1" applyAlignment="1" applyProtection="1">
      <alignment horizontal="right" vertical="center" shrinkToFit="1"/>
      <protection locked="0"/>
    </xf>
    <xf numFmtId="177" fontId="39" fillId="8" borderId="19" xfId="15" applyNumberFormat="1" applyFont="1" applyFill="1" applyBorder="1" applyAlignment="1" applyProtection="1">
      <alignment horizontal="right" vertical="center" shrinkToFit="1"/>
      <protection locked="0"/>
    </xf>
    <xf numFmtId="177" fontId="39" fillId="8" borderId="44" xfId="12" applyNumberFormat="1" applyFont="1" applyFill="1" applyBorder="1" applyAlignment="1" applyProtection="1">
      <alignment horizontal="right" vertical="center" shrinkToFit="1"/>
      <protection locked="0"/>
    </xf>
    <xf numFmtId="177" fontId="39" fillId="8" borderId="43" xfId="12" applyNumberFormat="1" applyFont="1" applyFill="1" applyBorder="1" applyAlignment="1" applyProtection="1">
      <alignment horizontal="right" vertical="center" shrinkToFi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2EED-4894-995B-854DE1C736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48875</c:v>
                </c:pt>
                <c:pt idx="1">
                  <c:v>49062</c:v>
                </c:pt>
                <c:pt idx="2">
                  <c:v>45579</c:v>
                </c:pt>
                <c:pt idx="3">
                  <c:v>64266</c:v>
                </c:pt>
                <c:pt idx="4">
                  <c:v>56788</c:v>
                </c:pt>
              </c:numCache>
            </c:numRef>
          </c:val>
          <c:smooth val="0"/>
          <c:extLst>
            <c:ext xmlns:c16="http://schemas.microsoft.com/office/drawing/2014/chart" uri="{C3380CC4-5D6E-409C-BE32-E72D297353CC}">
              <c16:uniqueId val="{00000001-2EED-4894-995B-854DE1C736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1.51</c:v>
                </c:pt>
                <c:pt idx="1">
                  <c:v>2.92</c:v>
                </c:pt>
                <c:pt idx="2">
                  <c:v>7.71</c:v>
                </c:pt>
                <c:pt idx="3">
                  <c:v>4.67</c:v>
                </c:pt>
                <c:pt idx="4">
                  <c:v>1.23</c:v>
                </c:pt>
              </c:numCache>
            </c:numRef>
          </c:val>
          <c:extLst>
            <c:ext xmlns:c16="http://schemas.microsoft.com/office/drawing/2014/chart" uri="{C3380CC4-5D6E-409C-BE32-E72D297353CC}">
              <c16:uniqueId val="{00000000-A36D-47FB-810D-BC53B30552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4.63</c:v>
                </c:pt>
                <c:pt idx="1">
                  <c:v>5.33</c:v>
                </c:pt>
                <c:pt idx="2">
                  <c:v>6.62</c:v>
                </c:pt>
                <c:pt idx="3">
                  <c:v>10.65</c:v>
                </c:pt>
                <c:pt idx="4">
                  <c:v>9.25</c:v>
                </c:pt>
              </c:numCache>
            </c:numRef>
          </c:val>
          <c:extLst>
            <c:ext xmlns:c16="http://schemas.microsoft.com/office/drawing/2014/chart" uri="{C3380CC4-5D6E-409C-BE32-E72D297353CC}">
              <c16:uniqueId val="{00000001-A36D-47FB-810D-BC53B30552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-0.75</c:v>
                </c:pt>
                <c:pt idx="1">
                  <c:v>1.42</c:v>
                </c:pt>
                <c:pt idx="2">
                  <c:v>4.88</c:v>
                </c:pt>
                <c:pt idx="3">
                  <c:v>-3.14</c:v>
                </c:pt>
                <c:pt idx="4">
                  <c:v>-6.9</c:v>
                </c:pt>
              </c:numCache>
            </c:numRef>
          </c:val>
          <c:smooth val="0"/>
          <c:extLst>
            <c:ext xmlns:c16="http://schemas.microsoft.com/office/drawing/2014/chart" uri="{C3380CC4-5D6E-409C-BE32-E72D297353CC}">
              <c16:uniqueId val="{00000002-A36D-47FB-810D-BC53B30552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D08-4877-AF68-7BC21A730D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08-4877-AF68-7BC21A730DFF}"/>
            </c:ext>
          </c:extLst>
        </c:ser>
        <c:ser>
          <c:idx val="2"/>
          <c:order val="2"/>
          <c:tx>
            <c:strRef>
              <c:f>データシート!$A$29</c:f>
              <c:strCache>
                <c:ptCount val="1"/>
                <c:pt idx="0">
                  <c:v>育英事業特別会計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FD08-4877-AF68-7BC21A730DF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D08-4877-AF68-7BC21A730DF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0.27</c:v>
                </c:pt>
                <c:pt idx="2">
                  <c:v>#N/A</c:v>
                </c:pt>
                <c:pt idx="3">
                  <c:v>0.63</c:v>
                </c:pt>
                <c:pt idx="4">
                  <c:v>#N/A</c:v>
                </c:pt>
                <c:pt idx="5">
                  <c:v>0.54</c:v>
                </c:pt>
                <c:pt idx="6">
                  <c:v>#N/A</c:v>
                </c:pt>
                <c:pt idx="7">
                  <c:v>0.39</c:v>
                </c:pt>
                <c:pt idx="8">
                  <c:v>#N/A</c:v>
                </c:pt>
                <c:pt idx="9">
                  <c:v>0.21</c:v>
                </c:pt>
              </c:numCache>
            </c:numRef>
          </c:val>
          <c:extLst>
            <c:ext xmlns:c16="http://schemas.microsoft.com/office/drawing/2014/chart" uri="{C3380CC4-5D6E-409C-BE32-E72D297353CC}">
              <c16:uniqueId val="{00000004-FD08-4877-AF68-7BC21A730DF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0.83</c:v>
                </c:pt>
                <c:pt idx="2">
                  <c:v>#N/A</c:v>
                </c:pt>
                <c:pt idx="3">
                  <c:v>1.0900000000000001</c:v>
                </c:pt>
                <c:pt idx="4">
                  <c:v>#N/A</c:v>
                </c:pt>
                <c:pt idx="5">
                  <c:v>0.84</c:v>
                </c:pt>
                <c:pt idx="6">
                  <c:v>#N/A</c:v>
                </c:pt>
                <c:pt idx="7">
                  <c:v>0.91</c:v>
                </c:pt>
                <c:pt idx="8">
                  <c:v>#N/A</c:v>
                </c:pt>
                <c:pt idx="9">
                  <c:v>0.5</c:v>
                </c:pt>
              </c:numCache>
            </c:numRef>
          </c:val>
          <c:extLst>
            <c:ext xmlns:c16="http://schemas.microsoft.com/office/drawing/2014/chart" uri="{C3380CC4-5D6E-409C-BE32-E72D297353CC}">
              <c16:uniqueId val="{00000005-FD08-4877-AF68-7BC21A730DF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1.0900000000000001</c:v>
                </c:pt>
                <c:pt idx="2">
                  <c:v>#N/A</c:v>
                </c:pt>
                <c:pt idx="3">
                  <c:v>0.81</c:v>
                </c:pt>
                <c:pt idx="4">
                  <c:v>#N/A</c:v>
                </c:pt>
                <c:pt idx="5">
                  <c:v>0.51</c:v>
                </c:pt>
                <c:pt idx="6">
                  <c:v>#N/A</c:v>
                </c:pt>
                <c:pt idx="7">
                  <c:v>0.61</c:v>
                </c:pt>
                <c:pt idx="8">
                  <c:v>#N/A</c:v>
                </c:pt>
                <c:pt idx="9">
                  <c:v>0.56000000000000005</c:v>
                </c:pt>
              </c:numCache>
            </c:numRef>
          </c:val>
          <c:extLst>
            <c:ext xmlns:c16="http://schemas.microsoft.com/office/drawing/2014/chart" uri="{C3380CC4-5D6E-409C-BE32-E72D297353CC}">
              <c16:uniqueId val="{00000006-FD08-4877-AF68-7BC21A730DF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1.55</c:v>
                </c:pt>
                <c:pt idx="2">
                  <c:v>#N/A</c:v>
                </c:pt>
                <c:pt idx="3">
                  <c:v>1.06</c:v>
                </c:pt>
                <c:pt idx="4">
                  <c:v>#N/A</c:v>
                </c:pt>
                <c:pt idx="5">
                  <c:v>0.51</c:v>
                </c:pt>
                <c:pt idx="6">
                  <c:v>#N/A</c:v>
                </c:pt>
                <c:pt idx="7">
                  <c:v>0.55000000000000004</c:v>
                </c:pt>
                <c:pt idx="8">
                  <c:v>#N/A</c:v>
                </c:pt>
                <c:pt idx="9">
                  <c:v>1.22</c:v>
                </c:pt>
              </c:numCache>
            </c:numRef>
          </c:val>
          <c:extLst>
            <c:ext xmlns:c16="http://schemas.microsoft.com/office/drawing/2014/chart" uri="{C3380CC4-5D6E-409C-BE32-E72D297353CC}">
              <c16:uniqueId val="{00000007-FD08-4877-AF68-7BC21A730DF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1.49</c:v>
                </c:pt>
                <c:pt idx="2">
                  <c:v>#N/A</c:v>
                </c:pt>
                <c:pt idx="3">
                  <c:v>2.9</c:v>
                </c:pt>
                <c:pt idx="4">
                  <c:v>#N/A</c:v>
                </c:pt>
                <c:pt idx="5">
                  <c:v>7.7</c:v>
                </c:pt>
                <c:pt idx="6">
                  <c:v>#N/A</c:v>
                </c:pt>
                <c:pt idx="7">
                  <c:v>4.67</c:v>
                </c:pt>
                <c:pt idx="8">
                  <c:v>#N/A</c:v>
                </c:pt>
                <c:pt idx="9">
                  <c:v>1.22</c:v>
                </c:pt>
              </c:numCache>
            </c:numRef>
          </c:val>
          <c:extLst>
            <c:ext xmlns:c16="http://schemas.microsoft.com/office/drawing/2014/chart" uri="{C3380CC4-5D6E-409C-BE32-E72D297353CC}">
              <c16:uniqueId val="{00000008-FD08-4877-AF68-7BC21A730DF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1.1399999999999999</c:v>
                </c:pt>
                <c:pt idx="1">
                  <c:v>#N/A</c:v>
                </c:pt>
                <c:pt idx="2">
                  <c:v>#N/A</c:v>
                </c:pt>
                <c:pt idx="3">
                  <c:v>0.25</c:v>
                </c:pt>
                <c:pt idx="4">
                  <c:v>#N/A</c:v>
                </c:pt>
                <c:pt idx="5">
                  <c:v>1.97</c:v>
                </c:pt>
                <c:pt idx="6">
                  <c:v>#N/A</c:v>
                </c:pt>
                <c:pt idx="7">
                  <c:v>2.48</c:v>
                </c:pt>
                <c:pt idx="8">
                  <c:v>#N/A</c:v>
                </c:pt>
                <c:pt idx="9">
                  <c:v>1.24</c:v>
                </c:pt>
              </c:numCache>
            </c:numRef>
          </c:val>
          <c:extLst>
            <c:ext xmlns:c16="http://schemas.microsoft.com/office/drawing/2014/chart" uri="{C3380CC4-5D6E-409C-BE32-E72D297353CC}">
              <c16:uniqueId val="{00000009-FD08-4877-AF68-7BC21A730D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13555</c:v>
                </c:pt>
                <c:pt idx="5">
                  <c:v>13191</c:v>
                </c:pt>
                <c:pt idx="8">
                  <c:v>12893</c:v>
                </c:pt>
                <c:pt idx="11">
                  <c:v>12558</c:v>
                </c:pt>
                <c:pt idx="14">
                  <c:v>11820</c:v>
                </c:pt>
              </c:numCache>
            </c:numRef>
          </c:val>
          <c:extLst>
            <c:ext xmlns:c16="http://schemas.microsoft.com/office/drawing/2014/chart" uri="{C3380CC4-5D6E-409C-BE32-E72D297353CC}">
              <c16:uniqueId val="{00000000-5619-4D89-BF4A-420BFC5893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5619-4D89-BF4A-420BFC5893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465</c:v>
                </c:pt>
                <c:pt idx="3">
                  <c:v>448</c:v>
                </c:pt>
                <c:pt idx="6">
                  <c:v>407</c:v>
                </c:pt>
                <c:pt idx="9">
                  <c:v>385</c:v>
                </c:pt>
                <c:pt idx="12">
                  <c:v>391</c:v>
                </c:pt>
              </c:numCache>
            </c:numRef>
          </c:val>
          <c:extLst>
            <c:ext xmlns:c16="http://schemas.microsoft.com/office/drawing/2014/chart" uri="{C3380CC4-5D6E-409C-BE32-E72D297353CC}">
              <c16:uniqueId val="{00000002-5619-4D89-BF4A-420BFC5893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19-4D89-BF4A-420BFC5893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1479</c:v>
                </c:pt>
                <c:pt idx="3">
                  <c:v>1362</c:v>
                </c:pt>
                <c:pt idx="6">
                  <c:v>1348</c:v>
                </c:pt>
                <c:pt idx="9">
                  <c:v>1389</c:v>
                </c:pt>
                <c:pt idx="12">
                  <c:v>1484</c:v>
                </c:pt>
              </c:numCache>
            </c:numRef>
          </c:val>
          <c:extLst>
            <c:ext xmlns:c16="http://schemas.microsoft.com/office/drawing/2014/chart" uri="{C3380CC4-5D6E-409C-BE32-E72D297353CC}">
              <c16:uniqueId val="{00000004-5619-4D89-BF4A-420BFC5893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19-4D89-BF4A-420BFC5893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19-4D89-BF4A-420BFC5893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17596</c:v>
                </c:pt>
                <c:pt idx="3">
                  <c:v>17406</c:v>
                </c:pt>
                <c:pt idx="6">
                  <c:v>17361</c:v>
                </c:pt>
                <c:pt idx="9">
                  <c:v>17460</c:v>
                </c:pt>
                <c:pt idx="12">
                  <c:v>17072</c:v>
                </c:pt>
              </c:numCache>
            </c:numRef>
          </c:val>
          <c:extLst>
            <c:ext xmlns:c16="http://schemas.microsoft.com/office/drawing/2014/chart" uri="{C3380CC4-5D6E-409C-BE32-E72D297353CC}">
              <c16:uniqueId val="{00000007-5619-4D89-BF4A-420BFC5893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5985</c:v>
                </c:pt>
                <c:pt idx="2">
                  <c:v>#N/A</c:v>
                </c:pt>
                <c:pt idx="3">
                  <c:v>#N/A</c:v>
                </c:pt>
                <c:pt idx="4">
                  <c:v>6026</c:v>
                </c:pt>
                <c:pt idx="5">
                  <c:v>#N/A</c:v>
                </c:pt>
                <c:pt idx="6">
                  <c:v>#N/A</c:v>
                </c:pt>
                <c:pt idx="7">
                  <c:v>6223</c:v>
                </c:pt>
                <c:pt idx="8">
                  <c:v>#N/A</c:v>
                </c:pt>
                <c:pt idx="9">
                  <c:v>#N/A</c:v>
                </c:pt>
                <c:pt idx="10">
                  <c:v>6676</c:v>
                </c:pt>
                <c:pt idx="11">
                  <c:v>#N/A</c:v>
                </c:pt>
                <c:pt idx="12">
                  <c:v>#N/A</c:v>
                </c:pt>
                <c:pt idx="13">
                  <c:v>7127</c:v>
                </c:pt>
                <c:pt idx="14">
                  <c:v>#N/A</c:v>
                </c:pt>
              </c:numCache>
            </c:numRef>
          </c:val>
          <c:smooth val="0"/>
          <c:extLst>
            <c:ext xmlns:c16="http://schemas.microsoft.com/office/drawing/2014/chart" uri="{C3380CC4-5D6E-409C-BE32-E72D297353CC}">
              <c16:uniqueId val="{00000008-5619-4D89-BF4A-420BFC5893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105856</c:v>
                </c:pt>
                <c:pt idx="5">
                  <c:v>105032</c:v>
                </c:pt>
                <c:pt idx="8">
                  <c:v>102580</c:v>
                </c:pt>
                <c:pt idx="11">
                  <c:v>101671</c:v>
                </c:pt>
                <c:pt idx="14">
                  <c:v>99245</c:v>
                </c:pt>
              </c:numCache>
            </c:numRef>
          </c:val>
          <c:extLst>
            <c:ext xmlns:c16="http://schemas.microsoft.com/office/drawing/2014/chart" uri="{C3380CC4-5D6E-409C-BE32-E72D297353CC}">
              <c16:uniqueId val="{00000000-9496-4A79-856A-0CC3B69B1E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26475</c:v>
                </c:pt>
                <c:pt idx="5">
                  <c:v>25896</c:v>
                </c:pt>
                <c:pt idx="8">
                  <c:v>24437</c:v>
                </c:pt>
                <c:pt idx="11">
                  <c:v>22905</c:v>
                </c:pt>
                <c:pt idx="14">
                  <c:v>21351</c:v>
                </c:pt>
              </c:numCache>
            </c:numRef>
          </c:val>
          <c:extLst>
            <c:ext xmlns:c16="http://schemas.microsoft.com/office/drawing/2014/chart" uri="{C3380CC4-5D6E-409C-BE32-E72D297353CC}">
              <c16:uniqueId val="{00000001-9496-4A79-856A-0CC3B69B1E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12364</c:v>
                </c:pt>
                <c:pt idx="5">
                  <c:v>13895</c:v>
                </c:pt>
                <c:pt idx="8">
                  <c:v>17128</c:v>
                </c:pt>
                <c:pt idx="11">
                  <c:v>19176</c:v>
                </c:pt>
                <c:pt idx="14">
                  <c:v>18160</c:v>
                </c:pt>
              </c:numCache>
            </c:numRef>
          </c:val>
          <c:extLst>
            <c:ext xmlns:c16="http://schemas.microsoft.com/office/drawing/2014/chart" uri="{C3380CC4-5D6E-409C-BE32-E72D297353CC}">
              <c16:uniqueId val="{00000002-9496-4A79-856A-0CC3B69B1E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96-4A79-856A-0CC3B69B1E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96-4A79-856A-0CC3B69B1E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813</c:v>
                </c:pt>
                <c:pt idx="3">
                  <c:v>747</c:v>
                </c:pt>
                <c:pt idx="6">
                  <c:v>676</c:v>
                </c:pt>
                <c:pt idx="9">
                  <c:v>620</c:v>
                </c:pt>
                <c:pt idx="12">
                  <c:v>607</c:v>
                </c:pt>
              </c:numCache>
            </c:numRef>
          </c:val>
          <c:extLst>
            <c:ext xmlns:c16="http://schemas.microsoft.com/office/drawing/2014/chart" uri="{C3380CC4-5D6E-409C-BE32-E72D297353CC}">
              <c16:uniqueId val="{00000005-9496-4A79-856A-0CC3B69B1E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15516</c:v>
                </c:pt>
                <c:pt idx="3">
                  <c:v>16129</c:v>
                </c:pt>
                <c:pt idx="6">
                  <c:v>16931</c:v>
                </c:pt>
                <c:pt idx="9">
                  <c:v>17582</c:v>
                </c:pt>
                <c:pt idx="12">
                  <c:v>18305</c:v>
                </c:pt>
              </c:numCache>
            </c:numRef>
          </c:val>
          <c:extLst>
            <c:ext xmlns:c16="http://schemas.microsoft.com/office/drawing/2014/chart" uri="{C3380CC4-5D6E-409C-BE32-E72D297353CC}">
              <c16:uniqueId val="{00000006-9496-4A79-856A-0CC3B69B1E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496-4A79-856A-0CC3B69B1E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14333</c:v>
                </c:pt>
                <c:pt idx="3">
                  <c:v>12854</c:v>
                </c:pt>
                <c:pt idx="6">
                  <c:v>13080</c:v>
                </c:pt>
                <c:pt idx="9">
                  <c:v>12688</c:v>
                </c:pt>
                <c:pt idx="12">
                  <c:v>12083</c:v>
                </c:pt>
              </c:numCache>
            </c:numRef>
          </c:val>
          <c:extLst>
            <c:ext xmlns:c16="http://schemas.microsoft.com/office/drawing/2014/chart" uri="{C3380CC4-5D6E-409C-BE32-E72D297353CC}">
              <c16:uniqueId val="{00000008-9496-4A79-856A-0CC3B69B1E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3101</c:v>
                </c:pt>
                <c:pt idx="3">
                  <c:v>2746</c:v>
                </c:pt>
                <c:pt idx="6">
                  <c:v>2443</c:v>
                </c:pt>
                <c:pt idx="9">
                  <c:v>2192</c:v>
                </c:pt>
                <c:pt idx="12">
                  <c:v>1899</c:v>
                </c:pt>
              </c:numCache>
            </c:numRef>
          </c:val>
          <c:extLst>
            <c:ext xmlns:c16="http://schemas.microsoft.com/office/drawing/2014/chart" uri="{C3380CC4-5D6E-409C-BE32-E72D297353CC}">
              <c16:uniqueId val="{00000009-9496-4A79-856A-0CC3B69B1E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175740</c:v>
                </c:pt>
                <c:pt idx="3">
                  <c:v>174616</c:v>
                </c:pt>
                <c:pt idx="6">
                  <c:v>172487</c:v>
                </c:pt>
                <c:pt idx="9">
                  <c:v>171367</c:v>
                </c:pt>
                <c:pt idx="12">
                  <c:v>168601</c:v>
                </c:pt>
              </c:numCache>
            </c:numRef>
          </c:val>
          <c:extLst>
            <c:ext xmlns:c16="http://schemas.microsoft.com/office/drawing/2014/chart" uri="{C3380CC4-5D6E-409C-BE32-E72D297353CC}">
              <c16:uniqueId val="{0000000A-9496-4A79-856A-0CC3B69B1E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64807</c:v>
                </c:pt>
                <c:pt idx="2">
                  <c:v>#N/A</c:v>
                </c:pt>
                <c:pt idx="3">
                  <c:v>#N/A</c:v>
                </c:pt>
                <c:pt idx="4">
                  <c:v>62269</c:v>
                </c:pt>
                <c:pt idx="5">
                  <c:v>#N/A</c:v>
                </c:pt>
                <c:pt idx="6">
                  <c:v>#N/A</c:v>
                </c:pt>
                <c:pt idx="7">
                  <c:v>61472</c:v>
                </c:pt>
                <c:pt idx="8">
                  <c:v>#N/A</c:v>
                </c:pt>
                <c:pt idx="9">
                  <c:v>#N/A</c:v>
                </c:pt>
                <c:pt idx="10">
                  <c:v>60697</c:v>
                </c:pt>
                <c:pt idx="11">
                  <c:v>#N/A</c:v>
                </c:pt>
                <c:pt idx="12">
                  <c:v>#N/A</c:v>
                </c:pt>
                <c:pt idx="13">
                  <c:v>62739</c:v>
                </c:pt>
                <c:pt idx="14">
                  <c:v>#N/A</c:v>
                </c:pt>
              </c:numCache>
            </c:numRef>
          </c:val>
          <c:smooth val="0"/>
          <c:extLst>
            <c:ext xmlns:c16="http://schemas.microsoft.com/office/drawing/2014/chart" uri="{C3380CC4-5D6E-409C-BE32-E72D297353CC}">
              <c16:uniqueId val="{0000000B-9496-4A79-856A-0CC3B69B1E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5585</c:v>
                </c:pt>
                <c:pt idx="1">
                  <c:v>8850</c:v>
                </c:pt>
                <c:pt idx="2">
                  <c:v>7810</c:v>
                </c:pt>
              </c:numCache>
            </c:numRef>
          </c:val>
          <c:extLst>
            <c:ext xmlns:c16="http://schemas.microsoft.com/office/drawing/2014/chart" uri="{C3380CC4-5D6E-409C-BE32-E72D297353CC}">
              <c16:uniqueId val="{00000000-7CCC-43FD-8664-90D5741DC5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2554</c:v>
                </c:pt>
                <c:pt idx="1">
                  <c:v>2157</c:v>
                </c:pt>
                <c:pt idx="2">
                  <c:v>2324</c:v>
                </c:pt>
              </c:numCache>
            </c:numRef>
          </c:val>
          <c:extLst>
            <c:ext xmlns:c16="http://schemas.microsoft.com/office/drawing/2014/chart" uri="{C3380CC4-5D6E-409C-BE32-E72D297353CC}">
              <c16:uniqueId val="{00000001-7CCC-43FD-8664-90D5741DC5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5536</c:v>
                </c:pt>
                <c:pt idx="1">
                  <c:v>4355</c:v>
                </c:pt>
                <c:pt idx="2">
                  <c:v>3995</c:v>
                </c:pt>
              </c:numCache>
            </c:numRef>
          </c:val>
          <c:extLst>
            <c:ext xmlns:c16="http://schemas.microsoft.com/office/drawing/2014/chart" uri="{C3380CC4-5D6E-409C-BE32-E72D297353CC}">
              <c16:uniqueId val="{00000002-7CCC-43FD-8664-90D5741DC5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320,436
318,860
747.66
184,224,999
182,404,023
1,039,632
84,466,207
168,062,555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歳入総額に占める市税の割合が類似団体と比較して低いことから，類似団体の中で下位に位置している。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引き続き，市税等の収納率の向上のほか，地域経済の活性化や企業誘致など，税収入の向上に繋がる取組を推進する。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扶助費や補助費の増などにより経常経費充当一般財源が３５億円増加したのに対し，経常一般財源が７億円の増にとどまったため，経常収支比率は３．３ポイント上昇した。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今後も物価高騰や人件費の増加により経常的経費の増加が見込まれることから，引き続き内部管理経費の見直しに努める。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66</xdr:row>
      <xdr:rowOff>39116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9555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65</xdr:row>
      <xdr:rowOff>51308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0251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65</xdr:row>
      <xdr:rowOff>128524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0251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128524</xdr:rowOff>
    </xdr:from>
    <xdr:to>
      <xdr:col>11</xdr:col>
      <xdr:colOff>31750</xdr:colOff>
      <xdr:row>65</xdr:row>
      <xdr:rowOff>128524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72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131843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人件費，物件費及び維持補修費の合計額の人口１人当たりの決算額が類似団体平均を上回っている理由は，積雪寒冷地という地域特性から維持補修費である除排雪経費が多いためである。</a:t>
          </a:r>
        </a:p>
        <a:p>
          <a:r>
            <a:rPr kumimoji="1" lang="ja-JP" altLang="en-US" sz="1300">
              <a:latin typeface="ＭＳ Ｐゴシック" panose="020B0600070205080204" pitchFamily="50" charset="-128"/>
              <a:ea typeface="ＭＳ Ｐゴシック" panose="020B0600070205080204" pitchFamily="50" charset="-128"/>
            </a:rPr>
            <a:t>　人口１人当たりの人件費では，類似団体と比較して，これまでは同程度であったが，令和４年度以降はやや高くなっている。ここ３年間は新型コロナウイルス感染症の対応に時間外勤務が増える等の特殊要因があったが，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の推進による事務の効率化や適正な人員配置を進めていく。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15168</xdr:rowOff>
    </xdr:from>
    <xdr:to>
      <xdr:col>23</xdr:col>
      <xdr:colOff>133350</xdr:colOff>
      <xdr:row>87</xdr:row>
      <xdr:rowOff>134592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931318"/>
          <a:ext cx="838200" cy="1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88255</xdr:rowOff>
    </xdr:from>
    <xdr:to>
      <xdr:col>19</xdr:col>
      <xdr:colOff>133350</xdr:colOff>
      <xdr:row>87</xdr:row>
      <xdr:rowOff>134592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61505"/>
          <a:ext cx="889000" cy="38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134711</xdr:rowOff>
    </xdr:from>
    <xdr:to>
      <xdr:col>15</xdr:col>
      <xdr:colOff>82550</xdr:colOff>
      <xdr:row>85</xdr:row>
      <xdr:rowOff>88255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36511"/>
          <a:ext cx="889000" cy="1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30998</xdr:rowOff>
    </xdr:from>
    <xdr:to>
      <xdr:col>11</xdr:col>
      <xdr:colOff>31750</xdr:colOff>
      <xdr:row>84</xdr:row>
      <xdr:rowOff>134711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61348"/>
          <a:ext cx="889000" cy="2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135818</xdr:rowOff>
    </xdr:from>
    <xdr:to>
      <xdr:col>23</xdr:col>
      <xdr:colOff>184150</xdr:colOff>
      <xdr:row>87</xdr:row>
      <xdr:rowOff>65968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107895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5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83792</xdr:rowOff>
    </xdr:from>
    <xdr:to>
      <xdr:col>19</xdr:col>
      <xdr:colOff>184150</xdr:colOff>
      <xdr:row>88</xdr:row>
      <xdr:rowOff>13942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170169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8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37455</xdr:rowOff>
    </xdr:from>
    <xdr:to>
      <xdr:col>15</xdr:col>
      <xdr:colOff>133350</xdr:colOff>
      <xdr:row>85</xdr:row>
      <xdr:rowOff>139055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123832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9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83911</xdr:rowOff>
    </xdr:from>
    <xdr:to>
      <xdr:col>11</xdr:col>
      <xdr:colOff>82550</xdr:colOff>
      <xdr:row>85</xdr:row>
      <xdr:rowOff>14061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8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170288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7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151648</xdr:rowOff>
    </xdr:from>
    <xdr:to>
      <xdr:col>7</xdr:col>
      <xdr:colOff>31750</xdr:colOff>
      <xdr:row>83</xdr:row>
      <xdr:rowOff>81798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66575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に向けた取組として，平成１８年度から平成２５年度まで給与の独自削減として給料の定率削減措置を行い，平成２３年度から平成２５年度まで昇給の抑制措置を行ってきたため，類似団体の中では低い水準にあったが，令和５年１月１日付けで昇給抑制の回復措置を実施したため，ラスパイレス指数は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4939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5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84</xdr:row>
      <xdr:rowOff>149578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4939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18345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業務委託や指定管理者制度の導入，組織機構の効率化，事務事業の見直し，多様な雇用形態の活用等の取組を進めながら減少してきた。平成２６年度以降，消防広域化や再任用職員のフルタイム化などにより増加したが，その後はほぼ横ばいか微増に留めた。新型コロナウイルス感染症への対応等により一時的に増加傾向となったが，今後も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60537</xdr:rowOff>
    </xdr:from>
    <xdr:to>
      <xdr:col>81</xdr:col>
      <xdr:colOff>44450</xdr:colOff>
      <xdr:row>62</xdr:row>
      <xdr:rowOff>108796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904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24342</xdr:rowOff>
    </xdr:from>
    <xdr:to>
      <xdr:col>77</xdr:col>
      <xdr:colOff>44450</xdr:colOff>
      <xdr:row>62</xdr:row>
      <xdr:rowOff>60537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5424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167640</xdr:rowOff>
    </xdr:from>
    <xdr:to>
      <xdr:col>72</xdr:col>
      <xdr:colOff>203200</xdr:colOff>
      <xdr:row>62</xdr:row>
      <xdr:rowOff>24342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2609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131445</xdr:rowOff>
    </xdr:from>
    <xdr:to>
      <xdr:col>68</xdr:col>
      <xdr:colOff>152400</xdr:colOff>
      <xdr:row>61</xdr:row>
      <xdr:rowOff>167640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898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30073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96114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144992</xdr:rowOff>
    </xdr:from>
    <xdr:to>
      <xdr:col>73</xdr:col>
      <xdr:colOff>44450</xdr:colOff>
      <xdr:row>62</xdr:row>
      <xdr:rowOff>75142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59919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116840</xdr:rowOff>
    </xdr:from>
    <xdr:to>
      <xdr:col>68</xdr:col>
      <xdr:colOff>203200</xdr:colOff>
      <xdr:row>62</xdr:row>
      <xdr:rowOff>46990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167022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令和５年度の実質公債費比率は，元利償還金の増加などにより０．３７ポイント悪化した。</a:t>
          </a:r>
        </a:p>
        <a:p>
          <a:r>
            <a:rPr kumimoji="1" lang="ja-JP" altLang="en-US" sz="1300">
              <a:latin typeface="ＭＳ Ｐゴシック" panose="020B0600070205080204" pitchFamily="50" charset="-128"/>
              <a:ea typeface="ＭＳ Ｐゴシック" panose="020B0600070205080204" pitchFamily="50" charset="-128"/>
            </a:rPr>
            <a:t>　引き続き，地方債残高抑制のほか，地方債の活用にあたっては，交付税措置を有する地方債の活用などに努める。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97790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665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65617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49530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41487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は減少したものの充当可能基金や充当可能特定歳入が減少したことにより，０．８ポイント悪化した。また，類似団体平均と比較すると依然として比率が高い状況にあるため，改善させていく必要がある。</a:t>
          </a:r>
        </a:p>
        <a:p>
          <a:r>
            <a:rPr kumimoji="1" lang="ja-JP" altLang="en-US" sz="1300">
              <a:latin typeface="ＭＳ Ｐゴシック" panose="020B0600070205080204" pitchFamily="50" charset="-128"/>
              <a:ea typeface="ＭＳ Ｐゴシック" panose="020B0600070205080204" pitchFamily="50" charset="-128"/>
            </a:rPr>
            <a:t>　今後は，老朽化した清掃施設などの更新が予定されているが，地方債残高を増やさないよう優先順位を付けて計画的に進めるとともに，物価高騰により経常的経費が増加している中にあっても，一定の基金残高を維持できるよう，事務事業の見直し等に取り組んで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156464</xdr:rowOff>
    </xdr:from>
    <xdr:to>
      <xdr:col>81</xdr:col>
      <xdr:colOff>44450</xdr:colOff>
      <xdr:row>18</xdr:row>
      <xdr:rowOff>164186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242564"/>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155499</xdr:rowOff>
    </xdr:from>
    <xdr:to>
      <xdr:col>77</xdr:col>
      <xdr:colOff>44450</xdr:colOff>
      <xdr:row>18</xdr:row>
      <xdr:rowOff>156464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2415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155499</xdr:rowOff>
    </xdr:from>
    <xdr:to>
      <xdr:col>72</xdr:col>
      <xdr:colOff>203200</xdr:colOff>
      <xdr:row>19</xdr:row>
      <xdr:rowOff>21692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241599"/>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21692</xdr:rowOff>
    </xdr:from>
    <xdr:to>
      <xdr:col>68</xdr:col>
      <xdr:colOff>152400</xdr:colOff>
      <xdr:row>19</xdr:row>
      <xdr:rowOff>68986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279242"/>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113386</xdr:rowOff>
    </xdr:from>
    <xdr:to>
      <xdr:col>81</xdr:col>
      <xdr:colOff>95250</xdr:colOff>
      <xdr:row>19</xdr:row>
      <xdr:rowOff>43535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1994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85463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17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105664</xdr:rowOff>
    </xdr:from>
    <xdr:to>
      <xdr:col>77</xdr:col>
      <xdr:colOff>95250</xdr:colOff>
      <xdr:row>19</xdr:row>
      <xdr:rowOff>35814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1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20591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27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104699</xdr:rowOff>
    </xdr:from>
    <xdr:to>
      <xdr:col>73</xdr:col>
      <xdr:colOff>44450</xdr:colOff>
      <xdr:row>19</xdr:row>
      <xdr:rowOff>34849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19626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27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142342</xdr:rowOff>
    </xdr:from>
    <xdr:to>
      <xdr:col>68</xdr:col>
      <xdr:colOff>203200</xdr:colOff>
      <xdr:row>19</xdr:row>
      <xdr:rowOff>72492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57269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18186</xdr:rowOff>
    </xdr:from>
    <xdr:to>
      <xdr:col>64</xdr:col>
      <xdr:colOff>152400</xdr:colOff>
      <xdr:row>19</xdr:row>
      <xdr:rowOff>119786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2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104563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36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320,436
318,860
747.66
184,224,999
182,404,023
1,039,632
84,466,207
168,062,555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職員数削減の取組を行ってきた経過があり，人件費に係る経常収支比率は類似団体と比較して低い水準で推移しているが，令和３年度と比較すると，会計年度任用職員の期末手当の段階的な引上げや人事院勧告に伴う給与水準の引上げなどにより０．４ポイント増加している。</a:t>
          </a:r>
        </a:p>
        <a:p>
          <a:r>
            <a:rPr kumimoji="1" lang="ja-JP" altLang="en-US" sz="1300">
              <a:latin typeface="ＭＳ Ｐゴシック" panose="020B0600070205080204" pitchFamily="50" charset="-128"/>
              <a:ea typeface="ＭＳ Ｐゴシック" panose="020B0600070205080204" pitchFamily="50" charset="-128"/>
            </a:rPr>
            <a:t>　類似団体よりは低いものの，今後も事務事業の見直しにより適切な人員配置に努める。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令和４年度は電気料金の高騰による光熱水費の増加などにより０．７ポイント増加したが，電気料金の高騰等は全国的な傾向であり，類似団体より低い状態は続いている。</a:t>
          </a:r>
        </a:p>
        <a:p>
          <a:r>
            <a:rPr kumimoji="1" lang="ja-JP" altLang="en-US" sz="1300">
              <a:latin typeface="ＭＳ Ｐゴシック" panose="020B0600070205080204" pitchFamily="50" charset="-128"/>
              <a:ea typeface="ＭＳ Ｐゴシック" panose="020B0600070205080204" pitchFamily="50" charset="-128"/>
            </a:rPr>
            <a:t>　今後も，物価高騰や労務単価の上昇による委託料の増などが見込まれるため，事務の見直しや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の推進により内部管理経費の圧縮に努める。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16510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8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17</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54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類似団体と比較してやや高いのは生活保護費が多いためである。</a:t>
          </a:r>
        </a:p>
        <a:p>
          <a:r>
            <a:rPr kumimoji="1" lang="ja-JP" altLang="en-US" sz="1300">
              <a:latin typeface="ＭＳ Ｐゴシック" panose="020B0600070205080204" pitchFamily="50" charset="-128"/>
              <a:ea typeface="ＭＳ Ｐゴシック" panose="020B0600070205080204" pitchFamily="50" charset="-128"/>
            </a:rPr>
            <a:t>　令和２年度から令和４年度まで減少しているのは，コロナの影響による医療の受診控えがあり，生活保護における医療扶助のほか，こども医療費など医療助成が減少していることが影響しているが，令和５年度においては，障害者自立支援給付費や子ども医療費助成の増により０．９ポイントの増加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57</xdr:row>
      <xdr:rowOff>156935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5541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15422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72572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425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類似団体を大きく上回っているのは，類似団体と比較して行政面積が広く，積雪寒冷地であるため，道路の維持や除排雪に係る経費が多いことが主な要因となっている。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令和５年度は除雪をはじめとした維持補修費が減少したものの，人件費や物価の高騰に伴う物件費の増により令和４年度と同ポイントとなった。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62</xdr:row>
      <xdr:rowOff>0</xdr:rowOff>
    </xdr:from>
    <xdr:to>
      <xdr:col>82</xdr:col>
      <xdr:colOff>107950</xdr:colOff>
      <xdr:row>62</xdr:row>
      <xdr:rowOff>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62</xdr:row>
      <xdr:rowOff>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14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62</xdr:row>
      <xdr:rowOff>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414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19050</xdr:rowOff>
    </xdr:from>
    <xdr:to>
      <xdr:col>69</xdr:col>
      <xdr:colOff>92075</xdr:colOff>
      <xdr:row>62</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77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120650</xdr:rowOff>
    </xdr:from>
    <xdr:to>
      <xdr:col>82</xdr:col>
      <xdr:colOff>158750</xdr:colOff>
      <xdr:row>62</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120650</xdr:rowOff>
    </xdr:from>
    <xdr:to>
      <xdr:col>78</xdr:col>
      <xdr:colOff>120650</xdr:colOff>
      <xdr:row>62</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66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120650</xdr:rowOff>
    </xdr:from>
    <xdr:to>
      <xdr:col>69</xdr:col>
      <xdr:colOff>142875</xdr:colOff>
      <xdr:row>62</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139700</xdr:rowOff>
    </xdr:from>
    <xdr:to>
      <xdr:col>65</xdr:col>
      <xdr:colOff>53975</xdr:colOff>
      <xdr:row>61</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類似団体と比較して低い傾向で推移しているが，令和５年度は旭川市立大学の開学に伴い，運営費補助を開始したことなどから１．６ポイントの上昇となった。</a:t>
          </a:r>
        </a:p>
        <a:p>
          <a:r>
            <a:rPr kumimoji="1" lang="ja-JP" altLang="en-US" sz="1300">
              <a:latin typeface="ＭＳ Ｐゴシック" panose="020B0600070205080204" pitchFamily="50" charset="-128"/>
              <a:ea typeface="ＭＳ Ｐゴシック" panose="020B0600070205080204" pitchFamily="50" charset="-128"/>
            </a:rPr>
            <a:t>　引き続き，補助金等の適正な執行に努める。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122428</xdr:rowOff>
    </xdr:from>
    <xdr:to>
      <xdr:col>82</xdr:col>
      <xdr:colOff>107950</xdr:colOff>
      <xdr:row>33</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60882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113284</xdr:rowOff>
    </xdr:from>
    <xdr:to>
      <xdr:col>78</xdr:col>
      <xdr:colOff>69850</xdr:colOff>
      <xdr:row>32</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5996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113284</xdr:rowOff>
    </xdr:from>
    <xdr:to>
      <xdr:col>73</xdr:col>
      <xdr:colOff>180975</xdr:colOff>
      <xdr:row>32</xdr:row>
      <xdr:rowOff>140716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599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140716</xdr:rowOff>
    </xdr:from>
    <xdr:to>
      <xdr:col>69</xdr:col>
      <xdr:colOff>92075</xdr:colOff>
      <xdr:row>32</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627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46482</xdr:rowOff>
    </xdr:from>
    <xdr:to>
      <xdr:col>82</xdr:col>
      <xdr:colOff>158750</xdr:colOff>
      <xdr:row>33</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126509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71628</xdr:rowOff>
    </xdr:from>
    <xdr:to>
      <xdr:col>78</xdr:col>
      <xdr:colOff>120650</xdr:colOff>
      <xdr:row>33</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11955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3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62484</xdr:rowOff>
    </xdr:from>
    <xdr:to>
      <xdr:col>74</xdr:col>
      <xdr:colOff>31750</xdr:colOff>
      <xdr:row>32</xdr:row>
      <xdr:rowOff>164084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2811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3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89916</xdr:rowOff>
    </xdr:from>
    <xdr:to>
      <xdr:col>69</xdr:col>
      <xdr:colOff>142875</xdr:colOff>
      <xdr:row>33</xdr:row>
      <xdr:rowOff>20066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30243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99060</xdr:rowOff>
    </xdr:from>
    <xdr:to>
      <xdr:col>65</xdr:col>
      <xdr:colOff>53975</xdr:colOff>
      <xdr:row>33</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39387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市債の借入れを抑制してきたことによる市債残高の減少により公債費は減少傾向である。</a:t>
          </a:r>
        </a:p>
        <a:p>
          <a:r>
            <a:rPr kumimoji="1" lang="ja-JP" altLang="en-US" sz="1300">
              <a:latin typeface="ＭＳ Ｐゴシック" panose="020B0600070205080204" pitchFamily="50" charset="-128"/>
              <a:ea typeface="ＭＳ Ｐゴシック" panose="020B0600070205080204" pitchFamily="50" charset="-128"/>
            </a:rPr>
            <a:t>　今後は新庁舎整備に係る借入れの償還が始まることや，老朽化した清掃施設の更新なども予定されていることから，引き続き行財政改革推進プログラムに基づき，地方債発行の抑制に努め，公債費の縮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54611</xdr:rowOff>
    </xdr:from>
    <xdr:to>
      <xdr:col>24</xdr:col>
      <xdr:colOff>25400</xdr:colOff>
      <xdr:row>79</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991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100330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7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7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79</xdr:row>
      <xdr:rowOff>138430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66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49530</xdr:rowOff>
    </xdr:from>
    <xdr:to>
      <xdr:col>20</xdr:col>
      <xdr:colOff>38100</xdr:colOff>
      <xdr:row>79</xdr:row>
      <xdr:rowOff>151130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135907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87630</xdr:rowOff>
    </xdr:from>
    <xdr:to>
      <xdr:col>6</xdr:col>
      <xdr:colOff>171450</xdr:colOff>
      <xdr:row>80</xdr:row>
      <xdr:rowOff>17780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公債費以外では，類似団体平均と同じ傾向で推移している。</a:t>
          </a:r>
        </a:p>
        <a:p>
          <a:r>
            <a:rPr kumimoji="1" lang="ja-JP" altLang="en-US" sz="1300">
              <a:latin typeface="ＭＳ Ｐゴシック" panose="020B0600070205080204" pitchFamily="50" charset="-128"/>
              <a:ea typeface="ＭＳ Ｐゴシック" panose="020B0600070205080204" pitchFamily="50" charset="-128"/>
            </a:rPr>
            <a:t>　類似団体と比較して，維持補修費と扶助費が高く，人件費や補助費等は低い傾向である。</a:t>
          </a:r>
        </a:p>
        <a:p>
          <a:r>
            <a:rPr kumimoji="1" lang="ja-JP" altLang="en-US" sz="1300">
              <a:latin typeface="ＭＳ Ｐゴシック" panose="020B0600070205080204" pitchFamily="50" charset="-128"/>
              <a:ea typeface="ＭＳ Ｐゴシック" panose="020B0600070205080204" pitchFamily="50" charset="-128"/>
            </a:rPr>
            <a:t>　経常的経費は，今後，物価高騰や労務単価の上昇による委託料の増，人件費の増などが見込まれることから，</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の推進による事務の効率化等により内部管理経費の圧縮に努める。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76</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68580"/>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16510</xdr:rowOff>
    </xdr:from>
    <xdr:to>
      <xdr:col>78</xdr:col>
      <xdr:colOff>69850</xdr:colOff>
      <xdr:row>74</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5323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16510</xdr:rowOff>
    </xdr:from>
    <xdr:to>
      <xdr:col>73</xdr:col>
      <xdr:colOff>180975</xdr:colOff>
      <xdr:row>75</xdr:row>
      <xdr:rowOff>16510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5323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165100</xdr:rowOff>
    </xdr:from>
    <xdr:to>
      <xdr:col>69</xdr:col>
      <xdr:colOff>92075</xdr:colOff>
      <xdr:row>75</xdr:row>
      <xdr:rowOff>16510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137160</xdr:rowOff>
    </xdr:from>
    <xdr:to>
      <xdr:col>74</xdr:col>
      <xdr:colOff>31750</xdr:colOff>
      <xdr:row>73</xdr:row>
      <xdr:rowOff>67310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77487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114300</xdr:rowOff>
    </xdr:from>
    <xdr:to>
      <xdr:col>65</xdr:col>
      <xdr:colOff>53975</xdr:colOff>
      <xdr:row>75</xdr:row>
      <xdr:rowOff>44450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54627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148184</xdr:rowOff>
    </xdr:from>
    <xdr:to>
      <xdr:col>29</xdr:col>
      <xdr:colOff>127000</xdr:colOff>
      <xdr:row>16</xdr:row>
      <xdr:rowOff>70421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7559"/>
          <a:ext cx="647700" cy="93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70421</xdr:rowOff>
    </xdr:from>
    <xdr:to>
      <xdr:col>26</xdr:col>
      <xdr:colOff>50800</xdr:colOff>
      <xdr:row>16</xdr:row>
      <xdr:rowOff>168339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1246"/>
          <a:ext cx="698500" cy="97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168339</xdr:rowOff>
    </xdr:from>
    <xdr:to>
      <xdr:col>22</xdr:col>
      <xdr:colOff>114300</xdr:colOff>
      <xdr:row>17</xdr:row>
      <xdr:rowOff>83185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59164"/>
          <a:ext cx="698500" cy="8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83185</xdr:rowOff>
    </xdr:from>
    <xdr:to>
      <xdr:col>18</xdr:col>
      <xdr:colOff>177800</xdr:colOff>
      <xdr:row>17</xdr:row>
      <xdr:rowOff>144221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5460"/>
          <a:ext cx="698500" cy="6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97384</xdr:rowOff>
    </xdr:from>
    <xdr:to>
      <xdr:col>29</xdr:col>
      <xdr:colOff>177800</xdr:colOff>
      <xdr:row>16</xdr:row>
      <xdr:rowOff>27534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6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113911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19621</xdr:rowOff>
    </xdr:from>
    <xdr:to>
      <xdr:col>26</xdr:col>
      <xdr:colOff>101600</xdr:colOff>
      <xdr:row>16</xdr:row>
      <xdr:rowOff>121221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131398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117539</xdr:rowOff>
    </xdr:from>
    <xdr:to>
      <xdr:col>22</xdr:col>
      <xdr:colOff>165100</xdr:colOff>
      <xdr:row>17</xdr:row>
      <xdr:rowOff>47689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57866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7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32385</xdr:rowOff>
    </xdr:from>
    <xdr:to>
      <xdr:col>19</xdr:col>
      <xdr:colOff>38100</xdr:colOff>
      <xdr:row>17</xdr:row>
      <xdr:rowOff>133985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118762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93421</xdr:rowOff>
    </xdr:from>
    <xdr:to>
      <xdr:col>15</xdr:col>
      <xdr:colOff>101600</xdr:colOff>
      <xdr:row>18</xdr:row>
      <xdr:rowOff>23571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60668</xdr:rowOff>
    </xdr:from>
    <xdr:to>
      <xdr:col>29</xdr:col>
      <xdr:colOff>127000</xdr:colOff>
      <xdr:row>34</xdr:row>
      <xdr:rowOff>123418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28118"/>
          <a:ext cx="647700" cy="62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123418</xdr:rowOff>
    </xdr:from>
    <xdr:to>
      <xdr:col>26</xdr:col>
      <xdr:colOff>50800</xdr:colOff>
      <xdr:row>34</xdr:row>
      <xdr:rowOff>184988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90868"/>
          <a:ext cx="698500" cy="6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184988</xdr:rowOff>
    </xdr:from>
    <xdr:to>
      <xdr:col>22</xdr:col>
      <xdr:colOff>114300</xdr:colOff>
      <xdr:row>34</xdr:row>
      <xdr:rowOff>215163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452438"/>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215163</xdr:rowOff>
    </xdr:from>
    <xdr:to>
      <xdr:col>18</xdr:col>
      <xdr:colOff>177800</xdr:colOff>
      <xdr:row>34</xdr:row>
      <xdr:rowOff>225527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482613"/>
          <a:ext cx="698500" cy="1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9868</xdr:rowOff>
    </xdr:from>
    <xdr:to>
      <xdr:col>29</xdr:col>
      <xdr:colOff>177800</xdr:colOff>
      <xdr:row>34</xdr:row>
      <xdr:rowOff>111468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7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197845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2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72618</xdr:rowOff>
    </xdr:from>
    <xdr:to>
      <xdr:col>26</xdr:col>
      <xdr:colOff>101600</xdr:colOff>
      <xdr:row>34</xdr:row>
      <xdr:rowOff>174218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4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184395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08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134188</xdr:rowOff>
    </xdr:from>
    <xdr:to>
      <xdr:col>22</xdr:col>
      <xdr:colOff>165100</xdr:colOff>
      <xdr:row>34</xdr:row>
      <xdr:rowOff>235789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0163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245965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164363</xdr:rowOff>
    </xdr:from>
    <xdr:to>
      <xdr:col>19</xdr:col>
      <xdr:colOff>38100</xdr:colOff>
      <xdr:row>34</xdr:row>
      <xdr:rowOff>265964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318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276140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0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174727</xdr:rowOff>
    </xdr:from>
    <xdr:to>
      <xdr:col>15</xdr:col>
      <xdr:colOff>101600</xdr:colOff>
      <xdr:row>34</xdr:row>
      <xdr:rowOff>276327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4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286504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1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320,436
318,860
747.66
184,224,999
182,404,023
1,039,632
84,466,207
168,062,555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35154</xdr:rowOff>
    </xdr:from>
    <xdr:to>
      <xdr:col>24</xdr:col>
      <xdr:colOff>63500</xdr:colOff>
      <xdr:row>35</xdr:row>
      <xdr:rowOff>126555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5904"/>
          <a:ext cx="838200" cy="9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126555</xdr:rowOff>
    </xdr:from>
    <xdr:to>
      <xdr:col>19</xdr:col>
      <xdr:colOff>177800</xdr:colOff>
      <xdr:row>36</xdr:row>
      <xdr:rowOff>41859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7305"/>
          <a:ext cx="889000" cy="8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41859</xdr:rowOff>
    </xdr:from>
    <xdr:to>
      <xdr:col>15</xdr:col>
      <xdr:colOff>50800</xdr:colOff>
      <xdr:row>36</xdr:row>
      <xdr:rowOff>122060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4059"/>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122060</xdr:rowOff>
    </xdr:from>
    <xdr:to>
      <xdr:col>10</xdr:col>
      <xdr:colOff>114300</xdr:colOff>
      <xdr:row>37</xdr:row>
      <xdr:rowOff>107086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4260"/>
          <a:ext cx="889000" cy="1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155804</xdr:rowOff>
    </xdr:from>
    <xdr:to>
      <xdr:col>24</xdr:col>
      <xdr:colOff>114300</xdr:colOff>
      <xdr:row>35</xdr:row>
      <xdr:rowOff>85954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75755</xdr:rowOff>
    </xdr:from>
    <xdr:to>
      <xdr:col>20</xdr:col>
      <xdr:colOff>38100</xdr:colOff>
      <xdr:row>36</xdr:row>
      <xdr:rowOff>5905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22432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162509</xdr:rowOff>
    </xdr:from>
    <xdr:to>
      <xdr:col>15</xdr:col>
      <xdr:colOff>101600</xdr:colOff>
      <xdr:row>36</xdr:row>
      <xdr:rowOff>92659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109186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71260</xdr:rowOff>
    </xdr:from>
    <xdr:to>
      <xdr:col>10</xdr:col>
      <xdr:colOff>165100</xdr:colOff>
      <xdr:row>37</xdr:row>
      <xdr:rowOff>1410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163987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56286</xdr:rowOff>
    </xdr:from>
    <xdr:to>
      <xdr:col>6</xdr:col>
      <xdr:colOff>38100</xdr:colOff>
      <xdr:row>37</xdr:row>
      <xdr:rowOff>157886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149013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140190</xdr:rowOff>
    </xdr:from>
    <xdr:to>
      <xdr:col>24</xdr:col>
      <xdr:colOff>63500</xdr:colOff>
      <xdr:row>53</xdr:row>
      <xdr:rowOff>59951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884140"/>
          <a:ext cx="838200" cy="2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140190</xdr:rowOff>
    </xdr:from>
    <xdr:to>
      <xdr:col>19</xdr:col>
      <xdr:colOff>177800</xdr:colOff>
      <xdr:row>54</xdr:row>
      <xdr:rowOff>78141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884140"/>
          <a:ext cx="889000" cy="4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78141</xdr:rowOff>
    </xdr:from>
    <xdr:to>
      <xdr:col>15</xdr:col>
      <xdr:colOff>50800</xdr:colOff>
      <xdr:row>55</xdr:row>
      <xdr:rowOff>84444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36441"/>
          <a:ext cx="889000" cy="1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84444</xdr:rowOff>
    </xdr:from>
    <xdr:to>
      <xdr:col>10</xdr:col>
      <xdr:colOff>114300</xdr:colOff>
      <xdr:row>56</xdr:row>
      <xdr:rowOff>109525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14194"/>
          <a:ext cx="889000" cy="1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9151</xdr:rowOff>
    </xdr:from>
    <xdr:to>
      <xdr:col>24</xdr:col>
      <xdr:colOff>114300</xdr:colOff>
      <xdr:row>53</xdr:row>
      <xdr:rowOff>110751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32028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89390</xdr:rowOff>
    </xdr:from>
    <xdr:to>
      <xdr:col>20</xdr:col>
      <xdr:colOff>38100</xdr:colOff>
      <xdr:row>52</xdr:row>
      <xdr:rowOff>19540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36067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60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27341</xdr:rowOff>
    </xdr:from>
    <xdr:to>
      <xdr:col>15</xdr:col>
      <xdr:colOff>101600</xdr:colOff>
      <xdr:row>54</xdr:row>
      <xdr:rowOff>128941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145468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6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33644</xdr:rowOff>
    </xdr:from>
    <xdr:to>
      <xdr:col>10</xdr:col>
      <xdr:colOff>165100</xdr:colOff>
      <xdr:row>55</xdr:row>
      <xdr:rowOff>135244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151771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3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58725</xdr:rowOff>
    </xdr:from>
    <xdr:to>
      <xdr:col>6</xdr:col>
      <xdr:colOff>38100</xdr:colOff>
      <xdr:row>56</xdr:row>
      <xdr:rowOff>160325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50820</xdr:rowOff>
    </xdr:from>
    <xdr:to>
      <xdr:col>24</xdr:col>
      <xdr:colOff>63500</xdr:colOff>
      <xdr:row>70</xdr:row>
      <xdr:rowOff>90871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052320"/>
          <a:ext cx="8382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50820</xdr:rowOff>
    </xdr:from>
    <xdr:to>
      <xdr:col>19</xdr:col>
      <xdr:colOff>177800</xdr:colOff>
      <xdr:row>71</xdr:row>
      <xdr:rowOff>137506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052320"/>
          <a:ext cx="889000" cy="25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15708</xdr:rowOff>
    </xdr:from>
    <xdr:to>
      <xdr:col>15</xdr:col>
      <xdr:colOff>50800</xdr:colOff>
      <xdr:row>71</xdr:row>
      <xdr:rowOff>137506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188658"/>
          <a:ext cx="889000" cy="1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15708</xdr:rowOff>
    </xdr:from>
    <xdr:to>
      <xdr:col>10</xdr:col>
      <xdr:colOff>114300</xdr:colOff>
      <xdr:row>72</xdr:row>
      <xdr:rowOff>92700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188658"/>
          <a:ext cx="889000" cy="2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40071</xdr:rowOff>
    </xdr:from>
    <xdr:to>
      <xdr:col>24</xdr:col>
      <xdr:colOff>114300</xdr:colOff>
      <xdr:row>70</xdr:row>
      <xdr:rowOff>141671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0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164548</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199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20</xdr:rowOff>
    </xdr:from>
    <xdr:to>
      <xdr:col>20</xdr:col>
      <xdr:colOff>38100</xdr:colOff>
      <xdr:row>70</xdr:row>
      <xdr:rowOff>101620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0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118147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177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86706</xdr:rowOff>
    </xdr:from>
    <xdr:to>
      <xdr:col>15</xdr:col>
      <xdr:colOff>101600</xdr:colOff>
      <xdr:row>72</xdr:row>
      <xdr:rowOff>16856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2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33383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0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136358</xdr:rowOff>
    </xdr:from>
    <xdr:to>
      <xdr:col>10</xdr:col>
      <xdr:colOff>165100</xdr:colOff>
      <xdr:row>71</xdr:row>
      <xdr:rowOff>66508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1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83035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19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41900</xdr:rowOff>
    </xdr:from>
    <xdr:to>
      <xdr:col>6</xdr:col>
      <xdr:colOff>38100</xdr:colOff>
      <xdr:row>72</xdr:row>
      <xdr:rowOff>143500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3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160027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16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67768</xdr:rowOff>
    </xdr:from>
    <xdr:to>
      <xdr:col>24</xdr:col>
      <xdr:colOff>63500</xdr:colOff>
      <xdr:row>94</xdr:row>
      <xdr:rowOff>20338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12618"/>
          <a:ext cx="838200" cy="12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35675</xdr:rowOff>
    </xdr:from>
    <xdr:to>
      <xdr:col>19</xdr:col>
      <xdr:colOff>177800</xdr:colOff>
      <xdr:row>94</xdr:row>
      <xdr:rowOff>20338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980525"/>
          <a:ext cx="889000" cy="15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35675</xdr:rowOff>
    </xdr:from>
    <xdr:to>
      <xdr:col>15</xdr:col>
      <xdr:colOff>50800</xdr:colOff>
      <xdr:row>95</xdr:row>
      <xdr:rowOff>69858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80525"/>
          <a:ext cx="889000" cy="37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52679</xdr:rowOff>
    </xdr:from>
    <xdr:to>
      <xdr:col>10</xdr:col>
      <xdr:colOff>114300</xdr:colOff>
      <xdr:row>95</xdr:row>
      <xdr:rowOff>69858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340429"/>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16968</xdr:rowOff>
    </xdr:from>
    <xdr:to>
      <xdr:col>24</xdr:col>
      <xdr:colOff>114300</xdr:colOff>
      <xdr:row>93</xdr:row>
      <xdr:rowOff>118568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39845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1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140988</xdr:rowOff>
    </xdr:from>
    <xdr:to>
      <xdr:col>20</xdr:col>
      <xdr:colOff>38100</xdr:colOff>
      <xdr:row>94</xdr:row>
      <xdr:rowOff>71138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87665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6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156325</xdr:rowOff>
    </xdr:from>
    <xdr:to>
      <xdr:col>15</xdr:col>
      <xdr:colOff>101600</xdr:colOff>
      <xdr:row>93</xdr:row>
      <xdr:rowOff>86475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103002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19058</xdr:rowOff>
    </xdr:from>
    <xdr:to>
      <xdr:col>10</xdr:col>
      <xdr:colOff>165100</xdr:colOff>
      <xdr:row>95</xdr:row>
      <xdr:rowOff>120658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137185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8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1879</xdr:rowOff>
    </xdr:from>
    <xdr:to>
      <xdr:col>6</xdr:col>
      <xdr:colOff>38100</xdr:colOff>
      <xdr:row>95</xdr:row>
      <xdr:rowOff>103479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120006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6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51493</xdr:rowOff>
    </xdr:from>
    <xdr:to>
      <xdr:col>55</xdr:col>
      <xdr:colOff>0</xdr:colOff>
      <xdr:row>37</xdr:row>
      <xdr:rowOff>13186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223693"/>
          <a:ext cx="838200" cy="13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167731</xdr:rowOff>
    </xdr:from>
    <xdr:to>
      <xdr:col>50</xdr:col>
      <xdr:colOff>114300</xdr:colOff>
      <xdr:row>36</xdr:row>
      <xdr:rowOff>51493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68481"/>
          <a:ext cx="8890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150531</xdr:rowOff>
    </xdr:from>
    <xdr:to>
      <xdr:col>45</xdr:col>
      <xdr:colOff>177800</xdr:colOff>
      <xdr:row>35</xdr:row>
      <xdr:rowOff>167731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94031"/>
          <a:ext cx="889000" cy="87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150531</xdr:rowOff>
    </xdr:from>
    <xdr:to>
      <xdr:col>41</xdr:col>
      <xdr:colOff>50800</xdr:colOff>
      <xdr:row>38</xdr:row>
      <xdr:rowOff>21547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94031"/>
          <a:ext cx="889000" cy="12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133836</xdr:rowOff>
    </xdr:from>
    <xdr:to>
      <xdr:col>55</xdr:col>
      <xdr:colOff>50800</xdr:colOff>
      <xdr:row>37</xdr:row>
      <xdr:rowOff>63986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156713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5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693</xdr:rowOff>
    </xdr:from>
    <xdr:to>
      <xdr:col>50</xdr:col>
      <xdr:colOff>165100</xdr:colOff>
      <xdr:row>36</xdr:row>
      <xdr:rowOff>102293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7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118820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4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116931</xdr:rowOff>
    </xdr:from>
    <xdr:to>
      <xdr:col>46</xdr:col>
      <xdr:colOff>38100</xdr:colOff>
      <xdr:row>36</xdr:row>
      <xdr:rowOff>47081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63608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99731</xdr:rowOff>
    </xdr:from>
    <xdr:to>
      <xdr:col>41</xdr:col>
      <xdr:colOff>101600</xdr:colOff>
      <xdr:row>31</xdr:row>
      <xdr:rowOff>29881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21008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3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142196</xdr:rowOff>
    </xdr:from>
    <xdr:to>
      <xdr:col>36</xdr:col>
      <xdr:colOff>165100</xdr:colOff>
      <xdr:row>38</xdr:row>
      <xdr:rowOff>72346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63474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61878</xdr:rowOff>
    </xdr:from>
    <xdr:to>
      <xdr:col>55</xdr:col>
      <xdr:colOff>0</xdr:colOff>
      <xdr:row>56</xdr:row>
      <xdr:rowOff>12533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491628"/>
          <a:ext cx="838200" cy="1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61878</xdr:rowOff>
    </xdr:from>
    <xdr:to>
      <xdr:col>50</xdr:col>
      <xdr:colOff>114300</xdr:colOff>
      <xdr:row>57</xdr:row>
      <xdr:rowOff>24110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491628"/>
          <a:ext cx="889000" cy="30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138688</xdr:rowOff>
    </xdr:from>
    <xdr:to>
      <xdr:col>45</xdr:col>
      <xdr:colOff>177800</xdr:colOff>
      <xdr:row>57</xdr:row>
      <xdr:rowOff>24110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39888"/>
          <a:ext cx="889000" cy="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138688</xdr:rowOff>
    </xdr:from>
    <xdr:to>
      <xdr:col>41</xdr:col>
      <xdr:colOff>50800</xdr:colOff>
      <xdr:row>56</xdr:row>
      <xdr:rowOff>141741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39888"/>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133183</xdr:rowOff>
    </xdr:from>
    <xdr:to>
      <xdr:col>55</xdr:col>
      <xdr:colOff>50800</xdr:colOff>
      <xdr:row>56</xdr:row>
      <xdr:rowOff>63333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156060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11078</xdr:rowOff>
    </xdr:from>
    <xdr:to>
      <xdr:col>50</xdr:col>
      <xdr:colOff>165100</xdr:colOff>
      <xdr:row>55</xdr:row>
      <xdr:rowOff>112678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44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129205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21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144760</xdr:rowOff>
    </xdr:from>
    <xdr:to>
      <xdr:col>46</xdr:col>
      <xdr:colOff>38100</xdr:colOff>
      <xdr:row>57</xdr:row>
      <xdr:rowOff>74910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66037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87888</xdr:rowOff>
    </xdr:from>
    <xdr:to>
      <xdr:col>41</xdr:col>
      <xdr:colOff>101600</xdr:colOff>
      <xdr:row>57</xdr:row>
      <xdr:rowOff>18038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9165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90941</xdr:rowOff>
    </xdr:from>
    <xdr:to>
      <xdr:col>36</xdr:col>
      <xdr:colOff>165100</xdr:colOff>
      <xdr:row>57</xdr:row>
      <xdr:rowOff>21091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12218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78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85933</xdr:rowOff>
    </xdr:from>
    <xdr:to>
      <xdr:col>55</xdr:col>
      <xdr:colOff>0</xdr:colOff>
      <xdr:row>78</xdr:row>
      <xdr:rowOff>122051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59033"/>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73064</xdr:rowOff>
    </xdr:from>
    <xdr:to>
      <xdr:col>50</xdr:col>
      <xdr:colOff>114300</xdr:colOff>
      <xdr:row>78</xdr:row>
      <xdr:rowOff>122051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4616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73064</xdr:rowOff>
    </xdr:from>
    <xdr:to>
      <xdr:col>45</xdr:col>
      <xdr:colOff>177800</xdr:colOff>
      <xdr:row>78</xdr:row>
      <xdr:rowOff>110989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46164"/>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15616</xdr:rowOff>
    </xdr:from>
    <xdr:to>
      <xdr:col>41</xdr:col>
      <xdr:colOff>50800</xdr:colOff>
      <xdr:row>78</xdr:row>
      <xdr:rowOff>110989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388716"/>
          <a:ext cx="889000" cy="9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35133</xdr:rowOff>
    </xdr:from>
    <xdr:to>
      <xdr:col>55</xdr:col>
      <xdr:colOff>50800</xdr:colOff>
      <xdr:row>78</xdr:row>
      <xdr:rowOff>136733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121510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2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71251</xdr:rowOff>
    </xdr:from>
    <xdr:to>
      <xdr:col>50</xdr:col>
      <xdr:colOff>165100</xdr:colOff>
      <xdr:row>79</xdr:row>
      <xdr:rowOff>1401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163978</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50017" y="135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22264</xdr:rowOff>
    </xdr:from>
    <xdr:to>
      <xdr:col>46</xdr:col>
      <xdr:colOff>38100</xdr:colOff>
      <xdr:row>78</xdr:row>
      <xdr:rowOff>123864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114991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60189</xdr:rowOff>
    </xdr:from>
    <xdr:to>
      <xdr:col>41</xdr:col>
      <xdr:colOff>101600</xdr:colOff>
      <xdr:row>78</xdr:row>
      <xdr:rowOff>161789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152916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2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136266</xdr:rowOff>
    </xdr:from>
    <xdr:to>
      <xdr:col>36</xdr:col>
      <xdr:colOff>165100</xdr:colOff>
      <xdr:row>78</xdr:row>
      <xdr:rowOff>66416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57543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151092</xdr:rowOff>
    </xdr:from>
    <xdr:to>
      <xdr:col>55</xdr:col>
      <xdr:colOff>0</xdr:colOff>
      <xdr:row>93</xdr:row>
      <xdr:rowOff>149892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5924492"/>
          <a:ext cx="838200" cy="17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151092</xdr:rowOff>
    </xdr:from>
    <xdr:to>
      <xdr:col>50</xdr:col>
      <xdr:colOff>114300</xdr:colOff>
      <xdr:row>95</xdr:row>
      <xdr:rowOff>21913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5924492"/>
          <a:ext cx="889000" cy="38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72682</xdr:rowOff>
    </xdr:from>
    <xdr:to>
      <xdr:col>45</xdr:col>
      <xdr:colOff>177800</xdr:colOff>
      <xdr:row>95</xdr:row>
      <xdr:rowOff>21913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188982"/>
          <a:ext cx="889000" cy="1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72682</xdr:rowOff>
    </xdr:from>
    <xdr:to>
      <xdr:col>41</xdr:col>
      <xdr:colOff>50800</xdr:colOff>
      <xdr:row>94</xdr:row>
      <xdr:rowOff>147110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188982"/>
          <a:ext cx="889000" cy="7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99092</xdr:rowOff>
    </xdr:from>
    <xdr:to>
      <xdr:col>55</xdr:col>
      <xdr:colOff>50800</xdr:colOff>
      <xdr:row>94</xdr:row>
      <xdr:rowOff>29242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0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121969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8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100292</xdr:rowOff>
    </xdr:from>
    <xdr:to>
      <xdr:col>50</xdr:col>
      <xdr:colOff>165100</xdr:colOff>
      <xdr:row>93</xdr:row>
      <xdr:rowOff>30442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8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46969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6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142563</xdr:rowOff>
    </xdr:from>
    <xdr:to>
      <xdr:col>46</xdr:col>
      <xdr:colOff>38100</xdr:colOff>
      <xdr:row>95</xdr:row>
      <xdr:rowOff>72713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89240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21882</xdr:rowOff>
    </xdr:from>
    <xdr:to>
      <xdr:col>41</xdr:col>
      <xdr:colOff>101600</xdr:colOff>
      <xdr:row>94</xdr:row>
      <xdr:rowOff>123482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1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140009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91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96310</xdr:rowOff>
    </xdr:from>
    <xdr:to>
      <xdr:col>36</xdr:col>
      <xdr:colOff>165100</xdr:colOff>
      <xdr:row>95</xdr:row>
      <xdr:rowOff>26460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42987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8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44374</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6959</xdr:rowOff>
    </xdr:from>
    <xdr:to>
      <xdr:col>71</xdr:col>
      <xdr:colOff>177800</xdr:colOff>
      <xdr:row>39</xdr:row>
      <xdr:rowOff>44374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93509"/>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165024</xdr:rowOff>
    </xdr:from>
    <xdr:to>
      <xdr:col>72</xdr:col>
      <xdr:colOff>38100</xdr:colOff>
      <xdr:row>39</xdr:row>
      <xdr:rowOff>95174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86301</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127609</xdr:rowOff>
    </xdr:from>
    <xdr:to>
      <xdr:col>67</xdr:col>
      <xdr:colOff>101600</xdr:colOff>
      <xdr:row>39</xdr:row>
      <xdr:rowOff>57759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48886</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3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89694</xdr:rowOff>
    </xdr:from>
    <xdr:to>
      <xdr:col>85</xdr:col>
      <xdr:colOff>127000</xdr:colOff>
      <xdr:row>72</xdr:row>
      <xdr:rowOff>108210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434094"/>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89694</xdr:rowOff>
    </xdr:from>
    <xdr:to>
      <xdr:col>81</xdr:col>
      <xdr:colOff>50800</xdr:colOff>
      <xdr:row>72</xdr:row>
      <xdr:rowOff>112725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434094"/>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112725</xdr:rowOff>
    </xdr:from>
    <xdr:to>
      <xdr:col>76</xdr:col>
      <xdr:colOff>114300</xdr:colOff>
      <xdr:row>72</xdr:row>
      <xdr:rowOff>123613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457125"/>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59661</xdr:rowOff>
    </xdr:from>
    <xdr:to>
      <xdr:col>71</xdr:col>
      <xdr:colOff>177800</xdr:colOff>
      <xdr:row>72</xdr:row>
      <xdr:rowOff>123613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404061"/>
          <a:ext cx="889000" cy="6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57410</xdr:rowOff>
    </xdr:from>
    <xdr:to>
      <xdr:col>85</xdr:col>
      <xdr:colOff>177800</xdr:colOff>
      <xdr:row>72</xdr:row>
      <xdr:rowOff>159010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80287</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25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38894</xdr:rowOff>
    </xdr:from>
    <xdr:to>
      <xdr:col>81</xdr:col>
      <xdr:colOff>101600</xdr:colOff>
      <xdr:row>72</xdr:row>
      <xdr:rowOff>140494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3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157021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15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61925</xdr:rowOff>
    </xdr:from>
    <xdr:to>
      <xdr:col>76</xdr:col>
      <xdr:colOff>165100</xdr:colOff>
      <xdr:row>72</xdr:row>
      <xdr:rowOff>163525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4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8602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1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72813</xdr:rowOff>
    </xdr:from>
    <xdr:to>
      <xdr:col>72</xdr:col>
      <xdr:colOff>38100</xdr:colOff>
      <xdr:row>73</xdr:row>
      <xdr:rowOff>2963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4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19490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1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8861</xdr:rowOff>
    </xdr:from>
    <xdr:to>
      <xdr:col>67</xdr:col>
      <xdr:colOff>101600</xdr:colOff>
      <xdr:row>72</xdr:row>
      <xdr:rowOff>110461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3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126988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12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106291</xdr:rowOff>
    </xdr:from>
    <xdr:to>
      <xdr:col>85</xdr:col>
      <xdr:colOff>127000</xdr:colOff>
      <xdr:row>99</xdr:row>
      <xdr:rowOff>3389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908391"/>
          <a:ext cx="838200" cy="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165466</xdr:rowOff>
    </xdr:from>
    <xdr:to>
      <xdr:col>81</xdr:col>
      <xdr:colOff>50800</xdr:colOff>
      <xdr:row>99</xdr:row>
      <xdr:rowOff>3389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796116"/>
          <a:ext cx="889000" cy="1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165466</xdr:rowOff>
    </xdr:from>
    <xdr:to>
      <xdr:col>76</xdr:col>
      <xdr:colOff>114300</xdr:colOff>
      <xdr:row>98</xdr:row>
      <xdr:rowOff>152763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796116"/>
          <a:ext cx="889000" cy="15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143814</xdr:rowOff>
    </xdr:from>
    <xdr:to>
      <xdr:col>71</xdr:col>
      <xdr:colOff>177800</xdr:colOff>
      <xdr:row>98</xdr:row>
      <xdr:rowOff>152763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945914"/>
          <a:ext cx="8890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55491</xdr:rowOff>
    </xdr:from>
    <xdr:to>
      <xdr:col>85</xdr:col>
      <xdr:colOff>177800</xdr:colOff>
      <xdr:row>98</xdr:row>
      <xdr:rowOff>157091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141868</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7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124039</xdr:rowOff>
    </xdr:from>
    <xdr:to>
      <xdr:col>81</xdr:col>
      <xdr:colOff>101600</xdr:colOff>
      <xdr:row>99</xdr:row>
      <xdr:rowOff>54189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45316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1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114666</xdr:rowOff>
    </xdr:from>
    <xdr:to>
      <xdr:col>76</xdr:col>
      <xdr:colOff>165100</xdr:colOff>
      <xdr:row>98</xdr:row>
      <xdr:rowOff>44816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35943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83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101963</xdr:rowOff>
    </xdr:from>
    <xdr:to>
      <xdr:col>72</xdr:col>
      <xdr:colOff>38100</xdr:colOff>
      <xdr:row>99</xdr:row>
      <xdr:rowOff>32113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23240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93014</xdr:rowOff>
    </xdr:from>
    <xdr:to>
      <xdr:col>67</xdr:col>
      <xdr:colOff>101600</xdr:colOff>
      <xdr:row>99</xdr:row>
      <xdr:rowOff>23164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14291</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8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8636</xdr:rowOff>
    </xdr:from>
    <xdr:to>
      <xdr:col>116</xdr:col>
      <xdr:colOff>63500</xdr:colOff>
      <xdr:row>39</xdr:row>
      <xdr:rowOff>10541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9518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88646</xdr:rowOff>
    </xdr:from>
    <xdr:to>
      <xdr:col>111</xdr:col>
      <xdr:colOff>177800</xdr:colOff>
      <xdr:row>39</xdr:row>
      <xdr:rowOff>10541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603746"/>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62547</xdr:rowOff>
    </xdr:from>
    <xdr:to>
      <xdr:col>107</xdr:col>
      <xdr:colOff>50800</xdr:colOff>
      <xdr:row>38</xdr:row>
      <xdr:rowOff>88646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577647"/>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62547</xdr:rowOff>
    </xdr:from>
    <xdr:to>
      <xdr:col>102</xdr:col>
      <xdr:colOff>114300</xdr:colOff>
      <xdr:row>39</xdr:row>
      <xdr:rowOff>10351</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577647"/>
          <a:ext cx="889000" cy="1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129286</xdr:rowOff>
    </xdr:from>
    <xdr:to>
      <xdr:col>116</xdr:col>
      <xdr:colOff>114300</xdr:colOff>
      <xdr:row>39</xdr:row>
      <xdr:rowOff>59436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44213</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131191</xdr:rowOff>
    </xdr:from>
    <xdr:to>
      <xdr:col>112</xdr:col>
      <xdr:colOff>38100</xdr:colOff>
      <xdr:row>39</xdr:row>
      <xdr:rowOff>61341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52468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37846</xdr:rowOff>
    </xdr:from>
    <xdr:to>
      <xdr:col>107</xdr:col>
      <xdr:colOff>101600</xdr:colOff>
      <xdr:row>38</xdr:row>
      <xdr:rowOff>139446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130573</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64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11747</xdr:rowOff>
    </xdr:from>
    <xdr:to>
      <xdr:col>102</xdr:col>
      <xdr:colOff>165100</xdr:colOff>
      <xdr:row>38</xdr:row>
      <xdr:rowOff>113347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104474</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619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131001</xdr:rowOff>
    </xdr:from>
    <xdr:to>
      <xdr:col>98</xdr:col>
      <xdr:colOff>38100</xdr:colOff>
      <xdr:row>39</xdr:row>
      <xdr:rowOff>61151</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52278</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73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132880</xdr:rowOff>
    </xdr:from>
    <xdr:to>
      <xdr:col>116</xdr:col>
      <xdr:colOff>63500</xdr:colOff>
      <xdr:row>56</xdr:row>
      <xdr:rowOff>139414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734080"/>
          <a:ext cx="8382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132880</xdr:rowOff>
    </xdr:from>
    <xdr:to>
      <xdr:col>111</xdr:col>
      <xdr:colOff>177800</xdr:colOff>
      <xdr:row>56</xdr:row>
      <xdr:rowOff>151340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734080"/>
          <a:ext cx="8890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146272</xdr:rowOff>
    </xdr:from>
    <xdr:to>
      <xdr:col>107</xdr:col>
      <xdr:colOff>50800</xdr:colOff>
      <xdr:row>56</xdr:row>
      <xdr:rowOff>151340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747472"/>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146272</xdr:rowOff>
    </xdr:from>
    <xdr:to>
      <xdr:col>102</xdr:col>
      <xdr:colOff>114300</xdr:colOff>
      <xdr:row>56</xdr:row>
      <xdr:rowOff>170580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747472"/>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88614</xdr:rowOff>
    </xdr:from>
    <xdr:to>
      <xdr:col>116</xdr:col>
      <xdr:colOff>114300</xdr:colOff>
      <xdr:row>57</xdr:row>
      <xdr:rowOff>18764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6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111491</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5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82080</xdr:rowOff>
    </xdr:from>
    <xdr:to>
      <xdr:col>112</xdr:col>
      <xdr:colOff>38100</xdr:colOff>
      <xdr:row>57</xdr:row>
      <xdr:rowOff>12230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6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28757</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4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100540</xdr:rowOff>
    </xdr:from>
    <xdr:to>
      <xdr:col>107</xdr:col>
      <xdr:colOff>101600</xdr:colOff>
      <xdr:row>57</xdr:row>
      <xdr:rowOff>30690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7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47217</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4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95472</xdr:rowOff>
    </xdr:from>
    <xdr:to>
      <xdr:col>102</xdr:col>
      <xdr:colOff>165100</xdr:colOff>
      <xdr:row>57</xdr:row>
      <xdr:rowOff>25622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6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42149</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47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119780</xdr:rowOff>
    </xdr:from>
    <xdr:to>
      <xdr:col>98</xdr:col>
      <xdr:colOff>38100</xdr:colOff>
      <xdr:row>57</xdr:row>
      <xdr:rowOff>49930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7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66457</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142672</xdr:rowOff>
    </xdr:from>
    <xdr:to>
      <xdr:col>116</xdr:col>
      <xdr:colOff>63500</xdr:colOff>
      <xdr:row>73</xdr:row>
      <xdr:rowOff>25591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487072"/>
          <a:ext cx="8382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25591</xdr:rowOff>
    </xdr:from>
    <xdr:to>
      <xdr:col>111</xdr:col>
      <xdr:colOff>177800</xdr:colOff>
      <xdr:row>73</xdr:row>
      <xdr:rowOff>64033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541441"/>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64033</xdr:rowOff>
    </xdr:from>
    <xdr:to>
      <xdr:col>107</xdr:col>
      <xdr:colOff>50800</xdr:colOff>
      <xdr:row>73</xdr:row>
      <xdr:rowOff>92723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579883"/>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92723</xdr:rowOff>
    </xdr:from>
    <xdr:to>
      <xdr:col>102</xdr:col>
      <xdr:colOff>114300</xdr:colOff>
      <xdr:row>73</xdr:row>
      <xdr:rowOff>152768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608573"/>
          <a:ext cx="889000" cy="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91872</xdr:rowOff>
    </xdr:from>
    <xdr:to>
      <xdr:col>116</xdr:col>
      <xdr:colOff>114300</xdr:colOff>
      <xdr:row>73</xdr:row>
      <xdr:rowOff>22022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43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114749</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2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146241</xdr:rowOff>
    </xdr:from>
    <xdr:to>
      <xdr:col>112</xdr:col>
      <xdr:colOff>38100</xdr:colOff>
      <xdr:row>73</xdr:row>
      <xdr:rowOff>76391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4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92918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2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13233</xdr:rowOff>
    </xdr:from>
    <xdr:to>
      <xdr:col>107</xdr:col>
      <xdr:colOff>101600</xdr:colOff>
      <xdr:row>73</xdr:row>
      <xdr:rowOff>114833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5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131360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3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41923</xdr:rowOff>
    </xdr:from>
    <xdr:to>
      <xdr:col>102</xdr:col>
      <xdr:colOff>165100</xdr:colOff>
      <xdr:row>73</xdr:row>
      <xdr:rowOff>143523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5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160050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3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101968</xdr:rowOff>
    </xdr:from>
    <xdr:to>
      <xdr:col>98</xdr:col>
      <xdr:colOff>38100</xdr:colOff>
      <xdr:row>74</xdr:row>
      <xdr:rowOff>32118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6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48645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39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569,237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歳出決算総額で一番大きい扶助費は，住民一人当たり</a:t>
          </a:r>
          <a:r>
            <a:rPr kumimoji="1" lang="en-US" altLang="ja-JP" sz="1300">
              <a:latin typeface="ＭＳ Ｐゴシック" panose="020B0600070205080204" pitchFamily="50" charset="-128"/>
              <a:ea typeface="ＭＳ Ｐゴシック" panose="020B0600070205080204" pitchFamily="50" charset="-128"/>
            </a:rPr>
            <a:t>187,358</a:t>
          </a:r>
          <a:r>
            <a:rPr kumimoji="1" lang="ja-JP" altLang="en-US" sz="1300">
              <a:latin typeface="ＭＳ Ｐゴシック" panose="020B0600070205080204" pitchFamily="50" charset="-128"/>
              <a:ea typeface="ＭＳ Ｐゴシック" panose="020B0600070205080204" pitchFamily="50" charset="-128"/>
            </a:rPr>
            <a:t>円となっている。類似団体平均を大きく上回る主な要因は生活保護費である。</a:t>
          </a:r>
        </a:p>
        <a:p>
          <a:r>
            <a:rPr kumimoji="1" lang="ja-JP" altLang="en-US" sz="1300">
              <a:latin typeface="ＭＳ Ｐゴシック" panose="020B0600070205080204" pitchFamily="50" charset="-128"/>
              <a:ea typeface="ＭＳ Ｐゴシック" panose="020B0600070205080204" pitchFamily="50" charset="-128"/>
            </a:rPr>
            <a:t>　このほか，住民一人当たりの金額が高く，類似団体平均を大きく上回っているものとして，維持補修費，公債費，繰出金，普通建設事業費（うち更新整備）がある。</a:t>
          </a:r>
        </a:p>
        <a:p>
          <a:r>
            <a:rPr kumimoji="1" lang="ja-JP" altLang="en-US" sz="1300">
              <a:latin typeface="ＭＳ Ｐゴシック" panose="020B0600070205080204" pitchFamily="50" charset="-128"/>
              <a:ea typeface="ＭＳ Ｐゴシック" panose="020B0600070205080204" pitchFamily="50" charset="-128"/>
            </a:rPr>
            <a:t>　維持補修費は，行政面積の広さ，積雪寒冷地という地域特性による道路の維持や除排雪に係る経費が，類似団体平均を上回っている主な要因である。</a:t>
          </a:r>
        </a:p>
        <a:p>
          <a:r>
            <a:rPr kumimoji="1" lang="ja-JP" altLang="en-US" sz="1300">
              <a:latin typeface="ＭＳ Ｐゴシック" panose="020B0600070205080204" pitchFamily="50" charset="-128"/>
              <a:ea typeface="ＭＳ Ｐゴシック" panose="020B0600070205080204" pitchFamily="50" charset="-128"/>
            </a:rPr>
            <a:t>　公債費は，過年度に借り入れた市債の残高が多いことにより類似団体平均を上回っており，繰出金は高齢化が要因だと想定される。</a:t>
          </a:r>
        </a:p>
        <a:p>
          <a:r>
            <a:rPr kumimoji="1" lang="ja-JP" altLang="en-US" sz="1300">
              <a:latin typeface="ＭＳ Ｐゴシック" panose="020B0600070205080204" pitchFamily="50" charset="-128"/>
              <a:ea typeface="ＭＳ Ｐゴシック" panose="020B0600070205080204" pitchFamily="50" charset="-128"/>
            </a:rPr>
            <a:t>　普通建設事業費は，新庁舎建設に係る経費の増により類似団体平均を大きく上回っている。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320,436
318,860
747.66
184,224,999
182,404,023
1,039,632
84,466,207
168,062,555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39878</xdr:rowOff>
    </xdr:from>
    <xdr:to>
      <xdr:col>24</xdr:col>
      <xdr:colOff>63500</xdr:colOff>
      <xdr:row>35</xdr:row>
      <xdr:rowOff>106934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0628"/>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106934</xdr:rowOff>
    </xdr:from>
    <xdr:to>
      <xdr:col>19</xdr:col>
      <xdr:colOff>177800</xdr:colOff>
      <xdr:row>35</xdr:row>
      <xdr:rowOff>164084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76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164084</xdr:rowOff>
    </xdr:from>
    <xdr:to>
      <xdr:col>15</xdr:col>
      <xdr:colOff>50800</xdr:colOff>
      <xdr:row>36</xdr:row>
      <xdr:rowOff>2540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483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130556</xdr:rowOff>
    </xdr:from>
    <xdr:to>
      <xdr:col>10</xdr:col>
      <xdr:colOff>114300</xdr:colOff>
      <xdr:row>36</xdr:row>
      <xdr:rowOff>2540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13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160528</xdr:rowOff>
    </xdr:from>
    <xdr:to>
      <xdr:col>24</xdr:col>
      <xdr:colOff>114300</xdr:colOff>
      <xdr:row>35</xdr:row>
      <xdr:rowOff>90678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56134</xdr:rowOff>
    </xdr:from>
    <xdr:to>
      <xdr:col>20</xdr:col>
      <xdr:colOff>38100</xdr:colOff>
      <xdr:row>35</xdr:row>
      <xdr:rowOff>157734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113284</xdr:rowOff>
    </xdr:from>
    <xdr:to>
      <xdr:col>15</xdr:col>
      <xdr:colOff>101600</xdr:colOff>
      <xdr:row>36</xdr:row>
      <xdr:rowOff>43434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34561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123190</xdr:rowOff>
    </xdr:from>
    <xdr:to>
      <xdr:col>10</xdr:col>
      <xdr:colOff>165100</xdr:colOff>
      <xdr:row>36</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44467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79756</xdr:rowOff>
    </xdr:from>
    <xdr:to>
      <xdr:col>6</xdr:col>
      <xdr:colOff>38100</xdr:colOff>
      <xdr:row>36</xdr:row>
      <xdr:rowOff>9906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80734</xdr:rowOff>
    </xdr:from>
    <xdr:to>
      <xdr:col>24</xdr:col>
      <xdr:colOff>63500</xdr:colOff>
      <xdr:row>57</xdr:row>
      <xdr:rowOff>98425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53384"/>
          <a:ext cx="8382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80734</xdr:rowOff>
    </xdr:from>
    <xdr:to>
      <xdr:col>19</xdr:col>
      <xdr:colOff>177800</xdr:colOff>
      <xdr:row>57</xdr:row>
      <xdr:rowOff>164541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53384"/>
          <a:ext cx="889000" cy="8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23126</xdr:rowOff>
    </xdr:from>
    <xdr:to>
      <xdr:col>15</xdr:col>
      <xdr:colOff>50800</xdr:colOff>
      <xdr:row>57</xdr:row>
      <xdr:rowOff>164541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67076"/>
          <a:ext cx="889000" cy="11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23126</xdr:rowOff>
    </xdr:from>
    <xdr:to>
      <xdr:col>10</xdr:col>
      <xdr:colOff>114300</xdr:colOff>
      <xdr:row>58</xdr:row>
      <xdr:rowOff>168961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67076"/>
          <a:ext cx="889000" cy="134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47625</xdr:rowOff>
    </xdr:from>
    <xdr:to>
      <xdr:col>24</xdr:col>
      <xdr:colOff>114300</xdr:colOff>
      <xdr:row>57</xdr:row>
      <xdr:rowOff>149225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70502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7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29934</xdr:rowOff>
    </xdr:from>
    <xdr:to>
      <xdr:col>20</xdr:col>
      <xdr:colOff>38100</xdr:colOff>
      <xdr:row>57</xdr:row>
      <xdr:rowOff>131534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148061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113741</xdr:rowOff>
    </xdr:from>
    <xdr:to>
      <xdr:col>15</xdr:col>
      <xdr:colOff>101600</xdr:colOff>
      <xdr:row>58</xdr:row>
      <xdr:rowOff>43891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60418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143776</xdr:rowOff>
    </xdr:from>
    <xdr:to>
      <xdr:col>10</xdr:col>
      <xdr:colOff>165100</xdr:colOff>
      <xdr:row>51</xdr:row>
      <xdr:rowOff>73926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65053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0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118161</xdr:rowOff>
    </xdr:from>
    <xdr:to>
      <xdr:col>6</xdr:col>
      <xdr:colOff>38100</xdr:colOff>
      <xdr:row>59</xdr:row>
      <xdr:rowOff>48311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39438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5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91502</xdr:rowOff>
    </xdr:from>
    <xdr:to>
      <xdr:col>24</xdr:col>
      <xdr:colOff>63500</xdr:colOff>
      <xdr:row>73</xdr:row>
      <xdr:rowOff>18121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435902"/>
          <a:ext cx="8382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150526</xdr:rowOff>
    </xdr:from>
    <xdr:to>
      <xdr:col>19</xdr:col>
      <xdr:colOff>177800</xdr:colOff>
      <xdr:row>73</xdr:row>
      <xdr:rowOff>18121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494926"/>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150526</xdr:rowOff>
    </xdr:from>
    <xdr:to>
      <xdr:col>15</xdr:col>
      <xdr:colOff>50800</xdr:colOff>
      <xdr:row>74</xdr:row>
      <xdr:rowOff>111564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494926"/>
          <a:ext cx="889000" cy="30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111564</xdr:rowOff>
    </xdr:from>
    <xdr:to>
      <xdr:col>10</xdr:col>
      <xdr:colOff>114300</xdr:colOff>
      <xdr:row>75</xdr:row>
      <xdr:rowOff>5219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798864"/>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40702</xdr:rowOff>
    </xdr:from>
    <xdr:to>
      <xdr:col>24</xdr:col>
      <xdr:colOff>114300</xdr:colOff>
      <xdr:row>72</xdr:row>
      <xdr:rowOff>142302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63579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23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138771</xdr:rowOff>
    </xdr:from>
    <xdr:to>
      <xdr:col>20</xdr:col>
      <xdr:colOff>38100</xdr:colOff>
      <xdr:row>73</xdr:row>
      <xdr:rowOff>68921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4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85448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25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99726</xdr:rowOff>
    </xdr:from>
    <xdr:to>
      <xdr:col>15</xdr:col>
      <xdr:colOff>101600</xdr:colOff>
      <xdr:row>73</xdr:row>
      <xdr:rowOff>29876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4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46403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21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60764</xdr:rowOff>
    </xdr:from>
    <xdr:to>
      <xdr:col>10</xdr:col>
      <xdr:colOff>165100</xdr:colOff>
      <xdr:row>74</xdr:row>
      <xdr:rowOff>162364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4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7441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2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125869</xdr:rowOff>
    </xdr:from>
    <xdr:to>
      <xdr:col>6</xdr:col>
      <xdr:colOff>38100</xdr:colOff>
      <xdr:row>75</xdr:row>
      <xdr:rowOff>56019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72546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58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59252</xdr:rowOff>
    </xdr:from>
    <xdr:to>
      <xdr:col>24</xdr:col>
      <xdr:colOff>63500</xdr:colOff>
      <xdr:row>96</xdr:row>
      <xdr:rowOff>89522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47002"/>
          <a:ext cx="838200" cy="20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59252</xdr:rowOff>
    </xdr:from>
    <xdr:to>
      <xdr:col>19</xdr:col>
      <xdr:colOff>177800</xdr:colOff>
      <xdr:row>96</xdr:row>
      <xdr:rowOff>72664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47002"/>
          <a:ext cx="889000" cy="18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72664</xdr:rowOff>
    </xdr:from>
    <xdr:to>
      <xdr:col>15</xdr:col>
      <xdr:colOff>50800</xdr:colOff>
      <xdr:row>97</xdr:row>
      <xdr:rowOff>161131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31864"/>
          <a:ext cx="889000" cy="25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161131</xdr:rowOff>
    </xdr:from>
    <xdr:to>
      <xdr:col>10</xdr:col>
      <xdr:colOff>114300</xdr:colOff>
      <xdr:row>98</xdr:row>
      <xdr:rowOff>49194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91781"/>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38722</xdr:rowOff>
    </xdr:from>
    <xdr:to>
      <xdr:col>24</xdr:col>
      <xdr:colOff>114300</xdr:colOff>
      <xdr:row>96</xdr:row>
      <xdr:rowOff>140322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61599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8452</xdr:rowOff>
    </xdr:from>
    <xdr:to>
      <xdr:col>20</xdr:col>
      <xdr:colOff>38100</xdr:colOff>
      <xdr:row>95</xdr:row>
      <xdr:rowOff>110052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126579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0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21864</xdr:rowOff>
    </xdr:from>
    <xdr:to>
      <xdr:col>15</xdr:col>
      <xdr:colOff>101600</xdr:colOff>
      <xdr:row>96</xdr:row>
      <xdr:rowOff>123464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114591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110331</xdr:rowOff>
    </xdr:from>
    <xdr:to>
      <xdr:col>10</xdr:col>
      <xdr:colOff>165100</xdr:colOff>
      <xdr:row>98</xdr:row>
      <xdr:rowOff>40481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31608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169844</xdr:rowOff>
    </xdr:from>
    <xdr:to>
      <xdr:col>6</xdr:col>
      <xdr:colOff>38100</xdr:colOff>
      <xdr:row>98</xdr:row>
      <xdr:rowOff>99994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91121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40259</xdr:rowOff>
    </xdr:from>
    <xdr:to>
      <xdr:col>55</xdr:col>
      <xdr:colOff>0</xdr:colOff>
      <xdr:row>38</xdr:row>
      <xdr:rowOff>67691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55359"/>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40259</xdr:rowOff>
    </xdr:from>
    <xdr:to>
      <xdr:col>50</xdr:col>
      <xdr:colOff>114300</xdr:colOff>
      <xdr:row>38</xdr:row>
      <xdr:rowOff>49403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5535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24257</xdr:rowOff>
    </xdr:from>
    <xdr:to>
      <xdr:col>45</xdr:col>
      <xdr:colOff>177800</xdr:colOff>
      <xdr:row>38</xdr:row>
      <xdr:rowOff>49403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3935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24257</xdr:rowOff>
    </xdr:from>
    <xdr:to>
      <xdr:col>41</xdr:col>
      <xdr:colOff>50800</xdr:colOff>
      <xdr:row>38</xdr:row>
      <xdr:rowOff>66929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39357"/>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166768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160909</xdr:rowOff>
    </xdr:from>
    <xdr:to>
      <xdr:col>50</xdr:col>
      <xdr:colOff>165100</xdr:colOff>
      <xdr:row>38</xdr:row>
      <xdr:rowOff>91059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82186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170053</xdr:rowOff>
    </xdr:from>
    <xdr:to>
      <xdr:col>46</xdr:col>
      <xdr:colOff>38100</xdr:colOff>
      <xdr:row>38</xdr:row>
      <xdr:rowOff>100203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91330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144907</xdr:rowOff>
    </xdr:from>
    <xdr:to>
      <xdr:col>41</xdr:col>
      <xdr:colOff>101600</xdr:colOff>
      <xdr:row>38</xdr:row>
      <xdr:rowOff>75057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66184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16129</xdr:rowOff>
    </xdr:from>
    <xdr:to>
      <xdr:col>36</xdr:col>
      <xdr:colOff>165100</xdr:colOff>
      <xdr:row>38</xdr:row>
      <xdr:rowOff>117729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108856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23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148158</xdr:rowOff>
    </xdr:from>
    <xdr:to>
      <xdr:col>55</xdr:col>
      <xdr:colOff>0</xdr:colOff>
      <xdr:row>55</xdr:row>
      <xdr:rowOff>165227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77908"/>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165227</xdr:rowOff>
    </xdr:from>
    <xdr:to>
      <xdr:col>50</xdr:col>
      <xdr:colOff>114300</xdr:colOff>
      <xdr:row>56</xdr:row>
      <xdr:rowOff>44221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94977"/>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44221</xdr:rowOff>
    </xdr:from>
    <xdr:to>
      <xdr:col>45</xdr:col>
      <xdr:colOff>177800</xdr:colOff>
      <xdr:row>56</xdr:row>
      <xdr:rowOff>51232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4542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51232</xdr:rowOff>
    </xdr:from>
    <xdr:to>
      <xdr:col>41</xdr:col>
      <xdr:colOff>50800</xdr:colOff>
      <xdr:row>56</xdr:row>
      <xdr:rowOff>60757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5243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97358</xdr:rowOff>
    </xdr:from>
    <xdr:to>
      <xdr:col>55</xdr:col>
      <xdr:colOff>50800</xdr:colOff>
      <xdr:row>56</xdr:row>
      <xdr:rowOff>27508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120235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114427</xdr:rowOff>
    </xdr:from>
    <xdr:to>
      <xdr:col>50</xdr:col>
      <xdr:colOff>165100</xdr:colOff>
      <xdr:row>56</xdr:row>
      <xdr:rowOff>44577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61104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31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164871</xdr:rowOff>
    </xdr:from>
    <xdr:to>
      <xdr:col>46</xdr:col>
      <xdr:colOff>38100</xdr:colOff>
      <xdr:row>56</xdr:row>
      <xdr:rowOff>95021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111548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36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432</xdr:rowOff>
    </xdr:from>
    <xdr:to>
      <xdr:col>41</xdr:col>
      <xdr:colOff>101600</xdr:colOff>
      <xdr:row>56</xdr:row>
      <xdr:rowOff>102032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118559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37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9957</xdr:rowOff>
    </xdr:from>
    <xdr:to>
      <xdr:col>36</xdr:col>
      <xdr:colOff>165100</xdr:colOff>
      <xdr:row>56</xdr:row>
      <xdr:rowOff>111557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128084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3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169418</xdr:rowOff>
    </xdr:from>
    <xdr:to>
      <xdr:col>55</xdr:col>
      <xdr:colOff>0</xdr:colOff>
      <xdr:row>77</xdr:row>
      <xdr:rowOff>67120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28168"/>
          <a:ext cx="838200" cy="2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136189</xdr:rowOff>
    </xdr:from>
    <xdr:to>
      <xdr:col>50</xdr:col>
      <xdr:colOff>114300</xdr:colOff>
      <xdr:row>75</xdr:row>
      <xdr:rowOff>169418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823489"/>
          <a:ext cx="889000" cy="20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136189</xdr:rowOff>
    </xdr:from>
    <xdr:to>
      <xdr:col>45</xdr:col>
      <xdr:colOff>177800</xdr:colOff>
      <xdr:row>77</xdr:row>
      <xdr:rowOff>27409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823489"/>
          <a:ext cx="889000" cy="40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27409</xdr:rowOff>
    </xdr:from>
    <xdr:to>
      <xdr:col>41</xdr:col>
      <xdr:colOff>50800</xdr:colOff>
      <xdr:row>77</xdr:row>
      <xdr:rowOff>118146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29059"/>
          <a:ext cx="889000" cy="9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16320</xdr:rowOff>
    </xdr:from>
    <xdr:to>
      <xdr:col>55</xdr:col>
      <xdr:colOff>50800</xdr:colOff>
      <xdr:row>77</xdr:row>
      <xdr:rowOff>117920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39197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118618</xdr:rowOff>
    </xdr:from>
    <xdr:to>
      <xdr:col>50</xdr:col>
      <xdr:colOff>165100</xdr:colOff>
      <xdr:row>76</xdr:row>
      <xdr:rowOff>48769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773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65295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85389</xdr:rowOff>
    </xdr:from>
    <xdr:to>
      <xdr:col>46</xdr:col>
      <xdr:colOff>38100</xdr:colOff>
      <xdr:row>75</xdr:row>
      <xdr:rowOff>15539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32066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148059</xdr:rowOff>
    </xdr:from>
    <xdr:to>
      <xdr:col>41</xdr:col>
      <xdr:colOff>101600</xdr:colOff>
      <xdr:row>77</xdr:row>
      <xdr:rowOff>78209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94735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5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67346</xdr:rowOff>
    </xdr:from>
    <xdr:to>
      <xdr:col>36</xdr:col>
      <xdr:colOff>165100</xdr:colOff>
      <xdr:row>77</xdr:row>
      <xdr:rowOff>168946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14023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4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161395</xdr:rowOff>
    </xdr:from>
    <xdr:to>
      <xdr:col>55</xdr:col>
      <xdr:colOff>0</xdr:colOff>
      <xdr:row>93</xdr:row>
      <xdr:rowOff>167132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106245"/>
          <a:ext cx="8382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167132</xdr:rowOff>
    </xdr:from>
    <xdr:to>
      <xdr:col>50</xdr:col>
      <xdr:colOff>114300</xdr:colOff>
      <xdr:row>94</xdr:row>
      <xdr:rowOff>147335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111982"/>
          <a:ext cx="889000" cy="1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113182</xdr:rowOff>
    </xdr:from>
    <xdr:to>
      <xdr:col>45</xdr:col>
      <xdr:colOff>177800</xdr:colOff>
      <xdr:row>94</xdr:row>
      <xdr:rowOff>147335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058032"/>
          <a:ext cx="889000" cy="20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113182</xdr:rowOff>
    </xdr:from>
    <xdr:to>
      <xdr:col>41</xdr:col>
      <xdr:colOff>50800</xdr:colOff>
      <xdr:row>93</xdr:row>
      <xdr:rowOff>117480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058032"/>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110595</xdr:rowOff>
    </xdr:from>
    <xdr:to>
      <xdr:col>55</xdr:col>
      <xdr:colOff>50800</xdr:colOff>
      <xdr:row>94</xdr:row>
      <xdr:rowOff>40745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0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133472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0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116332</xdr:rowOff>
    </xdr:from>
    <xdr:to>
      <xdr:col>50</xdr:col>
      <xdr:colOff>165100</xdr:colOff>
      <xdr:row>94</xdr:row>
      <xdr:rowOff>46482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0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63009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83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96535</xdr:rowOff>
    </xdr:from>
    <xdr:to>
      <xdr:col>46</xdr:col>
      <xdr:colOff>38100</xdr:colOff>
      <xdr:row>95</xdr:row>
      <xdr:rowOff>26685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1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43212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98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62382</xdr:rowOff>
    </xdr:from>
    <xdr:to>
      <xdr:col>41</xdr:col>
      <xdr:colOff>101600</xdr:colOff>
      <xdr:row>93</xdr:row>
      <xdr:rowOff>163982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0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9059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7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66680</xdr:rowOff>
    </xdr:from>
    <xdr:to>
      <xdr:col>36</xdr:col>
      <xdr:colOff>165100</xdr:colOff>
      <xdr:row>93</xdr:row>
      <xdr:rowOff>168280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0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13357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7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137414</xdr:rowOff>
    </xdr:from>
    <xdr:to>
      <xdr:col>85</xdr:col>
      <xdr:colOff>127000</xdr:colOff>
      <xdr:row>37</xdr:row>
      <xdr:rowOff>47063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09614"/>
          <a:ext cx="838200" cy="8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47063</xdr:rowOff>
    </xdr:from>
    <xdr:to>
      <xdr:col>81</xdr:col>
      <xdr:colOff>50800</xdr:colOff>
      <xdr:row>37</xdr:row>
      <xdr:rowOff>129032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90713"/>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129032</xdr:rowOff>
    </xdr:from>
    <xdr:to>
      <xdr:col>76</xdr:col>
      <xdr:colOff>114300</xdr:colOff>
      <xdr:row>37</xdr:row>
      <xdr:rowOff>168765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72682"/>
          <a:ext cx="88900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119126</xdr:rowOff>
    </xdr:from>
    <xdr:to>
      <xdr:col>71</xdr:col>
      <xdr:colOff>177800</xdr:colOff>
      <xdr:row>37</xdr:row>
      <xdr:rowOff>168765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62776"/>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86614</xdr:rowOff>
    </xdr:from>
    <xdr:to>
      <xdr:col>85</xdr:col>
      <xdr:colOff>177800</xdr:colOff>
      <xdr:row>37</xdr:row>
      <xdr:rowOff>16764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109491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167713</xdr:rowOff>
    </xdr:from>
    <xdr:to>
      <xdr:col>81</xdr:col>
      <xdr:colOff>101600</xdr:colOff>
      <xdr:row>37</xdr:row>
      <xdr:rowOff>97863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114390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1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78232</xdr:rowOff>
    </xdr:from>
    <xdr:to>
      <xdr:col>76</xdr:col>
      <xdr:colOff>165100</xdr:colOff>
      <xdr:row>38</xdr:row>
      <xdr:rowOff>8382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170959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1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117965</xdr:rowOff>
    </xdr:from>
    <xdr:to>
      <xdr:col>72</xdr:col>
      <xdr:colOff>38100</xdr:colOff>
      <xdr:row>38</xdr:row>
      <xdr:rowOff>48115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39242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68326</xdr:rowOff>
    </xdr:from>
    <xdr:to>
      <xdr:col>67</xdr:col>
      <xdr:colOff>101600</xdr:colOff>
      <xdr:row>37</xdr:row>
      <xdr:rowOff>169926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161053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9901</xdr:rowOff>
    </xdr:from>
    <xdr:to>
      <xdr:col>85</xdr:col>
      <xdr:colOff>127000</xdr:colOff>
      <xdr:row>55</xdr:row>
      <xdr:rowOff>91031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439651"/>
          <a:ext cx="838200" cy="8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91031</xdr:rowOff>
    </xdr:from>
    <xdr:to>
      <xdr:col>81</xdr:col>
      <xdr:colOff>50800</xdr:colOff>
      <xdr:row>56</xdr:row>
      <xdr:rowOff>68834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20781"/>
          <a:ext cx="889000" cy="14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40419</xdr:rowOff>
    </xdr:from>
    <xdr:to>
      <xdr:col>76</xdr:col>
      <xdr:colOff>114300</xdr:colOff>
      <xdr:row>56</xdr:row>
      <xdr:rowOff>68834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470169"/>
          <a:ext cx="889000" cy="19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40419</xdr:rowOff>
    </xdr:from>
    <xdr:to>
      <xdr:col>71</xdr:col>
      <xdr:colOff>177800</xdr:colOff>
      <xdr:row>56</xdr:row>
      <xdr:rowOff>31549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470169"/>
          <a:ext cx="889000" cy="16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130551</xdr:rowOff>
    </xdr:from>
    <xdr:to>
      <xdr:col>85</xdr:col>
      <xdr:colOff>177800</xdr:colOff>
      <xdr:row>55</xdr:row>
      <xdr:rowOff>60701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108978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40231</xdr:rowOff>
    </xdr:from>
    <xdr:to>
      <xdr:col>81</xdr:col>
      <xdr:colOff>101600</xdr:colOff>
      <xdr:row>55</xdr:row>
      <xdr:rowOff>141831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132958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6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18034</xdr:rowOff>
    </xdr:from>
    <xdr:to>
      <xdr:col>76</xdr:col>
      <xdr:colOff>165100</xdr:colOff>
      <xdr:row>56</xdr:row>
      <xdr:rowOff>119634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110761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161069</xdr:rowOff>
    </xdr:from>
    <xdr:to>
      <xdr:col>72</xdr:col>
      <xdr:colOff>38100</xdr:colOff>
      <xdr:row>55</xdr:row>
      <xdr:rowOff>91219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1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82346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1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152199</xdr:rowOff>
    </xdr:from>
    <xdr:to>
      <xdr:col>67</xdr:col>
      <xdr:colOff>101600</xdr:colOff>
      <xdr:row>56</xdr:row>
      <xdr:rowOff>82349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8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73476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7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44374</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8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6959</xdr:rowOff>
    </xdr:from>
    <xdr:to>
      <xdr:col>71</xdr:col>
      <xdr:colOff>177800</xdr:colOff>
      <xdr:row>79</xdr:row>
      <xdr:rowOff>44374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51509"/>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165024</xdr:rowOff>
    </xdr:from>
    <xdr:to>
      <xdr:col>72</xdr:col>
      <xdr:colOff>38100</xdr:colOff>
      <xdr:row>79</xdr:row>
      <xdr:rowOff>95174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86301</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127609</xdr:rowOff>
    </xdr:from>
    <xdr:to>
      <xdr:col>67</xdr:col>
      <xdr:colOff>101600</xdr:colOff>
      <xdr:row>79</xdr:row>
      <xdr:rowOff>57759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48886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593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89694</xdr:rowOff>
    </xdr:from>
    <xdr:to>
      <xdr:col>85</xdr:col>
      <xdr:colOff>127000</xdr:colOff>
      <xdr:row>92</xdr:row>
      <xdr:rowOff>108210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863094"/>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89694</xdr:rowOff>
    </xdr:from>
    <xdr:to>
      <xdr:col>81</xdr:col>
      <xdr:colOff>50800</xdr:colOff>
      <xdr:row>92</xdr:row>
      <xdr:rowOff>112725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863094"/>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112725</xdr:rowOff>
    </xdr:from>
    <xdr:to>
      <xdr:col>76</xdr:col>
      <xdr:colOff>114300</xdr:colOff>
      <xdr:row>92</xdr:row>
      <xdr:rowOff>123613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886125"/>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59661</xdr:rowOff>
    </xdr:from>
    <xdr:to>
      <xdr:col>71</xdr:col>
      <xdr:colOff>177800</xdr:colOff>
      <xdr:row>92</xdr:row>
      <xdr:rowOff>123613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833061"/>
          <a:ext cx="889000" cy="6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57410</xdr:rowOff>
    </xdr:from>
    <xdr:to>
      <xdr:col>85</xdr:col>
      <xdr:colOff>177800</xdr:colOff>
      <xdr:row>92</xdr:row>
      <xdr:rowOff>159010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80287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6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38894</xdr:rowOff>
    </xdr:from>
    <xdr:to>
      <xdr:col>81</xdr:col>
      <xdr:colOff>101600</xdr:colOff>
      <xdr:row>92</xdr:row>
      <xdr:rowOff>140494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81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157021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5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61925</xdr:rowOff>
    </xdr:from>
    <xdr:to>
      <xdr:col>76</xdr:col>
      <xdr:colOff>165100</xdr:colOff>
      <xdr:row>92</xdr:row>
      <xdr:rowOff>163525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8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8602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72813</xdr:rowOff>
    </xdr:from>
    <xdr:to>
      <xdr:col>72</xdr:col>
      <xdr:colOff>38100</xdr:colOff>
      <xdr:row>93</xdr:row>
      <xdr:rowOff>2963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8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19490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6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8861</xdr:rowOff>
    </xdr:from>
    <xdr:to>
      <xdr:col>67</xdr:col>
      <xdr:colOff>101600</xdr:colOff>
      <xdr:row>92</xdr:row>
      <xdr:rowOff>110461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7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126988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55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住民一人当たりのコストが最も高いのは民生費で</a:t>
          </a:r>
          <a:r>
            <a:rPr kumimoji="1" lang="en-US" altLang="ja-JP" sz="1300">
              <a:latin typeface="ＭＳ Ｐゴシック" panose="020B0600070205080204" pitchFamily="50" charset="-128"/>
              <a:ea typeface="ＭＳ Ｐゴシック" panose="020B0600070205080204" pitchFamily="50" charset="-128"/>
            </a:rPr>
            <a:t>267,771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円となっており，類似団体平均を上回っている主な要因は生活保護費が多いためである。</a:t>
          </a:r>
        </a:p>
        <a:p>
          <a:r>
            <a:rPr kumimoji="1" lang="ja-JP" altLang="en-US" sz="1300">
              <a:latin typeface="ＭＳ Ｐゴシック" panose="020B0600070205080204" pitchFamily="50" charset="-128"/>
              <a:ea typeface="ＭＳ Ｐゴシック" panose="020B0600070205080204" pitchFamily="50" charset="-128"/>
            </a:rPr>
            <a:t>　このほか，住民一人当たりのコストが類似団体平均を上回るものとして，土木費や公債費がある。</a:t>
          </a:r>
        </a:p>
        <a:p>
          <a:r>
            <a:rPr kumimoji="1" lang="ja-JP" altLang="en-US" sz="1300">
              <a:latin typeface="ＭＳ Ｐゴシック" panose="020B0600070205080204" pitchFamily="50" charset="-128"/>
              <a:ea typeface="ＭＳ Ｐゴシック" panose="020B0600070205080204" pitchFamily="50" charset="-128"/>
            </a:rPr>
            <a:t>　この主な要因は，土木費では主に道路の維持・除排雪に係る経費が多いためで，公債費では，市債残高が類似団体と比較して多いためである。</a:t>
          </a:r>
        </a:p>
        <a:p>
          <a:r>
            <a:rPr kumimoji="1" lang="ja-JP" altLang="en-US" sz="1300">
              <a:latin typeface="ＭＳ Ｐゴシック" panose="020B0600070205080204" pitchFamily="50" charset="-128"/>
              <a:ea typeface="ＭＳ Ｐゴシック" panose="020B0600070205080204" pitchFamily="50" charset="-128"/>
            </a:rPr>
            <a:t>　商工費は，新型コロナウイルス感染拡大防止に伴う，事業者への休業等要請支援金の終了により，令和３年度，令和４年度より減少している。</a:t>
          </a:r>
        </a:p>
        <a:p>
          <a:r>
            <a:rPr kumimoji="1" lang="ja-JP" altLang="en-US" sz="1300">
              <a:latin typeface="ＭＳ Ｐゴシック" panose="020B0600070205080204" pitchFamily="50" charset="-128"/>
              <a:ea typeface="ＭＳ Ｐゴシック" panose="020B0600070205080204" pitchFamily="50" charset="-128"/>
            </a:rPr>
            <a:t>　民生費は，物価高騰対策に係る給付金の支給に要する経費が増加したことにより，前年度より増加している。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北海道旭川市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歳出は新型コロナ感染症関連の事業が終了したことなどにより６４億円の減となる一方，国・道支出金の減等により歳入が８８億円の減となったことなどにより一般会計の実質収支は１０億３千８００万円となった。</a:t>
          </a:r>
        </a:p>
        <a:p>
          <a:r>
            <a:rPr kumimoji="1" lang="ja-JP" altLang="en-US" sz="1400">
              <a:latin typeface="ＭＳ ゴシック" pitchFamily="49" charset="-128"/>
              <a:ea typeface="ＭＳ ゴシック" pitchFamily="49" charset="-128"/>
            </a:rPr>
            <a:t>　また，財政調整基金は，令和元年度以来４年ぶりに取崩しを行ったことから，令和５年度末残高は前年度から１１億円の減となった。</a:t>
          </a:r>
        </a:p>
        <a:p>
          <a:r>
            <a:rPr kumimoji="1" lang="ja-JP" altLang="en-US" sz="1400">
              <a:latin typeface="ＭＳ ゴシック" pitchFamily="49" charset="-128"/>
              <a:ea typeface="ＭＳ ゴシック" pitchFamily="49" charset="-128"/>
            </a:rPr>
            <a:t>　引き続き，一定の基金残高を維持できるよう努める。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北海道旭川市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会計については，前年度に比べコロナ関連の国庫補助金等で歳入超過などが縮小したため，コロナ禍前の概ね同水準程度まで黒字額が減少した。今後は，人件費等の経常的経費の増加が見込まれ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事務事業の見直し等により，一定の実質収支を維持していく。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病院事業会計については，物価高騰や新型コロナウイルス感染症に係る国庫補助金及び道支出金が減少したことなどの影響により黒字額が減少した。安定した経営を続けていくため，今後も引き続き経営強化を図る必要があ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北海道旭川市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元利償還金については，これまでの市債の発行抑制による市債残高の減少により着実に減少してきている。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しかし，算入公債費等も減少傾向にあるため，実質公債費比率の分子は増加しており，実質公債費比率が改善しない状況となっている。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今後も老朽化した施設の更新を控えていることから，交付税措置のある地方債を活用するなどしていく。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満期一括償還地方債の償還の財源として積み立てた分はない。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北海道旭川市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aseline="0">
              <a:latin typeface="ＭＳ ゴシック" pitchFamily="49" charset="-128"/>
              <a:ea typeface="ＭＳ ゴシック" pitchFamily="49" charset="-128"/>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行財政改革推進プログラムに基づき市債の借入額を抑制してきたことにより，地方債の現在高は減少傾向である。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充当可能財源額についても減少傾向にある。要因としては財政調整基金の減や都市計画事業に係る地方債残高の減による充当可能特定歳入の減少，下水道費・臨時財政対策債償還費などの公債費による基準財政需要額算入見込額の減少が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上記より分子全体では２０．４億円増加した。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は，清掃施設等老朽化した施設の更新が予定されているほか，人件費等の増加による経常的経費の増加が想定されることから，引き続き，市債の借入額を抑制するとともに，事務事業の見直し等により基金残高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北海道旭川市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財政調整基金の取崩し及びふるさと納税を活用した特定目的基金を積極的に活用した結果，基金全体の残高は１２億円の減少となった。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ふるさと納税による寄附をその目的ごとに特定目的基金に積み立てているが，寄附者の意向を踏まえ，積極的に活用していく予定である。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また，財政調整基金は一定の基金残高を維持し，減債基金は積立ての趣旨を踏まえ適切に取り崩していく。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旭山動物園施設整備基金　：旭川市旭山動物園の動物展示施設等の整備及び動物の購入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育英事業基金　　　　　　：学生，生徒の就学助成に必要な経費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子ども基金　　　　　　　：子ども及び子育てに関する事業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旭山動物園施設整備基金　：寄附金５．１億円を積み立てたこと等による増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育英事業基金　　　　　　：寄附金０．５億円を積み立てたこと等による増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子ども基金　　　　　　　：寄附金２．７億円を積み立てたこと等による増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寄附者の意向を踏まえ積極的に活用する。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前年度の決算剰余金の２分の１である１９．４億円を積み立てた一方で，３０億円の取崩しを行ったことから，基金残高は１０．４億円の減となった。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本市の基金残高は中核市平均と比較すると，依然として低い状況であることから，一定の基金残高を維持していく。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等の償還に充てるため２．１億円取り崩したほか，普通交付税の再算定による追加交付分（「臨時財政対策債償還基金費」）等３．７億円を積み立てた結果，残高は１．７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令和３年度及び令和５年度に積み立てた臨時財政対策債償還基金費の趣旨を踏まえて適切に取り崩していくほか，財政状況に応じて活用を検討する。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85" zoomScaleNormal="85"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184224999</v>
      </c>
      <c r="BO4" s="436"/>
      <c r="BP4" s="436"/>
      <c r="BQ4" s="436"/>
      <c r="BR4" s="436"/>
      <c r="BS4" s="436"/>
      <c r="BT4" s="436"/>
      <c r="BU4" s="437"/>
      <c r="BV4" s="435">
        <v>192603474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1.2</v>
      </c>
      <c r="CU4" s="576"/>
      <c r="CV4" s="576"/>
      <c r="CW4" s="576"/>
      <c r="CX4" s="576"/>
      <c r="CY4" s="576"/>
      <c r="CZ4" s="576"/>
      <c r="DA4" s="577"/>
      <c r="DB4" s="575">
        <v>4.7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182404023</v>
      </c>
      <c r="BO5" s="407"/>
      <c r="BP5" s="407"/>
      <c r="BQ5" s="407"/>
      <c r="BR5" s="407"/>
      <c r="BS5" s="407"/>
      <c r="BT5" s="407"/>
      <c r="BU5" s="408"/>
      <c r="BV5" s="406">
        <v>188381368</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96.6</v>
      </c>
      <c r="CU5" s="404"/>
      <c r="CV5" s="404"/>
      <c r="CW5" s="404"/>
      <c r="CX5" s="404"/>
      <c r="CY5" s="404"/>
      <c r="CZ5" s="404"/>
      <c r="DA5" s="405"/>
      <c r="DB5" s="403">
        <v>93.3</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1820976</v>
      </c>
      <c r="BO6" s="407"/>
      <c r="BP6" s="407"/>
      <c r="BQ6" s="407"/>
      <c r="BR6" s="407"/>
      <c r="BS6" s="407"/>
      <c r="BT6" s="407"/>
      <c r="BU6" s="408"/>
      <c r="BV6" s="406">
        <v>4222106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98.5</v>
      </c>
      <c r="CU6" s="550"/>
      <c r="CV6" s="550"/>
      <c r="CW6" s="550"/>
      <c r="CX6" s="550"/>
      <c r="CY6" s="550"/>
      <c r="CZ6" s="550"/>
      <c r="DA6" s="551"/>
      <c r="DB6" s="549">
        <v>96.2</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781344</v>
      </c>
      <c r="BO7" s="407"/>
      <c r="BP7" s="407"/>
      <c r="BQ7" s="407"/>
      <c r="BR7" s="407"/>
      <c r="BS7" s="407"/>
      <c r="BT7" s="407"/>
      <c r="BU7" s="408"/>
      <c r="BV7" s="406">
        <v>337105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84466207</v>
      </c>
      <c r="CU7" s="407"/>
      <c r="CV7" s="407"/>
      <c r="CW7" s="407"/>
      <c r="CX7" s="407"/>
      <c r="CY7" s="407"/>
      <c r="CZ7" s="407"/>
      <c r="DA7" s="408"/>
      <c r="DB7" s="406">
        <v>83119681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1039632</v>
      </c>
      <c r="BO8" s="407"/>
      <c r="BP8" s="407"/>
      <c r="BQ8" s="407"/>
      <c r="BR8" s="407"/>
      <c r="BS8" s="407"/>
      <c r="BT8" s="407"/>
      <c r="BU8" s="408"/>
      <c r="BV8" s="406">
        <v>3885001</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0.53</v>
      </c>
      <c r="CU8" s="510"/>
      <c r="CV8" s="510"/>
      <c r="CW8" s="510"/>
      <c r="CX8" s="510"/>
      <c r="CY8" s="510"/>
      <c r="CZ8" s="510"/>
      <c r="DA8" s="511"/>
      <c r="DB8" s="509">
        <v>0.54</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329306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-2845369</v>
      </c>
      <c r="BO9" s="407"/>
      <c r="BP9" s="407"/>
      <c r="BQ9" s="407"/>
      <c r="BR9" s="407"/>
      <c r="BS9" s="407"/>
      <c r="BT9" s="407"/>
      <c r="BU9" s="408"/>
      <c r="BV9" s="406">
        <v>-2624611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15.6</v>
      </c>
      <c r="CU9" s="404"/>
      <c r="CV9" s="404"/>
      <c r="CW9" s="404"/>
      <c r="CX9" s="404"/>
      <c r="CY9" s="404"/>
      <c r="CZ9" s="404"/>
      <c r="DA9" s="405"/>
      <c r="DB9" s="403">
        <v>16.899999999999999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339605</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18464</v>
      </c>
      <c r="BO10" s="407"/>
      <c r="BP10" s="407"/>
      <c r="BQ10" s="407"/>
      <c r="BR10" s="407"/>
      <c r="BS10" s="407"/>
      <c r="BT10" s="407"/>
      <c r="BU10" s="408"/>
      <c r="BV10" s="406">
        <v>13068</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119</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320436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3000000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318860</v>
      </c>
      <c r="S13" s="494"/>
      <c r="T13" s="494"/>
      <c r="U13" s="494"/>
      <c r="V13" s="495"/>
      <c r="W13" s="496" t="s">
        <v>131</v>
      </c>
      <c r="X13" s="392"/>
      <c r="Y13" s="392"/>
      <c r="Z13" s="392"/>
      <c r="AA13" s="392"/>
      <c r="AB13" s="393"/>
      <c r="AC13" s="359">
        <v>3761</v>
      </c>
      <c r="AD13" s="360"/>
      <c r="AE13" s="360"/>
      <c r="AF13" s="360"/>
      <c r="AG13" s="361"/>
      <c r="AH13" s="359">
        <v>4069</v>
      </c>
      <c r="AI13" s="360"/>
      <c r="AJ13" s="360"/>
      <c r="AK13" s="360"/>
      <c r="AL13" s="419"/>
      <c r="AM13" s="463" t="s">
        <v>132</v>
      </c>
      <c r="AN13" s="363"/>
      <c r="AO13" s="363"/>
      <c r="AP13" s="363"/>
      <c r="AQ13" s="363"/>
      <c r="AR13" s="363"/>
      <c r="AS13" s="363"/>
      <c r="AT13" s="364"/>
      <c r="AU13" s="464" t="s">
        <v>119</v>
      </c>
      <c r="AV13" s="465"/>
      <c r="AW13" s="465"/>
      <c r="AX13" s="465"/>
      <c r="AY13" s="420" t="s">
        <v>133</v>
      </c>
      <c r="AZ13" s="421"/>
      <c r="BA13" s="421"/>
      <c r="BB13" s="421"/>
      <c r="BC13" s="421"/>
      <c r="BD13" s="421"/>
      <c r="BE13" s="421"/>
      <c r="BF13" s="421"/>
      <c r="BG13" s="421"/>
      <c r="BH13" s="421"/>
      <c r="BI13" s="421"/>
      <c r="BJ13" s="421"/>
      <c r="BK13" s="421"/>
      <c r="BL13" s="421"/>
      <c r="BM13" s="422"/>
      <c r="BN13" s="406">
        <v>-5826905</v>
      </c>
      <c r="BO13" s="407"/>
      <c r="BP13" s="407"/>
      <c r="BQ13" s="407"/>
      <c r="BR13" s="407"/>
      <c r="BS13" s="407"/>
      <c r="BT13" s="407"/>
      <c r="BU13" s="408"/>
      <c r="BV13" s="406">
        <v>-2611543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8.9</v>
      </c>
      <c r="CU13" s="404"/>
      <c r="CV13" s="404"/>
      <c r="CW13" s="404"/>
      <c r="CX13" s="404"/>
      <c r="CY13" s="404"/>
      <c r="CZ13" s="404"/>
      <c r="DA13" s="405"/>
      <c r="DB13" s="403">
        <v>8.5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324186</v>
      </c>
      <c r="S14" s="494"/>
      <c r="T14" s="494"/>
      <c r="U14" s="494"/>
      <c r="V14" s="495"/>
      <c r="W14" s="497"/>
      <c r="X14" s="395"/>
      <c r="Y14" s="395"/>
      <c r="Z14" s="395"/>
      <c r="AA14" s="395"/>
      <c r="AB14" s="396"/>
      <c r="AC14" s="486">
        <v>2.6</v>
      </c>
      <c r="AD14" s="487"/>
      <c r="AE14" s="487"/>
      <c r="AF14" s="487"/>
      <c r="AG14" s="488"/>
      <c r="AH14" s="486">
        <v>2.8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82.8</v>
      </c>
      <c r="CU14" s="504"/>
      <c r="CV14" s="504"/>
      <c r="CW14" s="504"/>
      <c r="CX14" s="504"/>
      <c r="CY14" s="504"/>
      <c r="CZ14" s="504"/>
      <c r="DA14" s="505"/>
      <c r="DB14" s="503">
        <v>82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322894</v>
      </c>
      <c r="S15" s="494"/>
      <c r="T15" s="494"/>
      <c r="U15" s="494"/>
      <c r="V15" s="495"/>
      <c r="W15" s="496" t="s">
        <v>137</v>
      </c>
      <c r="X15" s="392"/>
      <c r="Y15" s="392"/>
      <c r="Z15" s="392"/>
      <c r="AA15" s="392"/>
      <c r="AB15" s="393"/>
      <c r="AC15" s="359">
        <v>24253</v>
      </c>
      <c r="AD15" s="360"/>
      <c r="AE15" s="360"/>
      <c r="AF15" s="360"/>
      <c r="AG15" s="361"/>
      <c r="AH15" s="359">
        <v>26028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38911741</v>
      </c>
      <c r="BO15" s="436"/>
      <c r="BP15" s="436"/>
      <c r="BQ15" s="436"/>
      <c r="BR15" s="436"/>
      <c r="BS15" s="436"/>
      <c r="BT15" s="436"/>
      <c r="BU15" s="437"/>
      <c r="BV15" s="435">
        <v>38019114</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17</v>
      </c>
      <c r="AD16" s="487"/>
      <c r="AE16" s="487"/>
      <c r="AF16" s="487"/>
      <c r="AG16" s="488"/>
      <c r="AH16" s="486">
        <v>17.8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73071186</v>
      </c>
      <c r="BO16" s="407"/>
      <c r="BP16" s="407"/>
      <c r="BQ16" s="407"/>
      <c r="BR16" s="407"/>
      <c r="BS16" s="407"/>
      <c r="BT16" s="407"/>
      <c r="BU16" s="408"/>
      <c r="BV16" s="406">
        <v>70658931</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141</v>
      </c>
      <c r="S17" s="484"/>
      <c r="T17" s="484"/>
      <c r="U17" s="484"/>
      <c r="V17" s="485"/>
      <c r="W17" s="496" t="s">
        <v>144</v>
      </c>
      <c r="X17" s="392"/>
      <c r="Y17" s="392"/>
      <c r="Z17" s="392"/>
      <c r="AA17" s="392"/>
      <c r="AB17" s="393"/>
      <c r="AC17" s="359">
        <v>114977</v>
      </c>
      <c r="AD17" s="360"/>
      <c r="AE17" s="360"/>
      <c r="AF17" s="360"/>
      <c r="AG17" s="361"/>
      <c r="AH17" s="359">
        <v>116152</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48789987</v>
      </c>
      <c r="BO17" s="407"/>
      <c r="BP17" s="407"/>
      <c r="BQ17" s="407"/>
      <c r="BR17" s="407"/>
      <c r="BS17" s="407"/>
      <c r="BT17" s="407"/>
      <c r="BU17" s="408"/>
      <c r="BV17" s="406">
        <v>47811274</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146</v>
      </c>
      <c r="C18" s="457"/>
      <c r="D18" s="457"/>
      <c r="E18" s="458"/>
      <c r="F18" s="458"/>
      <c r="G18" s="458"/>
      <c r="H18" s="458"/>
      <c r="I18" s="458"/>
      <c r="J18" s="458"/>
      <c r="K18" s="458"/>
      <c r="L18" s="459">
        <v>747.66</v>
      </c>
      <c r="M18" s="459"/>
      <c r="N18" s="459"/>
      <c r="O18" s="459"/>
      <c r="P18" s="459"/>
      <c r="Q18" s="459"/>
      <c r="R18" s="460"/>
      <c r="S18" s="460"/>
      <c r="T18" s="460"/>
      <c r="U18" s="460"/>
      <c r="V18" s="461"/>
      <c r="W18" s="477"/>
      <c r="X18" s="478"/>
      <c r="Y18" s="478"/>
      <c r="Z18" s="478"/>
      <c r="AA18" s="478"/>
      <c r="AB18" s="502"/>
      <c r="AC18" s="376">
        <v>80.400000000000006</v>
      </c>
      <c r="AD18" s="377"/>
      <c r="AE18" s="377"/>
      <c r="AF18" s="377"/>
      <c r="AG18" s="462"/>
      <c r="AH18" s="376">
        <v>79.400000000000006</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82541269</v>
      </c>
      <c r="BO18" s="407"/>
      <c r="BP18" s="407"/>
      <c r="BQ18" s="407"/>
      <c r="BR18" s="407"/>
      <c r="BS18" s="407"/>
      <c r="BT18" s="407"/>
      <c r="BU18" s="408"/>
      <c r="BV18" s="406">
        <v>78992571</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148</v>
      </c>
      <c r="C19" s="457"/>
      <c r="D19" s="457"/>
      <c r="E19" s="458"/>
      <c r="F19" s="458"/>
      <c r="G19" s="458"/>
      <c r="H19" s="458"/>
      <c r="I19" s="458"/>
      <c r="J19" s="458"/>
      <c r="K19" s="458"/>
      <c r="L19" s="466">
        <v>440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105220517</v>
      </c>
      <c r="BO19" s="407"/>
      <c r="BP19" s="407"/>
      <c r="BQ19" s="407"/>
      <c r="BR19" s="407"/>
      <c r="BS19" s="407"/>
      <c r="BT19" s="407"/>
      <c r="BU19" s="408"/>
      <c r="BV19" s="406">
        <v>99734331</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150</v>
      </c>
      <c r="C20" s="457"/>
      <c r="D20" s="457"/>
      <c r="E20" s="458"/>
      <c r="F20" s="458"/>
      <c r="G20" s="458"/>
      <c r="H20" s="458"/>
      <c r="I20" s="458"/>
      <c r="J20" s="458"/>
      <c r="K20" s="458"/>
      <c r="L20" s="466">
        <v>156195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168062555</v>
      </c>
      <c r="BO22" s="436"/>
      <c r="BP22" s="436"/>
      <c r="BQ22" s="436"/>
      <c r="BR22" s="436"/>
      <c r="BS22" s="436"/>
      <c r="BT22" s="436"/>
      <c r="BU22" s="437"/>
      <c r="BV22" s="435">
        <v>170741183</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107791554</v>
      </c>
      <c r="BO23" s="407"/>
      <c r="BP23" s="407"/>
      <c r="BQ23" s="407"/>
      <c r="BR23" s="407"/>
      <c r="BS23" s="407"/>
      <c r="BT23" s="407"/>
      <c r="BU23" s="408"/>
      <c r="BV23" s="406">
        <v>110449503</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160</v>
      </c>
      <c r="F24" s="363"/>
      <c r="G24" s="363"/>
      <c r="H24" s="363"/>
      <c r="I24" s="363"/>
      <c r="J24" s="363"/>
      <c r="K24" s="364"/>
      <c r="L24" s="359">
        <v>1</v>
      </c>
      <c r="M24" s="360"/>
      <c r="N24" s="360"/>
      <c r="O24" s="360"/>
      <c r="P24" s="361"/>
      <c r="Q24" s="359">
        <v>10500</v>
      </c>
      <c r="R24" s="360"/>
      <c r="S24" s="360"/>
      <c r="T24" s="360"/>
      <c r="U24" s="360"/>
      <c r="V24" s="361"/>
      <c r="W24" s="449"/>
      <c r="X24" s="386"/>
      <c r="Y24" s="387"/>
      <c r="Z24" s="362" t="s">
        <v>161</v>
      </c>
      <c r="AA24" s="363"/>
      <c r="AB24" s="363"/>
      <c r="AC24" s="363"/>
      <c r="AD24" s="363"/>
      <c r="AE24" s="363"/>
      <c r="AF24" s="363"/>
      <c r="AG24" s="364"/>
      <c r="AH24" s="359">
        <v>2199</v>
      </c>
      <c r="AI24" s="360"/>
      <c r="AJ24" s="360"/>
      <c r="AK24" s="360"/>
      <c r="AL24" s="361"/>
      <c r="AM24" s="359">
        <v>7157745</v>
      </c>
      <c r="AN24" s="360"/>
      <c r="AO24" s="360"/>
      <c r="AP24" s="360"/>
      <c r="AQ24" s="360"/>
      <c r="AR24" s="361"/>
      <c r="AS24" s="359">
        <v>3255</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114346047</v>
      </c>
      <c r="BO24" s="407"/>
      <c r="BP24" s="407"/>
      <c r="BQ24" s="407"/>
      <c r="BR24" s="407"/>
      <c r="BS24" s="407"/>
      <c r="BT24" s="407"/>
      <c r="BU24" s="408"/>
      <c r="BV24" s="406">
        <v>113683764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163</v>
      </c>
      <c r="F25" s="363"/>
      <c r="G25" s="363"/>
      <c r="H25" s="363"/>
      <c r="I25" s="363"/>
      <c r="J25" s="363"/>
      <c r="K25" s="364"/>
      <c r="L25" s="359">
        <v>2</v>
      </c>
      <c r="M25" s="360"/>
      <c r="N25" s="360"/>
      <c r="O25" s="360"/>
      <c r="P25" s="361"/>
      <c r="Q25" s="359">
        <v>8650</v>
      </c>
      <c r="R25" s="360"/>
      <c r="S25" s="360"/>
      <c r="T25" s="360"/>
      <c r="U25" s="360"/>
      <c r="V25" s="361"/>
      <c r="W25" s="449"/>
      <c r="X25" s="386"/>
      <c r="Y25" s="387"/>
      <c r="Z25" s="362" t="s">
        <v>164</v>
      </c>
      <c r="AA25" s="363"/>
      <c r="AB25" s="363"/>
      <c r="AC25" s="363"/>
      <c r="AD25" s="363"/>
      <c r="AE25" s="363"/>
      <c r="AF25" s="363"/>
      <c r="AG25" s="364"/>
      <c r="AH25" s="359">
        <v>403</v>
      </c>
      <c r="AI25" s="360"/>
      <c r="AJ25" s="360"/>
      <c r="AK25" s="360"/>
      <c r="AL25" s="361"/>
      <c r="AM25" s="359">
        <v>1279122</v>
      </c>
      <c r="AN25" s="360"/>
      <c r="AO25" s="360"/>
      <c r="AP25" s="360"/>
      <c r="AQ25" s="360"/>
      <c r="AR25" s="361"/>
      <c r="AS25" s="359">
        <v>3174</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35203385</v>
      </c>
      <c r="BO25" s="436"/>
      <c r="BP25" s="436"/>
      <c r="BQ25" s="436"/>
      <c r="BR25" s="436"/>
      <c r="BS25" s="436"/>
      <c r="BT25" s="436"/>
      <c r="BU25" s="437"/>
      <c r="BV25" s="435">
        <v>30927193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166</v>
      </c>
      <c r="F26" s="363"/>
      <c r="G26" s="363"/>
      <c r="H26" s="363"/>
      <c r="I26" s="363"/>
      <c r="J26" s="363"/>
      <c r="K26" s="364"/>
      <c r="L26" s="359">
        <v>1</v>
      </c>
      <c r="M26" s="360"/>
      <c r="N26" s="360"/>
      <c r="O26" s="360"/>
      <c r="P26" s="361"/>
      <c r="Q26" s="359">
        <v>7600</v>
      </c>
      <c r="R26" s="360"/>
      <c r="S26" s="360"/>
      <c r="T26" s="360"/>
      <c r="U26" s="360"/>
      <c r="V26" s="361"/>
      <c r="W26" s="449"/>
      <c r="X26" s="386"/>
      <c r="Y26" s="387"/>
      <c r="Z26" s="362" t="s">
        <v>167</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169</v>
      </c>
      <c r="F27" s="363"/>
      <c r="G27" s="363"/>
      <c r="H27" s="363"/>
      <c r="I27" s="363"/>
      <c r="J27" s="363"/>
      <c r="K27" s="364"/>
      <c r="L27" s="359">
        <v>1</v>
      </c>
      <c r="M27" s="360"/>
      <c r="N27" s="360"/>
      <c r="O27" s="360"/>
      <c r="P27" s="361"/>
      <c r="Q27" s="359">
        <v>6250</v>
      </c>
      <c r="R27" s="360"/>
      <c r="S27" s="360"/>
      <c r="T27" s="360"/>
      <c r="U27" s="360"/>
      <c r="V27" s="361"/>
      <c r="W27" s="449"/>
      <c r="X27" s="386"/>
      <c r="Y27" s="387"/>
      <c r="Z27" s="362" t="s">
        <v>170</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172</v>
      </c>
      <c r="F28" s="363"/>
      <c r="G28" s="363"/>
      <c r="H28" s="363"/>
      <c r="I28" s="363"/>
      <c r="J28" s="363"/>
      <c r="K28" s="364"/>
      <c r="L28" s="359">
        <v>1</v>
      </c>
      <c r="M28" s="360"/>
      <c r="N28" s="360"/>
      <c r="O28" s="360"/>
      <c r="P28" s="361"/>
      <c r="Q28" s="359">
        <v>5550</v>
      </c>
      <c r="R28" s="360"/>
      <c r="S28" s="360"/>
      <c r="T28" s="360"/>
      <c r="U28" s="360"/>
      <c r="V28" s="361"/>
      <c r="W28" s="449"/>
      <c r="X28" s="386"/>
      <c r="Y28" s="387"/>
      <c r="Z28" s="362" t="s">
        <v>173</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7810057</v>
      </c>
      <c r="BO28" s="436"/>
      <c r="BP28" s="436"/>
      <c r="BQ28" s="436"/>
      <c r="BR28" s="436"/>
      <c r="BS28" s="436"/>
      <c r="BT28" s="436"/>
      <c r="BU28" s="437"/>
      <c r="BV28" s="435">
        <v>8850418</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175</v>
      </c>
      <c r="F29" s="363"/>
      <c r="G29" s="363"/>
      <c r="H29" s="363"/>
      <c r="I29" s="363"/>
      <c r="J29" s="363"/>
      <c r="K29" s="364"/>
      <c r="L29" s="359">
        <v>32</v>
      </c>
      <c r="M29" s="360"/>
      <c r="N29" s="360"/>
      <c r="O29" s="360"/>
      <c r="P29" s="361"/>
      <c r="Q29" s="359">
        <v>5150</v>
      </c>
      <c r="R29" s="360"/>
      <c r="S29" s="360"/>
      <c r="T29" s="360"/>
      <c r="U29" s="360"/>
      <c r="V29" s="361"/>
      <c r="W29" s="450"/>
      <c r="X29" s="451"/>
      <c r="Y29" s="452"/>
      <c r="Z29" s="362" t="s">
        <v>176</v>
      </c>
      <c r="AA29" s="363"/>
      <c r="AB29" s="363"/>
      <c r="AC29" s="363"/>
      <c r="AD29" s="363"/>
      <c r="AE29" s="363"/>
      <c r="AF29" s="363"/>
      <c r="AG29" s="364"/>
      <c r="AH29" s="359">
        <v>2199</v>
      </c>
      <c r="AI29" s="360"/>
      <c r="AJ29" s="360"/>
      <c r="AK29" s="360"/>
      <c r="AL29" s="361"/>
      <c r="AM29" s="359">
        <v>7157745</v>
      </c>
      <c r="AN29" s="360"/>
      <c r="AO29" s="360"/>
      <c r="AP29" s="360"/>
      <c r="AQ29" s="360"/>
      <c r="AR29" s="361"/>
      <c r="AS29" s="359">
        <v>3255</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2324292</v>
      </c>
      <c r="BO29" s="407"/>
      <c r="BP29" s="407"/>
      <c r="BQ29" s="407"/>
      <c r="BR29" s="407"/>
      <c r="BS29" s="407"/>
      <c r="BT29" s="407"/>
      <c r="BU29" s="408"/>
      <c r="BV29" s="406">
        <v>2156897</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98.8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3995361</v>
      </c>
      <c r="BO30" s="441"/>
      <c r="BP30" s="441"/>
      <c r="BQ30" s="441"/>
      <c r="BR30" s="441"/>
      <c r="BS30" s="441"/>
      <c r="BT30" s="441"/>
      <c r="BU30" s="442"/>
      <c r="BV30" s="440">
        <v>4355355</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185</v>
      </c>
      <c r="D33" s="358"/>
      <c r="E33" s="357" t="s">
        <v>186</v>
      </c>
      <c r="F33" s="357"/>
      <c r="G33" s="357"/>
      <c r="H33" s="357"/>
      <c r="I33" s="357"/>
      <c r="J33" s="357"/>
      <c r="K33" s="357"/>
      <c r="L33" s="357"/>
      <c r="M33" s="357"/>
      <c r="N33" s="357"/>
      <c r="O33" s="357"/>
      <c r="P33" s="357"/>
      <c r="Q33" s="357"/>
      <c r="R33" s="357"/>
      <c r="S33" s="357"/>
      <c r="T33" s="200"/>
      <c r="U33" s="358" t="s">
        <v>185</v>
      </c>
      <c r="V33" s="358"/>
      <c r="W33" s="357" t="s">
        <v>186</v>
      </c>
      <c r="X33" s="357"/>
      <c r="Y33" s="357"/>
      <c r="Z33" s="357"/>
      <c r="AA33" s="357"/>
      <c r="AB33" s="357"/>
      <c r="AC33" s="357"/>
      <c r="AD33" s="357"/>
      <c r="AE33" s="357"/>
      <c r="AF33" s="357"/>
      <c r="AG33" s="357"/>
      <c r="AH33" s="357"/>
      <c r="AI33" s="357"/>
      <c r="AJ33" s="357"/>
      <c r="AK33" s="357"/>
      <c r="AL33" s="200"/>
      <c r="AM33" s="358" t="s">
        <v>185</v>
      </c>
      <c r="AN33" s="358"/>
      <c r="AO33" s="357" t="s">
        <v>186</v>
      </c>
      <c r="AP33" s="357"/>
      <c r="AQ33" s="357"/>
      <c r="AR33" s="357"/>
      <c r="AS33" s="357"/>
      <c r="AT33" s="357"/>
      <c r="AU33" s="357"/>
      <c r="AV33" s="357"/>
      <c r="AW33" s="357"/>
      <c r="AX33" s="357"/>
      <c r="AY33" s="357"/>
      <c r="AZ33" s="357"/>
      <c r="BA33" s="357"/>
      <c r="BB33" s="357"/>
      <c r="BC33" s="357"/>
      <c r="BD33" s="201"/>
      <c r="BE33" s="357" t="s">
        <v>187</v>
      </c>
      <c r="BF33" s="357"/>
      <c r="BG33" s="357" t="s">
        <v>188</v>
      </c>
      <c r="BH33" s="357"/>
      <c r="BI33" s="357"/>
      <c r="BJ33" s="357"/>
      <c r="BK33" s="357"/>
      <c r="BL33" s="357"/>
      <c r="BM33" s="357"/>
      <c r="BN33" s="357"/>
      <c r="BO33" s="357"/>
      <c r="BP33" s="357"/>
      <c r="BQ33" s="357"/>
      <c r="BR33" s="357"/>
      <c r="BS33" s="357"/>
      <c r="BT33" s="357"/>
      <c r="BU33" s="357"/>
      <c r="BV33" s="201"/>
      <c r="BW33" s="358" t="s">
        <v>187</v>
      </c>
      <c r="BX33" s="358"/>
      <c r="BY33" s="357" t="s">
        <v>189</v>
      </c>
      <c r="BZ33" s="357"/>
      <c r="CA33" s="357"/>
      <c r="CB33" s="357"/>
      <c r="CC33" s="357"/>
      <c r="CD33" s="357"/>
      <c r="CE33" s="357"/>
      <c r="CF33" s="357"/>
      <c r="CG33" s="357"/>
      <c r="CH33" s="357"/>
      <c r="CI33" s="357"/>
      <c r="CJ33" s="357"/>
      <c r="CK33" s="357"/>
      <c r="CL33" s="357"/>
      <c r="CM33" s="357"/>
      <c r="CN33" s="200"/>
      <c r="CO33" s="358" t="s">
        <v>185</v>
      </c>
      <c r="CP33" s="358"/>
      <c r="CQ33" s="357" t="s">
        <v>190</v>
      </c>
      <c r="CR33" s="357"/>
      <c r="CS33" s="357"/>
      <c r="CT33" s="357"/>
      <c r="CU33" s="357"/>
      <c r="CV33" s="357"/>
      <c r="CW33" s="357"/>
      <c r="CX33" s="357"/>
      <c r="CY33" s="357"/>
      <c r="CZ33" s="357"/>
      <c r="DA33" s="357"/>
      <c r="DB33" s="357"/>
      <c r="DC33" s="357"/>
      <c r="DD33" s="357"/>
      <c r="DE33" s="357"/>
      <c r="DF33" s="200"/>
      <c r="DG33" s="356" t="s">
        <v>191</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9</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上川教育研修センター組合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旭川振興公社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動物園事業特別会計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公共駐車場事業特別会計</v>
      </c>
      <c r="X35" s="355"/>
      <c r="Y35" s="355"/>
      <c r="Z35" s="355"/>
      <c r="AA35" s="355"/>
      <c r="AB35" s="355"/>
      <c r="AC35" s="355"/>
      <c r="AD35" s="355"/>
      <c r="AE35" s="355"/>
      <c r="AF35" s="355"/>
      <c r="AG35" s="355"/>
      <c r="AH35" s="355"/>
      <c r="AI35" s="355"/>
      <c r="AJ35" s="355"/>
      <c r="AK35" s="355"/>
      <c r="AL35" s="175"/>
      <c r="AM35" s="354">
        <f t="shared" ref="AM35:AM43" si="0">IF(AO35="","",AM34+1)</f>
        <v>10</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t="str">
        <f t="shared" ref="BW35:BW43" si="2">IF(BY35="","",BW34+1)</f>
        <v/>
      </c>
      <c r="BX35" s="354"/>
      <c r="BY35" s="355" t="str">
        <f>IF('各会計、関係団体の財政状況及び健全化判断比率'!B69="","",'各会計、関係団体の財政状況及び健全化判断比率'!B69)</f>
        <v/>
      </c>
      <c r="BZ35" s="355"/>
      <c r="CA35" s="355"/>
      <c r="CB35" s="355"/>
      <c r="CC35" s="355"/>
      <c r="CD35" s="355"/>
      <c r="CE35" s="355"/>
      <c r="CF35" s="355"/>
      <c r="CG35" s="355"/>
      <c r="CH35" s="355"/>
      <c r="CI35" s="355"/>
      <c r="CJ35" s="355"/>
      <c r="CK35" s="355"/>
      <c r="CL35" s="355"/>
      <c r="CM35" s="355"/>
      <c r="CN35" s="175"/>
      <c r="CO35" s="354">
        <f t="shared" ref="CO35:CO43" si="3">IF(CQ35="","",CO34+1)</f>
        <v>14</v>
      </c>
      <c r="CP35" s="354"/>
      <c r="CQ35" s="355" t="str">
        <f>IF('各会計、関係団体の財政状況及び健全化判断比率'!BS8="","",'各会計、関係団体の財政状況及び健全化判断比率'!BS8)</f>
        <v>旭川産業創造プラザ</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f>IF(E36="","",C35+1)</f>
        <v>3</v>
      </c>
      <c r="D36" s="354"/>
      <c r="E36" s="355" t="str">
        <f>IF('各会計、関係団体の財政状況及び健全化判断比率'!B9="","",'各会計、関係団体の財政状況及び健全化判断比率'!B9)</f>
        <v>育英事業特別会計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介護保険事業特別会計</v>
      </c>
      <c r="X36" s="355"/>
      <c r="Y36" s="355"/>
      <c r="Z36" s="355"/>
      <c r="AA36" s="355"/>
      <c r="AB36" s="355"/>
      <c r="AC36" s="355"/>
      <c r="AD36" s="355"/>
      <c r="AE36" s="355"/>
      <c r="AF36" s="355"/>
      <c r="AG36" s="355"/>
      <c r="AH36" s="355"/>
      <c r="AI36" s="355"/>
      <c r="AJ36" s="355"/>
      <c r="AK36" s="355"/>
      <c r="AL36" s="175"/>
      <c r="AM36" s="354">
        <f t="shared" si="0"/>
        <v>11</v>
      </c>
      <c r="AN36" s="354"/>
      <c r="AO36" s="355" t="str">
        <f>IF('各会計、関係団体の財政状況及び健全化判断比率'!B34="","",'各会計、関係団体の財政状況及び健全化判断比率'!B34)</f>
        <v>病院事業会計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f t="shared" si="3"/>
        <v>15</v>
      </c>
      <c r="CP36" s="354"/>
      <c r="CQ36" s="355" t="str">
        <f>IF('各会計、関係団体の財政状況及び健全化判断比率'!BS9="","",'各会計、関係団体の財政状況及び健全化判断比率'!BS9)</f>
        <v>道北地域旭川地場産業振興センター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f>IF(E37="","",C36+1)</f>
        <v>4</v>
      </c>
      <c r="D37" s="354"/>
      <c r="E37" s="355" t="str">
        <f>IF('各会計、関係団体の財政状況及び健全化判断比率'!B10="","",'各会計、関係団体の財政状況及び健全化判断比率'!B10)</f>
        <v>母子福祉資金等貸付事業特別会計</v>
      </c>
      <c r="F37" s="355"/>
      <c r="G37" s="355"/>
      <c r="H37" s="355"/>
      <c r="I37" s="355"/>
      <c r="J37" s="355"/>
      <c r="K37" s="355"/>
      <c r="L37" s="355"/>
      <c r="M37" s="355"/>
      <c r="N37" s="355"/>
      <c r="O37" s="355"/>
      <c r="P37" s="355"/>
      <c r="Q37" s="355"/>
      <c r="R37" s="355"/>
      <c r="S37" s="355"/>
      <c r="T37" s="175"/>
      <c r="U37" s="354">
        <f t="shared" si="4"/>
        <v>8</v>
      </c>
      <c r="V37" s="354"/>
      <c r="W37" s="355" t="str">
        <f>IF('各会計、関係団体の財政状況及び健全化判断比率'!B31="","",'各会計、関係団体の財政状況及び健全化判断比率'!B31)</f>
        <v>後期高齢者医療事業特別会計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f t="shared" si="3"/>
        <v>16</v>
      </c>
      <c r="CP37" s="354"/>
      <c r="CQ37" s="355" t="str">
        <f>IF('各会計、関係団体の財政状況及び健全化判断比率'!BS10="","",'各会計、関係団体の財政状況及び健全化判断比率'!BS10)</f>
        <v>旭川市勤労者共済センター</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17</v>
      </c>
      <c r="CP38" s="354"/>
      <c r="CQ38" s="355" t="str">
        <f>IF('各会計、関係団体の財政状況及び健全化判断比率'!BS11="","",'各会計、関係団体の財政状況及び健全化判断比率'!BS11)</f>
        <v>旭川市水道協会</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18</v>
      </c>
      <c r="CP39" s="354"/>
      <c r="CQ39" s="355" t="str">
        <f>IF('各会計、関係団体の財政状況及び健全化判断比率'!BS12="","",'各会計、関係団体の財政状況及び健全化判断比率'!BS12)</f>
        <v>旭川市公園緑地協会</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U6uurB+5J5b7Fg1xGD1TrJegfXgaOGb4MM1P96LIHYSnCCjKme2cVG0SKEtSZx7wlPXUAoZ20K6Yl3KBu+B/jw==" saltValue="DMImh4+rjknzoH8zLe2L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207</v>
      </c>
      <c r="S4" s="661"/>
      <c r="T4" s="661"/>
      <c r="U4" s="661"/>
      <c r="V4" s="661"/>
      <c r="W4" s="661"/>
      <c r="X4" s="661"/>
      <c r="Y4" s="662"/>
      <c r="Z4" s="660" t="s">
        <v>208</v>
      </c>
      <c r="AA4" s="661"/>
      <c r="AB4" s="661"/>
      <c r="AC4" s="662"/>
      <c r="AD4" s="660" t="s">
        <v>209</v>
      </c>
      <c r="AE4" s="661"/>
      <c r="AF4" s="661"/>
      <c r="AG4" s="661"/>
      <c r="AH4" s="661"/>
      <c r="AI4" s="661"/>
      <c r="AJ4" s="661"/>
      <c r="AK4" s="662"/>
      <c r="AL4" s="660" t="s">
        <v>208</v>
      </c>
      <c r="AM4" s="661"/>
      <c r="AN4" s="661"/>
      <c r="AO4" s="662"/>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0" t="s">
        <v>213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214</v>
      </c>
      <c r="C5" s="667"/>
      <c r="D5" s="667"/>
      <c r="E5" s="667"/>
      <c r="F5" s="667"/>
      <c r="G5" s="667"/>
      <c r="H5" s="667"/>
      <c r="I5" s="667"/>
      <c r="J5" s="667"/>
      <c r="K5" s="667"/>
      <c r="L5" s="667"/>
      <c r="M5" s="667"/>
      <c r="N5" s="667"/>
      <c r="O5" s="667"/>
      <c r="P5" s="667"/>
      <c r="Q5" s="668"/>
      <c r="R5" s="663">
        <v>40731282</v>
      </c>
      <c r="S5" s="664"/>
      <c r="T5" s="664"/>
      <c r="U5" s="664"/>
      <c r="V5" s="664"/>
      <c r="W5" s="664"/>
      <c r="X5" s="664"/>
      <c r="Y5" s="689"/>
      <c r="Z5" s="702">
        <v>22.1</v>
      </c>
      <c r="AA5" s="702"/>
      <c r="AB5" s="702"/>
      <c r="AC5" s="702"/>
      <c r="AD5" s="703">
        <v>37773150</v>
      </c>
      <c r="AE5" s="703"/>
      <c r="AF5" s="703"/>
      <c r="AG5" s="703"/>
      <c r="AH5" s="703"/>
      <c r="AI5" s="703"/>
      <c r="AJ5" s="703"/>
      <c r="AK5" s="703"/>
      <c r="AL5" s="690">
        <v>45.1</v>
      </c>
      <c r="AM5" s="672"/>
      <c r="AN5" s="672"/>
      <c r="AO5" s="691"/>
      <c r="AP5" s="666" t="s">
        <v>215</v>
      </c>
      <c r="AQ5" s="667"/>
      <c r="AR5" s="667"/>
      <c r="AS5" s="667"/>
      <c r="AT5" s="667"/>
      <c r="AU5" s="667"/>
      <c r="AV5" s="667"/>
      <c r="AW5" s="667"/>
      <c r="AX5" s="667"/>
      <c r="AY5" s="667"/>
      <c r="AZ5" s="667"/>
      <c r="BA5" s="667"/>
      <c r="BB5" s="667"/>
      <c r="BC5" s="667"/>
      <c r="BD5" s="667"/>
      <c r="BE5" s="667"/>
      <c r="BF5" s="668"/>
      <c r="BG5" s="608">
        <v>36346813</v>
      </c>
      <c r="BH5" s="609"/>
      <c r="BI5" s="609"/>
      <c r="BJ5" s="609"/>
      <c r="BK5" s="609"/>
      <c r="BL5" s="609"/>
      <c r="BM5" s="609"/>
      <c r="BN5" s="610"/>
      <c r="BO5" s="646">
        <v>89.2</v>
      </c>
      <c r="BP5" s="646"/>
      <c r="BQ5" s="646"/>
      <c r="BR5" s="646"/>
      <c r="BS5" s="647">
        <v>621115</v>
      </c>
      <c r="BT5" s="647"/>
      <c r="BU5" s="647"/>
      <c r="BV5" s="647"/>
      <c r="BW5" s="647"/>
      <c r="BX5" s="647"/>
      <c r="BY5" s="647"/>
      <c r="BZ5" s="647"/>
      <c r="CA5" s="647"/>
      <c r="CB5" s="687"/>
      <c r="CD5" s="660" t="s">
        <v>210</v>
      </c>
      <c r="CE5" s="661"/>
      <c r="CF5" s="661"/>
      <c r="CG5" s="661"/>
      <c r="CH5" s="661"/>
      <c r="CI5" s="661"/>
      <c r="CJ5" s="661"/>
      <c r="CK5" s="661"/>
      <c r="CL5" s="661"/>
      <c r="CM5" s="661"/>
      <c r="CN5" s="661"/>
      <c r="CO5" s="661"/>
      <c r="CP5" s="661"/>
      <c r="CQ5" s="662"/>
      <c r="CR5" s="660" t="s">
        <v>216</v>
      </c>
      <c r="CS5" s="661"/>
      <c r="CT5" s="661"/>
      <c r="CU5" s="661"/>
      <c r="CV5" s="661"/>
      <c r="CW5" s="661"/>
      <c r="CX5" s="661"/>
      <c r="CY5" s="662"/>
      <c r="CZ5" s="660" t="s">
        <v>208</v>
      </c>
      <c r="DA5" s="661"/>
      <c r="DB5" s="661"/>
      <c r="DC5" s="662"/>
      <c r="DD5" s="660" t="s">
        <v>217</v>
      </c>
      <c r="DE5" s="661"/>
      <c r="DF5" s="661"/>
      <c r="DG5" s="661"/>
      <c r="DH5" s="661"/>
      <c r="DI5" s="661"/>
      <c r="DJ5" s="661"/>
      <c r="DK5" s="661"/>
      <c r="DL5" s="661"/>
      <c r="DM5" s="661"/>
      <c r="DN5" s="661"/>
      <c r="DO5" s="661"/>
      <c r="DP5" s="662"/>
      <c r="DQ5" s="660" t="s">
        <v>218</v>
      </c>
      <c r="DR5" s="661"/>
      <c r="DS5" s="661"/>
      <c r="DT5" s="661"/>
      <c r="DU5" s="661"/>
      <c r="DV5" s="661"/>
      <c r="DW5" s="661"/>
      <c r="DX5" s="661"/>
      <c r="DY5" s="661"/>
      <c r="DZ5" s="661"/>
      <c r="EA5" s="661"/>
      <c r="EB5" s="661"/>
      <c r="EC5" s="662"/>
    </row>
    <row r="6" spans="2:143" ht="11.25" customHeight="1" x14ac:dyDescent="0.2">
      <c r="B6" s="605" t="s">
        <v>219</v>
      </c>
      <c r="C6" s="606"/>
      <c r="D6" s="606"/>
      <c r="E6" s="606"/>
      <c r="F6" s="606"/>
      <c r="G6" s="606"/>
      <c r="H6" s="606"/>
      <c r="I6" s="606"/>
      <c r="J6" s="606"/>
      <c r="K6" s="606"/>
      <c r="L6" s="606"/>
      <c r="M6" s="606"/>
      <c r="N6" s="606"/>
      <c r="O6" s="606"/>
      <c r="P6" s="606"/>
      <c r="Q6" s="607"/>
      <c r="R6" s="608">
        <v>1440663</v>
      </c>
      <c r="S6" s="609"/>
      <c r="T6" s="609"/>
      <c r="U6" s="609"/>
      <c r="V6" s="609"/>
      <c r="W6" s="609"/>
      <c r="X6" s="609"/>
      <c r="Y6" s="610"/>
      <c r="Z6" s="646">
        <v>0.8</v>
      </c>
      <c r="AA6" s="646"/>
      <c r="AB6" s="646"/>
      <c r="AC6" s="646"/>
      <c r="AD6" s="647">
        <v>1440663</v>
      </c>
      <c r="AE6" s="647"/>
      <c r="AF6" s="647"/>
      <c r="AG6" s="647"/>
      <c r="AH6" s="647"/>
      <c r="AI6" s="647"/>
      <c r="AJ6" s="647"/>
      <c r="AK6" s="647"/>
      <c r="AL6" s="611">
        <v>1.7</v>
      </c>
      <c r="AM6" s="612"/>
      <c r="AN6" s="612"/>
      <c r="AO6" s="648"/>
      <c r="AP6" s="605" t="s">
        <v>220</v>
      </c>
      <c r="AQ6" s="606"/>
      <c r="AR6" s="606"/>
      <c r="AS6" s="606"/>
      <c r="AT6" s="606"/>
      <c r="AU6" s="606"/>
      <c r="AV6" s="606"/>
      <c r="AW6" s="606"/>
      <c r="AX6" s="606"/>
      <c r="AY6" s="606"/>
      <c r="AZ6" s="606"/>
      <c r="BA6" s="606"/>
      <c r="BB6" s="606"/>
      <c r="BC6" s="606"/>
      <c r="BD6" s="606"/>
      <c r="BE6" s="606"/>
      <c r="BF6" s="607"/>
      <c r="BG6" s="608">
        <v>36346813</v>
      </c>
      <c r="BH6" s="609"/>
      <c r="BI6" s="609"/>
      <c r="BJ6" s="609"/>
      <c r="BK6" s="609"/>
      <c r="BL6" s="609"/>
      <c r="BM6" s="609"/>
      <c r="BN6" s="610"/>
      <c r="BO6" s="646">
        <v>89.2</v>
      </c>
      <c r="BP6" s="646"/>
      <c r="BQ6" s="646"/>
      <c r="BR6" s="646"/>
      <c r="BS6" s="647">
        <v>621115</v>
      </c>
      <c r="BT6" s="647"/>
      <c r="BU6" s="647"/>
      <c r="BV6" s="647"/>
      <c r="BW6" s="647"/>
      <c r="BX6" s="647"/>
      <c r="BY6" s="647"/>
      <c r="BZ6" s="647"/>
      <c r="CA6" s="647"/>
      <c r="CB6" s="687"/>
      <c r="CD6" s="666" t="s">
        <v>221</v>
      </c>
      <c r="CE6" s="667"/>
      <c r="CF6" s="667"/>
      <c r="CG6" s="667"/>
      <c r="CH6" s="667"/>
      <c r="CI6" s="667"/>
      <c r="CJ6" s="667"/>
      <c r="CK6" s="667"/>
      <c r="CL6" s="667"/>
      <c r="CM6" s="667"/>
      <c r="CN6" s="667"/>
      <c r="CO6" s="667"/>
      <c r="CP6" s="667"/>
      <c r="CQ6" s="668"/>
      <c r="CR6" s="608">
        <v>610828</v>
      </c>
      <c r="CS6" s="609"/>
      <c r="CT6" s="609"/>
      <c r="CU6" s="609"/>
      <c r="CV6" s="609"/>
      <c r="CW6" s="609"/>
      <c r="CX6" s="609"/>
      <c r="CY6" s="610"/>
      <c r="CZ6" s="690">
        <v>0.3</v>
      </c>
      <c r="DA6" s="672"/>
      <c r="DB6" s="672"/>
      <c r="DC6" s="692"/>
      <c r="DD6" s="614" t="s">
        <v>122</v>
      </c>
      <c r="DE6" s="609"/>
      <c r="DF6" s="609"/>
      <c r="DG6" s="609"/>
      <c r="DH6" s="609"/>
      <c r="DI6" s="609"/>
      <c r="DJ6" s="609"/>
      <c r="DK6" s="609"/>
      <c r="DL6" s="609"/>
      <c r="DM6" s="609"/>
      <c r="DN6" s="609"/>
      <c r="DO6" s="609"/>
      <c r="DP6" s="610"/>
      <c r="DQ6" s="614">
        <v>610725</v>
      </c>
      <c r="DR6" s="609"/>
      <c r="DS6" s="609"/>
      <c r="DT6" s="609"/>
      <c r="DU6" s="609"/>
      <c r="DV6" s="609"/>
      <c r="DW6" s="609"/>
      <c r="DX6" s="609"/>
      <c r="DY6" s="609"/>
      <c r="DZ6" s="609"/>
      <c r="EA6" s="609"/>
      <c r="EB6" s="609"/>
      <c r="EC6" s="645"/>
    </row>
    <row r="7" spans="2:143" ht="11.25" customHeight="1" x14ac:dyDescent="0.2">
      <c r="B7" s="605" t="s">
        <v>222</v>
      </c>
      <c r="C7" s="606"/>
      <c r="D7" s="606"/>
      <c r="E7" s="606"/>
      <c r="F7" s="606"/>
      <c r="G7" s="606"/>
      <c r="H7" s="606"/>
      <c r="I7" s="606"/>
      <c r="J7" s="606"/>
      <c r="K7" s="606"/>
      <c r="L7" s="606"/>
      <c r="M7" s="606"/>
      <c r="N7" s="606"/>
      <c r="O7" s="606"/>
      <c r="P7" s="606"/>
      <c r="Q7" s="607"/>
      <c r="R7" s="608">
        <v>12942</v>
      </c>
      <c r="S7" s="609"/>
      <c r="T7" s="609"/>
      <c r="U7" s="609"/>
      <c r="V7" s="609"/>
      <c r="W7" s="609"/>
      <c r="X7" s="609"/>
      <c r="Y7" s="610"/>
      <c r="Z7" s="646">
        <v>0</v>
      </c>
      <c r="AA7" s="646"/>
      <c r="AB7" s="646"/>
      <c r="AC7" s="646"/>
      <c r="AD7" s="647">
        <v>12942</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17610807</v>
      </c>
      <c r="BH7" s="609"/>
      <c r="BI7" s="609"/>
      <c r="BJ7" s="609"/>
      <c r="BK7" s="609"/>
      <c r="BL7" s="609"/>
      <c r="BM7" s="609"/>
      <c r="BN7" s="610"/>
      <c r="BO7" s="646">
        <v>43.2</v>
      </c>
      <c r="BP7" s="646"/>
      <c r="BQ7" s="646"/>
      <c r="BR7" s="646"/>
      <c r="BS7" s="647">
        <v>621115</v>
      </c>
      <c r="BT7" s="647"/>
      <c r="BU7" s="647"/>
      <c r="BV7" s="647"/>
      <c r="BW7" s="647"/>
      <c r="BX7" s="647"/>
      <c r="BY7" s="647"/>
      <c r="BZ7" s="647"/>
      <c r="CA7" s="647"/>
      <c r="CB7" s="687"/>
      <c r="CD7" s="605" t="s">
        <v>224</v>
      </c>
      <c r="CE7" s="606"/>
      <c r="CF7" s="606"/>
      <c r="CG7" s="606"/>
      <c r="CH7" s="606"/>
      <c r="CI7" s="606"/>
      <c r="CJ7" s="606"/>
      <c r="CK7" s="606"/>
      <c r="CL7" s="606"/>
      <c r="CM7" s="606"/>
      <c r="CN7" s="606"/>
      <c r="CO7" s="606"/>
      <c r="CP7" s="606"/>
      <c r="CQ7" s="607"/>
      <c r="CR7" s="608">
        <v>16902963</v>
      </c>
      <c r="CS7" s="609"/>
      <c r="CT7" s="609"/>
      <c r="CU7" s="609"/>
      <c r="CV7" s="609"/>
      <c r="CW7" s="609"/>
      <c r="CX7" s="609"/>
      <c r="CY7" s="610"/>
      <c r="CZ7" s="646">
        <v>9.3000000000000007</v>
      </c>
      <c r="DA7" s="646"/>
      <c r="DB7" s="646"/>
      <c r="DC7" s="646"/>
      <c r="DD7" s="614">
        <v>4411460</v>
      </c>
      <c r="DE7" s="609"/>
      <c r="DF7" s="609"/>
      <c r="DG7" s="609"/>
      <c r="DH7" s="609"/>
      <c r="DI7" s="609"/>
      <c r="DJ7" s="609"/>
      <c r="DK7" s="609"/>
      <c r="DL7" s="609"/>
      <c r="DM7" s="609"/>
      <c r="DN7" s="609"/>
      <c r="DO7" s="609"/>
      <c r="DP7" s="610"/>
      <c r="DQ7" s="614">
        <v>9035618</v>
      </c>
      <c r="DR7" s="609"/>
      <c r="DS7" s="609"/>
      <c r="DT7" s="609"/>
      <c r="DU7" s="609"/>
      <c r="DV7" s="609"/>
      <c r="DW7" s="609"/>
      <c r="DX7" s="609"/>
      <c r="DY7" s="609"/>
      <c r="DZ7" s="609"/>
      <c r="EA7" s="609"/>
      <c r="EB7" s="609"/>
      <c r="EC7" s="645"/>
    </row>
    <row r="8" spans="2:143" ht="11.25" customHeight="1" x14ac:dyDescent="0.2">
      <c r="B8" s="605" t="s">
        <v>225</v>
      </c>
      <c r="C8" s="606"/>
      <c r="D8" s="606"/>
      <c r="E8" s="606"/>
      <c r="F8" s="606"/>
      <c r="G8" s="606"/>
      <c r="H8" s="606"/>
      <c r="I8" s="606"/>
      <c r="J8" s="606"/>
      <c r="K8" s="606"/>
      <c r="L8" s="606"/>
      <c r="M8" s="606"/>
      <c r="N8" s="606"/>
      <c r="O8" s="606"/>
      <c r="P8" s="606"/>
      <c r="Q8" s="607"/>
      <c r="R8" s="608">
        <v>119798</v>
      </c>
      <c r="S8" s="609"/>
      <c r="T8" s="609"/>
      <c r="U8" s="609"/>
      <c r="V8" s="609"/>
      <c r="W8" s="609"/>
      <c r="X8" s="609"/>
      <c r="Y8" s="610"/>
      <c r="Z8" s="646">
        <v>0.1</v>
      </c>
      <c r="AA8" s="646"/>
      <c r="AB8" s="646"/>
      <c r="AC8" s="646"/>
      <c r="AD8" s="647">
        <v>119798</v>
      </c>
      <c r="AE8" s="647"/>
      <c r="AF8" s="647"/>
      <c r="AG8" s="647"/>
      <c r="AH8" s="647"/>
      <c r="AI8" s="647"/>
      <c r="AJ8" s="647"/>
      <c r="AK8" s="647"/>
      <c r="AL8" s="611">
        <v>0.1</v>
      </c>
      <c r="AM8" s="612"/>
      <c r="AN8" s="612"/>
      <c r="AO8" s="648"/>
      <c r="AP8" s="605" t="s">
        <v>226</v>
      </c>
      <c r="AQ8" s="606"/>
      <c r="AR8" s="606"/>
      <c r="AS8" s="606"/>
      <c r="AT8" s="606"/>
      <c r="AU8" s="606"/>
      <c r="AV8" s="606"/>
      <c r="AW8" s="606"/>
      <c r="AX8" s="606"/>
      <c r="AY8" s="606"/>
      <c r="AZ8" s="606"/>
      <c r="BA8" s="606"/>
      <c r="BB8" s="606"/>
      <c r="BC8" s="606"/>
      <c r="BD8" s="606"/>
      <c r="BE8" s="606"/>
      <c r="BF8" s="607"/>
      <c r="BG8" s="608">
        <v>539090</v>
      </c>
      <c r="BH8" s="609"/>
      <c r="BI8" s="609"/>
      <c r="BJ8" s="609"/>
      <c r="BK8" s="609"/>
      <c r="BL8" s="609"/>
      <c r="BM8" s="609"/>
      <c r="BN8" s="610"/>
      <c r="BO8" s="646">
        <v>1.3</v>
      </c>
      <c r="BP8" s="646"/>
      <c r="BQ8" s="646"/>
      <c r="BR8" s="646"/>
      <c r="BS8" s="647" t="s">
        <v>122</v>
      </c>
      <c r="BT8" s="647"/>
      <c r="BU8" s="647"/>
      <c r="BV8" s="647"/>
      <c r="BW8" s="647"/>
      <c r="BX8" s="647"/>
      <c r="BY8" s="647"/>
      <c r="BZ8" s="647"/>
      <c r="CA8" s="647"/>
      <c r="CB8" s="687"/>
      <c r="CD8" s="605" t="s">
        <v>227</v>
      </c>
      <c r="CE8" s="606"/>
      <c r="CF8" s="606"/>
      <c r="CG8" s="606"/>
      <c r="CH8" s="606"/>
      <c r="CI8" s="606"/>
      <c r="CJ8" s="606"/>
      <c r="CK8" s="606"/>
      <c r="CL8" s="606"/>
      <c r="CM8" s="606"/>
      <c r="CN8" s="606"/>
      <c r="CO8" s="606"/>
      <c r="CP8" s="606"/>
      <c r="CQ8" s="607"/>
      <c r="CR8" s="608">
        <v>85803607</v>
      </c>
      <c r="CS8" s="609"/>
      <c r="CT8" s="609"/>
      <c r="CU8" s="609"/>
      <c r="CV8" s="609"/>
      <c r="CW8" s="609"/>
      <c r="CX8" s="609"/>
      <c r="CY8" s="610"/>
      <c r="CZ8" s="646">
        <v>47</v>
      </c>
      <c r="DA8" s="646"/>
      <c r="DB8" s="646"/>
      <c r="DC8" s="646"/>
      <c r="DD8" s="614">
        <v>1027648</v>
      </c>
      <c r="DE8" s="609"/>
      <c r="DF8" s="609"/>
      <c r="DG8" s="609"/>
      <c r="DH8" s="609"/>
      <c r="DI8" s="609"/>
      <c r="DJ8" s="609"/>
      <c r="DK8" s="609"/>
      <c r="DL8" s="609"/>
      <c r="DM8" s="609"/>
      <c r="DN8" s="609"/>
      <c r="DO8" s="609"/>
      <c r="DP8" s="610"/>
      <c r="DQ8" s="614">
        <v>41290126</v>
      </c>
      <c r="DR8" s="609"/>
      <c r="DS8" s="609"/>
      <c r="DT8" s="609"/>
      <c r="DU8" s="609"/>
      <c r="DV8" s="609"/>
      <c r="DW8" s="609"/>
      <c r="DX8" s="609"/>
      <c r="DY8" s="609"/>
      <c r="DZ8" s="609"/>
      <c r="EA8" s="609"/>
      <c r="EB8" s="609"/>
      <c r="EC8" s="645"/>
    </row>
    <row r="9" spans="2:143" ht="11.25" customHeight="1" x14ac:dyDescent="0.2">
      <c r="B9" s="605" t="s">
        <v>228</v>
      </c>
      <c r="C9" s="606"/>
      <c r="D9" s="606"/>
      <c r="E9" s="606"/>
      <c r="F9" s="606"/>
      <c r="G9" s="606"/>
      <c r="H9" s="606"/>
      <c r="I9" s="606"/>
      <c r="J9" s="606"/>
      <c r="K9" s="606"/>
      <c r="L9" s="606"/>
      <c r="M9" s="606"/>
      <c r="N9" s="606"/>
      <c r="O9" s="606"/>
      <c r="P9" s="606"/>
      <c r="Q9" s="607"/>
      <c r="R9" s="608">
        <v>138015</v>
      </c>
      <c r="S9" s="609"/>
      <c r="T9" s="609"/>
      <c r="U9" s="609"/>
      <c r="V9" s="609"/>
      <c r="W9" s="609"/>
      <c r="X9" s="609"/>
      <c r="Y9" s="610"/>
      <c r="Z9" s="646">
        <v>0.1</v>
      </c>
      <c r="AA9" s="646"/>
      <c r="AB9" s="646"/>
      <c r="AC9" s="646"/>
      <c r="AD9" s="647">
        <v>138015</v>
      </c>
      <c r="AE9" s="647"/>
      <c r="AF9" s="647"/>
      <c r="AG9" s="647"/>
      <c r="AH9" s="647"/>
      <c r="AI9" s="647"/>
      <c r="AJ9" s="647"/>
      <c r="AK9" s="647"/>
      <c r="AL9" s="611">
        <v>0.2</v>
      </c>
      <c r="AM9" s="612"/>
      <c r="AN9" s="612"/>
      <c r="AO9" s="648"/>
      <c r="AP9" s="605" t="s">
        <v>229</v>
      </c>
      <c r="AQ9" s="606"/>
      <c r="AR9" s="606"/>
      <c r="AS9" s="606"/>
      <c r="AT9" s="606"/>
      <c r="AU9" s="606"/>
      <c r="AV9" s="606"/>
      <c r="AW9" s="606"/>
      <c r="AX9" s="606"/>
      <c r="AY9" s="606"/>
      <c r="AZ9" s="606"/>
      <c r="BA9" s="606"/>
      <c r="BB9" s="606"/>
      <c r="BC9" s="606"/>
      <c r="BD9" s="606"/>
      <c r="BE9" s="606"/>
      <c r="BF9" s="607"/>
      <c r="BG9" s="608">
        <v>14431580</v>
      </c>
      <c r="BH9" s="609"/>
      <c r="BI9" s="609"/>
      <c r="BJ9" s="609"/>
      <c r="BK9" s="609"/>
      <c r="BL9" s="609"/>
      <c r="BM9" s="609"/>
      <c r="BN9" s="610"/>
      <c r="BO9" s="646">
        <v>35.4</v>
      </c>
      <c r="BP9" s="646"/>
      <c r="BQ9" s="646"/>
      <c r="BR9" s="646"/>
      <c r="BS9" s="647" t="s">
        <v>122</v>
      </c>
      <c r="BT9" s="647"/>
      <c r="BU9" s="647"/>
      <c r="BV9" s="647"/>
      <c r="BW9" s="647"/>
      <c r="BX9" s="647"/>
      <c r="BY9" s="647"/>
      <c r="BZ9" s="647"/>
      <c r="CA9" s="647"/>
      <c r="CB9" s="687"/>
      <c r="CD9" s="605" t="s">
        <v>230</v>
      </c>
      <c r="CE9" s="606"/>
      <c r="CF9" s="606"/>
      <c r="CG9" s="606"/>
      <c r="CH9" s="606"/>
      <c r="CI9" s="606"/>
      <c r="CJ9" s="606"/>
      <c r="CK9" s="606"/>
      <c r="CL9" s="606"/>
      <c r="CM9" s="606"/>
      <c r="CN9" s="606"/>
      <c r="CO9" s="606"/>
      <c r="CP9" s="606"/>
      <c r="CQ9" s="607"/>
      <c r="CR9" s="608">
        <v>14302350</v>
      </c>
      <c r="CS9" s="609"/>
      <c r="CT9" s="609"/>
      <c r="CU9" s="609"/>
      <c r="CV9" s="609"/>
      <c r="CW9" s="609"/>
      <c r="CX9" s="609"/>
      <c r="CY9" s="610"/>
      <c r="CZ9" s="646">
        <v>7.8</v>
      </c>
      <c r="DA9" s="646"/>
      <c r="DB9" s="646"/>
      <c r="DC9" s="646"/>
      <c r="DD9" s="614">
        <v>314871</v>
      </c>
      <c r="DE9" s="609"/>
      <c r="DF9" s="609"/>
      <c r="DG9" s="609"/>
      <c r="DH9" s="609"/>
      <c r="DI9" s="609"/>
      <c r="DJ9" s="609"/>
      <c r="DK9" s="609"/>
      <c r="DL9" s="609"/>
      <c r="DM9" s="609"/>
      <c r="DN9" s="609"/>
      <c r="DO9" s="609"/>
      <c r="DP9" s="610"/>
      <c r="DQ9" s="614">
        <v>10129694</v>
      </c>
      <c r="DR9" s="609"/>
      <c r="DS9" s="609"/>
      <c r="DT9" s="609"/>
      <c r="DU9" s="609"/>
      <c r="DV9" s="609"/>
      <c r="DW9" s="609"/>
      <c r="DX9" s="609"/>
      <c r="DY9" s="609"/>
      <c r="DZ9" s="609"/>
      <c r="EA9" s="609"/>
      <c r="EB9" s="609"/>
      <c r="EC9" s="645"/>
    </row>
    <row r="10" spans="2:143" ht="11.25" customHeight="1" x14ac:dyDescent="0.2">
      <c r="B10" s="605" t="s">
        <v>231</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1100340</v>
      </c>
      <c r="BH10" s="609"/>
      <c r="BI10" s="609"/>
      <c r="BJ10" s="609"/>
      <c r="BK10" s="609"/>
      <c r="BL10" s="609"/>
      <c r="BM10" s="609"/>
      <c r="BN10" s="610"/>
      <c r="BO10" s="646">
        <v>2.7</v>
      </c>
      <c r="BP10" s="646"/>
      <c r="BQ10" s="646"/>
      <c r="BR10" s="646"/>
      <c r="BS10" s="647">
        <v>182995</v>
      </c>
      <c r="BT10" s="647"/>
      <c r="BU10" s="647"/>
      <c r="BV10" s="647"/>
      <c r="BW10" s="647"/>
      <c r="BX10" s="647"/>
      <c r="BY10" s="647"/>
      <c r="BZ10" s="647"/>
      <c r="CA10" s="647"/>
      <c r="CB10" s="687"/>
      <c r="CD10" s="605" t="s">
        <v>233</v>
      </c>
      <c r="CE10" s="606"/>
      <c r="CF10" s="606"/>
      <c r="CG10" s="606"/>
      <c r="CH10" s="606"/>
      <c r="CI10" s="606"/>
      <c r="CJ10" s="606"/>
      <c r="CK10" s="606"/>
      <c r="CL10" s="606"/>
      <c r="CM10" s="606"/>
      <c r="CN10" s="606"/>
      <c r="CO10" s="606"/>
      <c r="CP10" s="606"/>
      <c r="CQ10" s="607"/>
      <c r="CR10" s="608">
        <v>124657</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118291</v>
      </c>
      <c r="DR10" s="609"/>
      <c r="DS10" s="609"/>
      <c r="DT10" s="609"/>
      <c r="DU10" s="609"/>
      <c r="DV10" s="609"/>
      <c r="DW10" s="609"/>
      <c r="DX10" s="609"/>
      <c r="DY10" s="609"/>
      <c r="DZ10" s="609"/>
      <c r="EA10" s="609"/>
      <c r="EB10" s="609"/>
      <c r="EC10" s="645"/>
    </row>
    <row r="11" spans="2:143" ht="11.25" customHeight="1" x14ac:dyDescent="0.2">
      <c r="B11" s="605" t="s">
        <v>234</v>
      </c>
      <c r="C11" s="606"/>
      <c r="D11" s="606"/>
      <c r="E11" s="606"/>
      <c r="F11" s="606"/>
      <c r="G11" s="606"/>
      <c r="H11" s="606"/>
      <c r="I11" s="606"/>
      <c r="J11" s="606"/>
      <c r="K11" s="606"/>
      <c r="L11" s="606"/>
      <c r="M11" s="606"/>
      <c r="N11" s="606"/>
      <c r="O11" s="606"/>
      <c r="P11" s="606"/>
      <c r="Q11" s="607"/>
      <c r="R11" s="608">
        <v>8824061</v>
      </c>
      <c r="S11" s="609"/>
      <c r="T11" s="609"/>
      <c r="U11" s="609"/>
      <c r="V11" s="609"/>
      <c r="W11" s="609"/>
      <c r="X11" s="609"/>
      <c r="Y11" s="610"/>
      <c r="Z11" s="611">
        <v>4.8</v>
      </c>
      <c r="AA11" s="612"/>
      <c r="AB11" s="612"/>
      <c r="AC11" s="613"/>
      <c r="AD11" s="614">
        <v>8824061</v>
      </c>
      <c r="AE11" s="609"/>
      <c r="AF11" s="609"/>
      <c r="AG11" s="609"/>
      <c r="AH11" s="609"/>
      <c r="AI11" s="609"/>
      <c r="AJ11" s="609"/>
      <c r="AK11" s="610"/>
      <c r="AL11" s="611">
        <v>10.5</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1539797</v>
      </c>
      <c r="BH11" s="609"/>
      <c r="BI11" s="609"/>
      <c r="BJ11" s="609"/>
      <c r="BK11" s="609"/>
      <c r="BL11" s="609"/>
      <c r="BM11" s="609"/>
      <c r="BN11" s="610"/>
      <c r="BO11" s="646">
        <v>3.8</v>
      </c>
      <c r="BP11" s="646"/>
      <c r="BQ11" s="646"/>
      <c r="BR11" s="646"/>
      <c r="BS11" s="647">
        <v>438120</v>
      </c>
      <c r="BT11" s="647"/>
      <c r="BU11" s="647"/>
      <c r="BV11" s="647"/>
      <c r="BW11" s="647"/>
      <c r="BX11" s="647"/>
      <c r="BY11" s="647"/>
      <c r="BZ11" s="647"/>
      <c r="CA11" s="647"/>
      <c r="CB11" s="687"/>
      <c r="CD11" s="605" t="s">
        <v>236</v>
      </c>
      <c r="CE11" s="606"/>
      <c r="CF11" s="606"/>
      <c r="CG11" s="606"/>
      <c r="CH11" s="606"/>
      <c r="CI11" s="606"/>
      <c r="CJ11" s="606"/>
      <c r="CK11" s="606"/>
      <c r="CL11" s="606"/>
      <c r="CM11" s="606"/>
      <c r="CN11" s="606"/>
      <c r="CO11" s="606"/>
      <c r="CP11" s="606"/>
      <c r="CQ11" s="607"/>
      <c r="CR11" s="608">
        <v>2447951</v>
      </c>
      <c r="CS11" s="609"/>
      <c r="CT11" s="609"/>
      <c r="CU11" s="609"/>
      <c r="CV11" s="609"/>
      <c r="CW11" s="609"/>
      <c r="CX11" s="609"/>
      <c r="CY11" s="610"/>
      <c r="CZ11" s="646">
        <v>1.3</v>
      </c>
      <c r="DA11" s="646"/>
      <c r="DB11" s="646"/>
      <c r="DC11" s="646"/>
      <c r="DD11" s="614">
        <v>245688</v>
      </c>
      <c r="DE11" s="609"/>
      <c r="DF11" s="609"/>
      <c r="DG11" s="609"/>
      <c r="DH11" s="609"/>
      <c r="DI11" s="609"/>
      <c r="DJ11" s="609"/>
      <c r="DK11" s="609"/>
      <c r="DL11" s="609"/>
      <c r="DM11" s="609"/>
      <c r="DN11" s="609"/>
      <c r="DO11" s="609"/>
      <c r="DP11" s="610"/>
      <c r="DQ11" s="614">
        <v>1338471</v>
      </c>
      <c r="DR11" s="609"/>
      <c r="DS11" s="609"/>
      <c r="DT11" s="609"/>
      <c r="DU11" s="609"/>
      <c r="DV11" s="609"/>
      <c r="DW11" s="609"/>
      <c r="DX11" s="609"/>
      <c r="DY11" s="609"/>
      <c r="DZ11" s="609"/>
      <c r="EA11" s="609"/>
      <c r="EB11" s="609"/>
      <c r="EC11" s="645"/>
    </row>
    <row r="12" spans="2:143" ht="11.25" customHeight="1" x14ac:dyDescent="0.2">
      <c r="B12" s="605" t="s">
        <v>237</v>
      </c>
      <c r="C12" s="606"/>
      <c r="D12" s="606"/>
      <c r="E12" s="606"/>
      <c r="F12" s="606"/>
      <c r="G12" s="606"/>
      <c r="H12" s="606"/>
      <c r="I12" s="606"/>
      <c r="J12" s="606"/>
      <c r="K12" s="606"/>
      <c r="L12" s="606"/>
      <c r="M12" s="606"/>
      <c r="N12" s="606"/>
      <c r="O12" s="606"/>
      <c r="P12" s="606"/>
      <c r="Q12" s="607"/>
      <c r="R12" s="608">
        <v>12787</v>
      </c>
      <c r="S12" s="609"/>
      <c r="T12" s="609"/>
      <c r="U12" s="609"/>
      <c r="V12" s="609"/>
      <c r="W12" s="609"/>
      <c r="X12" s="609"/>
      <c r="Y12" s="610"/>
      <c r="Z12" s="646">
        <v>0</v>
      </c>
      <c r="AA12" s="646"/>
      <c r="AB12" s="646"/>
      <c r="AC12" s="646"/>
      <c r="AD12" s="647">
        <v>12787</v>
      </c>
      <c r="AE12" s="647"/>
      <c r="AF12" s="647"/>
      <c r="AG12" s="647"/>
      <c r="AH12" s="647"/>
      <c r="AI12" s="647"/>
      <c r="AJ12" s="647"/>
      <c r="AK12" s="647"/>
      <c r="AL12" s="611">
        <v>0</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14842285</v>
      </c>
      <c r="BH12" s="609"/>
      <c r="BI12" s="609"/>
      <c r="BJ12" s="609"/>
      <c r="BK12" s="609"/>
      <c r="BL12" s="609"/>
      <c r="BM12" s="609"/>
      <c r="BN12" s="610"/>
      <c r="BO12" s="646">
        <v>36.4</v>
      </c>
      <c r="BP12" s="646"/>
      <c r="BQ12" s="646"/>
      <c r="BR12" s="646"/>
      <c r="BS12" s="647" t="s">
        <v>122</v>
      </c>
      <c r="BT12" s="647"/>
      <c r="BU12" s="647"/>
      <c r="BV12" s="647"/>
      <c r="BW12" s="647"/>
      <c r="BX12" s="647"/>
      <c r="BY12" s="647"/>
      <c r="BZ12" s="647"/>
      <c r="CA12" s="647"/>
      <c r="CB12" s="687"/>
      <c r="CD12" s="605" t="s">
        <v>239</v>
      </c>
      <c r="CE12" s="606"/>
      <c r="CF12" s="606"/>
      <c r="CG12" s="606"/>
      <c r="CH12" s="606"/>
      <c r="CI12" s="606"/>
      <c r="CJ12" s="606"/>
      <c r="CK12" s="606"/>
      <c r="CL12" s="606"/>
      <c r="CM12" s="606"/>
      <c r="CN12" s="606"/>
      <c r="CO12" s="606"/>
      <c r="CP12" s="606"/>
      <c r="CQ12" s="607"/>
      <c r="CR12" s="608">
        <v>7352357</v>
      </c>
      <c r="CS12" s="609"/>
      <c r="CT12" s="609"/>
      <c r="CU12" s="609"/>
      <c r="CV12" s="609"/>
      <c r="CW12" s="609"/>
      <c r="CX12" s="609"/>
      <c r="CY12" s="610"/>
      <c r="CZ12" s="646">
        <v>4</v>
      </c>
      <c r="DA12" s="646"/>
      <c r="DB12" s="646"/>
      <c r="DC12" s="646"/>
      <c r="DD12" s="614">
        <v>21771</v>
      </c>
      <c r="DE12" s="609"/>
      <c r="DF12" s="609"/>
      <c r="DG12" s="609"/>
      <c r="DH12" s="609"/>
      <c r="DI12" s="609"/>
      <c r="DJ12" s="609"/>
      <c r="DK12" s="609"/>
      <c r="DL12" s="609"/>
      <c r="DM12" s="609"/>
      <c r="DN12" s="609"/>
      <c r="DO12" s="609"/>
      <c r="DP12" s="610"/>
      <c r="DQ12" s="614">
        <v>1527039</v>
      </c>
      <c r="DR12" s="609"/>
      <c r="DS12" s="609"/>
      <c r="DT12" s="609"/>
      <c r="DU12" s="609"/>
      <c r="DV12" s="609"/>
      <c r="DW12" s="609"/>
      <c r="DX12" s="609"/>
      <c r="DY12" s="609"/>
      <c r="DZ12" s="609"/>
      <c r="EA12" s="609"/>
      <c r="EB12" s="609"/>
      <c r="EC12" s="645"/>
    </row>
    <row r="13" spans="2:143" ht="11.25" customHeight="1" x14ac:dyDescent="0.2">
      <c r="B13" s="605" t="s">
        <v>240</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14761035</v>
      </c>
      <c r="BH13" s="609"/>
      <c r="BI13" s="609"/>
      <c r="BJ13" s="609"/>
      <c r="BK13" s="609"/>
      <c r="BL13" s="609"/>
      <c r="BM13" s="609"/>
      <c r="BN13" s="610"/>
      <c r="BO13" s="646">
        <v>36.200000000000003</v>
      </c>
      <c r="BP13" s="646"/>
      <c r="BQ13" s="646"/>
      <c r="BR13" s="646"/>
      <c r="BS13" s="647" t="s">
        <v>122</v>
      </c>
      <c r="BT13" s="647"/>
      <c r="BU13" s="647"/>
      <c r="BV13" s="647"/>
      <c r="BW13" s="647"/>
      <c r="BX13" s="647"/>
      <c r="BY13" s="647"/>
      <c r="BZ13" s="647"/>
      <c r="CA13" s="647"/>
      <c r="CB13" s="687"/>
      <c r="CD13" s="605" t="s">
        <v>242</v>
      </c>
      <c r="CE13" s="606"/>
      <c r="CF13" s="606"/>
      <c r="CG13" s="606"/>
      <c r="CH13" s="606"/>
      <c r="CI13" s="606"/>
      <c r="CJ13" s="606"/>
      <c r="CK13" s="606"/>
      <c r="CL13" s="606"/>
      <c r="CM13" s="606"/>
      <c r="CN13" s="606"/>
      <c r="CO13" s="606"/>
      <c r="CP13" s="606"/>
      <c r="CQ13" s="607"/>
      <c r="CR13" s="608">
        <v>18120918</v>
      </c>
      <c r="CS13" s="609"/>
      <c r="CT13" s="609"/>
      <c r="CU13" s="609"/>
      <c r="CV13" s="609"/>
      <c r="CW13" s="609"/>
      <c r="CX13" s="609"/>
      <c r="CY13" s="610"/>
      <c r="CZ13" s="646">
        <v>9.9</v>
      </c>
      <c r="DA13" s="646"/>
      <c r="DB13" s="646"/>
      <c r="DC13" s="646"/>
      <c r="DD13" s="614">
        <v>8291844</v>
      </c>
      <c r="DE13" s="609"/>
      <c r="DF13" s="609"/>
      <c r="DG13" s="609"/>
      <c r="DH13" s="609"/>
      <c r="DI13" s="609"/>
      <c r="DJ13" s="609"/>
      <c r="DK13" s="609"/>
      <c r="DL13" s="609"/>
      <c r="DM13" s="609"/>
      <c r="DN13" s="609"/>
      <c r="DO13" s="609"/>
      <c r="DP13" s="610"/>
      <c r="DQ13" s="614">
        <v>9908919</v>
      </c>
      <c r="DR13" s="609"/>
      <c r="DS13" s="609"/>
      <c r="DT13" s="609"/>
      <c r="DU13" s="609"/>
      <c r="DV13" s="609"/>
      <c r="DW13" s="609"/>
      <c r="DX13" s="609"/>
      <c r="DY13" s="609"/>
      <c r="DZ13" s="609"/>
      <c r="EA13" s="609"/>
      <c r="EB13" s="609"/>
      <c r="EC13" s="645"/>
    </row>
    <row r="14" spans="2:143" ht="11.25" customHeight="1" x14ac:dyDescent="0.2">
      <c r="B14" s="605" t="s">
        <v>243</v>
      </c>
      <c r="C14" s="606"/>
      <c r="D14" s="606"/>
      <c r="E14" s="606"/>
      <c r="F14" s="606"/>
      <c r="G14" s="606"/>
      <c r="H14" s="606"/>
      <c r="I14" s="606"/>
      <c r="J14" s="606"/>
      <c r="K14" s="606"/>
      <c r="L14" s="606"/>
      <c r="M14" s="606"/>
      <c r="N14" s="606"/>
      <c r="O14" s="606"/>
      <c r="P14" s="606"/>
      <c r="Q14" s="607"/>
      <c r="R14" s="608">
        <v>9721</v>
      </c>
      <c r="S14" s="609"/>
      <c r="T14" s="609"/>
      <c r="U14" s="609"/>
      <c r="V14" s="609"/>
      <c r="W14" s="609"/>
      <c r="X14" s="609"/>
      <c r="Y14" s="610"/>
      <c r="Z14" s="646">
        <v>0</v>
      </c>
      <c r="AA14" s="646"/>
      <c r="AB14" s="646"/>
      <c r="AC14" s="646"/>
      <c r="AD14" s="647">
        <v>9721</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858945</v>
      </c>
      <c r="BH14" s="609"/>
      <c r="BI14" s="609"/>
      <c r="BJ14" s="609"/>
      <c r="BK14" s="609"/>
      <c r="BL14" s="609"/>
      <c r="BM14" s="609"/>
      <c r="BN14" s="610"/>
      <c r="BO14" s="646">
        <v>2.1</v>
      </c>
      <c r="BP14" s="646"/>
      <c r="BQ14" s="646"/>
      <c r="BR14" s="646"/>
      <c r="BS14" s="647" t="s">
        <v>122</v>
      </c>
      <c r="BT14" s="647"/>
      <c r="BU14" s="647"/>
      <c r="BV14" s="647"/>
      <c r="BW14" s="647"/>
      <c r="BX14" s="647"/>
      <c r="BY14" s="647"/>
      <c r="BZ14" s="647"/>
      <c r="CA14" s="647"/>
      <c r="CB14" s="687"/>
      <c r="CD14" s="605" t="s">
        <v>245</v>
      </c>
      <c r="CE14" s="606"/>
      <c r="CF14" s="606"/>
      <c r="CG14" s="606"/>
      <c r="CH14" s="606"/>
      <c r="CI14" s="606"/>
      <c r="CJ14" s="606"/>
      <c r="CK14" s="606"/>
      <c r="CL14" s="606"/>
      <c r="CM14" s="606"/>
      <c r="CN14" s="606"/>
      <c r="CO14" s="606"/>
      <c r="CP14" s="606"/>
      <c r="CQ14" s="607"/>
      <c r="CR14" s="608">
        <v>4284491</v>
      </c>
      <c r="CS14" s="609"/>
      <c r="CT14" s="609"/>
      <c r="CU14" s="609"/>
      <c r="CV14" s="609"/>
      <c r="CW14" s="609"/>
      <c r="CX14" s="609"/>
      <c r="CY14" s="610"/>
      <c r="CZ14" s="646">
        <v>2.2999999999999998</v>
      </c>
      <c r="DA14" s="646"/>
      <c r="DB14" s="646"/>
      <c r="DC14" s="646"/>
      <c r="DD14" s="614">
        <v>305516</v>
      </c>
      <c r="DE14" s="609"/>
      <c r="DF14" s="609"/>
      <c r="DG14" s="609"/>
      <c r="DH14" s="609"/>
      <c r="DI14" s="609"/>
      <c r="DJ14" s="609"/>
      <c r="DK14" s="609"/>
      <c r="DL14" s="609"/>
      <c r="DM14" s="609"/>
      <c r="DN14" s="609"/>
      <c r="DO14" s="609"/>
      <c r="DP14" s="610"/>
      <c r="DQ14" s="614">
        <v>3461552</v>
      </c>
      <c r="DR14" s="609"/>
      <c r="DS14" s="609"/>
      <c r="DT14" s="609"/>
      <c r="DU14" s="609"/>
      <c r="DV14" s="609"/>
      <c r="DW14" s="609"/>
      <c r="DX14" s="609"/>
      <c r="DY14" s="609"/>
      <c r="DZ14" s="609"/>
      <c r="EA14" s="609"/>
      <c r="EB14" s="609"/>
      <c r="EC14" s="645"/>
    </row>
    <row r="15" spans="2:143" ht="11.25" customHeight="1" x14ac:dyDescent="0.2">
      <c r="B15" s="605" t="s">
        <v>246</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3034776</v>
      </c>
      <c r="BH15" s="609"/>
      <c r="BI15" s="609"/>
      <c r="BJ15" s="609"/>
      <c r="BK15" s="609"/>
      <c r="BL15" s="609"/>
      <c r="BM15" s="609"/>
      <c r="BN15" s="610"/>
      <c r="BO15" s="646">
        <v>7.5</v>
      </c>
      <c r="BP15" s="646"/>
      <c r="BQ15" s="646"/>
      <c r="BR15" s="646"/>
      <c r="BS15" s="647" t="s">
        <v>122</v>
      </c>
      <c r="BT15" s="647"/>
      <c r="BU15" s="647"/>
      <c r="BV15" s="647"/>
      <c r="BW15" s="647"/>
      <c r="BX15" s="647"/>
      <c r="BY15" s="647"/>
      <c r="BZ15" s="647"/>
      <c r="CA15" s="647"/>
      <c r="CB15" s="687"/>
      <c r="CD15" s="605" t="s">
        <v>248</v>
      </c>
      <c r="CE15" s="606"/>
      <c r="CF15" s="606"/>
      <c r="CG15" s="606"/>
      <c r="CH15" s="606"/>
      <c r="CI15" s="606"/>
      <c r="CJ15" s="606"/>
      <c r="CK15" s="606"/>
      <c r="CL15" s="606"/>
      <c r="CM15" s="606"/>
      <c r="CN15" s="606"/>
      <c r="CO15" s="606"/>
      <c r="CP15" s="606"/>
      <c r="CQ15" s="607"/>
      <c r="CR15" s="608">
        <v>15438046</v>
      </c>
      <c r="CS15" s="609"/>
      <c r="CT15" s="609"/>
      <c r="CU15" s="609"/>
      <c r="CV15" s="609"/>
      <c r="CW15" s="609"/>
      <c r="CX15" s="609"/>
      <c r="CY15" s="610"/>
      <c r="CZ15" s="646">
        <v>8.5</v>
      </c>
      <c r="DA15" s="646"/>
      <c r="DB15" s="646"/>
      <c r="DC15" s="646"/>
      <c r="DD15" s="614">
        <v>3578116</v>
      </c>
      <c r="DE15" s="609"/>
      <c r="DF15" s="609"/>
      <c r="DG15" s="609"/>
      <c r="DH15" s="609"/>
      <c r="DI15" s="609"/>
      <c r="DJ15" s="609"/>
      <c r="DK15" s="609"/>
      <c r="DL15" s="609"/>
      <c r="DM15" s="609"/>
      <c r="DN15" s="609"/>
      <c r="DO15" s="609"/>
      <c r="DP15" s="610"/>
      <c r="DQ15" s="614">
        <v>9514146</v>
      </c>
      <c r="DR15" s="609"/>
      <c r="DS15" s="609"/>
      <c r="DT15" s="609"/>
      <c r="DU15" s="609"/>
      <c r="DV15" s="609"/>
      <c r="DW15" s="609"/>
      <c r="DX15" s="609"/>
      <c r="DY15" s="609"/>
      <c r="DZ15" s="609"/>
      <c r="EA15" s="609"/>
      <c r="EB15" s="609"/>
      <c r="EC15" s="645"/>
    </row>
    <row r="16" spans="2:143" ht="11.25" customHeight="1" x14ac:dyDescent="0.2">
      <c r="B16" s="605" t="s">
        <v>249</v>
      </c>
      <c r="C16" s="606"/>
      <c r="D16" s="606"/>
      <c r="E16" s="606"/>
      <c r="F16" s="606"/>
      <c r="G16" s="606"/>
      <c r="H16" s="606"/>
      <c r="I16" s="606"/>
      <c r="J16" s="606"/>
      <c r="K16" s="606"/>
      <c r="L16" s="606"/>
      <c r="M16" s="606"/>
      <c r="N16" s="606"/>
      <c r="O16" s="606"/>
      <c r="P16" s="606"/>
      <c r="Q16" s="607"/>
      <c r="R16" s="608">
        <v>117152</v>
      </c>
      <c r="S16" s="609"/>
      <c r="T16" s="609"/>
      <c r="U16" s="609"/>
      <c r="V16" s="609"/>
      <c r="W16" s="609"/>
      <c r="X16" s="609"/>
      <c r="Y16" s="610"/>
      <c r="Z16" s="646">
        <v>0.1</v>
      </c>
      <c r="AA16" s="646"/>
      <c r="AB16" s="646"/>
      <c r="AC16" s="646"/>
      <c r="AD16" s="647">
        <v>117152</v>
      </c>
      <c r="AE16" s="647"/>
      <c r="AF16" s="647"/>
      <c r="AG16" s="647"/>
      <c r="AH16" s="647"/>
      <c r="AI16" s="647"/>
      <c r="AJ16" s="647"/>
      <c r="AK16" s="647"/>
      <c r="AL16" s="611">
        <v>0.1</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251</v>
      </c>
      <c r="CE16" s="606"/>
      <c r="CF16" s="606"/>
      <c r="CG16" s="606"/>
      <c r="CH16" s="606"/>
      <c r="CI16" s="606"/>
      <c r="CJ16" s="606"/>
      <c r="CK16" s="606"/>
      <c r="CL16" s="606"/>
      <c r="CM16" s="606"/>
      <c r="CN16" s="606"/>
      <c r="CO16" s="606"/>
      <c r="CP16" s="606"/>
      <c r="CQ16" s="607"/>
      <c r="CR16" s="608">
        <v>98</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98</v>
      </c>
      <c r="DR16" s="609"/>
      <c r="DS16" s="609"/>
      <c r="DT16" s="609"/>
      <c r="DU16" s="609"/>
      <c r="DV16" s="609"/>
      <c r="DW16" s="609"/>
      <c r="DX16" s="609"/>
      <c r="DY16" s="609"/>
      <c r="DZ16" s="609"/>
      <c r="EA16" s="609"/>
      <c r="EB16" s="609"/>
      <c r="EC16" s="645"/>
    </row>
    <row r="17" spans="2:133" ht="11.25" customHeight="1" x14ac:dyDescent="0.2">
      <c r="B17" s="605" t="s">
        <v>252</v>
      </c>
      <c r="C17" s="606"/>
      <c r="D17" s="606"/>
      <c r="E17" s="606"/>
      <c r="F17" s="606"/>
      <c r="G17" s="606"/>
      <c r="H17" s="606"/>
      <c r="I17" s="606"/>
      <c r="J17" s="606"/>
      <c r="K17" s="606"/>
      <c r="L17" s="606"/>
      <c r="M17" s="606"/>
      <c r="N17" s="606"/>
      <c r="O17" s="606"/>
      <c r="P17" s="606"/>
      <c r="Q17" s="607"/>
      <c r="R17" s="608">
        <v>689791</v>
      </c>
      <c r="S17" s="609"/>
      <c r="T17" s="609"/>
      <c r="U17" s="609"/>
      <c r="V17" s="609"/>
      <c r="W17" s="609"/>
      <c r="X17" s="609"/>
      <c r="Y17" s="610"/>
      <c r="Z17" s="646">
        <v>0.4</v>
      </c>
      <c r="AA17" s="646"/>
      <c r="AB17" s="646"/>
      <c r="AC17" s="646"/>
      <c r="AD17" s="647">
        <v>689791</v>
      </c>
      <c r="AE17" s="647"/>
      <c r="AF17" s="647"/>
      <c r="AG17" s="647"/>
      <c r="AH17" s="647"/>
      <c r="AI17" s="647"/>
      <c r="AJ17" s="647"/>
      <c r="AK17" s="647"/>
      <c r="AL17" s="611">
        <v>0.8</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254</v>
      </c>
      <c r="CE17" s="606"/>
      <c r="CF17" s="606"/>
      <c r="CG17" s="606"/>
      <c r="CH17" s="606"/>
      <c r="CI17" s="606"/>
      <c r="CJ17" s="606"/>
      <c r="CK17" s="606"/>
      <c r="CL17" s="606"/>
      <c r="CM17" s="606"/>
      <c r="CN17" s="606"/>
      <c r="CO17" s="606"/>
      <c r="CP17" s="606"/>
      <c r="CQ17" s="607"/>
      <c r="CR17" s="608">
        <v>17015757</v>
      </c>
      <c r="CS17" s="609"/>
      <c r="CT17" s="609"/>
      <c r="CU17" s="609"/>
      <c r="CV17" s="609"/>
      <c r="CW17" s="609"/>
      <c r="CX17" s="609"/>
      <c r="CY17" s="610"/>
      <c r="CZ17" s="646">
        <v>9.3000000000000007</v>
      </c>
      <c r="DA17" s="646"/>
      <c r="DB17" s="646"/>
      <c r="DC17" s="646"/>
      <c r="DD17" s="614" t="s">
        <v>122</v>
      </c>
      <c r="DE17" s="609"/>
      <c r="DF17" s="609"/>
      <c r="DG17" s="609"/>
      <c r="DH17" s="609"/>
      <c r="DI17" s="609"/>
      <c r="DJ17" s="609"/>
      <c r="DK17" s="609"/>
      <c r="DL17" s="609"/>
      <c r="DM17" s="609"/>
      <c r="DN17" s="609"/>
      <c r="DO17" s="609"/>
      <c r="DP17" s="610"/>
      <c r="DQ17" s="614">
        <v>16464862</v>
      </c>
      <c r="DR17" s="609"/>
      <c r="DS17" s="609"/>
      <c r="DT17" s="609"/>
      <c r="DU17" s="609"/>
      <c r="DV17" s="609"/>
      <c r="DW17" s="609"/>
      <c r="DX17" s="609"/>
      <c r="DY17" s="609"/>
      <c r="DZ17" s="609"/>
      <c r="EA17" s="609"/>
      <c r="EB17" s="609"/>
      <c r="EC17" s="645"/>
    </row>
    <row r="18" spans="2:133" ht="11.25" customHeight="1" x14ac:dyDescent="0.2">
      <c r="B18" s="605" t="s">
        <v>255</v>
      </c>
      <c r="C18" s="606"/>
      <c r="D18" s="606"/>
      <c r="E18" s="606"/>
      <c r="F18" s="606"/>
      <c r="G18" s="606"/>
      <c r="H18" s="606"/>
      <c r="I18" s="606"/>
      <c r="J18" s="606"/>
      <c r="K18" s="606"/>
      <c r="L18" s="606"/>
      <c r="M18" s="606"/>
      <c r="N18" s="606"/>
      <c r="O18" s="606"/>
      <c r="P18" s="606"/>
      <c r="Q18" s="607"/>
      <c r="R18" s="608">
        <v>280750</v>
      </c>
      <c r="S18" s="609"/>
      <c r="T18" s="609"/>
      <c r="U18" s="609"/>
      <c r="V18" s="609"/>
      <c r="W18" s="609"/>
      <c r="X18" s="609"/>
      <c r="Y18" s="610"/>
      <c r="Z18" s="646">
        <v>0.2</v>
      </c>
      <c r="AA18" s="646"/>
      <c r="AB18" s="646"/>
      <c r="AC18" s="646"/>
      <c r="AD18" s="647">
        <v>280750</v>
      </c>
      <c r="AE18" s="647"/>
      <c r="AF18" s="647"/>
      <c r="AG18" s="647"/>
      <c r="AH18" s="647"/>
      <c r="AI18" s="647"/>
      <c r="AJ18" s="647"/>
      <c r="AK18" s="647"/>
      <c r="AL18" s="611">
        <v>0.3</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257</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258</v>
      </c>
      <c r="C19" s="606"/>
      <c r="D19" s="606"/>
      <c r="E19" s="606"/>
      <c r="F19" s="606"/>
      <c r="G19" s="606"/>
      <c r="H19" s="606"/>
      <c r="I19" s="606"/>
      <c r="J19" s="606"/>
      <c r="K19" s="606"/>
      <c r="L19" s="606"/>
      <c r="M19" s="606"/>
      <c r="N19" s="606"/>
      <c r="O19" s="606"/>
      <c r="P19" s="606"/>
      <c r="Q19" s="607"/>
      <c r="R19" s="608">
        <v>262652</v>
      </c>
      <c r="S19" s="609"/>
      <c r="T19" s="609"/>
      <c r="U19" s="609"/>
      <c r="V19" s="609"/>
      <c r="W19" s="609"/>
      <c r="X19" s="609"/>
      <c r="Y19" s="610"/>
      <c r="Z19" s="646">
        <v>0.1</v>
      </c>
      <c r="AA19" s="646"/>
      <c r="AB19" s="646"/>
      <c r="AC19" s="646"/>
      <c r="AD19" s="647">
        <v>262652</v>
      </c>
      <c r="AE19" s="647"/>
      <c r="AF19" s="647"/>
      <c r="AG19" s="647"/>
      <c r="AH19" s="647"/>
      <c r="AI19" s="647"/>
      <c r="AJ19" s="647"/>
      <c r="AK19" s="647"/>
      <c r="AL19" s="611">
        <v>0.3</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v>4384469</v>
      </c>
      <c r="BH19" s="609"/>
      <c r="BI19" s="609"/>
      <c r="BJ19" s="609"/>
      <c r="BK19" s="609"/>
      <c r="BL19" s="609"/>
      <c r="BM19" s="609"/>
      <c r="BN19" s="610"/>
      <c r="BO19" s="646">
        <v>10.8</v>
      </c>
      <c r="BP19" s="646"/>
      <c r="BQ19" s="646"/>
      <c r="BR19" s="646"/>
      <c r="BS19" s="647" t="s">
        <v>122</v>
      </c>
      <c r="BT19" s="647"/>
      <c r="BU19" s="647"/>
      <c r="BV19" s="647"/>
      <c r="BW19" s="647"/>
      <c r="BX19" s="647"/>
      <c r="BY19" s="647"/>
      <c r="BZ19" s="647"/>
      <c r="CA19" s="647"/>
      <c r="CB19" s="687"/>
      <c r="CD19" s="605" t="s">
        <v>260</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261</v>
      </c>
      <c r="C20" s="676"/>
      <c r="D20" s="676"/>
      <c r="E20" s="676"/>
      <c r="F20" s="676"/>
      <c r="G20" s="676"/>
      <c r="H20" s="676"/>
      <c r="I20" s="676"/>
      <c r="J20" s="676"/>
      <c r="K20" s="676"/>
      <c r="L20" s="676"/>
      <c r="M20" s="676"/>
      <c r="N20" s="676"/>
      <c r="O20" s="676"/>
      <c r="P20" s="676"/>
      <c r="Q20" s="677"/>
      <c r="R20" s="608">
        <v>18098</v>
      </c>
      <c r="S20" s="609"/>
      <c r="T20" s="609"/>
      <c r="U20" s="609"/>
      <c r="V20" s="609"/>
      <c r="W20" s="609"/>
      <c r="X20" s="609"/>
      <c r="Y20" s="610"/>
      <c r="Z20" s="646">
        <v>0</v>
      </c>
      <c r="AA20" s="646"/>
      <c r="AB20" s="646"/>
      <c r="AC20" s="646"/>
      <c r="AD20" s="647">
        <v>18098</v>
      </c>
      <c r="AE20" s="647"/>
      <c r="AF20" s="647"/>
      <c r="AG20" s="647"/>
      <c r="AH20" s="647"/>
      <c r="AI20" s="647"/>
      <c r="AJ20" s="647"/>
      <c r="AK20" s="647"/>
      <c r="AL20" s="611">
        <v>0</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v>4384469</v>
      </c>
      <c r="BH20" s="609"/>
      <c r="BI20" s="609"/>
      <c r="BJ20" s="609"/>
      <c r="BK20" s="609"/>
      <c r="BL20" s="609"/>
      <c r="BM20" s="609"/>
      <c r="BN20" s="610"/>
      <c r="BO20" s="646">
        <v>10.8</v>
      </c>
      <c r="BP20" s="646"/>
      <c r="BQ20" s="646"/>
      <c r="BR20" s="646"/>
      <c r="BS20" s="647" t="s">
        <v>122</v>
      </c>
      <c r="BT20" s="647"/>
      <c r="BU20" s="647"/>
      <c r="BV20" s="647"/>
      <c r="BW20" s="647"/>
      <c r="BX20" s="647"/>
      <c r="BY20" s="647"/>
      <c r="BZ20" s="647"/>
      <c r="CA20" s="647"/>
      <c r="CB20" s="687"/>
      <c r="CD20" s="605" t="s">
        <v>263</v>
      </c>
      <c r="CE20" s="606"/>
      <c r="CF20" s="606"/>
      <c r="CG20" s="606"/>
      <c r="CH20" s="606"/>
      <c r="CI20" s="606"/>
      <c r="CJ20" s="606"/>
      <c r="CK20" s="606"/>
      <c r="CL20" s="606"/>
      <c r="CM20" s="606"/>
      <c r="CN20" s="606"/>
      <c r="CO20" s="606"/>
      <c r="CP20" s="606"/>
      <c r="CQ20" s="607"/>
      <c r="CR20" s="608">
        <v>182404023</v>
      </c>
      <c r="CS20" s="609"/>
      <c r="CT20" s="609"/>
      <c r="CU20" s="609"/>
      <c r="CV20" s="609"/>
      <c r="CW20" s="609"/>
      <c r="CX20" s="609"/>
      <c r="CY20" s="610"/>
      <c r="CZ20" s="646">
        <v>100</v>
      </c>
      <c r="DA20" s="646"/>
      <c r="DB20" s="646"/>
      <c r="DC20" s="646"/>
      <c r="DD20" s="614">
        <v>18196914</v>
      </c>
      <c r="DE20" s="609"/>
      <c r="DF20" s="609"/>
      <c r="DG20" s="609"/>
      <c r="DH20" s="609"/>
      <c r="DI20" s="609"/>
      <c r="DJ20" s="609"/>
      <c r="DK20" s="609"/>
      <c r="DL20" s="609"/>
      <c r="DM20" s="609"/>
      <c r="DN20" s="609"/>
      <c r="DO20" s="609"/>
      <c r="DP20" s="610"/>
      <c r="DQ20" s="614">
        <v>103399541</v>
      </c>
      <c r="DR20" s="609"/>
      <c r="DS20" s="609"/>
      <c r="DT20" s="609"/>
      <c r="DU20" s="609"/>
      <c r="DV20" s="609"/>
      <c r="DW20" s="609"/>
      <c r="DX20" s="609"/>
      <c r="DY20" s="609"/>
      <c r="DZ20" s="609"/>
      <c r="EA20" s="609"/>
      <c r="EB20" s="609"/>
      <c r="EC20" s="645"/>
    </row>
    <row r="21" spans="2:133" ht="11.25" customHeight="1" x14ac:dyDescent="0.2">
      <c r="B21" s="605" t="s">
        <v>264</v>
      </c>
      <c r="C21" s="606"/>
      <c r="D21" s="606"/>
      <c r="E21" s="606"/>
      <c r="F21" s="606"/>
      <c r="G21" s="606"/>
      <c r="H21" s="606"/>
      <c r="I21" s="606"/>
      <c r="J21" s="606"/>
      <c r="K21" s="606"/>
      <c r="L21" s="606"/>
      <c r="M21" s="606"/>
      <c r="N21" s="606"/>
      <c r="O21" s="606"/>
      <c r="P21" s="606"/>
      <c r="Q21" s="607"/>
      <c r="R21" s="608">
        <v>35341236</v>
      </c>
      <c r="S21" s="609"/>
      <c r="T21" s="609"/>
      <c r="U21" s="609"/>
      <c r="V21" s="609"/>
      <c r="W21" s="609"/>
      <c r="X21" s="609"/>
      <c r="Y21" s="610"/>
      <c r="Z21" s="646">
        <v>19.2</v>
      </c>
      <c r="AA21" s="646"/>
      <c r="AB21" s="646"/>
      <c r="AC21" s="646"/>
      <c r="AD21" s="647">
        <v>34065951</v>
      </c>
      <c r="AE21" s="647"/>
      <c r="AF21" s="647"/>
      <c r="AG21" s="647"/>
      <c r="AH21" s="647"/>
      <c r="AI21" s="647"/>
      <c r="AJ21" s="647"/>
      <c r="AK21" s="647"/>
      <c r="AL21" s="611">
        <v>40.700000000000003</v>
      </c>
      <c r="AM21" s="612"/>
      <c r="AN21" s="612"/>
      <c r="AO21" s="648"/>
      <c r="AP21" s="605" t="s">
        <v>265</v>
      </c>
      <c r="AQ21" s="685"/>
      <c r="AR21" s="685"/>
      <c r="AS21" s="685"/>
      <c r="AT21" s="685"/>
      <c r="AU21" s="685"/>
      <c r="AV21" s="685"/>
      <c r="AW21" s="685"/>
      <c r="AX21" s="685"/>
      <c r="AY21" s="685"/>
      <c r="AZ21" s="685"/>
      <c r="BA21" s="685"/>
      <c r="BB21" s="685"/>
      <c r="BC21" s="685"/>
      <c r="BD21" s="685"/>
      <c r="BE21" s="685"/>
      <c r="BF21" s="686"/>
      <c r="BG21" s="608">
        <v>43353</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266</v>
      </c>
      <c r="C22" s="606"/>
      <c r="D22" s="606"/>
      <c r="E22" s="606"/>
      <c r="F22" s="606"/>
      <c r="G22" s="606"/>
      <c r="H22" s="606"/>
      <c r="I22" s="606"/>
      <c r="J22" s="606"/>
      <c r="K22" s="606"/>
      <c r="L22" s="606"/>
      <c r="M22" s="606"/>
      <c r="N22" s="606"/>
      <c r="O22" s="606"/>
      <c r="P22" s="606"/>
      <c r="Q22" s="607"/>
      <c r="R22" s="608">
        <v>34065951</v>
      </c>
      <c r="S22" s="609"/>
      <c r="T22" s="609"/>
      <c r="U22" s="609"/>
      <c r="V22" s="609"/>
      <c r="W22" s="609"/>
      <c r="X22" s="609"/>
      <c r="Y22" s="610"/>
      <c r="Z22" s="646">
        <v>18.5</v>
      </c>
      <c r="AA22" s="646"/>
      <c r="AB22" s="646"/>
      <c r="AC22" s="646"/>
      <c r="AD22" s="647">
        <v>34065951</v>
      </c>
      <c r="AE22" s="647"/>
      <c r="AF22" s="647"/>
      <c r="AG22" s="647"/>
      <c r="AH22" s="647"/>
      <c r="AI22" s="647"/>
      <c r="AJ22" s="647"/>
      <c r="AK22" s="647"/>
      <c r="AL22" s="611">
        <v>40.700000000000003</v>
      </c>
      <c r="AM22" s="612"/>
      <c r="AN22" s="612"/>
      <c r="AO22" s="648"/>
      <c r="AP22" s="605" t="s">
        <v>267</v>
      </c>
      <c r="AQ22" s="685"/>
      <c r="AR22" s="685"/>
      <c r="AS22" s="685"/>
      <c r="AT22" s="685"/>
      <c r="AU22" s="685"/>
      <c r="AV22" s="685"/>
      <c r="AW22" s="685"/>
      <c r="AX22" s="685"/>
      <c r="AY22" s="685"/>
      <c r="AZ22" s="685"/>
      <c r="BA22" s="685"/>
      <c r="BB22" s="685"/>
      <c r="BC22" s="685"/>
      <c r="BD22" s="685"/>
      <c r="BE22" s="685"/>
      <c r="BF22" s="686"/>
      <c r="BG22" s="608">
        <v>1382984</v>
      </c>
      <c r="BH22" s="609"/>
      <c r="BI22" s="609"/>
      <c r="BJ22" s="609"/>
      <c r="BK22" s="609"/>
      <c r="BL22" s="609"/>
      <c r="BM22" s="609"/>
      <c r="BN22" s="610"/>
      <c r="BO22" s="646">
        <v>3.4</v>
      </c>
      <c r="BP22" s="646"/>
      <c r="BQ22" s="646"/>
      <c r="BR22" s="646"/>
      <c r="BS22" s="647" t="s">
        <v>122</v>
      </c>
      <c r="BT22" s="647"/>
      <c r="BU22" s="647"/>
      <c r="BV22" s="647"/>
      <c r="BW22" s="647"/>
      <c r="BX22" s="647"/>
      <c r="BY22" s="647"/>
      <c r="BZ22" s="647"/>
      <c r="CA22" s="647"/>
      <c r="CB22" s="687"/>
      <c r="CD22" s="660" t="s">
        <v>268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269</v>
      </c>
      <c r="C23" s="606"/>
      <c r="D23" s="606"/>
      <c r="E23" s="606"/>
      <c r="F23" s="606"/>
      <c r="G23" s="606"/>
      <c r="H23" s="606"/>
      <c r="I23" s="606"/>
      <c r="J23" s="606"/>
      <c r="K23" s="606"/>
      <c r="L23" s="606"/>
      <c r="M23" s="606"/>
      <c r="N23" s="606"/>
      <c r="O23" s="606"/>
      <c r="P23" s="606"/>
      <c r="Q23" s="607"/>
      <c r="R23" s="608">
        <v>1275285</v>
      </c>
      <c r="S23" s="609"/>
      <c r="T23" s="609"/>
      <c r="U23" s="609"/>
      <c r="V23" s="609"/>
      <c r="W23" s="609"/>
      <c r="X23" s="609"/>
      <c r="Y23" s="610"/>
      <c r="Z23" s="646">
        <v>0.7</v>
      </c>
      <c r="AA23" s="646"/>
      <c r="AB23" s="646"/>
      <c r="AC23" s="646"/>
      <c r="AD23" s="647" t="s">
        <v>122</v>
      </c>
      <c r="AE23" s="647"/>
      <c r="AF23" s="647"/>
      <c r="AG23" s="647"/>
      <c r="AH23" s="647"/>
      <c r="AI23" s="647"/>
      <c r="AJ23" s="647"/>
      <c r="AK23" s="647"/>
      <c r="AL23" s="611" t="s">
        <v>122</v>
      </c>
      <c r="AM23" s="612"/>
      <c r="AN23" s="612"/>
      <c r="AO23" s="648"/>
      <c r="AP23" s="605" t="s">
        <v>270</v>
      </c>
      <c r="AQ23" s="685"/>
      <c r="AR23" s="685"/>
      <c r="AS23" s="685"/>
      <c r="AT23" s="685"/>
      <c r="AU23" s="685"/>
      <c r="AV23" s="685"/>
      <c r="AW23" s="685"/>
      <c r="AX23" s="685"/>
      <c r="AY23" s="685"/>
      <c r="AZ23" s="685"/>
      <c r="BA23" s="685"/>
      <c r="BB23" s="685"/>
      <c r="BC23" s="685"/>
      <c r="BD23" s="685"/>
      <c r="BE23" s="685"/>
      <c r="BF23" s="686"/>
      <c r="BG23" s="608">
        <v>2958132</v>
      </c>
      <c r="BH23" s="609"/>
      <c r="BI23" s="609"/>
      <c r="BJ23" s="609"/>
      <c r="BK23" s="609"/>
      <c r="BL23" s="609"/>
      <c r="BM23" s="609"/>
      <c r="BN23" s="610"/>
      <c r="BO23" s="646">
        <v>7.3</v>
      </c>
      <c r="BP23" s="646"/>
      <c r="BQ23" s="646"/>
      <c r="BR23" s="646"/>
      <c r="BS23" s="647" t="s">
        <v>122</v>
      </c>
      <c r="BT23" s="647"/>
      <c r="BU23" s="647"/>
      <c r="BV23" s="647"/>
      <c r="BW23" s="647"/>
      <c r="BX23" s="647"/>
      <c r="BY23" s="647"/>
      <c r="BZ23" s="647"/>
      <c r="CA23" s="647"/>
      <c r="CB23" s="687"/>
      <c r="CD23" s="660" t="s">
        <v>210</v>
      </c>
      <c r="CE23" s="661"/>
      <c r="CF23" s="661"/>
      <c r="CG23" s="661"/>
      <c r="CH23" s="661"/>
      <c r="CI23" s="661"/>
      <c r="CJ23" s="661"/>
      <c r="CK23" s="661"/>
      <c r="CL23" s="661"/>
      <c r="CM23" s="661"/>
      <c r="CN23" s="661"/>
      <c r="CO23" s="661"/>
      <c r="CP23" s="661"/>
      <c r="CQ23" s="662"/>
      <c r="CR23" s="660" t="s">
        <v>271</v>
      </c>
      <c r="CS23" s="661"/>
      <c r="CT23" s="661"/>
      <c r="CU23" s="661"/>
      <c r="CV23" s="661"/>
      <c r="CW23" s="661"/>
      <c r="CX23" s="661"/>
      <c r="CY23" s="662"/>
      <c r="CZ23" s="660" t="s">
        <v>272</v>
      </c>
      <c r="DA23" s="661"/>
      <c r="DB23" s="661"/>
      <c r="DC23" s="662"/>
      <c r="DD23" s="660" t="s">
        <v>273</v>
      </c>
      <c r="DE23" s="661"/>
      <c r="DF23" s="661"/>
      <c r="DG23" s="661"/>
      <c r="DH23" s="661"/>
      <c r="DI23" s="661"/>
      <c r="DJ23" s="661"/>
      <c r="DK23" s="662"/>
      <c r="DL23" s="698" t="s">
        <v>274</v>
      </c>
      <c r="DM23" s="699"/>
      <c r="DN23" s="699"/>
      <c r="DO23" s="699"/>
      <c r="DP23" s="699"/>
      <c r="DQ23" s="699"/>
      <c r="DR23" s="699"/>
      <c r="DS23" s="699"/>
      <c r="DT23" s="699"/>
      <c r="DU23" s="699"/>
      <c r="DV23" s="700"/>
      <c r="DW23" s="660" t="s">
        <v>275</v>
      </c>
      <c r="DX23" s="661"/>
      <c r="DY23" s="661"/>
      <c r="DZ23" s="661"/>
      <c r="EA23" s="661"/>
      <c r="EB23" s="661"/>
      <c r="EC23" s="662"/>
    </row>
    <row r="24" spans="2:133" ht="11.25" customHeight="1" x14ac:dyDescent="0.2">
      <c r="B24" s="605" t="s">
        <v>276</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277</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278</v>
      </c>
      <c r="CE24" s="667"/>
      <c r="CF24" s="667"/>
      <c r="CG24" s="667"/>
      <c r="CH24" s="667"/>
      <c r="CI24" s="667"/>
      <c r="CJ24" s="667"/>
      <c r="CK24" s="667"/>
      <c r="CL24" s="667"/>
      <c r="CM24" s="667"/>
      <c r="CN24" s="667"/>
      <c r="CO24" s="667"/>
      <c r="CP24" s="667"/>
      <c r="CQ24" s="668"/>
      <c r="CR24" s="663">
        <v>98919698</v>
      </c>
      <c r="CS24" s="664"/>
      <c r="CT24" s="664"/>
      <c r="CU24" s="664"/>
      <c r="CV24" s="664"/>
      <c r="CW24" s="664"/>
      <c r="CX24" s="664"/>
      <c r="CY24" s="689"/>
      <c r="CZ24" s="690">
        <v>54.2</v>
      </c>
      <c r="DA24" s="672"/>
      <c r="DB24" s="672"/>
      <c r="DC24" s="692"/>
      <c r="DD24" s="688">
        <v>58527590</v>
      </c>
      <c r="DE24" s="664"/>
      <c r="DF24" s="664"/>
      <c r="DG24" s="664"/>
      <c r="DH24" s="664"/>
      <c r="DI24" s="664"/>
      <c r="DJ24" s="664"/>
      <c r="DK24" s="689"/>
      <c r="DL24" s="688">
        <v>50197608</v>
      </c>
      <c r="DM24" s="664"/>
      <c r="DN24" s="664"/>
      <c r="DO24" s="664"/>
      <c r="DP24" s="664"/>
      <c r="DQ24" s="664"/>
      <c r="DR24" s="664"/>
      <c r="DS24" s="664"/>
      <c r="DT24" s="664"/>
      <c r="DU24" s="664"/>
      <c r="DV24" s="689"/>
      <c r="DW24" s="690">
        <v>58.8</v>
      </c>
      <c r="DX24" s="672"/>
      <c r="DY24" s="672"/>
      <c r="DZ24" s="672"/>
      <c r="EA24" s="672"/>
      <c r="EB24" s="672"/>
      <c r="EC24" s="691"/>
    </row>
    <row r="25" spans="2:133" ht="11.25" customHeight="1" x14ac:dyDescent="0.2">
      <c r="B25" s="605" t="s">
        <v>279</v>
      </c>
      <c r="C25" s="606"/>
      <c r="D25" s="606"/>
      <c r="E25" s="606"/>
      <c r="F25" s="606"/>
      <c r="G25" s="606"/>
      <c r="H25" s="606"/>
      <c r="I25" s="606"/>
      <c r="J25" s="606"/>
      <c r="K25" s="606"/>
      <c r="L25" s="606"/>
      <c r="M25" s="606"/>
      <c r="N25" s="606"/>
      <c r="O25" s="606"/>
      <c r="P25" s="606"/>
      <c r="Q25" s="607"/>
      <c r="R25" s="608">
        <v>87718198</v>
      </c>
      <c r="S25" s="609"/>
      <c r="T25" s="609"/>
      <c r="U25" s="609"/>
      <c r="V25" s="609"/>
      <c r="W25" s="609"/>
      <c r="X25" s="609"/>
      <c r="Y25" s="610"/>
      <c r="Z25" s="646">
        <v>47.6</v>
      </c>
      <c r="AA25" s="646"/>
      <c r="AB25" s="646"/>
      <c r="AC25" s="646"/>
      <c r="AD25" s="647">
        <v>83484781</v>
      </c>
      <c r="AE25" s="647"/>
      <c r="AF25" s="647"/>
      <c r="AG25" s="647"/>
      <c r="AH25" s="647"/>
      <c r="AI25" s="647"/>
      <c r="AJ25" s="647"/>
      <c r="AK25" s="647"/>
      <c r="AL25" s="611">
        <v>99.6</v>
      </c>
      <c r="AM25" s="612"/>
      <c r="AN25" s="612"/>
      <c r="AO25" s="648"/>
      <c r="AP25" s="605" t="s">
        <v>280</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281</v>
      </c>
      <c r="CE25" s="606"/>
      <c r="CF25" s="606"/>
      <c r="CG25" s="606"/>
      <c r="CH25" s="606"/>
      <c r="CI25" s="606"/>
      <c r="CJ25" s="606"/>
      <c r="CK25" s="606"/>
      <c r="CL25" s="606"/>
      <c r="CM25" s="606"/>
      <c r="CN25" s="606"/>
      <c r="CO25" s="606"/>
      <c r="CP25" s="606"/>
      <c r="CQ25" s="607"/>
      <c r="CR25" s="608">
        <v>21867728</v>
      </c>
      <c r="CS25" s="621"/>
      <c r="CT25" s="621"/>
      <c r="CU25" s="621"/>
      <c r="CV25" s="621"/>
      <c r="CW25" s="621"/>
      <c r="CX25" s="621"/>
      <c r="CY25" s="622"/>
      <c r="CZ25" s="611">
        <v>12</v>
      </c>
      <c r="DA25" s="623"/>
      <c r="DB25" s="623"/>
      <c r="DC25" s="624"/>
      <c r="DD25" s="614">
        <v>19922144</v>
      </c>
      <c r="DE25" s="621"/>
      <c r="DF25" s="621"/>
      <c r="DG25" s="621"/>
      <c r="DH25" s="621"/>
      <c r="DI25" s="621"/>
      <c r="DJ25" s="621"/>
      <c r="DK25" s="622"/>
      <c r="DL25" s="614">
        <v>18981961</v>
      </c>
      <c r="DM25" s="621"/>
      <c r="DN25" s="621"/>
      <c r="DO25" s="621"/>
      <c r="DP25" s="621"/>
      <c r="DQ25" s="621"/>
      <c r="DR25" s="621"/>
      <c r="DS25" s="621"/>
      <c r="DT25" s="621"/>
      <c r="DU25" s="621"/>
      <c r="DV25" s="622"/>
      <c r="DW25" s="611">
        <v>22.2</v>
      </c>
      <c r="DX25" s="623"/>
      <c r="DY25" s="623"/>
      <c r="DZ25" s="623"/>
      <c r="EA25" s="623"/>
      <c r="EB25" s="623"/>
      <c r="EC25" s="635"/>
    </row>
    <row r="26" spans="2:133" ht="11.25" customHeight="1" x14ac:dyDescent="0.2">
      <c r="B26" s="605" t="s">
        <v>282</v>
      </c>
      <c r="C26" s="606"/>
      <c r="D26" s="606"/>
      <c r="E26" s="606"/>
      <c r="F26" s="606"/>
      <c r="G26" s="606"/>
      <c r="H26" s="606"/>
      <c r="I26" s="606"/>
      <c r="J26" s="606"/>
      <c r="K26" s="606"/>
      <c r="L26" s="606"/>
      <c r="M26" s="606"/>
      <c r="N26" s="606"/>
      <c r="O26" s="606"/>
      <c r="P26" s="606"/>
      <c r="Q26" s="607"/>
      <c r="R26" s="608">
        <v>39426</v>
      </c>
      <c r="S26" s="609"/>
      <c r="T26" s="609"/>
      <c r="U26" s="609"/>
      <c r="V26" s="609"/>
      <c r="W26" s="609"/>
      <c r="X26" s="609"/>
      <c r="Y26" s="610"/>
      <c r="Z26" s="646">
        <v>0</v>
      </c>
      <c r="AA26" s="646"/>
      <c r="AB26" s="646"/>
      <c r="AC26" s="646"/>
      <c r="AD26" s="647">
        <v>39426</v>
      </c>
      <c r="AE26" s="647"/>
      <c r="AF26" s="647"/>
      <c r="AG26" s="647"/>
      <c r="AH26" s="647"/>
      <c r="AI26" s="647"/>
      <c r="AJ26" s="647"/>
      <c r="AK26" s="647"/>
      <c r="AL26" s="611">
        <v>0</v>
      </c>
      <c r="AM26" s="612"/>
      <c r="AN26" s="612"/>
      <c r="AO26" s="648"/>
      <c r="AP26" s="605" t="s">
        <v>283</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284</v>
      </c>
      <c r="CE26" s="606"/>
      <c r="CF26" s="606"/>
      <c r="CG26" s="606"/>
      <c r="CH26" s="606"/>
      <c r="CI26" s="606"/>
      <c r="CJ26" s="606"/>
      <c r="CK26" s="606"/>
      <c r="CL26" s="606"/>
      <c r="CM26" s="606"/>
      <c r="CN26" s="606"/>
      <c r="CO26" s="606"/>
      <c r="CP26" s="606"/>
      <c r="CQ26" s="607"/>
      <c r="CR26" s="608">
        <v>14792028</v>
      </c>
      <c r="CS26" s="609"/>
      <c r="CT26" s="609"/>
      <c r="CU26" s="609"/>
      <c r="CV26" s="609"/>
      <c r="CW26" s="609"/>
      <c r="CX26" s="609"/>
      <c r="CY26" s="610"/>
      <c r="CZ26" s="611">
        <v>8.1</v>
      </c>
      <c r="DA26" s="623"/>
      <c r="DB26" s="623"/>
      <c r="DC26" s="624"/>
      <c r="DD26" s="614">
        <v>13433673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285</v>
      </c>
      <c r="C27" s="606"/>
      <c r="D27" s="606"/>
      <c r="E27" s="606"/>
      <c r="F27" s="606"/>
      <c r="G27" s="606"/>
      <c r="H27" s="606"/>
      <c r="I27" s="606"/>
      <c r="J27" s="606"/>
      <c r="K27" s="606"/>
      <c r="L27" s="606"/>
      <c r="M27" s="606"/>
      <c r="N27" s="606"/>
      <c r="O27" s="606"/>
      <c r="P27" s="606"/>
      <c r="Q27" s="607"/>
      <c r="R27" s="608">
        <v>1020926</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40731282</v>
      </c>
      <c r="BH27" s="609"/>
      <c r="BI27" s="609"/>
      <c r="BJ27" s="609"/>
      <c r="BK27" s="609"/>
      <c r="BL27" s="609"/>
      <c r="BM27" s="609"/>
      <c r="BN27" s="610"/>
      <c r="BO27" s="646">
        <v>100</v>
      </c>
      <c r="BP27" s="646"/>
      <c r="BQ27" s="646"/>
      <c r="BR27" s="646"/>
      <c r="BS27" s="647">
        <v>621115</v>
      </c>
      <c r="BT27" s="647"/>
      <c r="BU27" s="647"/>
      <c r="BV27" s="647"/>
      <c r="BW27" s="647"/>
      <c r="BX27" s="647"/>
      <c r="BY27" s="647"/>
      <c r="BZ27" s="647"/>
      <c r="CA27" s="647"/>
      <c r="CB27" s="687"/>
      <c r="CD27" s="605" t="s">
        <v>287</v>
      </c>
      <c r="CE27" s="606"/>
      <c r="CF27" s="606"/>
      <c r="CG27" s="606"/>
      <c r="CH27" s="606"/>
      <c r="CI27" s="606"/>
      <c r="CJ27" s="606"/>
      <c r="CK27" s="606"/>
      <c r="CL27" s="606"/>
      <c r="CM27" s="606"/>
      <c r="CN27" s="606"/>
      <c r="CO27" s="606"/>
      <c r="CP27" s="606"/>
      <c r="CQ27" s="607"/>
      <c r="CR27" s="608">
        <v>60036213</v>
      </c>
      <c r="CS27" s="621"/>
      <c r="CT27" s="621"/>
      <c r="CU27" s="621"/>
      <c r="CV27" s="621"/>
      <c r="CW27" s="621"/>
      <c r="CX27" s="621"/>
      <c r="CY27" s="622"/>
      <c r="CZ27" s="611">
        <v>32.9</v>
      </c>
      <c r="DA27" s="623"/>
      <c r="DB27" s="623"/>
      <c r="DC27" s="624"/>
      <c r="DD27" s="614">
        <v>22140584</v>
      </c>
      <c r="DE27" s="621"/>
      <c r="DF27" s="621"/>
      <c r="DG27" s="621"/>
      <c r="DH27" s="621"/>
      <c r="DI27" s="621"/>
      <c r="DJ27" s="621"/>
      <c r="DK27" s="622"/>
      <c r="DL27" s="614">
        <v>14750785</v>
      </c>
      <c r="DM27" s="621"/>
      <c r="DN27" s="621"/>
      <c r="DO27" s="621"/>
      <c r="DP27" s="621"/>
      <c r="DQ27" s="621"/>
      <c r="DR27" s="621"/>
      <c r="DS27" s="621"/>
      <c r="DT27" s="621"/>
      <c r="DU27" s="621"/>
      <c r="DV27" s="622"/>
      <c r="DW27" s="611">
        <v>17.3</v>
      </c>
      <c r="DX27" s="623"/>
      <c r="DY27" s="623"/>
      <c r="DZ27" s="623"/>
      <c r="EA27" s="623"/>
      <c r="EB27" s="623"/>
      <c r="EC27" s="635"/>
    </row>
    <row r="28" spans="2:133" ht="11.25" customHeight="1" x14ac:dyDescent="0.2">
      <c r="B28" s="605" t="s">
        <v>288</v>
      </c>
      <c r="C28" s="606"/>
      <c r="D28" s="606"/>
      <c r="E28" s="606"/>
      <c r="F28" s="606"/>
      <c r="G28" s="606"/>
      <c r="H28" s="606"/>
      <c r="I28" s="606"/>
      <c r="J28" s="606"/>
      <c r="K28" s="606"/>
      <c r="L28" s="606"/>
      <c r="M28" s="606"/>
      <c r="N28" s="606"/>
      <c r="O28" s="606"/>
      <c r="P28" s="606"/>
      <c r="Q28" s="607"/>
      <c r="R28" s="608">
        <v>2344196</v>
      </c>
      <c r="S28" s="609"/>
      <c r="T28" s="609"/>
      <c r="U28" s="609"/>
      <c r="V28" s="609"/>
      <c r="W28" s="609"/>
      <c r="X28" s="609"/>
      <c r="Y28" s="610"/>
      <c r="Z28" s="646">
        <v>1.3</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17015757</v>
      </c>
      <c r="CS28" s="609"/>
      <c r="CT28" s="609"/>
      <c r="CU28" s="609"/>
      <c r="CV28" s="609"/>
      <c r="CW28" s="609"/>
      <c r="CX28" s="609"/>
      <c r="CY28" s="610"/>
      <c r="CZ28" s="611">
        <v>9.3000000000000007</v>
      </c>
      <c r="DA28" s="623"/>
      <c r="DB28" s="623"/>
      <c r="DC28" s="624"/>
      <c r="DD28" s="614">
        <v>16464862</v>
      </c>
      <c r="DE28" s="609"/>
      <c r="DF28" s="609"/>
      <c r="DG28" s="609"/>
      <c r="DH28" s="609"/>
      <c r="DI28" s="609"/>
      <c r="DJ28" s="609"/>
      <c r="DK28" s="610"/>
      <c r="DL28" s="614">
        <v>16464862</v>
      </c>
      <c r="DM28" s="609"/>
      <c r="DN28" s="609"/>
      <c r="DO28" s="609"/>
      <c r="DP28" s="609"/>
      <c r="DQ28" s="609"/>
      <c r="DR28" s="609"/>
      <c r="DS28" s="609"/>
      <c r="DT28" s="609"/>
      <c r="DU28" s="609"/>
      <c r="DV28" s="610"/>
      <c r="DW28" s="611">
        <v>19.3</v>
      </c>
      <c r="DX28" s="623"/>
      <c r="DY28" s="623"/>
      <c r="DZ28" s="623"/>
      <c r="EA28" s="623"/>
      <c r="EB28" s="623"/>
      <c r="EC28" s="635"/>
    </row>
    <row r="29" spans="2:133" ht="11.25" customHeight="1" x14ac:dyDescent="0.2">
      <c r="B29" s="605" t="s">
        <v>290</v>
      </c>
      <c r="C29" s="606"/>
      <c r="D29" s="606"/>
      <c r="E29" s="606"/>
      <c r="F29" s="606"/>
      <c r="G29" s="606"/>
      <c r="H29" s="606"/>
      <c r="I29" s="606"/>
      <c r="J29" s="606"/>
      <c r="K29" s="606"/>
      <c r="L29" s="606"/>
      <c r="M29" s="606"/>
      <c r="N29" s="606"/>
      <c r="O29" s="606"/>
      <c r="P29" s="606"/>
      <c r="Q29" s="607"/>
      <c r="R29" s="608">
        <v>1239972</v>
      </c>
      <c r="S29" s="609"/>
      <c r="T29" s="609"/>
      <c r="U29" s="609"/>
      <c r="V29" s="609"/>
      <c r="W29" s="609"/>
      <c r="X29" s="609"/>
      <c r="Y29" s="610"/>
      <c r="Z29" s="646">
        <v>0.7</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291</v>
      </c>
      <c r="CE29" s="628"/>
      <c r="CF29" s="605" t="s">
        <v>66</v>
      </c>
      <c r="CG29" s="606"/>
      <c r="CH29" s="606"/>
      <c r="CI29" s="606"/>
      <c r="CJ29" s="606"/>
      <c r="CK29" s="606"/>
      <c r="CL29" s="606"/>
      <c r="CM29" s="606"/>
      <c r="CN29" s="606"/>
      <c r="CO29" s="606"/>
      <c r="CP29" s="606"/>
      <c r="CQ29" s="607"/>
      <c r="CR29" s="608">
        <v>16984447</v>
      </c>
      <c r="CS29" s="621"/>
      <c r="CT29" s="621"/>
      <c r="CU29" s="621"/>
      <c r="CV29" s="621"/>
      <c r="CW29" s="621"/>
      <c r="CX29" s="621"/>
      <c r="CY29" s="622"/>
      <c r="CZ29" s="611">
        <v>9.3000000000000007</v>
      </c>
      <c r="DA29" s="623"/>
      <c r="DB29" s="623"/>
      <c r="DC29" s="624"/>
      <c r="DD29" s="614">
        <v>16433552</v>
      </c>
      <c r="DE29" s="621"/>
      <c r="DF29" s="621"/>
      <c r="DG29" s="621"/>
      <c r="DH29" s="621"/>
      <c r="DI29" s="621"/>
      <c r="DJ29" s="621"/>
      <c r="DK29" s="622"/>
      <c r="DL29" s="614">
        <v>16433552</v>
      </c>
      <c r="DM29" s="621"/>
      <c r="DN29" s="621"/>
      <c r="DO29" s="621"/>
      <c r="DP29" s="621"/>
      <c r="DQ29" s="621"/>
      <c r="DR29" s="621"/>
      <c r="DS29" s="621"/>
      <c r="DT29" s="621"/>
      <c r="DU29" s="621"/>
      <c r="DV29" s="622"/>
      <c r="DW29" s="611">
        <v>19.2</v>
      </c>
      <c r="DX29" s="623"/>
      <c r="DY29" s="623"/>
      <c r="DZ29" s="623"/>
      <c r="EA29" s="623"/>
      <c r="EB29" s="623"/>
      <c r="EC29" s="635"/>
    </row>
    <row r="30" spans="2:133" ht="11.25" customHeight="1" x14ac:dyDescent="0.2">
      <c r="B30" s="605" t="s">
        <v>292</v>
      </c>
      <c r="C30" s="606"/>
      <c r="D30" s="606"/>
      <c r="E30" s="606"/>
      <c r="F30" s="606"/>
      <c r="G30" s="606"/>
      <c r="H30" s="606"/>
      <c r="I30" s="606"/>
      <c r="J30" s="606"/>
      <c r="K30" s="606"/>
      <c r="L30" s="606"/>
      <c r="M30" s="606"/>
      <c r="N30" s="606"/>
      <c r="O30" s="606"/>
      <c r="P30" s="606"/>
      <c r="Q30" s="607"/>
      <c r="R30" s="608">
        <v>46488066</v>
      </c>
      <c r="S30" s="609"/>
      <c r="T30" s="609"/>
      <c r="U30" s="609"/>
      <c r="V30" s="609"/>
      <c r="W30" s="609"/>
      <c r="X30" s="609"/>
      <c r="Y30" s="610"/>
      <c r="Z30" s="646">
        <v>25.2</v>
      </c>
      <c r="AA30" s="646"/>
      <c r="AB30" s="646"/>
      <c r="AC30" s="646"/>
      <c r="AD30" s="647" t="s">
        <v>122</v>
      </c>
      <c r="AE30" s="647"/>
      <c r="AF30" s="647"/>
      <c r="AG30" s="647"/>
      <c r="AH30" s="647"/>
      <c r="AI30" s="647"/>
      <c r="AJ30" s="647"/>
      <c r="AK30" s="647"/>
      <c r="AL30" s="611" t="s">
        <v>122</v>
      </c>
      <c r="AM30" s="612"/>
      <c r="AN30" s="612"/>
      <c r="AO30" s="648"/>
      <c r="AP30" s="660" t="s">
        <v>210</v>
      </c>
      <c r="AQ30" s="661"/>
      <c r="AR30" s="661"/>
      <c r="AS30" s="661"/>
      <c r="AT30" s="661"/>
      <c r="AU30" s="661"/>
      <c r="AV30" s="661"/>
      <c r="AW30" s="661"/>
      <c r="AX30" s="661"/>
      <c r="AY30" s="661"/>
      <c r="AZ30" s="661"/>
      <c r="BA30" s="661"/>
      <c r="BB30" s="661"/>
      <c r="BC30" s="661"/>
      <c r="BD30" s="661"/>
      <c r="BE30" s="661"/>
      <c r="BF30" s="662"/>
      <c r="BG30" s="660" t="s">
        <v>293</v>
      </c>
      <c r="BH30" s="683"/>
      <c r="BI30" s="683"/>
      <c r="BJ30" s="683"/>
      <c r="BK30" s="683"/>
      <c r="BL30" s="683"/>
      <c r="BM30" s="683"/>
      <c r="BN30" s="683"/>
      <c r="BO30" s="683"/>
      <c r="BP30" s="683"/>
      <c r="BQ30" s="684"/>
      <c r="BR30" s="660" t="s">
        <v>294</v>
      </c>
      <c r="BS30" s="683"/>
      <c r="BT30" s="683"/>
      <c r="BU30" s="683"/>
      <c r="BV30" s="683"/>
      <c r="BW30" s="683"/>
      <c r="BX30" s="683"/>
      <c r="BY30" s="683"/>
      <c r="BZ30" s="683"/>
      <c r="CA30" s="683"/>
      <c r="CB30" s="684"/>
      <c r="CD30" s="629"/>
      <c r="CE30" s="630"/>
      <c r="CF30" s="605" t="s">
        <v>295</v>
      </c>
      <c r="CG30" s="606"/>
      <c r="CH30" s="606"/>
      <c r="CI30" s="606"/>
      <c r="CJ30" s="606"/>
      <c r="CK30" s="606"/>
      <c r="CL30" s="606"/>
      <c r="CM30" s="606"/>
      <c r="CN30" s="606"/>
      <c r="CO30" s="606"/>
      <c r="CP30" s="606"/>
      <c r="CQ30" s="607"/>
      <c r="CR30" s="608">
        <v>16258097</v>
      </c>
      <c r="CS30" s="609"/>
      <c r="CT30" s="609"/>
      <c r="CU30" s="609"/>
      <c r="CV30" s="609"/>
      <c r="CW30" s="609"/>
      <c r="CX30" s="609"/>
      <c r="CY30" s="610"/>
      <c r="CZ30" s="611">
        <v>8.9</v>
      </c>
      <c r="DA30" s="623"/>
      <c r="DB30" s="623"/>
      <c r="DC30" s="624"/>
      <c r="DD30" s="614">
        <v>15712327</v>
      </c>
      <c r="DE30" s="609"/>
      <c r="DF30" s="609"/>
      <c r="DG30" s="609"/>
      <c r="DH30" s="609"/>
      <c r="DI30" s="609"/>
      <c r="DJ30" s="609"/>
      <c r="DK30" s="610"/>
      <c r="DL30" s="614">
        <v>15712327</v>
      </c>
      <c r="DM30" s="609"/>
      <c r="DN30" s="609"/>
      <c r="DO30" s="609"/>
      <c r="DP30" s="609"/>
      <c r="DQ30" s="609"/>
      <c r="DR30" s="609"/>
      <c r="DS30" s="609"/>
      <c r="DT30" s="609"/>
      <c r="DU30" s="609"/>
      <c r="DV30" s="610"/>
      <c r="DW30" s="611">
        <v>18.399999999999999</v>
      </c>
      <c r="DX30" s="623"/>
      <c r="DY30" s="623"/>
      <c r="DZ30" s="623"/>
      <c r="EA30" s="623"/>
      <c r="EB30" s="623"/>
      <c r="EC30" s="635"/>
    </row>
    <row r="31" spans="2:133" ht="11.25" customHeight="1" x14ac:dyDescent="0.2">
      <c r="B31" s="675" t="s">
        <v>296</v>
      </c>
      <c r="C31" s="676"/>
      <c r="D31" s="676"/>
      <c r="E31" s="676"/>
      <c r="F31" s="676"/>
      <c r="G31" s="676"/>
      <c r="H31" s="676"/>
      <c r="I31" s="676"/>
      <c r="J31" s="676"/>
      <c r="K31" s="676"/>
      <c r="L31" s="676"/>
      <c r="M31" s="676"/>
      <c r="N31" s="676"/>
      <c r="O31" s="676"/>
      <c r="P31" s="676"/>
      <c r="Q31" s="677"/>
      <c r="R31" s="608">
        <v>272100</v>
      </c>
      <c r="S31" s="609"/>
      <c r="T31" s="609"/>
      <c r="U31" s="609"/>
      <c r="V31" s="609"/>
      <c r="W31" s="609"/>
      <c r="X31" s="609"/>
      <c r="Y31" s="610"/>
      <c r="Z31" s="646">
        <v>0.1</v>
      </c>
      <c r="AA31" s="646"/>
      <c r="AB31" s="646"/>
      <c r="AC31" s="646"/>
      <c r="AD31" s="647">
        <v>272100</v>
      </c>
      <c r="AE31" s="647"/>
      <c r="AF31" s="647"/>
      <c r="AG31" s="647"/>
      <c r="AH31" s="647"/>
      <c r="AI31" s="647"/>
      <c r="AJ31" s="647"/>
      <c r="AK31" s="647"/>
      <c r="AL31" s="611">
        <v>0.3</v>
      </c>
      <c r="AM31" s="612"/>
      <c r="AN31" s="612"/>
      <c r="AO31" s="648"/>
      <c r="AP31" s="678" t="s">
        <v>297</v>
      </c>
      <c r="AQ31" s="679"/>
      <c r="AR31" s="679"/>
      <c r="AS31" s="679"/>
      <c r="AT31" s="680" t="s">
        <v>298</v>
      </c>
      <c r="AU31" s="212"/>
      <c r="AV31" s="212"/>
      <c r="AW31" s="212"/>
      <c r="AX31" s="666" t="s">
        <v>176</v>
      </c>
      <c r="AY31" s="667"/>
      <c r="AZ31" s="667"/>
      <c r="BA31" s="667"/>
      <c r="BB31" s="667"/>
      <c r="BC31" s="667"/>
      <c r="BD31" s="667"/>
      <c r="BE31" s="667"/>
      <c r="BF31" s="668"/>
      <c r="BG31" s="670">
        <v>99.5</v>
      </c>
      <c r="BH31" s="671"/>
      <c r="BI31" s="671"/>
      <c r="BJ31" s="671"/>
      <c r="BK31" s="671"/>
      <c r="BL31" s="671"/>
      <c r="BM31" s="672">
        <v>98.4</v>
      </c>
      <c r="BN31" s="671"/>
      <c r="BO31" s="671"/>
      <c r="BP31" s="671"/>
      <c r="BQ31" s="673"/>
      <c r="BR31" s="670">
        <v>99.5</v>
      </c>
      <c r="BS31" s="671"/>
      <c r="BT31" s="671"/>
      <c r="BU31" s="671"/>
      <c r="BV31" s="671"/>
      <c r="BW31" s="671"/>
      <c r="BX31" s="672">
        <v>97.5</v>
      </c>
      <c r="BY31" s="671"/>
      <c r="BZ31" s="671"/>
      <c r="CA31" s="671"/>
      <c r="CB31" s="673"/>
      <c r="CD31" s="629"/>
      <c r="CE31" s="630"/>
      <c r="CF31" s="605" t="s">
        <v>299</v>
      </c>
      <c r="CG31" s="606"/>
      <c r="CH31" s="606"/>
      <c r="CI31" s="606"/>
      <c r="CJ31" s="606"/>
      <c r="CK31" s="606"/>
      <c r="CL31" s="606"/>
      <c r="CM31" s="606"/>
      <c r="CN31" s="606"/>
      <c r="CO31" s="606"/>
      <c r="CP31" s="606"/>
      <c r="CQ31" s="607"/>
      <c r="CR31" s="608">
        <v>726350</v>
      </c>
      <c r="CS31" s="621"/>
      <c r="CT31" s="621"/>
      <c r="CU31" s="621"/>
      <c r="CV31" s="621"/>
      <c r="CW31" s="621"/>
      <c r="CX31" s="621"/>
      <c r="CY31" s="622"/>
      <c r="CZ31" s="611">
        <v>0.4</v>
      </c>
      <c r="DA31" s="623"/>
      <c r="DB31" s="623"/>
      <c r="DC31" s="624"/>
      <c r="DD31" s="614">
        <v>721225</v>
      </c>
      <c r="DE31" s="621"/>
      <c r="DF31" s="621"/>
      <c r="DG31" s="621"/>
      <c r="DH31" s="621"/>
      <c r="DI31" s="621"/>
      <c r="DJ31" s="621"/>
      <c r="DK31" s="622"/>
      <c r="DL31" s="614">
        <v>721225</v>
      </c>
      <c r="DM31" s="621"/>
      <c r="DN31" s="621"/>
      <c r="DO31" s="621"/>
      <c r="DP31" s="621"/>
      <c r="DQ31" s="621"/>
      <c r="DR31" s="621"/>
      <c r="DS31" s="621"/>
      <c r="DT31" s="621"/>
      <c r="DU31" s="621"/>
      <c r="DV31" s="622"/>
      <c r="DW31" s="611">
        <v>0.8</v>
      </c>
      <c r="DX31" s="623"/>
      <c r="DY31" s="623"/>
      <c r="DZ31" s="623"/>
      <c r="EA31" s="623"/>
      <c r="EB31" s="623"/>
      <c r="EC31" s="635"/>
    </row>
    <row r="32" spans="2:133" ht="11.25" customHeight="1" x14ac:dyDescent="0.2">
      <c r="B32" s="605" t="s">
        <v>300</v>
      </c>
      <c r="C32" s="606"/>
      <c r="D32" s="606"/>
      <c r="E32" s="606"/>
      <c r="F32" s="606"/>
      <c r="G32" s="606"/>
      <c r="H32" s="606"/>
      <c r="I32" s="606"/>
      <c r="J32" s="606"/>
      <c r="K32" s="606"/>
      <c r="L32" s="606"/>
      <c r="M32" s="606"/>
      <c r="N32" s="606"/>
      <c r="O32" s="606"/>
      <c r="P32" s="606"/>
      <c r="Q32" s="607"/>
      <c r="R32" s="608">
        <v>12959580</v>
      </c>
      <c r="S32" s="609"/>
      <c r="T32" s="609"/>
      <c r="U32" s="609"/>
      <c r="V32" s="609"/>
      <c r="W32" s="609"/>
      <c r="X32" s="609"/>
      <c r="Y32" s="610"/>
      <c r="Z32" s="646">
        <v>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301</v>
      </c>
      <c r="AX32" s="605" t="s">
        <v>302</v>
      </c>
      <c r="AY32" s="606"/>
      <c r="AZ32" s="606"/>
      <c r="BA32" s="606"/>
      <c r="BB32" s="606"/>
      <c r="BC32" s="606"/>
      <c r="BD32" s="606"/>
      <c r="BE32" s="606"/>
      <c r="BF32" s="607"/>
      <c r="BG32" s="674">
        <v>99.3</v>
      </c>
      <c r="BH32" s="621"/>
      <c r="BI32" s="621"/>
      <c r="BJ32" s="621"/>
      <c r="BK32" s="621"/>
      <c r="BL32" s="621"/>
      <c r="BM32" s="612">
        <v>98.4</v>
      </c>
      <c r="BN32" s="621"/>
      <c r="BO32" s="621"/>
      <c r="BP32" s="621"/>
      <c r="BQ32" s="644"/>
      <c r="BR32" s="674">
        <v>99.5</v>
      </c>
      <c r="BS32" s="621"/>
      <c r="BT32" s="621"/>
      <c r="BU32" s="621"/>
      <c r="BV32" s="621"/>
      <c r="BW32" s="621"/>
      <c r="BX32" s="612">
        <v>98.3</v>
      </c>
      <c r="BY32" s="621"/>
      <c r="BZ32" s="621"/>
      <c r="CA32" s="621"/>
      <c r="CB32" s="644"/>
      <c r="CD32" s="631"/>
      <c r="CE32" s="632"/>
      <c r="CF32" s="605" t="s">
        <v>303</v>
      </c>
      <c r="CG32" s="606"/>
      <c r="CH32" s="606"/>
      <c r="CI32" s="606"/>
      <c r="CJ32" s="606"/>
      <c r="CK32" s="606"/>
      <c r="CL32" s="606"/>
      <c r="CM32" s="606"/>
      <c r="CN32" s="606"/>
      <c r="CO32" s="606"/>
      <c r="CP32" s="606"/>
      <c r="CQ32" s="607"/>
      <c r="CR32" s="608">
        <v>31310</v>
      </c>
      <c r="CS32" s="609"/>
      <c r="CT32" s="609"/>
      <c r="CU32" s="609"/>
      <c r="CV32" s="609"/>
      <c r="CW32" s="609"/>
      <c r="CX32" s="609"/>
      <c r="CY32" s="610"/>
      <c r="CZ32" s="611">
        <v>0</v>
      </c>
      <c r="DA32" s="623"/>
      <c r="DB32" s="623"/>
      <c r="DC32" s="624"/>
      <c r="DD32" s="614">
        <v>31310</v>
      </c>
      <c r="DE32" s="609"/>
      <c r="DF32" s="609"/>
      <c r="DG32" s="609"/>
      <c r="DH32" s="609"/>
      <c r="DI32" s="609"/>
      <c r="DJ32" s="609"/>
      <c r="DK32" s="610"/>
      <c r="DL32" s="614">
        <v>31310</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304</v>
      </c>
      <c r="C33" s="606"/>
      <c r="D33" s="606"/>
      <c r="E33" s="606"/>
      <c r="F33" s="606"/>
      <c r="G33" s="606"/>
      <c r="H33" s="606"/>
      <c r="I33" s="606"/>
      <c r="J33" s="606"/>
      <c r="K33" s="606"/>
      <c r="L33" s="606"/>
      <c r="M33" s="606"/>
      <c r="N33" s="606"/>
      <c r="O33" s="606"/>
      <c r="P33" s="606"/>
      <c r="Q33" s="607"/>
      <c r="R33" s="608">
        <v>131635</v>
      </c>
      <c r="S33" s="609"/>
      <c r="T33" s="609"/>
      <c r="U33" s="609"/>
      <c r="V33" s="609"/>
      <c r="W33" s="609"/>
      <c r="X33" s="609"/>
      <c r="Y33" s="610"/>
      <c r="Z33" s="646">
        <v>0.1</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2"/>
      <c r="AU33" s="213"/>
      <c r="AV33" s="213"/>
      <c r="AW33" s="213"/>
      <c r="AX33" s="589" t="s">
        <v>305</v>
      </c>
      <c r="AY33" s="590"/>
      <c r="AZ33" s="590"/>
      <c r="BA33" s="590"/>
      <c r="BB33" s="590"/>
      <c r="BC33" s="590"/>
      <c r="BD33" s="590"/>
      <c r="BE33" s="590"/>
      <c r="BF33" s="591"/>
      <c r="BG33" s="669">
        <v>99.5</v>
      </c>
      <c r="BH33" s="593"/>
      <c r="BI33" s="593"/>
      <c r="BJ33" s="593"/>
      <c r="BK33" s="593"/>
      <c r="BL33" s="593"/>
      <c r="BM33" s="639">
        <v>98.3</v>
      </c>
      <c r="BN33" s="593"/>
      <c r="BO33" s="593"/>
      <c r="BP33" s="593"/>
      <c r="BQ33" s="656"/>
      <c r="BR33" s="669">
        <v>99.4</v>
      </c>
      <c r="BS33" s="593"/>
      <c r="BT33" s="593"/>
      <c r="BU33" s="593"/>
      <c r="BV33" s="593"/>
      <c r="BW33" s="593"/>
      <c r="BX33" s="639">
        <v>96.5</v>
      </c>
      <c r="BY33" s="593"/>
      <c r="BZ33" s="593"/>
      <c r="CA33" s="593"/>
      <c r="CB33" s="656"/>
      <c r="CD33" s="605" t="s">
        <v>306</v>
      </c>
      <c r="CE33" s="606"/>
      <c r="CF33" s="606"/>
      <c r="CG33" s="606"/>
      <c r="CH33" s="606"/>
      <c r="CI33" s="606"/>
      <c r="CJ33" s="606"/>
      <c r="CK33" s="606"/>
      <c r="CL33" s="606"/>
      <c r="CM33" s="606"/>
      <c r="CN33" s="606"/>
      <c r="CO33" s="606"/>
      <c r="CP33" s="606"/>
      <c r="CQ33" s="607"/>
      <c r="CR33" s="608">
        <v>65287313</v>
      </c>
      <c r="CS33" s="621"/>
      <c r="CT33" s="621"/>
      <c r="CU33" s="621"/>
      <c r="CV33" s="621"/>
      <c r="CW33" s="621"/>
      <c r="CX33" s="621"/>
      <c r="CY33" s="622"/>
      <c r="CZ33" s="611">
        <v>35.799999999999997</v>
      </c>
      <c r="DA33" s="623"/>
      <c r="DB33" s="623"/>
      <c r="DC33" s="624"/>
      <c r="DD33" s="614">
        <v>42695608</v>
      </c>
      <c r="DE33" s="621"/>
      <c r="DF33" s="621"/>
      <c r="DG33" s="621"/>
      <c r="DH33" s="621"/>
      <c r="DI33" s="621"/>
      <c r="DJ33" s="621"/>
      <c r="DK33" s="622"/>
      <c r="DL33" s="614">
        <v>32343661</v>
      </c>
      <c r="DM33" s="621"/>
      <c r="DN33" s="621"/>
      <c r="DO33" s="621"/>
      <c r="DP33" s="621"/>
      <c r="DQ33" s="621"/>
      <c r="DR33" s="621"/>
      <c r="DS33" s="621"/>
      <c r="DT33" s="621"/>
      <c r="DU33" s="621"/>
      <c r="DV33" s="622"/>
      <c r="DW33" s="611">
        <v>37.9</v>
      </c>
      <c r="DX33" s="623"/>
      <c r="DY33" s="623"/>
      <c r="DZ33" s="623"/>
      <c r="EA33" s="623"/>
      <c r="EB33" s="623"/>
      <c r="EC33" s="635"/>
    </row>
    <row r="34" spans="2:133" ht="11.25" customHeight="1" x14ac:dyDescent="0.2">
      <c r="B34" s="605" t="s">
        <v>307</v>
      </c>
      <c r="C34" s="606"/>
      <c r="D34" s="606"/>
      <c r="E34" s="606"/>
      <c r="F34" s="606"/>
      <c r="G34" s="606"/>
      <c r="H34" s="606"/>
      <c r="I34" s="606"/>
      <c r="J34" s="606"/>
      <c r="K34" s="606"/>
      <c r="L34" s="606"/>
      <c r="M34" s="606"/>
      <c r="N34" s="606"/>
      <c r="O34" s="606"/>
      <c r="P34" s="606"/>
      <c r="Q34" s="607"/>
      <c r="R34" s="608">
        <v>2853777</v>
      </c>
      <c r="S34" s="609"/>
      <c r="T34" s="609"/>
      <c r="U34" s="609"/>
      <c r="V34" s="609"/>
      <c r="W34" s="609"/>
      <c r="X34" s="609"/>
      <c r="Y34" s="610"/>
      <c r="Z34" s="646">
        <v>1.5</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308</v>
      </c>
      <c r="CE34" s="606"/>
      <c r="CF34" s="606"/>
      <c r="CG34" s="606"/>
      <c r="CH34" s="606"/>
      <c r="CI34" s="606"/>
      <c r="CJ34" s="606"/>
      <c r="CK34" s="606"/>
      <c r="CL34" s="606"/>
      <c r="CM34" s="606"/>
      <c r="CN34" s="606"/>
      <c r="CO34" s="606"/>
      <c r="CP34" s="606"/>
      <c r="CQ34" s="607"/>
      <c r="CR34" s="608">
        <v>23293120</v>
      </c>
      <c r="CS34" s="609"/>
      <c r="CT34" s="609"/>
      <c r="CU34" s="609"/>
      <c r="CV34" s="609"/>
      <c r="CW34" s="609"/>
      <c r="CX34" s="609"/>
      <c r="CY34" s="610"/>
      <c r="CZ34" s="611">
        <v>12.8</v>
      </c>
      <c r="DA34" s="623"/>
      <c r="DB34" s="623"/>
      <c r="DC34" s="624"/>
      <c r="DD34" s="614">
        <v>15682774</v>
      </c>
      <c r="DE34" s="609"/>
      <c r="DF34" s="609"/>
      <c r="DG34" s="609"/>
      <c r="DH34" s="609"/>
      <c r="DI34" s="609"/>
      <c r="DJ34" s="609"/>
      <c r="DK34" s="610"/>
      <c r="DL34" s="614">
        <v>12184859</v>
      </c>
      <c r="DM34" s="609"/>
      <c r="DN34" s="609"/>
      <c r="DO34" s="609"/>
      <c r="DP34" s="609"/>
      <c r="DQ34" s="609"/>
      <c r="DR34" s="609"/>
      <c r="DS34" s="609"/>
      <c r="DT34" s="609"/>
      <c r="DU34" s="609"/>
      <c r="DV34" s="610"/>
      <c r="DW34" s="611">
        <v>14.3</v>
      </c>
      <c r="DX34" s="623"/>
      <c r="DY34" s="623"/>
      <c r="DZ34" s="623"/>
      <c r="EA34" s="623"/>
      <c r="EB34" s="623"/>
      <c r="EC34" s="635"/>
    </row>
    <row r="35" spans="2:133" ht="11.25" customHeight="1" x14ac:dyDescent="0.2">
      <c r="B35" s="605" t="s">
        <v>309</v>
      </c>
      <c r="C35" s="606"/>
      <c r="D35" s="606"/>
      <c r="E35" s="606"/>
      <c r="F35" s="606"/>
      <c r="G35" s="606"/>
      <c r="H35" s="606"/>
      <c r="I35" s="606"/>
      <c r="J35" s="606"/>
      <c r="K35" s="606"/>
      <c r="L35" s="606"/>
      <c r="M35" s="606"/>
      <c r="N35" s="606"/>
      <c r="O35" s="606"/>
      <c r="P35" s="606"/>
      <c r="Q35" s="607"/>
      <c r="R35" s="608">
        <v>4936045</v>
      </c>
      <c r="S35" s="609"/>
      <c r="T35" s="609"/>
      <c r="U35" s="609"/>
      <c r="V35" s="609"/>
      <c r="W35" s="609"/>
      <c r="X35" s="609"/>
      <c r="Y35" s="610"/>
      <c r="Z35" s="646">
        <v>2.7</v>
      </c>
      <c r="AA35" s="646"/>
      <c r="AB35" s="646"/>
      <c r="AC35" s="646"/>
      <c r="AD35" s="647" t="s">
        <v>122</v>
      </c>
      <c r="AE35" s="647"/>
      <c r="AF35" s="647"/>
      <c r="AG35" s="647"/>
      <c r="AH35" s="647"/>
      <c r="AI35" s="647"/>
      <c r="AJ35" s="647"/>
      <c r="AK35" s="647"/>
      <c r="AL35" s="611" t="s">
        <v>122</v>
      </c>
      <c r="AM35" s="612"/>
      <c r="AN35" s="612"/>
      <c r="AO35" s="648"/>
      <c r="AP35" s="216"/>
      <c r="AQ35" s="660" t="s">
        <v>310</v>
      </c>
      <c r="AR35" s="661"/>
      <c r="AS35" s="661"/>
      <c r="AT35" s="661"/>
      <c r="AU35" s="661"/>
      <c r="AV35" s="661"/>
      <c r="AW35" s="661"/>
      <c r="AX35" s="661"/>
      <c r="AY35" s="661"/>
      <c r="AZ35" s="661"/>
      <c r="BA35" s="661"/>
      <c r="BB35" s="661"/>
      <c r="BC35" s="661"/>
      <c r="BD35" s="661"/>
      <c r="BE35" s="661"/>
      <c r="BF35" s="662"/>
      <c r="BG35" s="660" t="s">
        <v>311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312</v>
      </c>
      <c r="CE35" s="606"/>
      <c r="CF35" s="606"/>
      <c r="CG35" s="606"/>
      <c r="CH35" s="606"/>
      <c r="CI35" s="606"/>
      <c r="CJ35" s="606"/>
      <c r="CK35" s="606"/>
      <c r="CL35" s="606"/>
      <c r="CM35" s="606"/>
      <c r="CN35" s="606"/>
      <c r="CO35" s="606"/>
      <c r="CP35" s="606"/>
      <c r="CQ35" s="607"/>
      <c r="CR35" s="608">
        <v>4977540</v>
      </c>
      <c r="CS35" s="621"/>
      <c r="CT35" s="621"/>
      <c r="CU35" s="621"/>
      <c r="CV35" s="621"/>
      <c r="CW35" s="621"/>
      <c r="CX35" s="621"/>
      <c r="CY35" s="622"/>
      <c r="CZ35" s="611">
        <v>2.7</v>
      </c>
      <c r="DA35" s="623"/>
      <c r="DB35" s="623"/>
      <c r="DC35" s="624"/>
      <c r="DD35" s="614">
        <v>4242723</v>
      </c>
      <c r="DE35" s="621"/>
      <c r="DF35" s="621"/>
      <c r="DG35" s="621"/>
      <c r="DH35" s="621"/>
      <c r="DI35" s="621"/>
      <c r="DJ35" s="621"/>
      <c r="DK35" s="622"/>
      <c r="DL35" s="614">
        <v>4212897</v>
      </c>
      <c r="DM35" s="621"/>
      <c r="DN35" s="621"/>
      <c r="DO35" s="621"/>
      <c r="DP35" s="621"/>
      <c r="DQ35" s="621"/>
      <c r="DR35" s="621"/>
      <c r="DS35" s="621"/>
      <c r="DT35" s="621"/>
      <c r="DU35" s="621"/>
      <c r="DV35" s="622"/>
      <c r="DW35" s="611">
        <v>4.9000000000000004</v>
      </c>
      <c r="DX35" s="623"/>
      <c r="DY35" s="623"/>
      <c r="DZ35" s="623"/>
      <c r="EA35" s="623"/>
      <c r="EB35" s="623"/>
      <c r="EC35" s="635"/>
    </row>
    <row r="36" spans="2:133" ht="11.25" customHeight="1" x14ac:dyDescent="0.2">
      <c r="B36" s="605" t="s">
        <v>313</v>
      </c>
      <c r="C36" s="606"/>
      <c r="D36" s="606"/>
      <c r="E36" s="606"/>
      <c r="F36" s="606"/>
      <c r="G36" s="606"/>
      <c r="H36" s="606"/>
      <c r="I36" s="606"/>
      <c r="J36" s="606"/>
      <c r="K36" s="606"/>
      <c r="L36" s="606"/>
      <c r="M36" s="606"/>
      <c r="N36" s="606"/>
      <c r="O36" s="606"/>
      <c r="P36" s="606"/>
      <c r="Q36" s="607"/>
      <c r="R36" s="608">
        <v>2280931</v>
      </c>
      <c r="S36" s="609"/>
      <c r="T36" s="609"/>
      <c r="U36" s="609"/>
      <c r="V36" s="609"/>
      <c r="W36" s="609"/>
      <c r="X36" s="609"/>
      <c r="Y36" s="610"/>
      <c r="Z36" s="646">
        <v>1.2</v>
      </c>
      <c r="AA36" s="646"/>
      <c r="AB36" s="646"/>
      <c r="AC36" s="646"/>
      <c r="AD36" s="647" t="s">
        <v>122</v>
      </c>
      <c r="AE36" s="647"/>
      <c r="AF36" s="647"/>
      <c r="AG36" s="647"/>
      <c r="AH36" s="647"/>
      <c r="AI36" s="647"/>
      <c r="AJ36" s="647"/>
      <c r="AK36" s="647"/>
      <c r="AL36" s="611" t="s">
        <v>122</v>
      </c>
      <c r="AM36" s="612"/>
      <c r="AN36" s="612"/>
      <c r="AO36" s="648"/>
      <c r="AP36" s="216"/>
      <c r="AQ36" s="657" t="s">
        <v>314</v>
      </c>
      <c r="AR36" s="658"/>
      <c r="AS36" s="658"/>
      <c r="AT36" s="658"/>
      <c r="AU36" s="658"/>
      <c r="AV36" s="658"/>
      <c r="AW36" s="658"/>
      <c r="AX36" s="658"/>
      <c r="AY36" s="659"/>
      <c r="AZ36" s="663">
        <v>18890708</v>
      </c>
      <c r="BA36" s="664"/>
      <c r="BB36" s="664"/>
      <c r="BC36" s="664"/>
      <c r="BD36" s="664"/>
      <c r="BE36" s="664"/>
      <c r="BF36" s="665"/>
      <c r="BG36" s="666" t="s">
        <v>315</v>
      </c>
      <c r="BH36" s="667"/>
      <c r="BI36" s="667"/>
      <c r="BJ36" s="667"/>
      <c r="BK36" s="667"/>
      <c r="BL36" s="667"/>
      <c r="BM36" s="667"/>
      <c r="BN36" s="667"/>
      <c r="BO36" s="667"/>
      <c r="BP36" s="667"/>
      <c r="BQ36" s="667"/>
      <c r="BR36" s="667"/>
      <c r="BS36" s="667"/>
      <c r="BT36" s="667"/>
      <c r="BU36" s="668"/>
      <c r="BV36" s="663">
        <v>180830</v>
      </c>
      <c r="BW36" s="664"/>
      <c r="BX36" s="664"/>
      <c r="BY36" s="664"/>
      <c r="BZ36" s="664"/>
      <c r="CA36" s="664"/>
      <c r="CB36" s="665"/>
      <c r="CD36" s="605" t="s">
        <v>316</v>
      </c>
      <c r="CE36" s="606"/>
      <c r="CF36" s="606"/>
      <c r="CG36" s="606"/>
      <c r="CH36" s="606"/>
      <c r="CI36" s="606"/>
      <c r="CJ36" s="606"/>
      <c r="CK36" s="606"/>
      <c r="CL36" s="606"/>
      <c r="CM36" s="606"/>
      <c r="CN36" s="606"/>
      <c r="CO36" s="606"/>
      <c r="CP36" s="606"/>
      <c r="CQ36" s="607"/>
      <c r="CR36" s="608">
        <v>12616055</v>
      </c>
      <c r="CS36" s="609"/>
      <c r="CT36" s="609"/>
      <c r="CU36" s="609"/>
      <c r="CV36" s="609"/>
      <c r="CW36" s="609"/>
      <c r="CX36" s="609"/>
      <c r="CY36" s="610"/>
      <c r="CZ36" s="611">
        <v>6.9</v>
      </c>
      <c r="DA36" s="623"/>
      <c r="DB36" s="623"/>
      <c r="DC36" s="624"/>
      <c r="DD36" s="614">
        <v>9895241</v>
      </c>
      <c r="DE36" s="609"/>
      <c r="DF36" s="609"/>
      <c r="DG36" s="609"/>
      <c r="DH36" s="609"/>
      <c r="DI36" s="609"/>
      <c r="DJ36" s="609"/>
      <c r="DK36" s="610"/>
      <c r="DL36" s="614">
        <v>4530125</v>
      </c>
      <c r="DM36" s="609"/>
      <c r="DN36" s="609"/>
      <c r="DO36" s="609"/>
      <c r="DP36" s="609"/>
      <c r="DQ36" s="609"/>
      <c r="DR36" s="609"/>
      <c r="DS36" s="609"/>
      <c r="DT36" s="609"/>
      <c r="DU36" s="609"/>
      <c r="DV36" s="610"/>
      <c r="DW36" s="611">
        <v>5.3</v>
      </c>
      <c r="DX36" s="623"/>
      <c r="DY36" s="623"/>
      <c r="DZ36" s="623"/>
      <c r="EA36" s="623"/>
      <c r="EB36" s="623"/>
      <c r="EC36" s="635"/>
    </row>
    <row r="37" spans="2:133" ht="11.25" customHeight="1" x14ac:dyDescent="0.2">
      <c r="B37" s="605" t="s">
        <v>317</v>
      </c>
      <c r="C37" s="606"/>
      <c r="D37" s="606"/>
      <c r="E37" s="606"/>
      <c r="F37" s="606"/>
      <c r="G37" s="606"/>
      <c r="H37" s="606"/>
      <c r="I37" s="606"/>
      <c r="J37" s="606"/>
      <c r="K37" s="606"/>
      <c r="L37" s="606"/>
      <c r="M37" s="606"/>
      <c r="N37" s="606"/>
      <c r="O37" s="606"/>
      <c r="P37" s="606"/>
      <c r="Q37" s="607"/>
      <c r="R37" s="608">
        <v>8360678</v>
      </c>
      <c r="S37" s="609"/>
      <c r="T37" s="609"/>
      <c r="U37" s="609"/>
      <c r="V37" s="609"/>
      <c r="W37" s="609"/>
      <c r="X37" s="609"/>
      <c r="Y37" s="610"/>
      <c r="Z37" s="646">
        <v>4.5</v>
      </c>
      <c r="AA37" s="646"/>
      <c r="AB37" s="646"/>
      <c r="AC37" s="646"/>
      <c r="AD37" s="647">
        <v>260</v>
      </c>
      <c r="AE37" s="647"/>
      <c r="AF37" s="647"/>
      <c r="AG37" s="647"/>
      <c r="AH37" s="647"/>
      <c r="AI37" s="647"/>
      <c r="AJ37" s="647"/>
      <c r="AK37" s="647"/>
      <c r="AL37" s="611">
        <v>0</v>
      </c>
      <c r="AM37" s="612"/>
      <c r="AN37" s="612"/>
      <c r="AO37" s="648"/>
      <c r="AQ37" s="641" t="s">
        <v>318</v>
      </c>
      <c r="AR37" s="642"/>
      <c r="AS37" s="642"/>
      <c r="AT37" s="642"/>
      <c r="AU37" s="642"/>
      <c r="AV37" s="642"/>
      <c r="AW37" s="642"/>
      <c r="AX37" s="642"/>
      <c r="AY37" s="643"/>
      <c r="AZ37" s="608">
        <v>1715551</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-482282</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45293</v>
      </c>
      <c r="CS37" s="621"/>
      <c r="CT37" s="621"/>
      <c r="CU37" s="621"/>
      <c r="CV37" s="621"/>
      <c r="CW37" s="621"/>
      <c r="CX37" s="621"/>
      <c r="CY37" s="622"/>
      <c r="CZ37" s="611">
        <v>0</v>
      </c>
      <c r="DA37" s="623"/>
      <c r="DB37" s="623"/>
      <c r="DC37" s="624"/>
      <c r="DD37" s="614">
        <v>45293</v>
      </c>
      <c r="DE37" s="621"/>
      <c r="DF37" s="621"/>
      <c r="DG37" s="621"/>
      <c r="DH37" s="621"/>
      <c r="DI37" s="621"/>
      <c r="DJ37" s="621"/>
      <c r="DK37" s="622"/>
      <c r="DL37" s="614">
        <v>45293</v>
      </c>
      <c r="DM37" s="621"/>
      <c r="DN37" s="621"/>
      <c r="DO37" s="621"/>
      <c r="DP37" s="621"/>
      <c r="DQ37" s="621"/>
      <c r="DR37" s="621"/>
      <c r="DS37" s="621"/>
      <c r="DT37" s="621"/>
      <c r="DU37" s="621"/>
      <c r="DV37" s="622"/>
      <c r="DW37" s="611">
        <v>0.1</v>
      </c>
      <c r="DX37" s="623"/>
      <c r="DY37" s="623"/>
      <c r="DZ37" s="623"/>
      <c r="EA37" s="623"/>
      <c r="EB37" s="623"/>
      <c r="EC37" s="635"/>
    </row>
    <row r="38" spans="2:133" ht="11.25" customHeight="1" x14ac:dyDescent="0.2">
      <c r="B38" s="605" t="s">
        <v>321</v>
      </c>
      <c r="C38" s="606"/>
      <c r="D38" s="606"/>
      <c r="E38" s="606"/>
      <c r="F38" s="606"/>
      <c r="G38" s="606"/>
      <c r="H38" s="606"/>
      <c r="I38" s="606"/>
      <c r="J38" s="606"/>
      <c r="K38" s="606"/>
      <c r="L38" s="606"/>
      <c r="M38" s="606"/>
      <c r="N38" s="606"/>
      <c r="O38" s="606"/>
      <c r="P38" s="606"/>
      <c r="Q38" s="607"/>
      <c r="R38" s="608">
        <v>13579469</v>
      </c>
      <c r="S38" s="609"/>
      <c r="T38" s="609"/>
      <c r="U38" s="609"/>
      <c r="V38" s="609"/>
      <c r="W38" s="609"/>
      <c r="X38" s="609"/>
      <c r="Y38" s="610"/>
      <c r="Z38" s="646">
        <v>7.4</v>
      </c>
      <c r="AA38" s="646"/>
      <c r="AB38" s="646"/>
      <c r="AC38" s="646"/>
      <c r="AD38" s="647" t="s">
        <v>122</v>
      </c>
      <c r="AE38" s="647"/>
      <c r="AF38" s="647"/>
      <c r="AG38" s="647"/>
      <c r="AH38" s="647"/>
      <c r="AI38" s="647"/>
      <c r="AJ38" s="647"/>
      <c r="AK38" s="647"/>
      <c r="AL38" s="611" t="s">
        <v>122</v>
      </c>
      <c r="AM38" s="612"/>
      <c r="AN38" s="612"/>
      <c r="AO38" s="648"/>
      <c r="AQ38" s="641" t="s">
        <v>322</v>
      </c>
      <c r="AR38" s="642"/>
      <c r="AS38" s="642"/>
      <c r="AT38" s="642"/>
      <c r="AU38" s="642"/>
      <c r="AV38" s="642"/>
      <c r="AW38" s="642"/>
      <c r="AX38" s="642"/>
      <c r="AY38" s="643"/>
      <c r="AZ38" s="608">
        <v>1117964</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41695</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15676302</v>
      </c>
      <c r="CS38" s="609"/>
      <c r="CT38" s="609"/>
      <c r="CU38" s="609"/>
      <c r="CV38" s="609"/>
      <c r="CW38" s="609"/>
      <c r="CX38" s="609"/>
      <c r="CY38" s="610"/>
      <c r="CZ38" s="611">
        <v>8.6</v>
      </c>
      <c r="DA38" s="623"/>
      <c r="DB38" s="623"/>
      <c r="DC38" s="624"/>
      <c r="DD38" s="614">
        <v>12358784</v>
      </c>
      <c r="DE38" s="609"/>
      <c r="DF38" s="609"/>
      <c r="DG38" s="609"/>
      <c r="DH38" s="609"/>
      <c r="DI38" s="609"/>
      <c r="DJ38" s="609"/>
      <c r="DK38" s="610"/>
      <c r="DL38" s="614">
        <v>11415780</v>
      </c>
      <c r="DM38" s="609"/>
      <c r="DN38" s="609"/>
      <c r="DO38" s="609"/>
      <c r="DP38" s="609"/>
      <c r="DQ38" s="609"/>
      <c r="DR38" s="609"/>
      <c r="DS38" s="609"/>
      <c r="DT38" s="609"/>
      <c r="DU38" s="609"/>
      <c r="DV38" s="610"/>
      <c r="DW38" s="611">
        <v>13.4</v>
      </c>
      <c r="DX38" s="623"/>
      <c r="DY38" s="623"/>
      <c r="DZ38" s="623"/>
      <c r="EA38" s="623"/>
      <c r="EB38" s="623"/>
      <c r="EC38" s="635"/>
    </row>
    <row r="39" spans="2:133" ht="11.25" customHeight="1" x14ac:dyDescent="0.2">
      <c r="B39" s="605" t="s">
        <v>325</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326</v>
      </c>
      <c r="AR39" s="642"/>
      <c r="AS39" s="642"/>
      <c r="AT39" s="642"/>
      <c r="AU39" s="642"/>
      <c r="AV39" s="642"/>
      <c r="AW39" s="642"/>
      <c r="AX39" s="642"/>
      <c r="AY39" s="643"/>
      <c r="AZ39" s="608">
        <v>293444</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58045</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1609638</v>
      </c>
      <c r="CS39" s="621"/>
      <c r="CT39" s="621"/>
      <c r="CU39" s="621"/>
      <c r="CV39" s="621"/>
      <c r="CW39" s="621"/>
      <c r="CX39" s="621"/>
      <c r="CY39" s="622"/>
      <c r="CZ39" s="611">
        <v>0.9</v>
      </c>
      <c r="DA39" s="623"/>
      <c r="DB39" s="623"/>
      <c r="DC39" s="624"/>
      <c r="DD39" s="614">
        <v>455939</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329</v>
      </c>
      <c r="C40" s="606"/>
      <c r="D40" s="606"/>
      <c r="E40" s="606"/>
      <c r="F40" s="606"/>
      <c r="G40" s="606"/>
      <c r="H40" s="606"/>
      <c r="I40" s="606"/>
      <c r="J40" s="606"/>
      <c r="K40" s="606"/>
      <c r="L40" s="606"/>
      <c r="M40" s="606"/>
      <c r="N40" s="606"/>
      <c r="O40" s="606"/>
      <c r="P40" s="606"/>
      <c r="Q40" s="607"/>
      <c r="R40" s="608">
        <v>1610269</v>
      </c>
      <c r="S40" s="609"/>
      <c r="T40" s="609"/>
      <c r="U40" s="609"/>
      <c r="V40" s="609"/>
      <c r="W40" s="609"/>
      <c r="X40" s="609"/>
      <c r="Y40" s="610"/>
      <c r="Z40" s="646">
        <v>0.9</v>
      </c>
      <c r="AA40" s="646"/>
      <c r="AB40" s="646"/>
      <c r="AC40" s="646"/>
      <c r="AD40" s="647" t="s">
        <v>122</v>
      </c>
      <c r="AE40" s="647"/>
      <c r="AF40" s="647"/>
      <c r="AG40" s="647"/>
      <c r="AH40" s="647"/>
      <c r="AI40" s="647"/>
      <c r="AJ40" s="647"/>
      <c r="AK40" s="647"/>
      <c r="AL40" s="611" t="s">
        <v>122</v>
      </c>
      <c r="AM40" s="612"/>
      <c r="AN40" s="612"/>
      <c r="AO40" s="648"/>
      <c r="AQ40" s="641" t="s">
        <v>330</v>
      </c>
      <c r="AR40" s="642"/>
      <c r="AS40" s="642"/>
      <c r="AT40" s="642"/>
      <c r="AU40" s="642"/>
      <c r="AV40" s="642"/>
      <c r="AW40" s="642"/>
      <c r="AX40" s="642"/>
      <c r="AY40" s="643"/>
      <c r="AZ40" s="608">
        <v>87447</v>
      </c>
      <c r="BA40" s="609"/>
      <c r="BB40" s="609"/>
      <c r="BC40" s="609"/>
      <c r="BD40" s="621"/>
      <c r="BE40" s="621"/>
      <c r="BF40" s="644"/>
      <c r="BG40" s="649" t="s">
        <v>331</v>
      </c>
      <c r="BH40" s="650"/>
      <c r="BI40" s="650"/>
      <c r="BJ40" s="650"/>
      <c r="BK40" s="650"/>
      <c r="BL40" s="217"/>
      <c r="BM40" s="606" t="s">
        <v>332</v>
      </c>
      <c r="BN40" s="606"/>
      <c r="BO40" s="606"/>
      <c r="BP40" s="606"/>
      <c r="BQ40" s="606"/>
      <c r="BR40" s="606"/>
      <c r="BS40" s="606"/>
      <c r="BT40" s="606"/>
      <c r="BU40" s="607"/>
      <c r="BV40" s="608">
        <v>85</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v>7114658</v>
      </c>
      <c r="CS40" s="609"/>
      <c r="CT40" s="609"/>
      <c r="CU40" s="609"/>
      <c r="CV40" s="609"/>
      <c r="CW40" s="609"/>
      <c r="CX40" s="609"/>
      <c r="CY40" s="610"/>
      <c r="CZ40" s="611">
        <v>3.9</v>
      </c>
      <c r="DA40" s="623"/>
      <c r="DB40" s="623"/>
      <c r="DC40" s="624"/>
      <c r="DD40" s="614">
        <v>60147</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334</v>
      </c>
      <c r="C41" s="590"/>
      <c r="D41" s="590"/>
      <c r="E41" s="590"/>
      <c r="F41" s="590"/>
      <c r="G41" s="590"/>
      <c r="H41" s="590"/>
      <c r="I41" s="590"/>
      <c r="J41" s="590"/>
      <c r="K41" s="590"/>
      <c r="L41" s="590"/>
      <c r="M41" s="590"/>
      <c r="N41" s="590"/>
      <c r="O41" s="590"/>
      <c r="P41" s="590"/>
      <c r="Q41" s="591"/>
      <c r="R41" s="592">
        <v>184224999</v>
      </c>
      <c r="S41" s="633"/>
      <c r="T41" s="633"/>
      <c r="U41" s="633"/>
      <c r="V41" s="633"/>
      <c r="W41" s="633"/>
      <c r="X41" s="633"/>
      <c r="Y41" s="636"/>
      <c r="Z41" s="637">
        <v>100</v>
      </c>
      <c r="AA41" s="637"/>
      <c r="AB41" s="637"/>
      <c r="AC41" s="637"/>
      <c r="AD41" s="638">
        <v>83796567</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3642092</v>
      </c>
      <c r="BA41" s="609"/>
      <c r="BB41" s="609"/>
      <c r="BC41" s="609"/>
      <c r="BD41" s="621"/>
      <c r="BE41" s="621"/>
      <c r="BF41" s="644"/>
      <c r="BG41" s="649"/>
      <c r="BH41" s="650"/>
      <c r="BI41" s="650"/>
      <c r="BJ41" s="650"/>
      <c r="BK41" s="650"/>
      <c r="BL41" s="217"/>
      <c r="BM41" s="606" t="s">
        <v>336</v>
      </c>
      <c r="BN41" s="606"/>
      <c r="BO41" s="606"/>
      <c r="BP41" s="606"/>
      <c r="BQ41" s="606"/>
      <c r="BR41" s="606"/>
      <c r="BS41" s="606"/>
      <c r="BT41" s="606"/>
      <c r="BU41" s="607"/>
      <c r="BV41" s="608" t="s">
        <v>122</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338</v>
      </c>
      <c r="AR42" s="654"/>
      <c r="AS42" s="654"/>
      <c r="AT42" s="654"/>
      <c r="AU42" s="654"/>
      <c r="AV42" s="654"/>
      <c r="AW42" s="654"/>
      <c r="AX42" s="654"/>
      <c r="AY42" s="655"/>
      <c r="AZ42" s="592">
        <v>12034210</v>
      </c>
      <c r="BA42" s="633"/>
      <c r="BB42" s="633"/>
      <c r="BC42" s="633"/>
      <c r="BD42" s="593"/>
      <c r="BE42" s="593"/>
      <c r="BF42" s="656"/>
      <c r="BG42" s="651"/>
      <c r="BH42" s="652"/>
      <c r="BI42" s="652"/>
      <c r="BJ42" s="652"/>
      <c r="BK42" s="652"/>
      <c r="BL42" s="218"/>
      <c r="BM42" s="590" t="s">
        <v>339</v>
      </c>
      <c r="BN42" s="590"/>
      <c r="BO42" s="590"/>
      <c r="BP42" s="590"/>
      <c r="BQ42" s="590"/>
      <c r="BR42" s="590"/>
      <c r="BS42" s="590"/>
      <c r="BT42" s="590"/>
      <c r="BU42" s="591"/>
      <c r="BV42" s="592">
        <v>436</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18197012</v>
      </c>
      <c r="CS42" s="621"/>
      <c r="CT42" s="621"/>
      <c r="CU42" s="621"/>
      <c r="CV42" s="621"/>
      <c r="CW42" s="621"/>
      <c r="CX42" s="621"/>
      <c r="CY42" s="622"/>
      <c r="CZ42" s="611">
        <v>10</v>
      </c>
      <c r="DA42" s="623"/>
      <c r="DB42" s="623"/>
      <c r="DC42" s="624"/>
      <c r="DD42" s="614">
        <v>2176343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341</v>
      </c>
      <c r="CD43" s="605" t="s">
        <v>342</v>
      </c>
      <c r="CE43" s="606"/>
      <c r="CF43" s="606"/>
      <c r="CG43" s="606"/>
      <c r="CH43" s="606"/>
      <c r="CI43" s="606"/>
      <c r="CJ43" s="606"/>
      <c r="CK43" s="606"/>
      <c r="CL43" s="606"/>
      <c r="CM43" s="606"/>
      <c r="CN43" s="606"/>
      <c r="CO43" s="606"/>
      <c r="CP43" s="606"/>
      <c r="CQ43" s="607"/>
      <c r="CR43" s="608">
        <v>682417</v>
      </c>
      <c r="CS43" s="621"/>
      <c r="CT43" s="621"/>
      <c r="CU43" s="621"/>
      <c r="CV43" s="621"/>
      <c r="CW43" s="621"/>
      <c r="CX43" s="621"/>
      <c r="CY43" s="622"/>
      <c r="CZ43" s="611">
        <v>0.4</v>
      </c>
      <c r="DA43" s="623"/>
      <c r="DB43" s="623"/>
      <c r="DC43" s="624"/>
      <c r="DD43" s="614">
        <v>613317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18196914</v>
      </c>
      <c r="CS44" s="609"/>
      <c r="CT44" s="609"/>
      <c r="CU44" s="609"/>
      <c r="CV44" s="609"/>
      <c r="CW44" s="609"/>
      <c r="CX44" s="609"/>
      <c r="CY44" s="610"/>
      <c r="CZ44" s="611">
        <v>10</v>
      </c>
      <c r="DA44" s="612"/>
      <c r="DB44" s="612"/>
      <c r="DC44" s="613"/>
      <c r="DD44" s="614">
        <v>2176245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7212748</v>
      </c>
      <c r="CS45" s="621"/>
      <c r="CT45" s="621"/>
      <c r="CU45" s="621"/>
      <c r="CV45" s="621"/>
      <c r="CW45" s="621"/>
      <c r="CX45" s="621"/>
      <c r="CY45" s="622"/>
      <c r="CZ45" s="611">
        <v>4</v>
      </c>
      <c r="DA45" s="623"/>
      <c r="DB45" s="623"/>
      <c r="DC45" s="624"/>
      <c r="DD45" s="614">
        <v>467470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347</v>
      </c>
      <c r="CG46" s="606"/>
      <c r="CH46" s="606"/>
      <c r="CI46" s="606"/>
      <c r="CJ46" s="606"/>
      <c r="CK46" s="606"/>
      <c r="CL46" s="606"/>
      <c r="CM46" s="606"/>
      <c r="CN46" s="606"/>
      <c r="CO46" s="606"/>
      <c r="CP46" s="606"/>
      <c r="CQ46" s="607"/>
      <c r="CR46" s="608">
        <v>10976478</v>
      </c>
      <c r="CS46" s="609"/>
      <c r="CT46" s="609"/>
      <c r="CU46" s="609"/>
      <c r="CV46" s="609"/>
      <c r="CW46" s="609"/>
      <c r="CX46" s="609"/>
      <c r="CY46" s="610"/>
      <c r="CZ46" s="611">
        <v>6</v>
      </c>
      <c r="DA46" s="612"/>
      <c r="DB46" s="612"/>
      <c r="DC46" s="613"/>
      <c r="DD46" s="614">
        <v>1701087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348</v>
      </c>
      <c r="CG47" s="606"/>
      <c r="CH47" s="606"/>
      <c r="CI47" s="606"/>
      <c r="CJ47" s="606"/>
      <c r="CK47" s="606"/>
      <c r="CL47" s="606"/>
      <c r="CM47" s="606"/>
      <c r="CN47" s="606"/>
      <c r="CO47" s="606"/>
      <c r="CP47" s="606"/>
      <c r="CQ47" s="607"/>
      <c r="CR47" s="608">
        <v>98</v>
      </c>
      <c r="CS47" s="621"/>
      <c r="CT47" s="621"/>
      <c r="CU47" s="621"/>
      <c r="CV47" s="621"/>
      <c r="CW47" s="621"/>
      <c r="CX47" s="621"/>
      <c r="CY47" s="622"/>
      <c r="CZ47" s="611">
        <v>0</v>
      </c>
      <c r="DA47" s="623"/>
      <c r="DB47" s="623"/>
      <c r="DC47" s="624"/>
      <c r="DD47" s="614">
        <v>98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350</v>
      </c>
      <c r="CE49" s="590"/>
      <c r="CF49" s="590"/>
      <c r="CG49" s="590"/>
      <c r="CH49" s="590"/>
      <c r="CI49" s="590"/>
      <c r="CJ49" s="590"/>
      <c r="CK49" s="590"/>
      <c r="CL49" s="590"/>
      <c r="CM49" s="590"/>
      <c r="CN49" s="590"/>
      <c r="CO49" s="590"/>
      <c r="CP49" s="590"/>
      <c r="CQ49" s="591"/>
      <c r="CR49" s="592">
        <v>182404023</v>
      </c>
      <c r="CS49" s="593"/>
      <c r="CT49" s="593"/>
      <c r="CU49" s="593"/>
      <c r="CV49" s="593"/>
      <c r="CW49" s="593"/>
      <c r="CX49" s="593"/>
      <c r="CY49" s="594"/>
      <c r="CZ49" s="595">
        <v>100</v>
      </c>
      <c r="DA49" s="596"/>
      <c r="DB49" s="596"/>
      <c r="DC49" s="597"/>
      <c r="DD49" s="598">
        <v>103399541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PJr+o1tTt5E7HzxkQ6T2LxMbq0cNYO6ziSTq9//75V2MDy6HkBX/BgEmAS/RsZG8b8gOdLeB2qLsNLX+yTMTA==" saltValue="4UfMhc478ut60f6s23Mic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55" zoomScaleNormal="5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64" t="s">
        <v>351</v>
      </c>
      <c r="B2" s="1064"/>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1064"/>
      <c r="AE2" s="1064"/>
      <c r="AF2" s="1064"/>
      <c r="AG2" s="1064"/>
      <c r="AH2" s="1064"/>
      <c r="AI2" s="1064"/>
      <c r="AJ2" s="1064"/>
      <c r="AK2" s="1064"/>
      <c r="AL2" s="1064"/>
      <c r="AM2" s="1064"/>
      <c r="AN2" s="1064"/>
      <c r="AO2" s="1064"/>
      <c r="AP2" s="1064"/>
      <c r="AQ2" s="1064"/>
      <c r="AR2" s="1064"/>
      <c r="AS2" s="1064"/>
      <c r="AT2" s="1064"/>
      <c r="AU2" s="1064"/>
      <c r="AV2" s="1064"/>
      <c r="AW2" s="1064"/>
      <c r="AX2" s="1064"/>
      <c r="AY2" s="1064"/>
      <c r="AZ2" s="1064"/>
      <c r="BA2" s="1064"/>
      <c r="BB2" s="1064"/>
      <c r="BC2" s="1064"/>
      <c r="BD2" s="1064"/>
      <c r="BE2" s="1064"/>
      <c r="BF2" s="1064"/>
      <c r="BG2" s="1064"/>
      <c r="BH2" s="1064"/>
      <c r="BI2" s="106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65" t="s">
        <v>352</v>
      </c>
      <c r="DK2" s="1066"/>
      <c r="DL2" s="1066"/>
      <c r="DM2" s="1066"/>
      <c r="DN2" s="1066"/>
      <c r="DO2" s="1067"/>
      <c r="DP2" s="222"/>
      <c r="DQ2" s="1065" t="s">
        <v>353</v>
      </c>
      <c r="DR2" s="1066"/>
      <c r="DS2" s="1066"/>
      <c r="DT2" s="1066"/>
      <c r="DU2" s="1066"/>
      <c r="DV2" s="1066"/>
      <c r="DW2" s="1066"/>
      <c r="DX2" s="1066"/>
      <c r="DY2" s="1066"/>
      <c r="DZ2" s="106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0" t="s">
        <v>354</v>
      </c>
      <c r="B4" s="1040"/>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c r="AT4" s="1040"/>
      <c r="AU4" s="1040"/>
      <c r="AV4" s="1040"/>
      <c r="AW4" s="1040"/>
      <c r="AX4" s="1040"/>
      <c r="AY4" s="1040"/>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79" t="s">
        <v>356</v>
      </c>
      <c r="B5" s="980"/>
      <c r="C5" s="980"/>
      <c r="D5" s="980"/>
      <c r="E5" s="980"/>
      <c r="F5" s="980"/>
      <c r="G5" s="980"/>
      <c r="H5" s="980"/>
      <c r="I5" s="980"/>
      <c r="J5" s="980"/>
      <c r="K5" s="980"/>
      <c r="L5" s="980"/>
      <c r="M5" s="980"/>
      <c r="N5" s="980"/>
      <c r="O5" s="980"/>
      <c r="P5" s="981"/>
      <c r="Q5" s="985" t="s">
        <v>357</v>
      </c>
      <c r="R5" s="986"/>
      <c r="S5" s="986"/>
      <c r="T5" s="986"/>
      <c r="U5" s="987"/>
      <c r="V5" s="985" t="s">
        <v>358</v>
      </c>
      <c r="W5" s="986"/>
      <c r="X5" s="986"/>
      <c r="Y5" s="986"/>
      <c r="Z5" s="987"/>
      <c r="AA5" s="985" t="s">
        <v>359</v>
      </c>
      <c r="AB5" s="986"/>
      <c r="AC5" s="986"/>
      <c r="AD5" s="986"/>
      <c r="AE5" s="986"/>
      <c r="AF5" s="1068" t="s">
        <v>360</v>
      </c>
      <c r="AG5" s="986"/>
      <c r="AH5" s="986"/>
      <c r="AI5" s="986"/>
      <c r="AJ5" s="999"/>
      <c r="AK5" s="986" t="s">
        <v>361</v>
      </c>
      <c r="AL5" s="986"/>
      <c r="AM5" s="986"/>
      <c r="AN5" s="986"/>
      <c r="AO5" s="987"/>
      <c r="AP5" s="985" t="s">
        <v>362</v>
      </c>
      <c r="AQ5" s="986"/>
      <c r="AR5" s="986"/>
      <c r="AS5" s="986"/>
      <c r="AT5" s="987"/>
      <c r="AU5" s="985" t="s">
        <v>363</v>
      </c>
      <c r="AV5" s="986"/>
      <c r="AW5" s="986"/>
      <c r="AX5" s="986"/>
      <c r="AY5" s="999"/>
      <c r="AZ5" s="226"/>
      <c r="BA5" s="226"/>
      <c r="BB5" s="226"/>
      <c r="BC5" s="226"/>
      <c r="BD5" s="226"/>
      <c r="BE5" s="227"/>
      <c r="BF5" s="227"/>
      <c r="BG5" s="227"/>
      <c r="BH5" s="227"/>
      <c r="BI5" s="227"/>
      <c r="BJ5" s="227"/>
      <c r="BK5" s="227"/>
      <c r="BL5" s="227"/>
      <c r="BM5" s="227"/>
      <c r="BN5" s="227"/>
      <c r="BO5" s="227"/>
      <c r="BP5" s="227"/>
      <c r="BQ5" s="979" t="s">
        <v>364</v>
      </c>
      <c r="BR5" s="980"/>
      <c r="BS5" s="980"/>
      <c r="BT5" s="980"/>
      <c r="BU5" s="980"/>
      <c r="BV5" s="980"/>
      <c r="BW5" s="980"/>
      <c r="BX5" s="980"/>
      <c r="BY5" s="980"/>
      <c r="BZ5" s="980"/>
      <c r="CA5" s="980"/>
      <c r="CB5" s="980"/>
      <c r="CC5" s="980"/>
      <c r="CD5" s="980"/>
      <c r="CE5" s="980"/>
      <c r="CF5" s="980"/>
      <c r="CG5" s="981"/>
      <c r="CH5" s="985" t="s">
        <v>365</v>
      </c>
      <c r="CI5" s="986"/>
      <c r="CJ5" s="986"/>
      <c r="CK5" s="986"/>
      <c r="CL5" s="987"/>
      <c r="CM5" s="985" t="s">
        <v>366</v>
      </c>
      <c r="CN5" s="986"/>
      <c r="CO5" s="986"/>
      <c r="CP5" s="986"/>
      <c r="CQ5" s="987"/>
      <c r="CR5" s="985" t="s">
        <v>367</v>
      </c>
      <c r="CS5" s="986"/>
      <c r="CT5" s="986"/>
      <c r="CU5" s="986"/>
      <c r="CV5" s="987"/>
      <c r="CW5" s="985" t="s">
        <v>368</v>
      </c>
      <c r="CX5" s="986"/>
      <c r="CY5" s="986"/>
      <c r="CZ5" s="986"/>
      <c r="DA5" s="987"/>
      <c r="DB5" s="985" t="s">
        <v>369</v>
      </c>
      <c r="DC5" s="986"/>
      <c r="DD5" s="986"/>
      <c r="DE5" s="986"/>
      <c r="DF5" s="987"/>
      <c r="DG5" s="1058" t="s">
        <v>370</v>
      </c>
      <c r="DH5" s="1059"/>
      <c r="DI5" s="1059"/>
      <c r="DJ5" s="1059"/>
      <c r="DK5" s="1060"/>
      <c r="DL5" s="1058" t="s">
        <v>371</v>
      </c>
      <c r="DM5" s="1059"/>
      <c r="DN5" s="1059"/>
      <c r="DO5" s="1059"/>
      <c r="DP5" s="1060"/>
      <c r="DQ5" s="985" t="s">
        <v>372</v>
      </c>
      <c r="DR5" s="986"/>
      <c r="DS5" s="986"/>
      <c r="DT5" s="986"/>
      <c r="DU5" s="987"/>
      <c r="DV5" s="985" t="s">
        <v>363</v>
      </c>
      <c r="DW5" s="986"/>
      <c r="DX5" s="986"/>
      <c r="DY5" s="986"/>
      <c r="DZ5" s="999"/>
      <c r="EA5" s="228"/>
    </row>
    <row r="6" spans="1:131" s="229" customFormat="1" ht="26.25" customHeight="1" thickBot="1" x14ac:dyDescent="0.25">
      <c r="A6" s="982"/>
      <c r="B6" s="983"/>
      <c r="C6" s="983"/>
      <c r="D6" s="983"/>
      <c r="E6" s="983"/>
      <c r="F6" s="983"/>
      <c r="G6" s="983"/>
      <c r="H6" s="983"/>
      <c r="I6" s="983"/>
      <c r="J6" s="983"/>
      <c r="K6" s="983"/>
      <c r="L6" s="983"/>
      <c r="M6" s="983"/>
      <c r="N6" s="983"/>
      <c r="O6" s="983"/>
      <c r="P6" s="984"/>
      <c r="Q6" s="988"/>
      <c r="R6" s="989"/>
      <c r="S6" s="989"/>
      <c r="T6" s="989"/>
      <c r="U6" s="990"/>
      <c r="V6" s="988"/>
      <c r="W6" s="989"/>
      <c r="X6" s="989"/>
      <c r="Y6" s="989"/>
      <c r="Z6" s="990"/>
      <c r="AA6" s="988"/>
      <c r="AB6" s="989"/>
      <c r="AC6" s="989"/>
      <c r="AD6" s="989"/>
      <c r="AE6" s="989"/>
      <c r="AF6" s="1069"/>
      <c r="AG6" s="989"/>
      <c r="AH6" s="989"/>
      <c r="AI6" s="989"/>
      <c r="AJ6" s="1000"/>
      <c r="AK6" s="989"/>
      <c r="AL6" s="989"/>
      <c r="AM6" s="989"/>
      <c r="AN6" s="989"/>
      <c r="AO6" s="990"/>
      <c r="AP6" s="988"/>
      <c r="AQ6" s="989"/>
      <c r="AR6" s="989"/>
      <c r="AS6" s="989"/>
      <c r="AT6" s="990"/>
      <c r="AU6" s="988"/>
      <c r="AV6" s="989"/>
      <c r="AW6" s="989"/>
      <c r="AX6" s="989"/>
      <c r="AY6" s="1000"/>
      <c r="AZ6" s="226"/>
      <c r="BA6" s="226"/>
      <c r="BB6" s="226"/>
      <c r="BC6" s="226"/>
      <c r="BD6" s="226"/>
      <c r="BE6" s="227"/>
      <c r="BF6" s="227"/>
      <c r="BG6" s="227"/>
      <c r="BH6" s="227"/>
      <c r="BI6" s="227"/>
      <c r="BJ6" s="227"/>
      <c r="BK6" s="227"/>
      <c r="BL6" s="227"/>
      <c r="BM6" s="227"/>
      <c r="BN6" s="227"/>
      <c r="BO6" s="227"/>
      <c r="BP6" s="227"/>
      <c r="BQ6" s="982"/>
      <c r="BR6" s="983"/>
      <c r="BS6" s="983"/>
      <c r="BT6" s="983"/>
      <c r="BU6" s="983"/>
      <c r="BV6" s="983"/>
      <c r="BW6" s="983"/>
      <c r="BX6" s="983"/>
      <c r="BY6" s="983"/>
      <c r="BZ6" s="983"/>
      <c r="CA6" s="983"/>
      <c r="CB6" s="983"/>
      <c r="CC6" s="983"/>
      <c r="CD6" s="983"/>
      <c r="CE6" s="983"/>
      <c r="CF6" s="983"/>
      <c r="CG6" s="98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061"/>
      <c r="DH6" s="1062"/>
      <c r="DI6" s="1062"/>
      <c r="DJ6" s="1062"/>
      <c r="DK6" s="1063"/>
      <c r="DL6" s="1061"/>
      <c r="DM6" s="1062"/>
      <c r="DN6" s="1062"/>
      <c r="DO6" s="1062"/>
      <c r="DP6" s="1063"/>
      <c r="DQ6" s="988"/>
      <c r="DR6" s="989"/>
      <c r="DS6" s="989"/>
      <c r="DT6" s="989"/>
      <c r="DU6" s="990"/>
      <c r="DV6" s="988"/>
      <c r="DW6" s="989"/>
      <c r="DX6" s="989"/>
      <c r="DY6" s="989"/>
      <c r="DZ6" s="1000"/>
      <c r="EA6" s="228"/>
    </row>
    <row r="7" spans="1:131" s="229" customFormat="1" ht="26.25" customHeight="1" thickTop="1" x14ac:dyDescent="0.2">
      <c r="A7" s="230">
        <v>1</v>
      </c>
      <c r="B7" s="1028" t="s">
        <v>373</v>
      </c>
      <c r="C7" s="1029"/>
      <c r="D7" s="1029"/>
      <c r="E7" s="1029"/>
      <c r="F7" s="1029"/>
      <c r="G7" s="1029"/>
      <c r="H7" s="1029"/>
      <c r="I7" s="1029"/>
      <c r="J7" s="1029"/>
      <c r="K7" s="1029"/>
      <c r="L7" s="1029"/>
      <c r="M7" s="1029"/>
      <c r="N7" s="1029"/>
      <c r="O7" s="1029"/>
      <c r="P7" s="1030"/>
      <c r="Q7" s="1076">
        <v>182203</v>
      </c>
      <c r="R7" s="1077"/>
      <c r="S7" s="1077"/>
      <c r="T7" s="1077"/>
      <c r="U7" s="1077"/>
      <c r="V7" s="1077">
        <v>180577</v>
      </c>
      <c r="W7" s="1077"/>
      <c r="X7" s="1077"/>
      <c r="Y7" s="1077"/>
      <c r="Z7" s="1077"/>
      <c r="AA7" s="1077">
        <v>1627</v>
      </c>
      <c r="AB7" s="1077"/>
      <c r="AC7" s="1077"/>
      <c r="AD7" s="1077"/>
      <c r="AE7" s="1078"/>
      <c r="AF7" s="1079">
        <v>1038</v>
      </c>
      <c r="AG7" s="1080"/>
      <c r="AH7" s="1080"/>
      <c r="AI7" s="1080"/>
      <c r="AJ7" s="1081"/>
      <c r="AK7" s="1082">
        <v>4658</v>
      </c>
      <c r="AL7" s="1083"/>
      <c r="AM7" s="1083"/>
      <c r="AN7" s="1083"/>
      <c r="AO7" s="1083"/>
      <c r="AP7" s="1083">
        <v>166650</v>
      </c>
      <c r="AQ7" s="1083"/>
      <c r="AR7" s="1083"/>
      <c r="AS7" s="1083"/>
      <c r="AT7" s="1083"/>
      <c r="AU7" s="1084"/>
      <c r="AV7" s="1084"/>
      <c r="AW7" s="1084"/>
      <c r="AX7" s="1084"/>
      <c r="AY7" s="1085"/>
      <c r="AZ7" s="226"/>
      <c r="BA7" s="226"/>
      <c r="BB7" s="226"/>
      <c r="BC7" s="226"/>
      <c r="BD7" s="226"/>
      <c r="BE7" s="227"/>
      <c r="BF7" s="227"/>
      <c r="BG7" s="227"/>
      <c r="BH7" s="227"/>
      <c r="BI7" s="227"/>
      <c r="BJ7" s="227"/>
      <c r="BK7" s="227"/>
      <c r="BL7" s="227"/>
      <c r="BM7" s="227"/>
      <c r="BN7" s="227"/>
      <c r="BO7" s="227"/>
      <c r="BP7" s="227"/>
      <c r="BQ7" s="230">
        <v>1</v>
      </c>
      <c r="BR7" s="231"/>
      <c r="BS7" s="1073" t="s">
        <v>554</v>
      </c>
      <c r="BT7" s="1074"/>
      <c r="BU7" s="1074"/>
      <c r="BV7" s="1074"/>
      <c r="BW7" s="1074"/>
      <c r="BX7" s="1074"/>
      <c r="BY7" s="1074"/>
      <c r="BZ7" s="1074"/>
      <c r="CA7" s="1074"/>
      <c r="CB7" s="1074"/>
      <c r="CC7" s="1074"/>
      <c r="CD7" s="1074"/>
      <c r="CE7" s="1074"/>
      <c r="CF7" s="1074"/>
      <c r="CG7" s="1086"/>
      <c r="CH7" s="1070">
        <v>58</v>
      </c>
      <c r="CI7" s="1071"/>
      <c r="CJ7" s="1071"/>
      <c r="CK7" s="1071"/>
      <c r="CL7" s="1072"/>
      <c r="CM7" s="1070">
        <v>1207</v>
      </c>
      <c r="CN7" s="1071"/>
      <c r="CO7" s="1071"/>
      <c r="CP7" s="1071"/>
      <c r="CQ7" s="1072"/>
      <c r="CR7" s="1070">
        <v>7</v>
      </c>
      <c r="CS7" s="1071"/>
      <c r="CT7" s="1071"/>
      <c r="CU7" s="1071"/>
      <c r="CV7" s="1072"/>
      <c r="CW7" s="1070" t="s">
        <v>560</v>
      </c>
      <c r="CX7" s="1071"/>
      <c r="CY7" s="1071"/>
      <c r="CZ7" s="1071"/>
      <c r="DA7" s="1072"/>
      <c r="DB7" s="1070">
        <v>473</v>
      </c>
      <c r="DC7" s="1071"/>
      <c r="DD7" s="1071"/>
      <c r="DE7" s="1071"/>
      <c r="DF7" s="1072"/>
      <c r="DG7" s="1070" t="s">
        <v>560</v>
      </c>
      <c r="DH7" s="1071"/>
      <c r="DI7" s="1071"/>
      <c r="DJ7" s="1071"/>
      <c r="DK7" s="1072"/>
      <c r="DL7" s="1070">
        <v>789</v>
      </c>
      <c r="DM7" s="1071"/>
      <c r="DN7" s="1071"/>
      <c r="DO7" s="1071"/>
      <c r="DP7" s="1072"/>
      <c r="DQ7" s="1070">
        <v>229</v>
      </c>
      <c r="DR7" s="1071"/>
      <c r="DS7" s="1071"/>
      <c r="DT7" s="1071"/>
      <c r="DU7" s="1072"/>
      <c r="DV7" s="1073"/>
      <c r="DW7" s="1074"/>
      <c r="DX7" s="1074"/>
      <c r="DY7" s="1074"/>
      <c r="DZ7" s="1075"/>
      <c r="EA7" s="228"/>
    </row>
    <row r="8" spans="1:131" s="229" customFormat="1" ht="26.25" customHeight="1" x14ac:dyDescent="0.2">
      <c r="A8" s="232">
        <v>2</v>
      </c>
      <c r="B8" s="1011" t="s">
        <v>374</v>
      </c>
      <c r="C8" s="1012"/>
      <c r="D8" s="1012"/>
      <c r="E8" s="1012"/>
      <c r="F8" s="1012"/>
      <c r="G8" s="1012"/>
      <c r="H8" s="1012"/>
      <c r="I8" s="1012"/>
      <c r="J8" s="1012"/>
      <c r="K8" s="1012"/>
      <c r="L8" s="1012"/>
      <c r="M8" s="1012"/>
      <c r="N8" s="1012"/>
      <c r="O8" s="1012"/>
      <c r="P8" s="1013"/>
      <c r="Q8" s="1019">
        <v>1862</v>
      </c>
      <c r="R8" s="1020"/>
      <c r="S8" s="1020"/>
      <c r="T8" s="1020"/>
      <c r="U8" s="1020"/>
      <c r="V8" s="1020">
        <v>1862</v>
      </c>
      <c r="W8" s="1020"/>
      <c r="X8" s="1020"/>
      <c r="Y8" s="1020"/>
      <c r="Z8" s="1020"/>
      <c r="AA8" s="1020">
        <v>0</v>
      </c>
      <c r="AB8" s="1020"/>
      <c r="AC8" s="1020"/>
      <c r="AD8" s="1020"/>
      <c r="AE8" s="1021"/>
      <c r="AF8" s="1016" t="s">
        <v>122</v>
      </c>
      <c r="AG8" s="1017"/>
      <c r="AH8" s="1017"/>
      <c r="AI8" s="1017"/>
      <c r="AJ8" s="1018"/>
      <c r="AK8" s="1054">
        <v>188</v>
      </c>
      <c r="AL8" s="1055"/>
      <c r="AM8" s="1055"/>
      <c r="AN8" s="1055"/>
      <c r="AO8" s="1055"/>
      <c r="AP8" s="1055">
        <v>1413</v>
      </c>
      <c r="AQ8" s="1055"/>
      <c r="AR8" s="1055"/>
      <c r="AS8" s="1055"/>
      <c r="AT8" s="1055"/>
      <c r="AU8" s="1056"/>
      <c r="AV8" s="1056"/>
      <c r="AW8" s="1056"/>
      <c r="AX8" s="1056"/>
      <c r="AY8" s="1057"/>
      <c r="AZ8" s="226"/>
      <c r="BA8" s="226"/>
      <c r="BB8" s="226"/>
      <c r="BC8" s="226"/>
      <c r="BD8" s="226"/>
      <c r="BE8" s="227"/>
      <c r="BF8" s="227"/>
      <c r="BG8" s="227"/>
      <c r="BH8" s="227"/>
      <c r="BI8" s="227"/>
      <c r="BJ8" s="227"/>
      <c r="BK8" s="227"/>
      <c r="BL8" s="227"/>
      <c r="BM8" s="227"/>
      <c r="BN8" s="227"/>
      <c r="BO8" s="227"/>
      <c r="BP8" s="227"/>
      <c r="BQ8" s="232">
        <v>2</v>
      </c>
      <c r="BR8" s="233"/>
      <c r="BS8" s="976" t="s">
        <v>555</v>
      </c>
      <c r="BT8" s="977"/>
      <c r="BU8" s="977"/>
      <c r="BV8" s="977"/>
      <c r="BW8" s="977"/>
      <c r="BX8" s="977"/>
      <c r="BY8" s="977"/>
      <c r="BZ8" s="977"/>
      <c r="CA8" s="977"/>
      <c r="CB8" s="977"/>
      <c r="CC8" s="977"/>
      <c r="CD8" s="977"/>
      <c r="CE8" s="977"/>
      <c r="CF8" s="977"/>
      <c r="CG8" s="998"/>
      <c r="CH8" s="973">
        <v>15</v>
      </c>
      <c r="CI8" s="974"/>
      <c r="CJ8" s="974"/>
      <c r="CK8" s="974"/>
      <c r="CL8" s="975"/>
      <c r="CM8" s="973">
        <v>1250</v>
      </c>
      <c r="CN8" s="974"/>
      <c r="CO8" s="974"/>
      <c r="CP8" s="974"/>
      <c r="CQ8" s="975"/>
      <c r="CR8" s="973">
        <v>1160</v>
      </c>
      <c r="CS8" s="974"/>
      <c r="CT8" s="974"/>
      <c r="CU8" s="974"/>
      <c r="CV8" s="975"/>
      <c r="CW8" s="973">
        <v>9</v>
      </c>
      <c r="CX8" s="974"/>
      <c r="CY8" s="974"/>
      <c r="CZ8" s="974"/>
      <c r="DA8" s="975"/>
      <c r="DB8" s="973">
        <v>700</v>
      </c>
      <c r="DC8" s="974"/>
      <c r="DD8" s="974"/>
      <c r="DE8" s="974"/>
      <c r="DF8" s="975"/>
      <c r="DG8" s="973" t="s">
        <v>490</v>
      </c>
      <c r="DH8" s="974"/>
      <c r="DI8" s="974"/>
      <c r="DJ8" s="974"/>
      <c r="DK8" s="975"/>
      <c r="DL8" s="973" t="s">
        <v>490</v>
      </c>
      <c r="DM8" s="974"/>
      <c r="DN8" s="974"/>
      <c r="DO8" s="974"/>
      <c r="DP8" s="975"/>
      <c r="DQ8" s="973" t="s">
        <v>490</v>
      </c>
      <c r="DR8" s="974"/>
      <c r="DS8" s="974"/>
      <c r="DT8" s="974"/>
      <c r="DU8" s="975"/>
      <c r="DV8" s="976"/>
      <c r="DW8" s="977"/>
      <c r="DX8" s="977"/>
      <c r="DY8" s="977"/>
      <c r="DZ8" s="978"/>
      <c r="EA8" s="228"/>
    </row>
    <row r="9" spans="1:131" s="229" customFormat="1" ht="26.25" customHeight="1" x14ac:dyDescent="0.2">
      <c r="A9" s="232">
        <v>3</v>
      </c>
      <c r="B9" s="1011" t="s">
        <v>375</v>
      </c>
      <c r="C9" s="1012"/>
      <c r="D9" s="1012"/>
      <c r="E9" s="1012"/>
      <c r="F9" s="1012"/>
      <c r="G9" s="1012"/>
      <c r="H9" s="1012"/>
      <c r="I9" s="1012"/>
      <c r="J9" s="1012"/>
      <c r="K9" s="1012"/>
      <c r="L9" s="1012"/>
      <c r="M9" s="1012"/>
      <c r="N9" s="1012"/>
      <c r="O9" s="1012"/>
      <c r="P9" s="1013"/>
      <c r="Q9" s="1019">
        <v>201</v>
      </c>
      <c r="R9" s="1020"/>
      <c r="S9" s="1020"/>
      <c r="T9" s="1020"/>
      <c r="U9" s="1020"/>
      <c r="V9" s="1020">
        <v>199</v>
      </c>
      <c r="W9" s="1020"/>
      <c r="X9" s="1020"/>
      <c r="Y9" s="1020"/>
      <c r="Z9" s="1020"/>
      <c r="AA9" s="1020">
        <v>2</v>
      </c>
      <c r="AB9" s="1020"/>
      <c r="AC9" s="1020"/>
      <c r="AD9" s="1020"/>
      <c r="AE9" s="1021"/>
      <c r="AF9" s="1016">
        <v>2</v>
      </c>
      <c r="AG9" s="1017"/>
      <c r="AH9" s="1017"/>
      <c r="AI9" s="1017"/>
      <c r="AJ9" s="1018"/>
      <c r="AK9" s="1054">
        <v>85</v>
      </c>
      <c r="AL9" s="1055"/>
      <c r="AM9" s="1055"/>
      <c r="AN9" s="1055"/>
      <c r="AO9" s="1055"/>
      <c r="AP9" s="1055" t="s">
        <v>563</v>
      </c>
      <c r="AQ9" s="1055"/>
      <c r="AR9" s="1055"/>
      <c r="AS9" s="1055"/>
      <c r="AT9" s="1055"/>
      <c r="AU9" s="1056"/>
      <c r="AV9" s="1056"/>
      <c r="AW9" s="1056"/>
      <c r="AX9" s="1056"/>
      <c r="AY9" s="1057"/>
      <c r="AZ9" s="226"/>
      <c r="BA9" s="226"/>
      <c r="BB9" s="226"/>
      <c r="BC9" s="226"/>
      <c r="BD9" s="226"/>
      <c r="BE9" s="227"/>
      <c r="BF9" s="227"/>
      <c r="BG9" s="227"/>
      <c r="BH9" s="227"/>
      <c r="BI9" s="227"/>
      <c r="BJ9" s="227"/>
      <c r="BK9" s="227"/>
      <c r="BL9" s="227"/>
      <c r="BM9" s="227"/>
      <c r="BN9" s="227"/>
      <c r="BO9" s="227"/>
      <c r="BP9" s="227"/>
      <c r="BQ9" s="232">
        <v>3</v>
      </c>
      <c r="BR9" s="233"/>
      <c r="BS9" s="976" t="s">
        <v>556</v>
      </c>
      <c r="BT9" s="977"/>
      <c r="BU9" s="977"/>
      <c r="BV9" s="977"/>
      <c r="BW9" s="977"/>
      <c r="BX9" s="977"/>
      <c r="BY9" s="977"/>
      <c r="BZ9" s="977"/>
      <c r="CA9" s="977"/>
      <c r="CB9" s="977"/>
      <c r="CC9" s="977"/>
      <c r="CD9" s="977"/>
      <c r="CE9" s="977"/>
      <c r="CF9" s="977"/>
      <c r="CG9" s="998"/>
      <c r="CH9" s="973">
        <v>-17</v>
      </c>
      <c r="CI9" s="974"/>
      <c r="CJ9" s="974"/>
      <c r="CK9" s="974"/>
      <c r="CL9" s="975"/>
      <c r="CM9" s="973">
        <v>1150</v>
      </c>
      <c r="CN9" s="974"/>
      <c r="CO9" s="974"/>
      <c r="CP9" s="974"/>
      <c r="CQ9" s="975"/>
      <c r="CR9" s="973">
        <v>9</v>
      </c>
      <c r="CS9" s="974"/>
      <c r="CT9" s="974"/>
      <c r="CU9" s="974"/>
      <c r="CV9" s="975"/>
      <c r="CW9" s="973" t="s">
        <v>490</v>
      </c>
      <c r="CX9" s="974"/>
      <c r="CY9" s="974"/>
      <c r="CZ9" s="974"/>
      <c r="DA9" s="975"/>
      <c r="DB9" s="973" t="s">
        <v>490</v>
      </c>
      <c r="DC9" s="974"/>
      <c r="DD9" s="974"/>
      <c r="DE9" s="974"/>
      <c r="DF9" s="975"/>
      <c r="DG9" s="973" t="s">
        <v>490</v>
      </c>
      <c r="DH9" s="974"/>
      <c r="DI9" s="974"/>
      <c r="DJ9" s="974"/>
      <c r="DK9" s="975"/>
      <c r="DL9" s="973" t="s">
        <v>490</v>
      </c>
      <c r="DM9" s="974"/>
      <c r="DN9" s="974"/>
      <c r="DO9" s="974"/>
      <c r="DP9" s="975"/>
      <c r="DQ9" s="973" t="s">
        <v>490</v>
      </c>
      <c r="DR9" s="974"/>
      <c r="DS9" s="974"/>
      <c r="DT9" s="974"/>
      <c r="DU9" s="975"/>
      <c r="DV9" s="976"/>
      <c r="DW9" s="977"/>
      <c r="DX9" s="977"/>
      <c r="DY9" s="977"/>
      <c r="DZ9" s="978"/>
      <c r="EA9" s="228"/>
    </row>
    <row r="10" spans="1:131" s="229" customFormat="1" ht="26.25" customHeight="1" x14ac:dyDescent="0.2">
      <c r="A10" s="232">
        <v>4</v>
      </c>
      <c r="B10" s="1011" t="s">
        <v>376</v>
      </c>
      <c r="C10" s="1012"/>
      <c r="D10" s="1012"/>
      <c r="E10" s="1012"/>
      <c r="F10" s="1012"/>
      <c r="G10" s="1012"/>
      <c r="H10" s="1012"/>
      <c r="I10" s="1012"/>
      <c r="J10" s="1012"/>
      <c r="K10" s="1012"/>
      <c r="L10" s="1012"/>
      <c r="M10" s="1012"/>
      <c r="N10" s="1012"/>
      <c r="O10" s="1012"/>
      <c r="P10" s="1013"/>
      <c r="Q10" s="1019">
        <v>345</v>
      </c>
      <c r="R10" s="1020"/>
      <c r="S10" s="1020"/>
      <c r="T10" s="1020"/>
      <c r="U10" s="1020"/>
      <c r="V10" s="1020">
        <v>153</v>
      </c>
      <c r="W10" s="1020"/>
      <c r="X10" s="1020"/>
      <c r="Y10" s="1020"/>
      <c r="Z10" s="1020"/>
      <c r="AA10" s="1020">
        <v>192</v>
      </c>
      <c r="AB10" s="1020"/>
      <c r="AC10" s="1020"/>
      <c r="AD10" s="1020"/>
      <c r="AE10" s="1021"/>
      <c r="AF10" s="1016" t="s">
        <v>122</v>
      </c>
      <c r="AG10" s="1017"/>
      <c r="AH10" s="1017"/>
      <c r="AI10" s="1017"/>
      <c r="AJ10" s="1018"/>
      <c r="AK10" s="1054" t="s">
        <v>560</v>
      </c>
      <c r="AL10" s="1055"/>
      <c r="AM10" s="1055"/>
      <c r="AN10" s="1055"/>
      <c r="AO10" s="1055"/>
      <c r="AP10" s="1055">
        <v>538</v>
      </c>
      <c r="AQ10" s="1055"/>
      <c r="AR10" s="1055"/>
      <c r="AS10" s="1055"/>
      <c r="AT10" s="1055"/>
      <c r="AU10" s="1056"/>
      <c r="AV10" s="1056"/>
      <c r="AW10" s="1056"/>
      <c r="AX10" s="1056"/>
      <c r="AY10" s="1057"/>
      <c r="AZ10" s="226"/>
      <c r="BA10" s="226"/>
      <c r="BB10" s="226"/>
      <c r="BC10" s="226"/>
      <c r="BD10" s="226"/>
      <c r="BE10" s="227"/>
      <c r="BF10" s="227"/>
      <c r="BG10" s="227"/>
      <c r="BH10" s="227"/>
      <c r="BI10" s="227"/>
      <c r="BJ10" s="227"/>
      <c r="BK10" s="227"/>
      <c r="BL10" s="227"/>
      <c r="BM10" s="227"/>
      <c r="BN10" s="227"/>
      <c r="BO10" s="227"/>
      <c r="BP10" s="227"/>
      <c r="BQ10" s="232">
        <v>4</v>
      </c>
      <c r="BR10" s="233"/>
      <c r="BS10" s="976" t="s">
        <v>557</v>
      </c>
      <c r="BT10" s="977"/>
      <c r="BU10" s="977"/>
      <c r="BV10" s="977"/>
      <c r="BW10" s="977"/>
      <c r="BX10" s="977"/>
      <c r="BY10" s="977"/>
      <c r="BZ10" s="977"/>
      <c r="CA10" s="977"/>
      <c r="CB10" s="977"/>
      <c r="CC10" s="977"/>
      <c r="CD10" s="977"/>
      <c r="CE10" s="977"/>
      <c r="CF10" s="977"/>
      <c r="CG10" s="998"/>
      <c r="CH10" s="973">
        <v>-5</v>
      </c>
      <c r="CI10" s="974"/>
      <c r="CJ10" s="974"/>
      <c r="CK10" s="974"/>
      <c r="CL10" s="975"/>
      <c r="CM10" s="973">
        <v>76</v>
      </c>
      <c r="CN10" s="974"/>
      <c r="CO10" s="974"/>
      <c r="CP10" s="974"/>
      <c r="CQ10" s="975"/>
      <c r="CR10" s="973">
        <v>14</v>
      </c>
      <c r="CS10" s="974"/>
      <c r="CT10" s="974"/>
      <c r="CU10" s="974"/>
      <c r="CV10" s="975"/>
      <c r="CW10" s="973">
        <v>3</v>
      </c>
      <c r="CX10" s="974"/>
      <c r="CY10" s="974"/>
      <c r="CZ10" s="974"/>
      <c r="DA10" s="975"/>
      <c r="DB10" s="973" t="s">
        <v>490</v>
      </c>
      <c r="DC10" s="974"/>
      <c r="DD10" s="974"/>
      <c r="DE10" s="974"/>
      <c r="DF10" s="975"/>
      <c r="DG10" s="973" t="s">
        <v>490</v>
      </c>
      <c r="DH10" s="974"/>
      <c r="DI10" s="974"/>
      <c r="DJ10" s="974"/>
      <c r="DK10" s="975"/>
      <c r="DL10" s="973" t="s">
        <v>490</v>
      </c>
      <c r="DM10" s="974"/>
      <c r="DN10" s="974"/>
      <c r="DO10" s="974"/>
      <c r="DP10" s="975"/>
      <c r="DQ10" s="973" t="s">
        <v>490</v>
      </c>
      <c r="DR10" s="974"/>
      <c r="DS10" s="974"/>
      <c r="DT10" s="974"/>
      <c r="DU10" s="975"/>
      <c r="DV10" s="976"/>
      <c r="DW10" s="977"/>
      <c r="DX10" s="977"/>
      <c r="DY10" s="977"/>
      <c r="DZ10" s="978"/>
      <c r="EA10" s="228"/>
    </row>
    <row r="11" spans="1:131" s="229" customFormat="1" ht="26.25" customHeight="1" x14ac:dyDescent="0.2">
      <c r="A11" s="232">
        <v>5</v>
      </c>
      <c r="B11" s="1011"/>
      <c r="C11" s="1012"/>
      <c r="D11" s="1012"/>
      <c r="E11" s="1012"/>
      <c r="F11" s="1012"/>
      <c r="G11" s="1012"/>
      <c r="H11" s="1012"/>
      <c r="I11" s="1012"/>
      <c r="J11" s="1012"/>
      <c r="K11" s="1012"/>
      <c r="L11" s="1012"/>
      <c r="M11" s="1012"/>
      <c r="N11" s="1012"/>
      <c r="O11" s="1012"/>
      <c r="P11" s="1013"/>
      <c r="Q11" s="1019"/>
      <c r="R11" s="1020"/>
      <c r="S11" s="1020"/>
      <c r="T11" s="1020"/>
      <c r="U11" s="1020"/>
      <c r="V11" s="1020"/>
      <c r="W11" s="1020"/>
      <c r="X11" s="1020"/>
      <c r="Y11" s="1020"/>
      <c r="Z11" s="1020"/>
      <c r="AA11" s="1020"/>
      <c r="AB11" s="1020"/>
      <c r="AC11" s="1020"/>
      <c r="AD11" s="1020"/>
      <c r="AE11" s="1021"/>
      <c r="AF11" s="1016"/>
      <c r="AG11" s="1017"/>
      <c r="AH11" s="1017"/>
      <c r="AI11" s="1017"/>
      <c r="AJ11" s="1018"/>
      <c r="AK11" s="1054"/>
      <c r="AL11" s="1055"/>
      <c r="AM11" s="1055"/>
      <c r="AN11" s="1055"/>
      <c r="AO11" s="1055"/>
      <c r="AP11" s="1055"/>
      <c r="AQ11" s="1055"/>
      <c r="AR11" s="1055"/>
      <c r="AS11" s="1055"/>
      <c r="AT11" s="1055"/>
      <c r="AU11" s="1056"/>
      <c r="AV11" s="1056"/>
      <c r="AW11" s="1056"/>
      <c r="AX11" s="1056"/>
      <c r="AY11" s="1057"/>
      <c r="AZ11" s="226"/>
      <c r="BA11" s="226"/>
      <c r="BB11" s="226"/>
      <c r="BC11" s="226"/>
      <c r="BD11" s="226"/>
      <c r="BE11" s="227"/>
      <c r="BF11" s="227"/>
      <c r="BG11" s="227"/>
      <c r="BH11" s="227"/>
      <c r="BI11" s="227"/>
      <c r="BJ11" s="227"/>
      <c r="BK11" s="227"/>
      <c r="BL11" s="227"/>
      <c r="BM11" s="227"/>
      <c r="BN11" s="227"/>
      <c r="BO11" s="227"/>
      <c r="BP11" s="227"/>
      <c r="BQ11" s="232">
        <v>5</v>
      </c>
      <c r="BR11" s="233"/>
      <c r="BS11" s="976" t="s">
        <v>558</v>
      </c>
      <c r="BT11" s="977"/>
      <c r="BU11" s="977"/>
      <c r="BV11" s="977"/>
      <c r="BW11" s="977"/>
      <c r="BX11" s="977"/>
      <c r="BY11" s="977"/>
      <c r="BZ11" s="977"/>
      <c r="CA11" s="977"/>
      <c r="CB11" s="977"/>
      <c r="CC11" s="977"/>
      <c r="CD11" s="977"/>
      <c r="CE11" s="977"/>
      <c r="CF11" s="977"/>
      <c r="CG11" s="998"/>
      <c r="CH11" s="973">
        <v>21</v>
      </c>
      <c r="CI11" s="974"/>
      <c r="CJ11" s="974"/>
      <c r="CK11" s="974"/>
      <c r="CL11" s="975"/>
      <c r="CM11" s="973">
        <v>199</v>
      </c>
      <c r="CN11" s="974"/>
      <c r="CO11" s="974"/>
      <c r="CP11" s="974"/>
      <c r="CQ11" s="975"/>
      <c r="CR11" s="973">
        <v>5</v>
      </c>
      <c r="CS11" s="974"/>
      <c r="CT11" s="974"/>
      <c r="CU11" s="974"/>
      <c r="CV11" s="975"/>
      <c r="CW11" s="973" t="s">
        <v>490</v>
      </c>
      <c r="CX11" s="974"/>
      <c r="CY11" s="974"/>
      <c r="CZ11" s="974"/>
      <c r="DA11" s="975"/>
      <c r="DB11" s="973" t="s">
        <v>490</v>
      </c>
      <c r="DC11" s="974"/>
      <c r="DD11" s="974"/>
      <c r="DE11" s="974"/>
      <c r="DF11" s="975"/>
      <c r="DG11" s="973" t="s">
        <v>490</v>
      </c>
      <c r="DH11" s="974"/>
      <c r="DI11" s="974"/>
      <c r="DJ11" s="974"/>
      <c r="DK11" s="975"/>
      <c r="DL11" s="973" t="s">
        <v>490</v>
      </c>
      <c r="DM11" s="974"/>
      <c r="DN11" s="974"/>
      <c r="DO11" s="974"/>
      <c r="DP11" s="975"/>
      <c r="DQ11" s="973" t="s">
        <v>490</v>
      </c>
      <c r="DR11" s="974"/>
      <c r="DS11" s="974"/>
      <c r="DT11" s="974"/>
      <c r="DU11" s="975"/>
      <c r="DV11" s="976"/>
      <c r="DW11" s="977"/>
      <c r="DX11" s="977"/>
      <c r="DY11" s="977"/>
      <c r="DZ11" s="978"/>
      <c r="EA11" s="228"/>
    </row>
    <row r="12" spans="1:131" s="229" customFormat="1" ht="26.25" customHeight="1" x14ac:dyDescent="0.2">
      <c r="A12" s="232">
        <v>6</v>
      </c>
      <c r="B12" s="1011"/>
      <c r="C12" s="1012"/>
      <c r="D12" s="1012"/>
      <c r="E12" s="1012"/>
      <c r="F12" s="1012"/>
      <c r="G12" s="1012"/>
      <c r="H12" s="1012"/>
      <c r="I12" s="1012"/>
      <c r="J12" s="1012"/>
      <c r="K12" s="1012"/>
      <c r="L12" s="1012"/>
      <c r="M12" s="1012"/>
      <c r="N12" s="1012"/>
      <c r="O12" s="1012"/>
      <c r="P12" s="1013"/>
      <c r="Q12" s="1019"/>
      <c r="R12" s="1020"/>
      <c r="S12" s="1020"/>
      <c r="T12" s="1020"/>
      <c r="U12" s="1020"/>
      <c r="V12" s="1020"/>
      <c r="W12" s="1020"/>
      <c r="X12" s="1020"/>
      <c r="Y12" s="1020"/>
      <c r="Z12" s="1020"/>
      <c r="AA12" s="1020"/>
      <c r="AB12" s="1020"/>
      <c r="AC12" s="1020"/>
      <c r="AD12" s="1020"/>
      <c r="AE12" s="1021"/>
      <c r="AF12" s="1016"/>
      <c r="AG12" s="1017"/>
      <c r="AH12" s="1017"/>
      <c r="AI12" s="1017"/>
      <c r="AJ12" s="1018"/>
      <c r="AK12" s="1054"/>
      <c r="AL12" s="1055"/>
      <c r="AM12" s="1055"/>
      <c r="AN12" s="1055"/>
      <c r="AO12" s="1055"/>
      <c r="AP12" s="1055"/>
      <c r="AQ12" s="1055"/>
      <c r="AR12" s="1055"/>
      <c r="AS12" s="1055"/>
      <c r="AT12" s="1055"/>
      <c r="AU12" s="1056"/>
      <c r="AV12" s="1056"/>
      <c r="AW12" s="1056"/>
      <c r="AX12" s="1056"/>
      <c r="AY12" s="1057"/>
      <c r="AZ12" s="226"/>
      <c r="BA12" s="226"/>
      <c r="BB12" s="226"/>
      <c r="BC12" s="226"/>
      <c r="BD12" s="226"/>
      <c r="BE12" s="227"/>
      <c r="BF12" s="227"/>
      <c r="BG12" s="227"/>
      <c r="BH12" s="227"/>
      <c r="BI12" s="227"/>
      <c r="BJ12" s="227"/>
      <c r="BK12" s="227"/>
      <c r="BL12" s="227"/>
      <c r="BM12" s="227"/>
      <c r="BN12" s="227"/>
      <c r="BO12" s="227"/>
      <c r="BP12" s="227"/>
      <c r="BQ12" s="232">
        <v>6</v>
      </c>
      <c r="BR12" s="233"/>
      <c r="BS12" s="976" t="s">
        <v>559</v>
      </c>
      <c r="BT12" s="977"/>
      <c r="BU12" s="977"/>
      <c r="BV12" s="977"/>
      <c r="BW12" s="977"/>
      <c r="BX12" s="977"/>
      <c r="BY12" s="977"/>
      <c r="BZ12" s="977"/>
      <c r="CA12" s="977"/>
      <c r="CB12" s="977"/>
      <c r="CC12" s="977"/>
      <c r="CD12" s="977"/>
      <c r="CE12" s="977"/>
      <c r="CF12" s="977"/>
      <c r="CG12" s="998"/>
      <c r="CH12" s="973">
        <v>23</v>
      </c>
      <c r="CI12" s="974"/>
      <c r="CJ12" s="974"/>
      <c r="CK12" s="974"/>
      <c r="CL12" s="975"/>
      <c r="CM12" s="973">
        <v>146</v>
      </c>
      <c r="CN12" s="974"/>
      <c r="CO12" s="974"/>
      <c r="CP12" s="974"/>
      <c r="CQ12" s="975"/>
      <c r="CR12" s="973">
        <v>20</v>
      </c>
      <c r="CS12" s="974"/>
      <c r="CT12" s="974"/>
      <c r="CU12" s="974"/>
      <c r="CV12" s="975"/>
      <c r="CW12" s="973" t="s">
        <v>490</v>
      </c>
      <c r="CX12" s="974"/>
      <c r="CY12" s="974"/>
      <c r="CZ12" s="974"/>
      <c r="DA12" s="975"/>
      <c r="DB12" s="973" t="s">
        <v>490</v>
      </c>
      <c r="DC12" s="974"/>
      <c r="DD12" s="974"/>
      <c r="DE12" s="974"/>
      <c r="DF12" s="975"/>
      <c r="DG12" s="973" t="s">
        <v>490</v>
      </c>
      <c r="DH12" s="974"/>
      <c r="DI12" s="974"/>
      <c r="DJ12" s="974"/>
      <c r="DK12" s="975"/>
      <c r="DL12" s="973" t="s">
        <v>490</v>
      </c>
      <c r="DM12" s="974"/>
      <c r="DN12" s="974"/>
      <c r="DO12" s="974"/>
      <c r="DP12" s="975"/>
      <c r="DQ12" s="973" t="s">
        <v>490</v>
      </c>
      <c r="DR12" s="974"/>
      <c r="DS12" s="974"/>
      <c r="DT12" s="974"/>
      <c r="DU12" s="975"/>
      <c r="DV12" s="976"/>
      <c r="DW12" s="977"/>
      <c r="DX12" s="977"/>
      <c r="DY12" s="977"/>
      <c r="DZ12" s="978"/>
      <c r="EA12" s="228"/>
    </row>
    <row r="13" spans="1:131" s="229" customFormat="1" ht="26.25" customHeight="1" x14ac:dyDescent="0.2">
      <c r="A13" s="232">
        <v>7</v>
      </c>
      <c r="B13" s="1011"/>
      <c r="C13" s="1012"/>
      <c r="D13" s="1012"/>
      <c r="E13" s="1012"/>
      <c r="F13" s="1012"/>
      <c r="G13" s="1012"/>
      <c r="H13" s="1012"/>
      <c r="I13" s="1012"/>
      <c r="J13" s="1012"/>
      <c r="K13" s="1012"/>
      <c r="L13" s="1012"/>
      <c r="M13" s="1012"/>
      <c r="N13" s="1012"/>
      <c r="O13" s="1012"/>
      <c r="P13" s="1013"/>
      <c r="Q13" s="1019"/>
      <c r="R13" s="1020"/>
      <c r="S13" s="1020"/>
      <c r="T13" s="1020"/>
      <c r="U13" s="1020"/>
      <c r="V13" s="1020"/>
      <c r="W13" s="1020"/>
      <c r="X13" s="1020"/>
      <c r="Y13" s="1020"/>
      <c r="Z13" s="1020"/>
      <c r="AA13" s="1020"/>
      <c r="AB13" s="1020"/>
      <c r="AC13" s="1020"/>
      <c r="AD13" s="1020"/>
      <c r="AE13" s="1021"/>
      <c r="AF13" s="1016"/>
      <c r="AG13" s="1017"/>
      <c r="AH13" s="1017"/>
      <c r="AI13" s="1017"/>
      <c r="AJ13" s="1018"/>
      <c r="AK13" s="1054"/>
      <c r="AL13" s="1055"/>
      <c r="AM13" s="1055"/>
      <c r="AN13" s="1055"/>
      <c r="AO13" s="1055"/>
      <c r="AP13" s="1055"/>
      <c r="AQ13" s="1055"/>
      <c r="AR13" s="1055"/>
      <c r="AS13" s="1055"/>
      <c r="AT13" s="1055"/>
      <c r="AU13" s="1056"/>
      <c r="AV13" s="1056"/>
      <c r="AW13" s="1056"/>
      <c r="AX13" s="1056"/>
      <c r="AY13" s="1057"/>
      <c r="AZ13" s="226"/>
      <c r="BA13" s="226"/>
      <c r="BB13" s="226"/>
      <c r="BC13" s="226"/>
      <c r="BD13" s="226"/>
      <c r="BE13" s="227"/>
      <c r="BF13" s="227"/>
      <c r="BG13" s="227"/>
      <c r="BH13" s="227"/>
      <c r="BI13" s="227"/>
      <c r="BJ13" s="227"/>
      <c r="BK13" s="227"/>
      <c r="BL13" s="227"/>
      <c r="BM13" s="227"/>
      <c r="BN13" s="227"/>
      <c r="BO13" s="227"/>
      <c r="BP13" s="227"/>
      <c r="BQ13" s="232">
        <v>7</v>
      </c>
      <c r="BR13" s="233"/>
      <c r="BS13" s="976"/>
      <c r="BT13" s="977"/>
      <c r="BU13" s="977"/>
      <c r="BV13" s="977"/>
      <c r="BW13" s="977"/>
      <c r="BX13" s="977"/>
      <c r="BY13" s="977"/>
      <c r="BZ13" s="977"/>
      <c r="CA13" s="977"/>
      <c r="CB13" s="977"/>
      <c r="CC13" s="977"/>
      <c r="CD13" s="977"/>
      <c r="CE13" s="977"/>
      <c r="CF13" s="977"/>
      <c r="CG13" s="998"/>
      <c r="CH13" s="973"/>
      <c r="CI13" s="974"/>
      <c r="CJ13" s="974"/>
      <c r="CK13" s="974"/>
      <c r="CL13" s="975"/>
      <c r="CM13" s="973"/>
      <c r="CN13" s="974"/>
      <c r="CO13" s="974"/>
      <c r="CP13" s="974"/>
      <c r="CQ13" s="975"/>
      <c r="CR13" s="973"/>
      <c r="CS13" s="974"/>
      <c r="CT13" s="974"/>
      <c r="CU13" s="974"/>
      <c r="CV13" s="975"/>
      <c r="CW13" s="973"/>
      <c r="CX13" s="974"/>
      <c r="CY13" s="974"/>
      <c r="CZ13" s="974"/>
      <c r="DA13" s="975"/>
      <c r="DB13" s="973"/>
      <c r="DC13" s="974"/>
      <c r="DD13" s="974"/>
      <c r="DE13" s="974"/>
      <c r="DF13" s="975"/>
      <c r="DG13" s="973"/>
      <c r="DH13" s="974"/>
      <c r="DI13" s="974"/>
      <c r="DJ13" s="974"/>
      <c r="DK13" s="975"/>
      <c r="DL13" s="973"/>
      <c r="DM13" s="974"/>
      <c r="DN13" s="974"/>
      <c r="DO13" s="974"/>
      <c r="DP13" s="975"/>
      <c r="DQ13" s="973"/>
      <c r="DR13" s="974"/>
      <c r="DS13" s="974"/>
      <c r="DT13" s="974"/>
      <c r="DU13" s="975"/>
      <c r="DV13" s="976"/>
      <c r="DW13" s="977"/>
      <c r="DX13" s="977"/>
      <c r="DY13" s="977"/>
      <c r="DZ13" s="978"/>
      <c r="EA13" s="228"/>
    </row>
    <row r="14" spans="1:131" s="229" customFormat="1" ht="26.25" customHeight="1" x14ac:dyDescent="0.2">
      <c r="A14" s="232">
        <v>8</v>
      </c>
      <c r="B14" s="1011"/>
      <c r="C14" s="1012"/>
      <c r="D14" s="1012"/>
      <c r="E14" s="1012"/>
      <c r="F14" s="1012"/>
      <c r="G14" s="1012"/>
      <c r="H14" s="1012"/>
      <c r="I14" s="1012"/>
      <c r="J14" s="1012"/>
      <c r="K14" s="1012"/>
      <c r="L14" s="1012"/>
      <c r="M14" s="1012"/>
      <c r="N14" s="1012"/>
      <c r="O14" s="1012"/>
      <c r="P14" s="1013"/>
      <c r="Q14" s="1019"/>
      <c r="R14" s="1020"/>
      <c r="S14" s="1020"/>
      <c r="T14" s="1020"/>
      <c r="U14" s="1020"/>
      <c r="V14" s="1020"/>
      <c r="W14" s="1020"/>
      <c r="X14" s="1020"/>
      <c r="Y14" s="1020"/>
      <c r="Z14" s="1020"/>
      <c r="AA14" s="1020"/>
      <c r="AB14" s="1020"/>
      <c r="AC14" s="1020"/>
      <c r="AD14" s="1020"/>
      <c r="AE14" s="1021"/>
      <c r="AF14" s="1016"/>
      <c r="AG14" s="1017"/>
      <c r="AH14" s="1017"/>
      <c r="AI14" s="1017"/>
      <c r="AJ14" s="1018"/>
      <c r="AK14" s="1054"/>
      <c r="AL14" s="1055"/>
      <c r="AM14" s="1055"/>
      <c r="AN14" s="1055"/>
      <c r="AO14" s="1055"/>
      <c r="AP14" s="1055"/>
      <c r="AQ14" s="1055"/>
      <c r="AR14" s="1055"/>
      <c r="AS14" s="1055"/>
      <c r="AT14" s="1055"/>
      <c r="AU14" s="1056"/>
      <c r="AV14" s="1056"/>
      <c r="AW14" s="1056"/>
      <c r="AX14" s="1056"/>
      <c r="AY14" s="1057"/>
      <c r="AZ14" s="226"/>
      <c r="BA14" s="226"/>
      <c r="BB14" s="226"/>
      <c r="BC14" s="226"/>
      <c r="BD14" s="226"/>
      <c r="BE14" s="227"/>
      <c r="BF14" s="227"/>
      <c r="BG14" s="227"/>
      <c r="BH14" s="227"/>
      <c r="BI14" s="227"/>
      <c r="BJ14" s="227"/>
      <c r="BK14" s="227"/>
      <c r="BL14" s="227"/>
      <c r="BM14" s="227"/>
      <c r="BN14" s="227"/>
      <c r="BO14" s="227"/>
      <c r="BP14" s="227"/>
      <c r="BQ14" s="232">
        <v>8</v>
      </c>
      <c r="BR14" s="233"/>
      <c r="BS14" s="976"/>
      <c r="BT14" s="977"/>
      <c r="BU14" s="977"/>
      <c r="BV14" s="977"/>
      <c r="BW14" s="977"/>
      <c r="BX14" s="977"/>
      <c r="BY14" s="977"/>
      <c r="BZ14" s="977"/>
      <c r="CA14" s="977"/>
      <c r="CB14" s="977"/>
      <c r="CC14" s="977"/>
      <c r="CD14" s="977"/>
      <c r="CE14" s="977"/>
      <c r="CF14" s="977"/>
      <c r="CG14" s="998"/>
      <c r="CH14" s="973"/>
      <c r="CI14" s="974"/>
      <c r="CJ14" s="974"/>
      <c r="CK14" s="974"/>
      <c r="CL14" s="975"/>
      <c r="CM14" s="973"/>
      <c r="CN14" s="974"/>
      <c r="CO14" s="974"/>
      <c r="CP14" s="974"/>
      <c r="CQ14" s="975"/>
      <c r="CR14" s="973"/>
      <c r="CS14" s="974"/>
      <c r="CT14" s="974"/>
      <c r="CU14" s="974"/>
      <c r="CV14" s="975"/>
      <c r="CW14" s="973"/>
      <c r="CX14" s="974"/>
      <c r="CY14" s="974"/>
      <c r="CZ14" s="974"/>
      <c r="DA14" s="975"/>
      <c r="DB14" s="973"/>
      <c r="DC14" s="974"/>
      <c r="DD14" s="974"/>
      <c r="DE14" s="974"/>
      <c r="DF14" s="975"/>
      <c r="DG14" s="973"/>
      <c r="DH14" s="974"/>
      <c r="DI14" s="974"/>
      <c r="DJ14" s="974"/>
      <c r="DK14" s="975"/>
      <c r="DL14" s="973"/>
      <c r="DM14" s="974"/>
      <c r="DN14" s="974"/>
      <c r="DO14" s="974"/>
      <c r="DP14" s="975"/>
      <c r="DQ14" s="973"/>
      <c r="DR14" s="974"/>
      <c r="DS14" s="974"/>
      <c r="DT14" s="974"/>
      <c r="DU14" s="975"/>
      <c r="DV14" s="976"/>
      <c r="DW14" s="977"/>
      <c r="DX14" s="977"/>
      <c r="DY14" s="977"/>
      <c r="DZ14" s="978"/>
      <c r="EA14" s="228"/>
    </row>
    <row r="15" spans="1:131" s="229" customFormat="1" ht="26.25" customHeight="1" x14ac:dyDescent="0.2">
      <c r="A15" s="232">
        <v>9</v>
      </c>
      <c r="B15" s="1011"/>
      <c r="C15" s="1012"/>
      <c r="D15" s="1012"/>
      <c r="E15" s="1012"/>
      <c r="F15" s="1012"/>
      <c r="G15" s="1012"/>
      <c r="H15" s="1012"/>
      <c r="I15" s="1012"/>
      <c r="J15" s="1012"/>
      <c r="K15" s="1012"/>
      <c r="L15" s="1012"/>
      <c r="M15" s="1012"/>
      <c r="N15" s="1012"/>
      <c r="O15" s="1012"/>
      <c r="P15" s="1013"/>
      <c r="Q15" s="1019"/>
      <c r="R15" s="1020"/>
      <c r="S15" s="1020"/>
      <c r="T15" s="1020"/>
      <c r="U15" s="1020"/>
      <c r="V15" s="1020"/>
      <c r="W15" s="1020"/>
      <c r="X15" s="1020"/>
      <c r="Y15" s="1020"/>
      <c r="Z15" s="1020"/>
      <c r="AA15" s="1020"/>
      <c r="AB15" s="1020"/>
      <c r="AC15" s="1020"/>
      <c r="AD15" s="1020"/>
      <c r="AE15" s="1021"/>
      <c r="AF15" s="1016"/>
      <c r="AG15" s="1017"/>
      <c r="AH15" s="1017"/>
      <c r="AI15" s="1017"/>
      <c r="AJ15" s="1018"/>
      <c r="AK15" s="1054"/>
      <c r="AL15" s="1055"/>
      <c r="AM15" s="1055"/>
      <c r="AN15" s="1055"/>
      <c r="AO15" s="1055"/>
      <c r="AP15" s="1055"/>
      <c r="AQ15" s="1055"/>
      <c r="AR15" s="1055"/>
      <c r="AS15" s="1055"/>
      <c r="AT15" s="1055"/>
      <c r="AU15" s="1056"/>
      <c r="AV15" s="1056"/>
      <c r="AW15" s="1056"/>
      <c r="AX15" s="1056"/>
      <c r="AY15" s="1057"/>
      <c r="AZ15" s="226"/>
      <c r="BA15" s="226"/>
      <c r="BB15" s="226"/>
      <c r="BC15" s="226"/>
      <c r="BD15" s="226"/>
      <c r="BE15" s="227"/>
      <c r="BF15" s="227"/>
      <c r="BG15" s="227"/>
      <c r="BH15" s="227"/>
      <c r="BI15" s="227"/>
      <c r="BJ15" s="227"/>
      <c r="BK15" s="227"/>
      <c r="BL15" s="227"/>
      <c r="BM15" s="227"/>
      <c r="BN15" s="227"/>
      <c r="BO15" s="227"/>
      <c r="BP15" s="227"/>
      <c r="BQ15" s="232">
        <v>9</v>
      </c>
      <c r="BR15" s="233"/>
      <c r="BS15" s="976"/>
      <c r="BT15" s="977"/>
      <c r="BU15" s="977"/>
      <c r="BV15" s="977"/>
      <c r="BW15" s="977"/>
      <c r="BX15" s="977"/>
      <c r="BY15" s="977"/>
      <c r="BZ15" s="977"/>
      <c r="CA15" s="977"/>
      <c r="CB15" s="977"/>
      <c r="CC15" s="977"/>
      <c r="CD15" s="977"/>
      <c r="CE15" s="977"/>
      <c r="CF15" s="977"/>
      <c r="CG15" s="998"/>
      <c r="CH15" s="973"/>
      <c r="CI15" s="974"/>
      <c r="CJ15" s="974"/>
      <c r="CK15" s="974"/>
      <c r="CL15" s="975"/>
      <c r="CM15" s="973"/>
      <c r="CN15" s="974"/>
      <c r="CO15" s="974"/>
      <c r="CP15" s="974"/>
      <c r="CQ15" s="975"/>
      <c r="CR15" s="973"/>
      <c r="CS15" s="974"/>
      <c r="CT15" s="974"/>
      <c r="CU15" s="974"/>
      <c r="CV15" s="975"/>
      <c r="CW15" s="973"/>
      <c r="CX15" s="974"/>
      <c r="CY15" s="974"/>
      <c r="CZ15" s="974"/>
      <c r="DA15" s="975"/>
      <c r="DB15" s="973"/>
      <c r="DC15" s="974"/>
      <c r="DD15" s="974"/>
      <c r="DE15" s="974"/>
      <c r="DF15" s="975"/>
      <c r="DG15" s="973"/>
      <c r="DH15" s="974"/>
      <c r="DI15" s="974"/>
      <c r="DJ15" s="974"/>
      <c r="DK15" s="975"/>
      <c r="DL15" s="973"/>
      <c r="DM15" s="974"/>
      <c r="DN15" s="974"/>
      <c r="DO15" s="974"/>
      <c r="DP15" s="975"/>
      <c r="DQ15" s="973"/>
      <c r="DR15" s="974"/>
      <c r="DS15" s="974"/>
      <c r="DT15" s="974"/>
      <c r="DU15" s="975"/>
      <c r="DV15" s="976"/>
      <c r="DW15" s="977"/>
      <c r="DX15" s="977"/>
      <c r="DY15" s="977"/>
      <c r="DZ15" s="978"/>
      <c r="EA15" s="228"/>
    </row>
    <row r="16" spans="1:131" s="229" customFormat="1" ht="26.25" customHeight="1" x14ac:dyDescent="0.2">
      <c r="A16" s="232">
        <v>10</v>
      </c>
      <c r="B16" s="1011"/>
      <c r="C16" s="1012"/>
      <c r="D16" s="1012"/>
      <c r="E16" s="1012"/>
      <c r="F16" s="1012"/>
      <c r="G16" s="1012"/>
      <c r="H16" s="1012"/>
      <c r="I16" s="1012"/>
      <c r="J16" s="1012"/>
      <c r="K16" s="1012"/>
      <c r="L16" s="1012"/>
      <c r="M16" s="1012"/>
      <c r="N16" s="1012"/>
      <c r="O16" s="1012"/>
      <c r="P16" s="1013"/>
      <c r="Q16" s="1019"/>
      <c r="R16" s="1020"/>
      <c r="S16" s="1020"/>
      <c r="T16" s="1020"/>
      <c r="U16" s="1020"/>
      <c r="V16" s="1020"/>
      <c r="W16" s="1020"/>
      <c r="X16" s="1020"/>
      <c r="Y16" s="1020"/>
      <c r="Z16" s="1020"/>
      <c r="AA16" s="1020"/>
      <c r="AB16" s="1020"/>
      <c r="AC16" s="1020"/>
      <c r="AD16" s="1020"/>
      <c r="AE16" s="1021"/>
      <c r="AF16" s="1016"/>
      <c r="AG16" s="1017"/>
      <c r="AH16" s="1017"/>
      <c r="AI16" s="1017"/>
      <c r="AJ16" s="1018"/>
      <c r="AK16" s="1054"/>
      <c r="AL16" s="1055"/>
      <c r="AM16" s="1055"/>
      <c r="AN16" s="1055"/>
      <c r="AO16" s="1055"/>
      <c r="AP16" s="1055"/>
      <c r="AQ16" s="1055"/>
      <c r="AR16" s="1055"/>
      <c r="AS16" s="1055"/>
      <c r="AT16" s="1055"/>
      <c r="AU16" s="1056"/>
      <c r="AV16" s="1056"/>
      <c r="AW16" s="1056"/>
      <c r="AX16" s="1056"/>
      <c r="AY16" s="1057"/>
      <c r="AZ16" s="226"/>
      <c r="BA16" s="226"/>
      <c r="BB16" s="226"/>
      <c r="BC16" s="226"/>
      <c r="BD16" s="226"/>
      <c r="BE16" s="227"/>
      <c r="BF16" s="227"/>
      <c r="BG16" s="227"/>
      <c r="BH16" s="227"/>
      <c r="BI16" s="227"/>
      <c r="BJ16" s="227"/>
      <c r="BK16" s="227"/>
      <c r="BL16" s="227"/>
      <c r="BM16" s="227"/>
      <c r="BN16" s="227"/>
      <c r="BO16" s="227"/>
      <c r="BP16" s="227"/>
      <c r="BQ16" s="232">
        <v>10</v>
      </c>
      <c r="BR16" s="233"/>
      <c r="BS16" s="976"/>
      <c r="BT16" s="977"/>
      <c r="BU16" s="977"/>
      <c r="BV16" s="977"/>
      <c r="BW16" s="977"/>
      <c r="BX16" s="977"/>
      <c r="BY16" s="977"/>
      <c r="BZ16" s="977"/>
      <c r="CA16" s="977"/>
      <c r="CB16" s="977"/>
      <c r="CC16" s="977"/>
      <c r="CD16" s="977"/>
      <c r="CE16" s="977"/>
      <c r="CF16" s="977"/>
      <c r="CG16" s="998"/>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76"/>
      <c r="DW16" s="977"/>
      <c r="DX16" s="977"/>
      <c r="DY16" s="977"/>
      <c r="DZ16" s="978"/>
      <c r="EA16" s="228"/>
    </row>
    <row r="17" spans="1:131" s="229" customFormat="1" ht="26.25" customHeight="1" x14ac:dyDescent="0.2">
      <c r="A17" s="232">
        <v>11</v>
      </c>
      <c r="B17" s="1011"/>
      <c r="C17" s="1012"/>
      <c r="D17" s="1012"/>
      <c r="E17" s="1012"/>
      <c r="F17" s="1012"/>
      <c r="G17" s="1012"/>
      <c r="H17" s="1012"/>
      <c r="I17" s="1012"/>
      <c r="J17" s="1012"/>
      <c r="K17" s="1012"/>
      <c r="L17" s="1012"/>
      <c r="M17" s="1012"/>
      <c r="N17" s="1012"/>
      <c r="O17" s="1012"/>
      <c r="P17" s="1013"/>
      <c r="Q17" s="1019"/>
      <c r="R17" s="1020"/>
      <c r="S17" s="1020"/>
      <c r="T17" s="1020"/>
      <c r="U17" s="1020"/>
      <c r="V17" s="1020"/>
      <c r="W17" s="1020"/>
      <c r="X17" s="1020"/>
      <c r="Y17" s="1020"/>
      <c r="Z17" s="1020"/>
      <c r="AA17" s="1020"/>
      <c r="AB17" s="1020"/>
      <c r="AC17" s="1020"/>
      <c r="AD17" s="1020"/>
      <c r="AE17" s="1021"/>
      <c r="AF17" s="1016"/>
      <c r="AG17" s="1017"/>
      <c r="AH17" s="1017"/>
      <c r="AI17" s="1017"/>
      <c r="AJ17" s="1018"/>
      <c r="AK17" s="1054"/>
      <c r="AL17" s="1055"/>
      <c r="AM17" s="1055"/>
      <c r="AN17" s="1055"/>
      <c r="AO17" s="1055"/>
      <c r="AP17" s="1055"/>
      <c r="AQ17" s="1055"/>
      <c r="AR17" s="1055"/>
      <c r="AS17" s="1055"/>
      <c r="AT17" s="1055"/>
      <c r="AU17" s="1056"/>
      <c r="AV17" s="1056"/>
      <c r="AW17" s="1056"/>
      <c r="AX17" s="1056"/>
      <c r="AY17" s="1057"/>
      <c r="AZ17" s="226"/>
      <c r="BA17" s="226"/>
      <c r="BB17" s="226"/>
      <c r="BC17" s="226"/>
      <c r="BD17" s="226"/>
      <c r="BE17" s="227"/>
      <c r="BF17" s="227"/>
      <c r="BG17" s="227"/>
      <c r="BH17" s="227"/>
      <c r="BI17" s="227"/>
      <c r="BJ17" s="227"/>
      <c r="BK17" s="227"/>
      <c r="BL17" s="227"/>
      <c r="BM17" s="227"/>
      <c r="BN17" s="227"/>
      <c r="BO17" s="227"/>
      <c r="BP17" s="227"/>
      <c r="BQ17" s="232">
        <v>11</v>
      </c>
      <c r="BR17" s="233"/>
      <c r="BS17" s="976"/>
      <c r="BT17" s="977"/>
      <c r="BU17" s="977"/>
      <c r="BV17" s="977"/>
      <c r="BW17" s="977"/>
      <c r="BX17" s="977"/>
      <c r="BY17" s="977"/>
      <c r="BZ17" s="977"/>
      <c r="CA17" s="977"/>
      <c r="CB17" s="977"/>
      <c r="CC17" s="977"/>
      <c r="CD17" s="977"/>
      <c r="CE17" s="977"/>
      <c r="CF17" s="977"/>
      <c r="CG17" s="998"/>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76"/>
      <c r="DW17" s="977"/>
      <c r="DX17" s="977"/>
      <c r="DY17" s="977"/>
      <c r="DZ17" s="978"/>
      <c r="EA17" s="228"/>
    </row>
    <row r="18" spans="1:131" s="229" customFormat="1" ht="26.25" customHeight="1" x14ac:dyDescent="0.2">
      <c r="A18" s="232">
        <v>12</v>
      </c>
      <c r="B18" s="1011"/>
      <c r="C18" s="1012"/>
      <c r="D18" s="1012"/>
      <c r="E18" s="1012"/>
      <c r="F18" s="1012"/>
      <c r="G18" s="1012"/>
      <c r="H18" s="1012"/>
      <c r="I18" s="1012"/>
      <c r="J18" s="1012"/>
      <c r="K18" s="1012"/>
      <c r="L18" s="1012"/>
      <c r="M18" s="1012"/>
      <c r="N18" s="1012"/>
      <c r="O18" s="1012"/>
      <c r="P18" s="1013"/>
      <c r="Q18" s="1019"/>
      <c r="R18" s="1020"/>
      <c r="S18" s="1020"/>
      <c r="T18" s="1020"/>
      <c r="U18" s="1020"/>
      <c r="V18" s="1020"/>
      <c r="W18" s="1020"/>
      <c r="X18" s="1020"/>
      <c r="Y18" s="1020"/>
      <c r="Z18" s="1020"/>
      <c r="AA18" s="1020"/>
      <c r="AB18" s="1020"/>
      <c r="AC18" s="1020"/>
      <c r="AD18" s="1020"/>
      <c r="AE18" s="1021"/>
      <c r="AF18" s="1016"/>
      <c r="AG18" s="1017"/>
      <c r="AH18" s="1017"/>
      <c r="AI18" s="1017"/>
      <c r="AJ18" s="1018"/>
      <c r="AK18" s="1054"/>
      <c r="AL18" s="1055"/>
      <c r="AM18" s="1055"/>
      <c r="AN18" s="1055"/>
      <c r="AO18" s="1055"/>
      <c r="AP18" s="1055"/>
      <c r="AQ18" s="1055"/>
      <c r="AR18" s="1055"/>
      <c r="AS18" s="1055"/>
      <c r="AT18" s="1055"/>
      <c r="AU18" s="1056"/>
      <c r="AV18" s="1056"/>
      <c r="AW18" s="1056"/>
      <c r="AX18" s="1056"/>
      <c r="AY18" s="1057"/>
      <c r="AZ18" s="226"/>
      <c r="BA18" s="226"/>
      <c r="BB18" s="226"/>
      <c r="BC18" s="226"/>
      <c r="BD18" s="226"/>
      <c r="BE18" s="227"/>
      <c r="BF18" s="227"/>
      <c r="BG18" s="227"/>
      <c r="BH18" s="227"/>
      <c r="BI18" s="227"/>
      <c r="BJ18" s="227"/>
      <c r="BK18" s="227"/>
      <c r="BL18" s="227"/>
      <c r="BM18" s="227"/>
      <c r="BN18" s="227"/>
      <c r="BO18" s="227"/>
      <c r="BP18" s="227"/>
      <c r="BQ18" s="232">
        <v>12</v>
      </c>
      <c r="BR18" s="233"/>
      <c r="BS18" s="976"/>
      <c r="BT18" s="977"/>
      <c r="BU18" s="977"/>
      <c r="BV18" s="977"/>
      <c r="BW18" s="977"/>
      <c r="BX18" s="977"/>
      <c r="BY18" s="977"/>
      <c r="BZ18" s="977"/>
      <c r="CA18" s="977"/>
      <c r="CB18" s="977"/>
      <c r="CC18" s="977"/>
      <c r="CD18" s="977"/>
      <c r="CE18" s="977"/>
      <c r="CF18" s="977"/>
      <c r="CG18" s="998"/>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76"/>
      <c r="DW18" s="977"/>
      <c r="DX18" s="977"/>
      <c r="DY18" s="977"/>
      <c r="DZ18" s="978"/>
      <c r="EA18" s="228"/>
    </row>
    <row r="19" spans="1:131" s="229" customFormat="1" ht="26.25" customHeight="1" x14ac:dyDescent="0.2">
      <c r="A19" s="232">
        <v>13</v>
      </c>
      <c r="B19" s="1011"/>
      <c r="C19" s="1012"/>
      <c r="D19" s="1012"/>
      <c r="E19" s="1012"/>
      <c r="F19" s="1012"/>
      <c r="G19" s="1012"/>
      <c r="H19" s="1012"/>
      <c r="I19" s="1012"/>
      <c r="J19" s="1012"/>
      <c r="K19" s="1012"/>
      <c r="L19" s="1012"/>
      <c r="M19" s="1012"/>
      <c r="N19" s="1012"/>
      <c r="O19" s="1012"/>
      <c r="P19" s="1013"/>
      <c r="Q19" s="1019"/>
      <c r="R19" s="1020"/>
      <c r="S19" s="1020"/>
      <c r="T19" s="1020"/>
      <c r="U19" s="1020"/>
      <c r="V19" s="1020"/>
      <c r="W19" s="1020"/>
      <c r="X19" s="1020"/>
      <c r="Y19" s="1020"/>
      <c r="Z19" s="1020"/>
      <c r="AA19" s="1020"/>
      <c r="AB19" s="1020"/>
      <c r="AC19" s="1020"/>
      <c r="AD19" s="1020"/>
      <c r="AE19" s="1021"/>
      <c r="AF19" s="1016"/>
      <c r="AG19" s="1017"/>
      <c r="AH19" s="1017"/>
      <c r="AI19" s="1017"/>
      <c r="AJ19" s="1018"/>
      <c r="AK19" s="1054"/>
      <c r="AL19" s="1055"/>
      <c r="AM19" s="1055"/>
      <c r="AN19" s="1055"/>
      <c r="AO19" s="1055"/>
      <c r="AP19" s="1055"/>
      <c r="AQ19" s="1055"/>
      <c r="AR19" s="1055"/>
      <c r="AS19" s="1055"/>
      <c r="AT19" s="1055"/>
      <c r="AU19" s="1056"/>
      <c r="AV19" s="1056"/>
      <c r="AW19" s="1056"/>
      <c r="AX19" s="1056"/>
      <c r="AY19" s="1057"/>
      <c r="AZ19" s="226"/>
      <c r="BA19" s="226"/>
      <c r="BB19" s="226"/>
      <c r="BC19" s="226"/>
      <c r="BD19" s="226"/>
      <c r="BE19" s="227"/>
      <c r="BF19" s="227"/>
      <c r="BG19" s="227"/>
      <c r="BH19" s="227"/>
      <c r="BI19" s="227"/>
      <c r="BJ19" s="227"/>
      <c r="BK19" s="227"/>
      <c r="BL19" s="227"/>
      <c r="BM19" s="227"/>
      <c r="BN19" s="227"/>
      <c r="BO19" s="227"/>
      <c r="BP19" s="227"/>
      <c r="BQ19" s="232">
        <v>13</v>
      </c>
      <c r="BR19" s="233"/>
      <c r="BS19" s="976"/>
      <c r="BT19" s="977"/>
      <c r="BU19" s="977"/>
      <c r="BV19" s="977"/>
      <c r="BW19" s="977"/>
      <c r="BX19" s="977"/>
      <c r="BY19" s="977"/>
      <c r="BZ19" s="977"/>
      <c r="CA19" s="977"/>
      <c r="CB19" s="977"/>
      <c r="CC19" s="977"/>
      <c r="CD19" s="977"/>
      <c r="CE19" s="977"/>
      <c r="CF19" s="977"/>
      <c r="CG19" s="998"/>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76"/>
      <c r="DW19" s="977"/>
      <c r="DX19" s="977"/>
      <c r="DY19" s="977"/>
      <c r="DZ19" s="978"/>
      <c r="EA19" s="228"/>
    </row>
    <row r="20" spans="1:131" s="229" customFormat="1" ht="26.25" customHeight="1" x14ac:dyDescent="0.2">
      <c r="A20" s="232">
        <v>14</v>
      </c>
      <c r="B20" s="1011"/>
      <c r="C20" s="1012"/>
      <c r="D20" s="1012"/>
      <c r="E20" s="1012"/>
      <c r="F20" s="1012"/>
      <c r="G20" s="1012"/>
      <c r="H20" s="1012"/>
      <c r="I20" s="1012"/>
      <c r="J20" s="1012"/>
      <c r="K20" s="1012"/>
      <c r="L20" s="1012"/>
      <c r="M20" s="1012"/>
      <c r="N20" s="1012"/>
      <c r="O20" s="1012"/>
      <c r="P20" s="1013"/>
      <c r="Q20" s="1019"/>
      <c r="R20" s="1020"/>
      <c r="S20" s="1020"/>
      <c r="T20" s="1020"/>
      <c r="U20" s="1020"/>
      <c r="V20" s="1020"/>
      <c r="W20" s="1020"/>
      <c r="X20" s="1020"/>
      <c r="Y20" s="1020"/>
      <c r="Z20" s="1020"/>
      <c r="AA20" s="1020"/>
      <c r="AB20" s="1020"/>
      <c r="AC20" s="1020"/>
      <c r="AD20" s="1020"/>
      <c r="AE20" s="1021"/>
      <c r="AF20" s="1016"/>
      <c r="AG20" s="1017"/>
      <c r="AH20" s="1017"/>
      <c r="AI20" s="1017"/>
      <c r="AJ20" s="1018"/>
      <c r="AK20" s="1054"/>
      <c r="AL20" s="1055"/>
      <c r="AM20" s="1055"/>
      <c r="AN20" s="1055"/>
      <c r="AO20" s="1055"/>
      <c r="AP20" s="1055"/>
      <c r="AQ20" s="1055"/>
      <c r="AR20" s="1055"/>
      <c r="AS20" s="1055"/>
      <c r="AT20" s="1055"/>
      <c r="AU20" s="1056"/>
      <c r="AV20" s="1056"/>
      <c r="AW20" s="1056"/>
      <c r="AX20" s="1056"/>
      <c r="AY20" s="1057"/>
      <c r="AZ20" s="226"/>
      <c r="BA20" s="226"/>
      <c r="BB20" s="226"/>
      <c r="BC20" s="226"/>
      <c r="BD20" s="226"/>
      <c r="BE20" s="227"/>
      <c r="BF20" s="227"/>
      <c r="BG20" s="227"/>
      <c r="BH20" s="227"/>
      <c r="BI20" s="227"/>
      <c r="BJ20" s="227"/>
      <c r="BK20" s="227"/>
      <c r="BL20" s="227"/>
      <c r="BM20" s="227"/>
      <c r="BN20" s="227"/>
      <c r="BO20" s="227"/>
      <c r="BP20" s="227"/>
      <c r="BQ20" s="232">
        <v>14</v>
      </c>
      <c r="BR20" s="233"/>
      <c r="BS20" s="976"/>
      <c r="BT20" s="977"/>
      <c r="BU20" s="977"/>
      <c r="BV20" s="977"/>
      <c r="BW20" s="977"/>
      <c r="BX20" s="977"/>
      <c r="BY20" s="977"/>
      <c r="BZ20" s="977"/>
      <c r="CA20" s="977"/>
      <c r="CB20" s="977"/>
      <c r="CC20" s="977"/>
      <c r="CD20" s="977"/>
      <c r="CE20" s="977"/>
      <c r="CF20" s="977"/>
      <c r="CG20" s="998"/>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76"/>
      <c r="DW20" s="977"/>
      <c r="DX20" s="977"/>
      <c r="DY20" s="977"/>
      <c r="DZ20" s="978"/>
      <c r="EA20" s="228"/>
    </row>
    <row r="21" spans="1:131" s="229" customFormat="1" ht="26.25" customHeight="1" thickBot="1" x14ac:dyDescent="0.25">
      <c r="A21" s="232">
        <v>15</v>
      </c>
      <c r="B21" s="1011"/>
      <c r="C21" s="1012"/>
      <c r="D21" s="1012"/>
      <c r="E21" s="1012"/>
      <c r="F21" s="1012"/>
      <c r="G21" s="1012"/>
      <c r="H21" s="1012"/>
      <c r="I21" s="1012"/>
      <c r="J21" s="1012"/>
      <c r="K21" s="1012"/>
      <c r="L21" s="1012"/>
      <c r="M21" s="1012"/>
      <c r="N21" s="1012"/>
      <c r="O21" s="1012"/>
      <c r="P21" s="1013"/>
      <c r="Q21" s="1019"/>
      <c r="R21" s="1020"/>
      <c r="S21" s="1020"/>
      <c r="T21" s="1020"/>
      <c r="U21" s="1020"/>
      <c r="V21" s="1020"/>
      <c r="W21" s="1020"/>
      <c r="X21" s="1020"/>
      <c r="Y21" s="1020"/>
      <c r="Z21" s="1020"/>
      <c r="AA21" s="1020"/>
      <c r="AB21" s="1020"/>
      <c r="AC21" s="1020"/>
      <c r="AD21" s="1020"/>
      <c r="AE21" s="1021"/>
      <c r="AF21" s="1016"/>
      <c r="AG21" s="1017"/>
      <c r="AH21" s="1017"/>
      <c r="AI21" s="1017"/>
      <c r="AJ21" s="1018"/>
      <c r="AK21" s="1054"/>
      <c r="AL21" s="1055"/>
      <c r="AM21" s="1055"/>
      <c r="AN21" s="1055"/>
      <c r="AO21" s="1055"/>
      <c r="AP21" s="1055"/>
      <c r="AQ21" s="1055"/>
      <c r="AR21" s="1055"/>
      <c r="AS21" s="1055"/>
      <c r="AT21" s="1055"/>
      <c r="AU21" s="1056"/>
      <c r="AV21" s="1056"/>
      <c r="AW21" s="1056"/>
      <c r="AX21" s="1056"/>
      <c r="AY21" s="1057"/>
      <c r="AZ21" s="226"/>
      <c r="BA21" s="226"/>
      <c r="BB21" s="226"/>
      <c r="BC21" s="226"/>
      <c r="BD21" s="226"/>
      <c r="BE21" s="227"/>
      <c r="BF21" s="227"/>
      <c r="BG21" s="227"/>
      <c r="BH21" s="227"/>
      <c r="BI21" s="227"/>
      <c r="BJ21" s="227"/>
      <c r="BK21" s="227"/>
      <c r="BL21" s="227"/>
      <c r="BM21" s="227"/>
      <c r="BN21" s="227"/>
      <c r="BO21" s="227"/>
      <c r="BP21" s="227"/>
      <c r="BQ21" s="232">
        <v>15</v>
      </c>
      <c r="BR21" s="233"/>
      <c r="BS21" s="976"/>
      <c r="BT21" s="977"/>
      <c r="BU21" s="977"/>
      <c r="BV21" s="977"/>
      <c r="BW21" s="977"/>
      <c r="BX21" s="977"/>
      <c r="BY21" s="977"/>
      <c r="BZ21" s="977"/>
      <c r="CA21" s="977"/>
      <c r="CB21" s="977"/>
      <c r="CC21" s="977"/>
      <c r="CD21" s="977"/>
      <c r="CE21" s="977"/>
      <c r="CF21" s="977"/>
      <c r="CG21" s="998"/>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76"/>
      <c r="DW21" s="977"/>
      <c r="DX21" s="977"/>
      <c r="DY21" s="977"/>
      <c r="DZ21" s="978"/>
      <c r="EA21" s="228"/>
    </row>
    <row r="22" spans="1:131" s="229" customFormat="1" ht="26.25" customHeight="1" x14ac:dyDescent="0.2">
      <c r="A22" s="232">
        <v>16</v>
      </c>
      <c r="B22" s="1011"/>
      <c r="C22" s="1012"/>
      <c r="D22" s="1012"/>
      <c r="E22" s="1012"/>
      <c r="F22" s="1012"/>
      <c r="G22" s="1012"/>
      <c r="H22" s="1012"/>
      <c r="I22" s="1012"/>
      <c r="J22" s="1012"/>
      <c r="K22" s="1012"/>
      <c r="L22" s="1012"/>
      <c r="M22" s="1012"/>
      <c r="N22" s="1012"/>
      <c r="O22" s="1012"/>
      <c r="P22" s="1013"/>
      <c r="Q22" s="1047"/>
      <c r="R22" s="1048"/>
      <c r="S22" s="1048"/>
      <c r="T22" s="1048"/>
      <c r="U22" s="1048"/>
      <c r="V22" s="1048"/>
      <c r="W22" s="1048"/>
      <c r="X22" s="1048"/>
      <c r="Y22" s="1048"/>
      <c r="Z22" s="1048"/>
      <c r="AA22" s="1048"/>
      <c r="AB22" s="1048"/>
      <c r="AC22" s="1048"/>
      <c r="AD22" s="1048"/>
      <c r="AE22" s="1049"/>
      <c r="AF22" s="1016"/>
      <c r="AG22" s="1017"/>
      <c r="AH22" s="1017"/>
      <c r="AI22" s="1017"/>
      <c r="AJ22" s="1018"/>
      <c r="AK22" s="1050"/>
      <c r="AL22" s="1051"/>
      <c r="AM22" s="1051"/>
      <c r="AN22" s="1051"/>
      <c r="AO22" s="1051"/>
      <c r="AP22" s="1051"/>
      <c r="AQ22" s="1051"/>
      <c r="AR22" s="1051"/>
      <c r="AS22" s="1051"/>
      <c r="AT22" s="1051"/>
      <c r="AU22" s="1052"/>
      <c r="AV22" s="1052"/>
      <c r="AW22" s="1052"/>
      <c r="AX22" s="1052"/>
      <c r="AY22" s="1053"/>
      <c r="AZ22" s="1009" t="s">
        <v>377</v>
      </c>
      <c r="BA22" s="1009"/>
      <c r="BB22" s="1009"/>
      <c r="BC22" s="1009"/>
      <c r="BD22" s="1010"/>
      <c r="BE22" s="227"/>
      <c r="BF22" s="227"/>
      <c r="BG22" s="227"/>
      <c r="BH22" s="227"/>
      <c r="BI22" s="227"/>
      <c r="BJ22" s="227"/>
      <c r="BK22" s="227"/>
      <c r="BL22" s="227"/>
      <c r="BM22" s="227"/>
      <c r="BN22" s="227"/>
      <c r="BO22" s="227"/>
      <c r="BP22" s="227"/>
      <c r="BQ22" s="232">
        <v>16</v>
      </c>
      <c r="BR22" s="233"/>
      <c r="BS22" s="976"/>
      <c r="BT22" s="977"/>
      <c r="BU22" s="977"/>
      <c r="BV22" s="977"/>
      <c r="BW22" s="977"/>
      <c r="BX22" s="977"/>
      <c r="BY22" s="977"/>
      <c r="BZ22" s="977"/>
      <c r="CA22" s="977"/>
      <c r="CB22" s="977"/>
      <c r="CC22" s="977"/>
      <c r="CD22" s="977"/>
      <c r="CE22" s="977"/>
      <c r="CF22" s="977"/>
      <c r="CG22" s="998"/>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76"/>
      <c r="DW22" s="977"/>
      <c r="DX22" s="977"/>
      <c r="DY22" s="977"/>
      <c r="DZ22" s="978"/>
      <c r="EA22" s="228"/>
    </row>
    <row r="23" spans="1:131" s="229" customFormat="1" ht="26.25" customHeight="1" thickBot="1" x14ac:dyDescent="0.25">
      <c r="A23" s="234" t="s">
        <v>378</v>
      </c>
      <c r="B23" s="924" t="s">
        <v>379</v>
      </c>
      <c r="C23" s="925"/>
      <c r="D23" s="925"/>
      <c r="E23" s="925"/>
      <c r="F23" s="925"/>
      <c r="G23" s="925"/>
      <c r="H23" s="925"/>
      <c r="I23" s="925"/>
      <c r="J23" s="925"/>
      <c r="K23" s="925"/>
      <c r="L23" s="925"/>
      <c r="M23" s="925"/>
      <c r="N23" s="925"/>
      <c r="O23" s="925"/>
      <c r="P23" s="935"/>
      <c r="Q23" s="1189">
        <f>IF(SUM(Q7:U22)=0,"-",SUM(Q7:U22))</f>
        <v>184611</v>
      </c>
      <c r="R23" s="1190"/>
      <c r="S23" s="1190"/>
      <c r="T23" s="1190"/>
      <c r="U23" s="1190"/>
      <c r="V23" s="1190">
        <f>IF(SUM(V7:Z22)=0,"-",SUM(V7:Z22))</f>
        <v>182791</v>
      </c>
      <c r="W23" s="1190"/>
      <c r="X23" s="1190"/>
      <c r="Y23" s="1190"/>
      <c r="Z23" s="1190"/>
      <c r="AA23" s="1190">
        <f>IF(SUM(AA7:AE22)=0,"-",SUM(AA7:AE22))</f>
        <v>1821</v>
      </c>
      <c r="AB23" s="1190"/>
      <c r="AC23" s="1190"/>
      <c r="AD23" s="1190"/>
      <c r="AE23" s="1191"/>
      <c r="AF23" s="1192">
        <f>IF(SUM(AF7:AJ22)=0,"-",SUM(AF7:AJ22))</f>
        <v>1040</v>
      </c>
      <c r="AG23" s="1190"/>
      <c r="AH23" s="1190"/>
      <c r="AI23" s="1190"/>
      <c r="AJ23" s="1193"/>
      <c r="AK23" s="1194"/>
      <c r="AL23" s="1195"/>
      <c r="AM23" s="1195"/>
      <c r="AN23" s="1195"/>
      <c r="AO23" s="1195"/>
      <c r="AP23" s="1190">
        <f>IF(SUM(AP7:AT22)=0,"-",SUM(AP7:AT22))</f>
        <v>168601</v>
      </c>
      <c r="AQ23" s="1190"/>
      <c r="AR23" s="1190"/>
      <c r="AS23" s="1190"/>
      <c r="AT23" s="1190"/>
      <c r="AU23" s="1042"/>
      <c r="AV23" s="1042"/>
      <c r="AW23" s="1042"/>
      <c r="AX23" s="1042"/>
      <c r="AY23" s="1043"/>
      <c r="AZ23" s="1044" t="s">
        <v>122</v>
      </c>
      <c r="BA23" s="1045"/>
      <c r="BB23" s="1045"/>
      <c r="BC23" s="1045"/>
      <c r="BD23" s="1046"/>
      <c r="BE23" s="227"/>
      <c r="BF23" s="227"/>
      <c r="BG23" s="227"/>
      <c r="BH23" s="227"/>
      <c r="BI23" s="227"/>
      <c r="BJ23" s="227"/>
      <c r="BK23" s="227"/>
      <c r="BL23" s="227"/>
      <c r="BM23" s="227"/>
      <c r="BN23" s="227"/>
      <c r="BO23" s="227"/>
      <c r="BP23" s="227"/>
      <c r="BQ23" s="232">
        <v>17</v>
      </c>
      <c r="BR23" s="233"/>
      <c r="BS23" s="976"/>
      <c r="BT23" s="977"/>
      <c r="BU23" s="977"/>
      <c r="BV23" s="977"/>
      <c r="BW23" s="977"/>
      <c r="BX23" s="977"/>
      <c r="BY23" s="977"/>
      <c r="BZ23" s="977"/>
      <c r="CA23" s="977"/>
      <c r="CB23" s="977"/>
      <c r="CC23" s="977"/>
      <c r="CD23" s="977"/>
      <c r="CE23" s="977"/>
      <c r="CF23" s="977"/>
      <c r="CG23" s="998"/>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76"/>
      <c r="DW23" s="977"/>
      <c r="DX23" s="977"/>
      <c r="DY23" s="977"/>
      <c r="DZ23" s="978"/>
      <c r="EA23" s="228"/>
    </row>
    <row r="24" spans="1:131" s="229" customFormat="1" ht="26.25" customHeight="1" x14ac:dyDescent="0.2">
      <c r="A24" s="1041" t="s">
        <v>380</v>
      </c>
      <c r="B24" s="104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1"/>
      <c r="AK24" s="1041"/>
      <c r="AL24" s="1041"/>
      <c r="AM24" s="1041"/>
      <c r="AN24" s="1041"/>
      <c r="AO24" s="1041"/>
      <c r="AP24" s="1041"/>
      <c r="AQ24" s="1041"/>
      <c r="AR24" s="1041"/>
      <c r="AS24" s="1041"/>
      <c r="AT24" s="1041"/>
      <c r="AU24" s="1041"/>
      <c r="AV24" s="1041"/>
      <c r="AW24" s="1041"/>
      <c r="AX24" s="1041"/>
      <c r="AY24" s="1041"/>
      <c r="AZ24" s="226"/>
      <c r="BA24" s="226"/>
      <c r="BB24" s="226"/>
      <c r="BC24" s="226"/>
      <c r="BD24" s="226"/>
      <c r="BE24" s="227"/>
      <c r="BF24" s="227"/>
      <c r="BG24" s="227"/>
      <c r="BH24" s="227"/>
      <c r="BI24" s="227"/>
      <c r="BJ24" s="227"/>
      <c r="BK24" s="227"/>
      <c r="BL24" s="227"/>
      <c r="BM24" s="227"/>
      <c r="BN24" s="227"/>
      <c r="BO24" s="227"/>
      <c r="BP24" s="227"/>
      <c r="BQ24" s="232">
        <v>18</v>
      </c>
      <c r="BR24" s="233"/>
      <c r="BS24" s="976"/>
      <c r="BT24" s="977"/>
      <c r="BU24" s="977"/>
      <c r="BV24" s="977"/>
      <c r="BW24" s="977"/>
      <c r="BX24" s="977"/>
      <c r="BY24" s="977"/>
      <c r="BZ24" s="977"/>
      <c r="CA24" s="977"/>
      <c r="CB24" s="977"/>
      <c r="CC24" s="977"/>
      <c r="CD24" s="977"/>
      <c r="CE24" s="977"/>
      <c r="CF24" s="977"/>
      <c r="CG24" s="998"/>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76"/>
      <c r="DW24" s="977"/>
      <c r="DX24" s="977"/>
      <c r="DY24" s="977"/>
      <c r="DZ24" s="978"/>
      <c r="EA24" s="228"/>
    </row>
    <row r="25" spans="1:131" ht="26.25" customHeight="1" thickBot="1" x14ac:dyDescent="0.25">
      <c r="A25" s="1040" t="s">
        <v>381</v>
      </c>
      <c r="B25" s="1040"/>
      <c r="C25" s="1040"/>
      <c r="D25" s="1040"/>
      <c r="E25" s="1040"/>
      <c r="F25" s="1040"/>
      <c r="G25" s="1040"/>
      <c r="H25" s="1040"/>
      <c r="I25" s="1040"/>
      <c r="J25" s="1040"/>
      <c r="K25" s="1040"/>
      <c r="L25" s="1040"/>
      <c r="M25" s="1040"/>
      <c r="N25" s="1040"/>
      <c r="O25" s="1040"/>
      <c r="P25" s="1040"/>
      <c r="Q25" s="1040"/>
      <c r="R25" s="1040"/>
      <c r="S25" s="1040"/>
      <c r="T25" s="1040"/>
      <c r="U25" s="1040"/>
      <c r="V25" s="1040"/>
      <c r="W25" s="1040"/>
      <c r="X25" s="1040"/>
      <c r="Y25" s="1040"/>
      <c r="Z25" s="1040"/>
      <c r="AA25" s="1040"/>
      <c r="AB25" s="1040"/>
      <c r="AC25" s="1040"/>
      <c r="AD25" s="1040"/>
      <c r="AE25" s="1040"/>
      <c r="AF25" s="1040"/>
      <c r="AG25" s="1040"/>
      <c r="AH25" s="1040"/>
      <c r="AI25" s="1040"/>
      <c r="AJ25" s="1040"/>
      <c r="AK25" s="1040"/>
      <c r="AL25" s="1040"/>
      <c r="AM25" s="1040"/>
      <c r="AN25" s="1040"/>
      <c r="AO25" s="1040"/>
      <c r="AP25" s="1040"/>
      <c r="AQ25" s="1040"/>
      <c r="AR25" s="1040"/>
      <c r="AS25" s="1040"/>
      <c r="AT25" s="1040"/>
      <c r="AU25" s="1040"/>
      <c r="AV25" s="1040"/>
      <c r="AW25" s="1040"/>
      <c r="AX25" s="1040"/>
      <c r="AY25" s="1040"/>
      <c r="AZ25" s="1040"/>
      <c r="BA25" s="1040"/>
      <c r="BB25" s="1040"/>
      <c r="BC25" s="1040"/>
      <c r="BD25" s="1040"/>
      <c r="BE25" s="1040"/>
      <c r="BF25" s="1040"/>
      <c r="BG25" s="1040"/>
      <c r="BH25" s="1040"/>
      <c r="BI25" s="1040"/>
      <c r="BJ25" s="226"/>
      <c r="BK25" s="226"/>
      <c r="BL25" s="226"/>
      <c r="BM25" s="226"/>
      <c r="BN25" s="226"/>
      <c r="BO25" s="235"/>
      <c r="BP25" s="235"/>
      <c r="BQ25" s="232">
        <v>19</v>
      </c>
      <c r="BR25" s="233"/>
      <c r="BS25" s="976"/>
      <c r="BT25" s="977"/>
      <c r="BU25" s="977"/>
      <c r="BV25" s="977"/>
      <c r="BW25" s="977"/>
      <c r="BX25" s="977"/>
      <c r="BY25" s="977"/>
      <c r="BZ25" s="977"/>
      <c r="CA25" s="977"/>
      <c r="CB25" s="977"/>
      <c r="CC25" s="977"/>
      <c r="CD25" s="977"/>
      <c r="CE25" s="977"/>
      <c r="CF25" s="977"/>
      <c r="CG25" s="998"/>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76"/>
      <c r="DW25" s="977"/>
      <c r="DX25" s="977"/>
      <c r="DY25" s="977"/>
      <c r="DZ25" s="978"/>
      <c r="EA25" s="224"/>
    </row>
    <row r="26" spans="1:131" ht="26.25" customHeight="1" x14ac:dyDescent="0.2">
      <c r="A26" s="979" t="s">
        <v>356</v>
      </c>
      <c r="B26" s="980"/>
      <c r="C26" s="980"/>
      <c r="D26" s="980"/>
      <c r="E26" s="980"/>
      <c r="F26" s="980"/>
      <c r="G26" s="980"/>
      <c r="H26" s="980"/>
      <c r="I26" s="980"/>
      <c r="J26" s="980"/>
      <c r="K26" s="980"/>
      <c r="L26" s="980"/>
      <c r="M26" s="980"/>
      <c r="N26" s="980"/>
      <c r="O26" s="980"/>
      <c r="P26" s="981"/>
      <c r="Q26" s="985" t="s">
        <v>382</v>
      </c>
      <c r="R26" s="986"/>
      <c r="S26" s="986"/>
      <c r="T26" s="986"/>
      <c r="U26" s="987"/>
      <c r="V26" s="985" t="s">
        <v>383</v>
      </c>
      <c r="W26" s="986"/>
      <c r="X26" s="986"/>
      <c r="Y26" s="986"/>
      <c r="Z26" s="987"/>
      <c r="AA26" s="985" t="s">
        <v>384</v>
      </c>
      <c r="AB26" s="986"/>
      <c r="AC26" s="986"/>
      <c r="AD26" s="986"/>
      <c r="AE26" s="986"/>
      <c r="AF26" s="1036" t="s">
        <v>385</v>
      </c>
      <c r="AG26" s="992"/>
      <c r="AH26" s="992"/>
      <c r="AI26" s="992"/>
      <c r="AJ26" s="1037"/>
      <c r="AK26" s="986" t="s">
        <v>386</v>
      </c>
      <c r="AL26" s="986"/>
      <c r="AM26" s="986"/>
      <c r="AN26" s="986"/>
      <c r="AO26" s="987"/>
      <c r="AP26" s="985" t="s">
        <v>387</v>
      </c>
      <c r="AQ26" s="986"/>
      <c r="AR26" s="986"/>
      <c r="AS26" s="986"/>
      <c r="AT26" s="987"/>
      <c r="AU26" s="985" t="s">
        <v>388</v>
      </c>
      <c r="AV26" s="986"/>
      <c r="AW26" s="986"/>
      <c r="AX26" s="986"/>
      <c r="AY26" s="987"/>
      <c r="AZ26" s="985" t="s">
        <v>389</v>
      </c>
      <c r="BA26" s="986"/>
      <c r="BB26" s="986"/>
      <c r="BC26" s="986"/>
      <c r="BD26" s="987"/>
      <c r="BE26" s="985" t="s">
        <v>363</v>
      </c>
      <c r="BF26" s="986"/>
      <c r="BG26" s="986"/>
      <c r="BH26" s="986"/>
      <c r="BI26" s="999"/>
      <c r="BJ26" s="226"/>
      <c r="BK26" s="226"/>
      <c r="BL26" s="226"/>
      <c r="BM26" s="226"/>
      <c r="BN26" s="226"/>
      <c r="BO26" s="235"/>
      <c r="BP26" s="235"/>
      <c r="BQ26" s="232">
        <v>20</v>
      </c>
      <c r="BR26" s="233"/>
      <c r="BS26" s="976"/>
      <c r="BT26" s="977"/>
      <c r="BU26" s="977"/>
      <c r="BV26" s="977"/>
      <c r="BW26" s="977"/>
      <c r="BX26" s="977"/>
      <c r="BY26" s="977"/>
      <c r="BZ26" s="977"/>
      <c r="CA26" s="977"/>
      <c r="CB26" s="977"/>
      <c r="CC26" s="977"/>
      <c r="CD26" s="977"/>
      <c r="CE26" s="977"/>
      <c r="CF26" s="977"/>
      <c r="CG26" s="998"/>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76"/>
      <c r="DW26" s="977"/>
      <c r="DX26" s="977"/>
      <c r="DY26" s="977"/>
      <c r="DZ26" s="978"/>
      <c r="EA26" s="224"/>
    </row>
    <row r="27" spans="1:131" ht="26.25" customHeight="1" thickBot="1" x14ac:dyDescent="0.25">
      <c r="A27" s="982"/>
      <c r="B27" s="983"/>
      <c r="C27" s="983"/>
      <c r="D27" s="983"/>
      <c r="E27" s="983"/>
      <c r="F27" s="983"/>
      <c r="G27" s="983"/>
      <c r="H27" s="983"/>
      <c r="I27" s="983"/>
      <c r="J27" s="983"/>
      <c r="K27" s="983"/>
      <c r="L27" s="983"/>
      <c r="M27" s="983"/>
      <c r="N27" s="983"/>
      <c r="O27" s="983"/>
      <c r="P27" s="984"/>
      <c r="Q27" s="988"/>
      <c r="R27" s="989"/>
      <c r="S27" s="989"/>
      <c r="T27" s="989"/>
      <c r="U27" s="990"/>
      <c r="V27" s="988"/>
      <c r="W27" s="989"/>
      <c r="X27" s="989"/>
      <c r="Y27" s="989"/>
      <c r="Z27" s="990"/>
      <c r="AA27" s="988"/>
      <c r="AB27" s="989"/>
      <c r="AC27" s="989"/>
      <c r="AD27" s="989"/>
      <c r="AE27" s="989"/>
      <c r="AF27" s="1038"/>
      <c r="AG27" s="995"/>
      <c r="AH27" s="995"/>
      <c r="AI27" s="995"/>
      <c r="AJ27" s="1039"/>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1000"/>
      <c r="BJ27" s="226"/>
      <c r="BK27" s="226"/>
      <c r="BL27" s="226"/>
      <c r="BM27" s="226"/>
      <c r="BN27" s="226"/>
      <c r="BO27" s="235"/>
      <c r="BP27" s="235"/>
      <c r="BQ27" s="232">
        <v>21</v>
      </c>
      <c r="BR27" s="233"/>
      <c r="BS27" s="976"/>
      <c r="BT27" s="977"/>
      <c r="BU27" s="977"/>
      <c r="BV27" s="977"/>
      <c r="BW27" s="977"/>
      <c r="BX27" s="977"/>
      <c r="BY27" s="977"/>
      <c r="BZ27" s="977"/>
      <c r="CA27" s="977"/>
      <c r="CB27" s="977"/>
      <c r="CC27" s="977"/>
      <c r="CD27" s="977"/>
      <c r="CE27" s="977"/>
      <c r="CF27" s="977"/>
      <c r="CG27" s="998"/>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76"/>
      <c r="DW27" s="977"/>
      <c r="DX27" s="977"/>
      <c r="DY27" s="977"/>
      <c r="DZ27" s="978"/>
      <c r="EA27" s="224"/>
    </row>
    <row r="28" spans="1:131" ht="26.25" customHeight="1" thickTop="1" x14ac:dyDescent="0.2">
      <c r="A28" s="236">
        <v>1</v>
      </c>
      <c r="B28" s="1028" t="s">
        <v>390</v>
      </c>
      <c r="C28" s="1029"/>
      <c r="D28" s="1029"/>
      <c r="E28" s="1029"/>
      <c r="F28" s="1029"/>
      <c r="G28" s="1029"/>
      <c r="H28" s="1029"/>
      <c r="I28" s="1029"/>
      <c r="J28" s="1029"/>
      <c r="K28" s="1029"/>
      <c r="L28" s="1029"/>
      <c r="M28" s="1029"/>
      <c r="N28" s="1029"/>
      <c r="O28" s="1029"/>
      <c r="P28" s="1030"/>
      <c r="Q28" s="1031">
        <v>34803</v>
      </c>
      <c r="R28" s="1032"/>
      <c r="S28" s="1032"/>
      <c r="T28" s="1032"/>
      <c r="U28" s="1032"/>
      <c r="V28" s="1032">
        <v>34622</v>
      </c>
      <c r="W28" s="1032"/>
      <c r="X28" s="1032"/>
      <c r="Y28" s="1032"/>
      <c r="Z28" s="1032"/>
      <c r="AA28" s="1032">
        <v>181</v>
      </c>
      <c r="AB28" s="1032"/>
      <c r="AC28" s="1032"/>
      <c r="AD28" s="1032"/>
      <c r="AE28" s="1033"/>
      <c r="AF28" s="1034">
        <v>181</v>
      </c>
      <c r="AG28" s="1032"/>
      <c r="AH28" s="1032"/>
      <c r="AI28" s="1032"/>
      <c r="AJ28" s="1035"/>
      <c r="AK28" s="1023">
        <v>4054</v>
      </c>
      <c r="AL28" s="1024"/>
      <c r="AM28" s="1024"/>
      <c r="AN28" s="1024"/>
      <c r="AO28" s="1024"/>
      <c r="AP28" s="1024" t="s">
        <v>553</v>
      </c>
      <c r="AQ28" s="1024"/>
      <c r="AR28" s="1024"/>
      <c r="AS28" s="1024"/>
      <c r="AT28" s="1024"/>
      <c r="AU28" s="1024" t="s">
        <v>553</v>
      </c>
      <c r="AV28" s="1024"/>
      <c r="AW28" s="1024"/>
      <c r="AX28" s="1024"/>
      <c r="AY28" s="1024"/>
      <c r="AZ28" s="1025" t="s">
        <v>553</v>
      </c>
      <c r="BA28" s="1025"/>
      <c r="BB28" s="1025"/>
      <c r="BC28" s="1025"/>
      <c r="BD28" s="1025"/>
      <c r="BE28" s="1026"/>
      <c r="BF28" s="1026"/>
      <c r="BG28" s="1026"/>
      <c r="BH28" s="1026"/>
      <c r="BI28" s="1027"/>
      <c r="BJ28" s="226"/>
      <c r="BK28" s="226"/>
      <c r="BL28" s="226"/>
      <c r="BM28" s="226"/>
      <c r="BN28" s="226"/>
      <c r="BO28" s="235"/>
      <c r="BP28" s="235"/>
      <c r="BQ28" s="232">
        <v>22</v>
      </c>
      <c r="BR28" s="233"/>
      <c r="BS28" s="976"/>
      <c r="BT28" s="977"/>
      <c r="BU28" s="977"/>
      <c r="BV28" s="977"/>
      <c r="BW28" s="977"/>
      <c r="BX28" s="977"/>
      <c r="BY28" s="977"/>
      <c r="BZ28" s="977"/>
      <c r="CA28" s="977"/>
      <c r="CB28" s="977"/>
      <c r="CC28" s="977"/>
      <c r="CD28" s="977"/>
      <c r="CE28" s="977"/>
      <c r="CF28" s="977"/>
      <c r="CG28" s="998"/>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76"/>
      <c r="DW28" s="977"/>
      <c r="DX28" s="977"/>
      <c r="DY28" s="977"/>
      <c r="DZ28" s="978"/>
      <c r="EA28" s="224"/>
    </row>
    <row r="29" spans="1:131" ht="26.25" customHeight="1" x14ac:dyDescent="0.2">
      <c r="A29" s="236">
        <v>2</v>
      </c>
      <c r="B29" s="1011" t="s">
        <v>391</v>
      </c>
      <c r="C29" s="1012"/>
      <c r="D29" s="1012"/>
      <c r="E29" s="1012"/>
      <c r="F29" s="1012"/>
      <c r="G29" s="1012"/>
      <c r="H29" s="1012"/>
      <c r="I29" s="1012"/>
      <c r="J29" s="1012"/>
      <c r="K29" s="1012"/>
      <c r="L29" s="1012"/>
      <c r="M29" s="1012"/>
      <c r="N29" s="1012"/>
      <c r="O29" s="1012"/>
      <c r="P29" s="1013"/>
      <c r="Q29" s="1019">
        <v>76</v>
      </c>
      <c r="R29" s="1020"/>
      <c r="S29" s="1020"/>
      <c r="T29" s="1020"/>
      <c r="U29" s="1020"/>
      <c r="V29" s="1020">
        <v>76</v>
      </c>
      <c r="W29" s="1020"/>
      <c r="X29" s="1020"/>
      <c r="Y29" s="1020"/>
      <c r="Z29" s="1020"/>
      <c r="AA29" s="1020" t="s">
        <v>563</v>
      </c>
      <c r="AB29" s="1020"/>
      <c r="AC29" s="1020"/>
      <c r="AD29" s="1020"/>
      <c r="AE29" s="1021"/>
      <c r="AF29" s="1016" t="s">
        <v>122</v>
      </c>
      <c r="AG29" s="1017"/>
      <c r="AH29" s="1017"/>
      <c r="AI29" s="1017"/>
      <c r="AJ29" s="1018"/>
      <c r="AK29" s="964" t="s">
        <v>560</v>
      </c>
      <c r="AL29" s="955"/>
      <c r="AM29" s="955"/>
      <c r="AN29" s="955"/>
      <c r="AO29" s="955"/>
      <c r="AP29" s="955" t="s">
        <v>553</v>
      </c>
      <c r="AQ29" s="955"/>
      <c r="AR29" s="955"/>
      <c r="AS29" s="955"/>
      <c r="AT29" s="955"/>
      <c r="AU29" s="955" t="s">
        <v>553</v>
      </c>
      <c r="AV29" s="955"/>
      <c r="AW29" s="955"/>
      <c r="AX29" s="955"/>
      <c r="AY29" s="955"/>
      <c r="AZ29" s="1022" t="s">
        <v>553</v>
      </c>
      <c r="BA29" s="1022"/>
      <c r="BB29" s="1022"/>
      <c r="BC29" s="1022"/>
      <c r="BD29" s="1022"/>
      <c r="BE29" s="956"/>
      <c r="BF29" s="956"/>
      <c r="BG29" s="956"/>
      <c r="BH29" s="956"/>
      <c r="BI29" s="957"/>
      <c r="BJ29" s="226"/>
      <c r="BK29" s="226"/>
      <c r="BL29" s="226"/>
      <c r="BM29" s="226"/>
      <c r="BN29" s="226"/>
      <c r="BO29" s="235"/>
      <c r="BP29" s="235"/>
      <c r="BQ29" s="232">
        <v>23</v>
      </c>
      <c r="BR29" s="233"/>
      <c r="BS29" s="976"/>
      <c r="BT29" s="977"/>
      <c r="BU29" s="977"/>
      <c r="BV29" s="977"/>
      <c r="BW29" s="977"/>
      <c r="BX29" s="977"/>
      <c r="BY29" s="977"/>
      <c r="BZ29" s="977"/>
      <c r="CA29" s="977"/>
      <c r="CB29" s="977"/>
      <c r="CC29" s="977"/>
      <c r="CD29" s="977"/>
      <c r="CE29" s="977"/>
      <c r="CF29" s="977"/>
      <c r="CG29" s="998"/>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76"/>
      <c r="DW29" s="977"/>
      <c r="DX29" s="977"/>
      <c r="DY29" s="977"/>
      <c r="DZ29" s="978"/>
      <c r="EA29" s="224"/>
    </row>
    <row r="30" spans="1:131" ht="26.25" customHeight="1" x14ac:dyDescent="0.2">
      <c r="A30" s="236">
        <v>3</v>
      </c>
      <c r="B30" s="1011" t="s">
        <v>392</v>
      </c>
      <c r="C30" s="1012"/>
      <c r="D30" s="1012"/>
      <c r="E30" s="1012"/>
      <c r="F30" s="1012"/>
      <c r="G30" s="1012"/>
      <c r="H30" s="1012"/>
      <c r="I30" s="1012"/>
      <c r="J30" s="1012"/>
      <c r="K30" s="1012"/>
      <c r="L30" s="1012"/>
      <c r="M30" s="1012"/>
      <c r="N30" s="1012"/>
      <c r="O30" s="1012"/>
      <c r="P30" s="1013"/>
      <c r="Q30" s="1019">
        <v>37143</v>
      </c>
      <c r="R30" s="1020"/>
      <c r="S30" s="1020"/>
      <c r="T30" s="1020"/>
      <c r="U30" s="1020"/>
      <c r="V30" s="1020">
        <v>36717</v>
      </c>
      <c r="W30" s="1020"/>
      <c r="X30" s="1020"/>
      <c r="Y30" s="1020"/>
      <c r="Z30" s="1020"/>
      <c r="AA30" s="1020">
        <v>426</v>
      </c>
      <c r="AB30" s="1020"/>
      <c r="AC30" s="1020"/>
      <c r="AD30" s="1020"/>
      <c r="AE30" s="1021"/>
      <c r="AF30" s="1016">
        <v>426</v>
      </c>
      <c r="AG30" s="1017"/>
      <c r="AH30" s="1017"/>
      <c r="AI30" s="1017"/>
      <c r="AJ30" s="1018"/>
      <c r="AK30" s="964">
        <v>6197</v>
      </c>
      <c r="AL30" s="955"/>
      <c r="AM30" s="955"/>
      <c r="AN30" s="955"/>
      <c r="AO30" s="955"/>
      <c r="AP30" s="955" t="s">
        <v>553</v>
      </c>
      <c r="AQ30" s="955"/>
      <c r="AR30" s="955"/>
      <c r="AS30" s="955"/>
      <c r="AT30" s="955"/>
      <c r="AU30" s="955" t="s">
        <v>553</v>
      </c>
      <c r="AV30" s="955"/>
      <c r="AW30" s="955"/>
      <c r="AX30" s="955"/>
      <c r="AY30" s="955"/>
      <c r="AZ30" s="1022" t="s">
        <v>553</v>
      </c>
      <c r="BA30" s="1022"/>
      <c r="BB30" s="1022"/>
      <c r="BC30" s="1022"/>
      <c r="BD30" s="1022"/>
      <c r="BE30" s="956"/>
      <c r="BF30" s="956"/>
      <c r="BG30" s="956"/>
      <c r="BH30" s="956"/>
      <c r="BI30" s="957"/>
      <c r="BJ30" s="226"/>
      <c r="BK30" s="226"/>
      <c r="BL30" s="226"/>
      <c r="BM30" s="226"/>
      <c r="BN30" s="226"/>
      <c r="BO30" s="235"/>
      <c r="BP30" s="235"/>
      <c r="BQ30" s="232">
        <v>24</v>
      </c>
      <c r="BR30" s="233"/>
      <c r="BS30" s="976"/>
      <c r="BT30" s="977"/>
      <c r="BU30" s="977"/>
      <c r="BV30" s="977"/>
      <c r="BW30" s="977"/>
      <c r="BX30" s="977"/>
      <c r="BY30" s="977"/>
      <c r="BZ30" s="977"/>
      <c r="CA30" s="977"/>
      <c r="CB30" s="977"/>
      <c r="CC30" s="977"/>
      <c r="CD30" s="977"/>
      <c r="CE30" s="977"/>
      <c r="CF30" s="977"/>
      <c r="CG30" s="998"/>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76"/>
      <c r="DW30" s="977"/>
      <c r="DX30" s="977"/>
      <c r="DY30" s="977"/>
      <c r="DZ30" s="978"/>
      <c r="EA30" s="224"/>
    </row>
    <row r="31" spans="1:131" ht="26.25" customHeight="1" x14ac:dyDescent="0.2">
      <c r="A31" s="236">
        <v>4</v>
      </c>
      <c r="B31" s="1011" t="s">
        <v>393</v>
      </c>
      <c r="C31" s="1012"/>
      <c r="D31" s="1012"/>
      <c r="E31" s="1012"/>
      <c r="F31" s="1012"/>
      <c r="G31" s="1012"/>
      <c r="H31" s="1012"/>
      <c r="I31" s="1012"/>
      <c r="J31" s="1012"/>
      <c r="K31" s="1012"/>
      <c r="L31" s="1012"/>
      <c r="M31" s="1012"/>
      <c r="N31" s="1012"/>
      <c r="O31" s="1012"/>
      <c r="P31" s="1013"/>
      <c r="Q31" s="1019">
        <v>5842</v>
      </c>
      <c r="R31" s="1020"/>
      <c r="S31" s="1020"/>
      <c r="T31" s="1020"/>
      <c r="U31" s="1020"/>
      <c r="V31" s="1020">
        <v>5840</v>
      </c>
      <c r="W31" s="1020"/>
      <c r="X31" s="1020"/>
      <c r="Y31" s="1020"/>
      <c r="Z31" s="1020"/>
      <c r="AA31" s="1020">
        <v>2</v>
      </c>
      <c r="AB31" s="1020"/>
      <c r="AC31" s="1020"/>
      <c r="AD31" s="1020"/>
      <c r="AE31" s="1021"/>
      <c r="AF31" s="1016">
        <v>2</v>
      </c>
      <c r="AG31" s="1017"/>
      <c r="AH31" s="1017"/>
      <c r="AI31" s="1017"/>
      <c r="AJ31" s="1018"/>
      <c r="AK31" s="964">
        <v>1739</v>
      </c>
      <c r="AL31" s="955"/>
      <c r="AM31" s="955"/>
      <c r="AN31" s="955"/>
      <c r="AO31" s="955"/>
      <c r="AP31" s="955" t="s">
        <v>553</v>
      </c>
      <c r="AQ31" s="955"/>
      <c r="AR31" s="955"/>
      <c r="AS31" s="955"/>
      <c r="AT31" s="955"/>
      <c r="AU31" s="955" t="s">
        <v>553</v>
      </c>
      <c r="AV31" s="955"/>
      <c r="AW31" s="955"/>
      <c r="AX31" s="955"/>
      <c r="AY31" s="955"/>
      <c r="AZ31" s="1022" t="s">
        <v>553</v>
      </c>
      <c r="BA31" s="1022"/>
      <c r="BB31" s="1022"/>
      <c r="BC31" s="1022"/>
      <c r="BD31" s="1022"/>
      <c r="BE31" s="956"/>
      <c r="BF31" s="956"/>
      <c r="BG31" s="956"/>
      <c r="BH31" s="956"/>
      <c r="BI31" s="957"/>
      <c r="BJ31" s="226"/>
      <c r="BK31" s="226"/>
      <c r="BL31" s="226"/>
      <c r="BM31" s="226"/>
      <c r="BN31" s="226"/>
      <c r="BO31" s="235"/>
      <c r="BP31" s="235"/>
      <c r="BQ31" s="232">
        <v>25</v>
      </c>
      <c r="BR31" s="233"/>
      <c r="BS31" s="976"/>
      <c r="BT31" s="977"/>
      <c r="BU31" s="977"/>
      <c r="BV31" s="977"/>
      <c r="BW31" s="977"/>
      <c r="BX31" s="977"/>
      <c r="BY31" s="977"/>
      <c r="BZ31" s="977"/>
      <c r="CA31" s="977"/>
      <c r="CB31" s="977"/>
      <c r="CC31" s="977"/>
      <c r="CD31" s="977"/>
      <c r="CE31" s="977"/>
      <c r="CF31" s="977"/>
      <c r="CG31" s="998"/>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76"/>
      <c r="DW31" s="977"/>
      <c r="DX31" s="977"/>
      <c r="DY31" s="977"/>
      <c r="DZ31" s="978"/>
      <c r="EA31" s="224"/>
    </row>
    <row r="32" spans="1:131" ht="26.25" customHeight="1" x14ac:dyDescent="0.2">
      <c r="A32" s="236">
        <v>5</v>
      </c>
      <c r="B32" s="1011" t="s">
        <v>394</v>
      </c>
      <c r="C32" s="1012"/>
      <c r="D32" s="1012"/>
      <c r="E32" s="1012"/>
      <c r="F32" s="1012"/>
      <c r="G32" s="1012"/>
      <c r="H32" s="1012"/>
      <c r="I32" s="1012"/>
      <c r="J32" s="1012"/>
      <c r="K32" s="1012"/>
      <c r="L32" s="1012"/>
      <c r="M32" s="1012"/>
      <c r="N32" s="1012"/>
      <c r="O32" s="1012"/>
      <c r="P32" s="1013"/>
      <c r="Q32" s="1019">
        <v>6187</v>
      </c>
      <c r="R32" s="1020"/>
      <c r="S32" s="1020"/>
      <c r="T32" s="1020"/>
      <c r="U32" s="1020"/>
      <c r="V32" s="1020">
        <v>5213</v>
      </c>
      <c r="W32" s="1020"/>
      <c r="X32" s="1020"/>
      <c r="Y32" s="1020"/>
      <c r="Z32" s="1020"/>
      <c r="AA32" s="1020">
        <v>974</v>
      </c>
      <c r="AB32" s="1020"/>
      <c r="AC32" s="1020"/>
      <c r="AD32" s="1020"/>
      <c r="AE32" s="1021"/>
      <c r="AF32" s="1016">
        <v>1036</v>
      </c>
      <c r="AG32" s="1017"/>
      <c r="AH32" s="1017"/>
      <c r="AI32" s="1017"/>
      <c r="AJ32" s="1018"/>
      <c r="AK32" s="964">
        <v>511</v>
      </c>
      <c r="AL32" s="955"/>
      <c r="AM32" s="955"/>
      <c r="AN32" s="955"/>
      <c r="AO32" s="955"/>
      <c r="AP32" s="955">
        <v>28804</v>
      </c>
      <c r="AQ32" s="955"/>
      <c r="AR32" s="955"/>
      <c r="AS32" s="955"/>
      <c r="AT32" s="955"/>
      <c r="AU32" s="955">
        <v>1555</v>
      </c>
      <c r="AV32" s="955"/>
      <c r="AW32" s="955"/>
      <c r="AX32" s="955"/>
      <c r="AY32" s="955"/>
      <c r="AZ32" s="1022" t="s">
        <v>553</v>
      </c>
      <c r="BA32" s="1022"/>
      <c r="BB32" s="1022"/>
      <c r="BC32" s="1022"/>
      <c r="BD32" s="1022"/>
      <c r="BE32" s="956" t="s">
        <v>395</v>
      </c>
      <c r="BF32" s="956"/>
      <c r="BG32" s="956"/>
      <c r="BH32" s="956"/>
      <c r="BI32" s="957"/>
      <c r="BJ32" s="226"/>
      <c r="BK32" s="226"/>
      <c r="BL32" s="226"/>
      <c r="BM32" s="226"/>
      <c r="BN32" s="226"/>
      <c r="BO32" s="235"/>
      <c r="BP32" s="235"/>
      <c r="BQ32" s="232">
        <v>26</v>
      </c>
      <c r="BR32" s="233"/>
      <c r="BS32" s="976"/>
      <c r="BT32" s="977"/>
      <c r="BU32" s="977"/>
      <c r="BV32" s="977"/>
      <c r="BW32" s="977"/>
      <c r="BX32" s="977"/>
      <c r="BY32" s="977"/>
      <c r="BZ32" s="977"/>
      <c r="CA32" s="977"/>
      <c r="CB32" s="977"/>
      <c r="CC32" s="977"/>
      <c r="CD32" s="977"/>
      <c r="CE32" s="977"/>
      <c r="CF32" s="977"/>
      <c r="CG32" s="998"/>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76"/>
      <c r="DW32" s="977"/>
      <c r="DX32" s="977"/>
      <c r="DY32" s="977"/>
      <c r="DZ32" s="978"/>
      <c r="EA32" s="224"/>
    </row>
    <row r="33" spans="1:131" ht="26.25" customHeight="1" x14ac:dyDescent="0.2">
      <c r="A33" s="236">
        <v>6</v>
      </c>
      <c r="B33" s="1011" t="s">
        <v>396</v>
      </c>
      <c r="C33" s="1012"/>
      <c r="D33" s="1012"/>
      <c r="E33" s="1012"/>
      <c r="F33" s="1012"/>
      <c r="G33" s="1012"/>
      <c r="H33" s="1012"/>
      <c r="I33" s="1012"/>
      <c r="J33" s="1012"/>
      <c r="K33" s="1012"/>
      <c r="L33" s="1012"/>
      <c r="M33" s="1012"/>
      <c r="N33" s="1012"/>
      <c r="O33" s="1012"/>
      <c r="P33" s="1013"/>
      <c r="Q33" s="1019">
        <v>8389</v>
      </c>
      <c r="R33" s="1020"/>
      <c r="S33" s="1020"/>
      <c r="T33" s="1020"/>
      <c r="U33" s="1020"/>
      <c r="V33" s="1020">
        <v>7919</v>
      </c>
      <c r="W33" s="1020"/>
      <c r="X33" s="1020"/>
      <c r="Y33" s="1020"/>
      <c r="Z33" s="1020"/>
      <c r="AA33" s="1020">
        <v>470</v>
      </c>
      <c r="AB33" s="1020"/>
      <c r="AC33" s="1020"/>
      <c r="AD33" s="1020"/>
      <c r="AE33" s="1021"/>
      <c r="AF33" s="1016">
        <v>473</v>
      </c>
      <c r="AG33" s="1017"/>
      <c r="AH33" s="1017"/>
      <c r="AI33" s="1017"/>
      <c r="AJ33" s="1018"/>
      <c r="AK33" s="964">
        <v>1118</v>
      </c>
      <c r="AL33" s="955"/>
      <c r="AM33" s="955"/>
      <c r="AN33" s="955"/>
      <c r="AO33" s="955"/>
      <c r="AP33" s="955">
        <v>25042</v>
      </c>
      <c r="AQ33" s="955"/>
      <c r="AR33" s="955"/>
      <c r="AS33" s="955"/>
      <c r="AT33" s="955"/>
      <c r="AU33" s="955">
        <v>4533</v>
      </c>
      <c r="AV33" s="955"/>
      <c r="AW33" s="955"/>
      <c r="AX33" s="955"/>
      <c r="AY33" s="955"/>
      <c r="AZ33" s="1022" t="s">
        <v>553</v>
      </c>
      <c r="BA33" s="1022"/>
      <c r="BB33" s="1022"/>
      <c r="BC33" s="1022"/>
      <c r="BD33" s="1022"/>
      <c r="BE33" s="956" t="s">
        <v>395</v>
      </c>
      <c r="BF33" s="956"/>
      <c r="BG33" s="956"/>
      <c r="BH33" s="956"/>
      <c r="BI33" s="957"/>
      <c r="BJ33" s="226"/>
      <c r="BK33" s="226"/>
      <c r="BL33" s="226"/>
      <c r="BM33" s="226"/>
      <c r="BN33" s="226"/>
      <c r="BO33" s="235"/>
      <c r="BP33" s="235"/>
      <c r="BQ33" s="232">
        <v>27</v>
      </c>
      <c r="BR33" s="233"/>
      <c r="BS33" s="976"/>
      <c r="BT33" s="977"/>
      <c r="BU33" s="977"/>
      <c r="BV33" s="977"/>
      <c r="BW33" s="977"/>
      <c r="BX33" s="977"/>
      <c r="BY33" s="977"/>
      <c r="BZ33" s="977"/>
      <c r="CA33" s="977"/>
      <c r="CB33" s="977"/>
      <c r="CC33" s="977"/>
      <c r="CD33" s="977"/>
      <c r="CE33" s="977"/>
      <c r="CF33" s="977"/>
      <c r="CG33" s="998"/>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76"/>
      <c r="DW33" s="977"/>
      <c r="DX33" s="977"/>
      <c r="DY33" s="977"/>
      <c r="DZ33" s="978"/>
      <c r="EA33" s="224"/>
    </row>
    <row r="34" spans="1:131" ht="26.25" customHeight="1" x14ac:dyDescent="0.2">
      <c r="A34" s="236">
        <v>7</v>
      </c>
      <c r="B34" s="1011" t="s">
        <v>397</v>
      </c>
      <c r="C34" s="1012"/>
      <c r="D34" s="1012"/>
      <c r="E34" s="1012"/>
      <c r="F34" s="1012"/>
      <c r="G34" s="1012"/>
      <c r="H34" s="1012"/>
      <c r="I34" s="1012"/>
      <c r="J34" s="1012"/>
      <c r="K34" s="1012"/>
      <c r="L34" s="1012"/>
      <c r="M34" s="1012"/>
      <c r="N34" s="1012"/>
      <c r="O34" s="1012"/>
      <c r="P34" s="1013"/>
      <c r="Q34" s="1019">
        <v>12094</v>
      </c>
      <c r="R34" s="1020"/>
      <c r="S34" s="1020"/>
      <c r="T34" s="1020"/>
      <c r="U34" s="1020"/>
      <c r="V34" s="1020">
        <v>12695</v>
      </c>
      <c r="W34" s="1020"/>
      <c r="X34" s="1020"/>
      <c r="Y34" s="1020"/>
      <c r="Z34" s="1020"/>
      <c r="AA34" s="1020">
        <v>-601</v>
      </c>
      <c r="AB34" s="1020"/>
      <c r="AC34" s="1020"/>
      <c r="AD34" s="1020"/>
      <c r="AE34" s="1021"/>
      <c r="AF34" s="1016">
        <v>1048</v>
      </c>
      <c r="AG34" s="1017"/>
      <c r="AH34" s="1017"/>
      <c r="AI34" s="1017"/>
      <c r="AJ34" s="1018"/>
      <c r="AK34" s="964">
        <v>1716</v>
      </c>
      <c r="AL34" s="955"/>
      <c r="AM34" s="955"/>
      <c r="AN34" s="955"/>
      <c r="AO34" s="955"/>
      <c r="AP34" s="955">
        <v>9796</v>
      </c>
      <c r="AQ34" s="955"/>
      <c r="AR34" s="955"/>
      <c r="AS34" s="955"/>
      <c r="AT34" s="955"/>
      <c r="AU34" s="955">
        <v>5995</v>
      </c>
      <c r="AV34" s="955"/>
      <c r="AW34" s="955"/>
      <c r="AX34" s="955"/>
      <c r="AY34" s="955"/>
      <c r="AZ34" s="1022" t="s">
        <v>553</v>
      </c>
      <c r="BA34" s="1022"/>
      <c r="BB34" s="1022"/>
      <c r="BC34" s="1022"/>
      <c r="BD34" s="1022"/>
      <c r="BE34" s="956" t="s">
        <v>395</v>
      </c>
      <c r="BF34" s="956"/>
      <c r="BG34" s="956"/>
      <c r="BH34" s="956"/>
      <c r="BI34" s="957"/>
      <c r="BJ34" s="226"/>
      <c r="BK34" s="226"/>
      <c r="BL34" s="226"/>
      <c r="BM34" s="226"/>
      <c r="BN34" s="226"/>
      <c r="BO34" s="235"/>
      <c r="BP34" s="235"/>
      <c r="BQ34" s="232">
        <v>28</v>
      </c>
      <c r="BR34" s="233"/>
      <c r="BS34" s="976"/>
      <c r="BT34" s="977"/>
      <c r="BU34" s="977"/>
      <c r="BV34" s="977"/>
      <c r="BW34" s="977"/>
      <c r="BX34" s="977"/>
      <c r="BY34" s="977"/>
      <c r="BZ34" s="977"/>
      <c r="CA34" s="977"/>
      <c r="CB34" s="977"/>
      <c r="CC34" s="977"/>
      <c r="CD34" s="977"/>
      <c r="CE34" s="977"/>
      <c r="CF34" s="977"/>
      <c r="CG34" s="998"/>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76"/>
      <c r="DW34" s="977"/>
      <c r="DX34" s="977"/>
      <c r="DY34" s="977"/>
      <c r="DZ34" s="978"/>
      <c r="EA34" s="224"/>
    </row>
    <row r="35" spans="1:131" ht="26.25" customHeight="1" x14ac:dyDescent="0.2">
      <c r="A35" s="236">
        <v>8</v>
      </c>
      <c r="B35" s="1011"/>
      <c r="C35" s="1012"/>
      <c r="D35" s="1012"/>
      <c r="E35" s="1012"/>
      <c r="F35" s="1012"/>
      <c r="G35" s="1012"/>
      <c r="H35" s="1012"/>
      <c r="I35" s="1012"/>
      <c r="J35" s="1012"/>
      <c r="K35" s="1012"/>
      <c r="L35" s="1012"/>
      <c r="M35" s="1012"/>
      <c r="N35" s="1012"/>
      <c r="O35" s="1012"/>
      <c r="P35" s="1013"/>
      <c r="Q35" s="1019"/>
      <c r="R35" s="1020"/>
      <c r="S35" s="1020"/>
      <c r="T35" s="1020"/>
      <c r="U35" s="1020"/>
      <c r="V35" s="1020"/>
      <c r="W35" s="1020"/>
      <c r="X35" s="1020"/>
      <c r="Y35" s="1020"/>
      <c r="Z35" s="1020"/>
      <c r="AA35" s="1020"/>
      <c r="AB35" s="1020"/>
      <c r="AC35" s="1020"/>
      <c r="AD35" s="1020"/>
      <c r="AE35" s="1021"/>
      <c r="AF35" s="1016"/>
      <c r="AG35" s="1017"/>
      <c r="AH35" s="1017"/>
      <c r="AI35" s="1017"/>
      <c r="AJ35" s="1018"/>
      <c r="AK35" s="964"/>
      <c r="AL35" s="955"/>
      <c r="AM35" s="955"/>
      <c r="AN35" s="955"/>
      <c r="AO35" s="955"/>
      <c r="AP35" s="955"/>
      <c r="AQ35" s="955"/>
      <c r="AR35" s="955"/>
      <c r="AS35" s="955"/>
      <c r="AT35" s="955"/>
      <c r="AU35" s="955"/>
      <c r="AV35" s="955"/>
      <c r="AW35" s="955"/>
      <c r="AX35" s="955"/>
      <c r="AY35" s="955"/>
      <c r="AZ35" s="1022"/>
      <c r="BA35" s="1022"/>
      <c r="BB35" s="1022"/>
      <c r="BC35" s="1022"/>
      <c r="BD35" s="1022"/>
      <c r="BE35" s="956"/>
      <c r="BF35" s="956"/>
      <c r="BG35" s="956"/>
      <c r="BH35" s="956"/>
      <c r="BI35" s="957"/>
      <c r="BJ35" s="226"/>
      <c r="BK35" s="226"/>
      <c r="BL35" s="226"/>
      <c r="BM35" s="226"/>
      <c r="BN35" s="226"/>
      <c r="BO35" s="235"/>
      <c r="BP35" s="235"/>
      <c r="BQ35" s="232">
        <v>29</v>
      </c>
      <c r="BR35" s="233"/>
      <c r="BS35" s="976"/>
      <c r="BT35" s="977"/>
      <c r="BU35" s="977"/>
      <c r="BV35" s="977"/>
      <c r="BW35" s="977"/>
      <c r="BX35" s="977"/>
      <c r="BY35" s="977"/>
      <c r="BZ35" s="977"/>
      <c r="CA35" s="977"/>
      <c r="CB35" s="977"/>
      <c r="CC35" s="977"/>
      <c r="CD35" s="977"/>
      <c r="CE35" s="977"/>
      <c r="CF35" s="977"/>
      <c r="CG35" s="998"/>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76"/>
      <c r="DW35" s="977"/>
      <c r="DX35" s="977"/>
      <c r="DY35" s="977"/>
      <c r="DZ35" s="978"/>
      <c r="EA35" s="224"/>
    </row>
    <row r="36" spans="1:131" ht="26.25" customHeight="1" x14ac:dyDescent="0.2">
      <c r="A36" s="236">
        <v>9</v>
      </c>
      <c r="B36" s="1011"/>
      <c r="C36" s="1012"/>
      <c r="D36" s="1012"/>
      <c r="E36" s="1012"/>
      <c r="F36" s="1012"/>
      <c r="G36" s="1012"/>
      <c r="H36" s="1012"/>
      <c r="I36" s="1012"/>
      <c r="J36" s="1012"/>
      <c r="K36" s="1012"/>
      <c r="L36" s="1012"/>
      <c r="M36" s="1012"/>
      <c r="N36" s="1012"/>
      <c r="O36" s="1012"/>
      <c r="P36" s="1013"/>
      <c r="Q36" s="1019"/>
      <c r="R36" s="1020"/>
      <c r="S36" s="1020"/>
      <c r="T36" s="1020"/>
      <c r="U36" s="1020"/>
      <c r="V36" s="1020"/>
      <c r="W36" s="1020"/>
      <c r="X36" s="1020"/>
      <c r="Y36" s="1020"/>
      <c r="Z36" s="1020"/>
      <c r="AA36" s="1020"/>
      <c r="AB36" s="1020"/>
      <c r="AC36" s="1020"/>
      <c r="AD36" s="1020"/>
      <c r="AE36" s="1021"/>
      <c r="AF36" s="1016"/>
      <c r="AG36" s="1017"/>
      <c r="AH36" s="1017"/>
      <c r="AI36" s="1017"/>
      <c r="AJ36" s="1018"/>
      <c r="AK36" s="964"/>
      <c r="AL36" s="955"/>
      <c r="AM36" s="955"/>
      <c r="AN36" s="955"/>
      <c r="AO36" s="955"/>
      <c r="AP36" s="955"/>
      <c r="AQ36" s="955"/>
      <c r="AR36" s="955"/>
      <c r="AS36" s="955"/>
      <c r="AT36" s="955"/>
      <c r="AU36" s="955"/>
      <c r="AV36" s="955"/>
      <c r="AW36" s="955"/>
      <c r="AX36" s="955"/>
      <c r="AY36" s="955"/>
      <c r="AZ36" s="1022"/>
      <c r="BA36" s="1022"/>
      <c r="BB36" s="1022"/>
      <c r="BC36" s="1022"/>
      <c r="BD36" s="1022"/>
      <c r="BE36" s="956"/>
      <c r="BF36" s="956"/>
      <c r="BG36" s="956"/>
      <c r="BH36" s="956"/>
      <c r="BI36" s="957"/>
      <c r="BJ36" s="226"/>
      <c r="BK36" s="226"/>
      <c r="BL36" s="226"/>
      <c r="BM36" s="226"/>
      <c r="BN36" s="226"/>
      <c r="BO36" s="235"/>
      <c r="BP36" s="235"/>
      <c r="BQ36" s="232">
        <v>30</v>
      </c>
      <c r="BR36" s="233"/>
      <c r="BS36" s="976"/>
      <c r="BT36" s="977"/>
      <c r="BU36" s="977"/>
      <c r="BV36" s="977"/>
      <c r="BW36" s="977"/>
      <c r="BX36" s="977"/>
      <c r="BY36" s="977"/>
      <c r="BZ36" s="977"/>
      <c r="CA36" s="977"/>
      <c r="CB36" s="977"/>
      <c r="CC36" s="977"/>
      <c r="CD36" s="977"/>
      <c r="CE36" s="977"/>
      <c r="CF36" s="977"/>
      <c r="CG36" s="998"/>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76"/>
      <c r="DW36" s="977"/>
      <c r="DX36" s="977"/>
      <c r="DY36" s="977"/>
      <c r="DZ36" s="978"/>
      <c r="EA36" s="224"/>
    </row>
    <row r="37" spans="1:131" ht="26.25" customHeight="1" x14ac:dyDescent="0.2">
      <c r="A37" s="236">
        <v>10</v>
      </c>
      <c r="B37" s="1011"/>
      <c r="C37" s="1012"/>
      <c r="D37" s="1012"/>
      <c r="E37" s="1012"/>
      <c r="F37" s="1012"/>
      <c r="G37" s="1012"/>
      <c r="H37" s="1012"/>
      <c r="I37" s="1012"/>
      <c r="J37" s="1012"/>
      <c r="K37" s="1012"/>
      <c r="L37" s="1012"/>
      <c r="M37" s="1012"/>
      <c r="N37" s="1012"/>
      <c r="O37" s="1012"/>
      <c r="P37" s="1013"/>
      <c r="Q37" s="1019"/>
      <c r="R37" s="1020"/>
      <c r="S37" s="1020"/>
      <c r="T37" s="1020"/>
      <c r="U37" s="1020"/>
      <c r="V37" s="1020"/>
      <c r="W37" s="1020"/>
      <c r="X37" s="1020"/>
      <c r="Y37" s="1020"/>
      <c r="Z37" s="1020"/>
      <c r="AA37" s="1020"/>
      <c r="AB37" s="1020"/>
      <c r="AC37" s="1020"/>
      <c r="AD37" s="1020"/>
      <c r="AE37" s="1021"/>
      <c r="AF37" s="1016"/>
      <c r="AG37" s="1017"/>
      <c r="AH37" s="1017"/>
      <c r="AI37" s="1017"/>
      <c r="AJ37" s="1018"/>
      <c r="AK37" s="964"/>
      <c r="AL37" s="955"/>
      <c r="AM37" s="955"/>
      <c r="AN37" s="955"/>
      <c r="AO37" s="955"/>
      <c r="AP37" s="955"/>
      <c r="AQ37" s="955"/>
      <c r="AR37" s="955"/>
      <c r="AS37" s="955"/>
      <c r="AT37" s="955"/>
      <c r="AU37" s="955"/>
      <c r="AV37" s="955"/>
      <c r="AW37" s="955"/>
      <c r="AX37" s="955"/>
      <c r="AY37" s="955"/>
      <c r="AZ37" s="1022"/>
      <c r="BA37" s="1022"/>
      <c r="BB37" s="1022"/>
      <c r="BC37" s="1022"/>
      <c r="BD37" s="1022"/>
      <c r="BE37" s="956"/>
      <c r="BF37" s="956"/>
      <c r="BG37" s="956"/>
      <c r="BH37" s="956"/>
      <c r="BI37" s="957"/>
      <c r="BJ37" s="226"/>
      <c r="BK37" s="226"/>
      <c r="BL37" s="226"/>
      <c r="BM37" s="226"/>
      <c r="BN37" s="226"/>
      <c r="BO37" s="235"/>
      <c r="BP37" s="235"/>
      <c r="BQ37" s="232">
        <v>31</v>
      </c>
      <c r="BR37" s="233"/>
      <c r="BS37" s="976"/>
      <c r="BT37" s="977"/>
      <c r="BU37" s="977"/>
      <c r="BV37" s="977"/>
      <c r="BW37" s="977"/>
      <c r="BX37" s="977"/>
      <c r="BY37" s="977"/>
      <c r="BZ37" s="977"/>
      <c r="CA37" s="977"/>
      <c r="CB37" s="977"/>
      <c r="CC37" s="977"/>
      <c r="CD37" s="977"/>
      <c r="CE37" s="977"/>
      <c r="CF37" s="977"/>
      <c r="CG37" s="998"/>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76"/>
      <c r="DW37" s="977"/>
      <c r="DX37" s="977"/>
      <c r="DY37" s="977"/>
      <c r="DZ37" s="978"/>
      <c r="EA37" s="224"/>
    </row>
    <row r="38" spans="1:131" ht="26.25" customHeight="1" x14ac:dyDescent="0.2">
      <c r="A38" s="236">
        <v>11</v>
      </c>
      <c r="B38" s="1011"/>
      <c r="C38" s="1012"/>
      <c r="D38" s="1012"/>
      <c r="E38" s="1012"/>
      <c r="F38" s="1012"/>
      <c r="G38" s="1012"/>
      <c r="H38" s="1012"/>
      <c r="I38" s="1012"/>
      <c r="J38" s="1012"/>
      <c r="K38" s="1012"/>
      <c r="L38" s="1012"/>
      <c r="M38" s="1012"/>
      <c r="N38" s="1012"/>
      <c r="O38" s="1012"/>
      <c r="P38" s="1013"/>
      <c r="Q38" s="1019"/>
      <c r="R38" s="1020"/>
      <c r="S38" s="1020"/>
      <c r="T38" s="1020"/>
      <c r="U38" s="1020"/>
      <c r="V38" s="1020"/>
      <c r="W38" s="1020"/>
      <c r="X38" s="1020"/>
      <c r="Y38" s="1020"/>
      <c r="Z38" s="1020"/>
      <c r="AA38" s="1020"/>
      <c r="AB38" s="1020"/>
      <c r="AC38" s="1020"/>
      <c r="AD38" s="1020"/>
      <c r="AE38" s="1021"/>
      <c r="AF38" s="1016"/>
      <c r="AG38" s="1017"/>
      <c r="AH38" s="1017"/>
      <c r="AI38" s="1017"/>
      <c r="AJ38" s="1018"/>
      <c r="AK38" s="964"/>
      <c r="AL38" s="955"/>
      <c r="AM38" s="955"/>
      <c r="AN38" s="955"/>
      <c r="AO38" s="955"/>
      <c r="AP38" s="955"/>
      <c r="AQ38" s="955"/>
      <c r="AR38" s="955"/>
      <c r="AS38" s="955"/>
      <c r="AT38" s="955"/>
      <c r="AU38" s="955"/>
      <c r="AV38" s="955"/>
      <c r="AW38" s="955"/>
      <c r="AX38" s="955"/>
      <c r="AY38" s="955"/>
      <c r="AZ38" s="1022"/>
      <c r="BA38" s="1022"/>
      <c r="BB38" s="1022"/>
      <c r="BC38" s="1022"/>
      <c r="BD38" s="1022"/>
      <c r="BE38" s="956"/>
      <c r="BF38" s="956"/>
      <c r="BG38" s="956"/>
      <c r="BH38" s="956"/>
      <c r="BI38" s="957"/>
      <c r="BJ38" s="226"/>
      <c r="BK38" s="226"/>
      <c r="BL38" s="226"/>
      <c r="BM38" s="226"/>
      <c r="BN38" s="226"/>
      <c r="BO38" s="235"/>
      <c r="BP38" s="235"/>
      <c r="BQ38" s="232">
        <v>32</v>
      </c>
      <c r="BR38" s="233"/>
      <c r="BS38" s="976"/>
      <c r="BT38" s="977"/>
      <c r="BU38" s="977"/>
      <c r="BV38" s="977"/>
      <c r="BW38" s="977"/>
      <c r="BX38" s="977"/>
      <c r="BY38" s="977"/>
      <c r="BZ38" s="977"/>
      <c r="CA38" s="977"/>
      <c r="CB38" s="977"/>
      <c r="CC38" s="977"/>
      <c r="CD38" s="977"/>
      <c r="CE38" s="977"/>
      <c r="CF38" s="977"/>
      <c r="CG38" s="998"/>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76"/>
      <c r="DW38" s="977"/>
      <c r="DX38" s="977"/>
      <c r="DY38" s="977"/>
      <c r="DZ38" s="978"/>
      <c r="EA38" s="224"/>
    </row>
    <row r="39" spans="1:131" ht="26.25" customHeight="1" x14ac:dyDescent="0.2">
      <c r="A39" s="236">
        <v>12</v>
      </c>
      <c r="B39" s="1011"/>
      <c r="C39" s="1012"/>
      <c r="D39" s="1012"/>
      <c r="E39" s="1012"/>
      <c r="F39" s="1012"/>
      <c r="G39" s="1012"/>
      <c r="H39" s="1012"/>
      <c r="I39" s="1012"/>
      <c r="J39" s="1012"/>
      <c r="K39" s="1012"/>
      <c r="L39" s="1012"/>
      <c r="M39" s="1012"/>
      <c r="N39" s="1012"/>
      <c r="O39" s="1012"/>
      <c r="P39" s="1013"/>
      <c r="Q39" s="1019"/>
      <c r="R39" s="1020"/>
      <c r="S39" s="1020"/>
      <c r="T39" s="1020"/>
      <c r="U39" s="1020"/>
      <c r="V39" s="1020"/>
      <c r="W39" s="1020"/>
      <c r="X39" s="1020"/>
      <c r="Y39" s="1020"/>
      <c r="Z39" s="1020"/>
      <c r="AA39" s="1020"/>
      <c r="AB39" s="1020"/>
      <c r="AC39" s="1020"/>
      <c r="AD39" s="1020"/>
      <c r="AE39" s="1021"/>
      <c r="AF39" s="1016"/>
      <c r="AG39" s="1017"/>
      <c r="AH39" s="1017"/>
      <c r="AI39" s="1017"/>
      <c r="AJ39" s="1018"/>
      <c r="AK39" s="964"/>
      <c r="AL39" s="955"/>
      <c r="AM39" s="955"/>
      <c r="AN39" s="955"/>
      <c r="AO39" s="955"/>
      <c r="AP39" s="955"/>
      <c r="AQ39" s="955"/>
      <c r="AR39" s="955"/>
      <c r="AS39" s="955"/>
      <c r="AT39" s="955"/>
      <c r="AU39" s="955"/>
      <c r="AV39" s="955"/>
      <c r="AW39" s="955"/>
      <c r="AX39" s="955"/>
      <c r="AY39" s="955"/>
      <c r="AZ39" s="1022"/>
      <c r="BA39" s="1022"/>
      <c r="BB39" s="1022"/>
      <c r="BC39" s="1022"/>
      <c r="BD39" s="1022"/>
      <c r="BE39" s="956"/>
      <c r="BF39" s="956"/>
      <c r="BG39" s="956"/>
      <c r="BH39" s="956"/>
      <c r="BI39" s="957"/>
      <c r="BJ39" s="226"/>
      <c r="BK39" s="226"/>
      <c r="BL39" s="226"/>
      <c r="BM39" s="226"/>
      <c r="BN39" s="226"/>
      <c r="BO39" s="235"/>
      <c r="BP39" s="235"/>
      <c r="BQ39" s="232">
        <v>33</v>
      </c>
      <c r="BR39" s="233"/>
      <c r="BS39" s="976"/>
      <c r="BT39" s="977"/>
      <c r="BU39" s="977"/>
      <c r="BV39" s="977"/>
      <c r="BW39" s="977"/>
      <c r="BX39" s="977"/>
      <c r="BY39" s="977"/>
      <c r="BZ39" s="977"/>
      <c r="CA39" s="977"/>
      <c r="CB39" s="977"/>
      <c r="CC39" s="977"/>
      <c r="CD39" s="977"/>
      <c r="CE39" s="977"/>
      <c r="CF39" s="977"/>
      <c r="CG39" s="998"/>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76"/>
      <c r="DW39" s="977"/>
      <c r="DX39" s="977"/>
      <c r="DY39" s="977"/>
      <c r="DZ39" s="978"/>
      <c r="EA39" s="224"/>
    </row>
    <row r="40" spans="1:131" ht="26.25" customHeight="1" x14ac:dyDescent="0.2">
      <c r="A40" s="232">
        <v>13</v>
      </c>
      <c r="B40" s="1011"/>
      <c r="C40" s="1012"/>
      <c r="D40" s="1012"/>
      <c r="E40" s="1012"/>
      <c r="F40" s="1012"/>
      <c r="G40" s="1012"/>
      <c r="H40" s="1012"/>
      <c r="I40" s="1012"/>
      <c r="J40" s="1012"/>
      <c r="K40" s="1012"/>
      <c r="L40" s="1012"/>
      <c r="M40" s="1012"/>
      <c r="N40" s="1012"/>
      <c r="O40" s="1012"/>
      <c r="P40" s="1013"/>
      <c r="Q40" s="1019"/>
      <c r="R40" s="1020"/>
      <c r="S40" s="1020"/>
      <c r="T40" s="1020"/>
      <c r="U40" s="1020"/>
      <c r="V40" s="1020"/>
      <c r="W40" s="1020"/>
      <c r="X40" s="1020"/>
      <c r="Y40" s="1020"/>
      <c r="Z40" s="1020"/>
      <c r="AA40" s="1020"/>
      <c r="AB40" s="1020"/>
      <c r="AC40" s="1020"/>
      <c r="AD40" s="1020"/>
      <c r="AE40" s="1021"/>
      <c r="AF40" s="1016"/>
      <c r="AG40" s="1017"/>
      <c r="AH40" s="1017"/>
      <c r="AI40" s="1017"/>
      <c r="AJ40" s="1018"/>
      <c r="AK40" s="964"/>
      <c r="AL40" s="955"/>
      <c r="AM40" s="955"/>
      <c r="AN40" s="955"/>
      <c r="AO40" s="955"/>
      <c r="AP40" s="955"/>
      <c r="AQ40" s="955"/>
      <c r="AR40" s="955"/>
      <c r="AS40" s="955"/>
      <c r="AT40" s="955"/>
      <c r="AU40" s="955"/>
      <c r="AV40" s="955"/>
      <c r="AW40" s="955"/>
      <c r="AX40" s="955"/>
      <c r="AY40" s="955"/>
      <c r="AZ40" s="1022"/>
      <c r="BA40" s="1022"/>
      <c r="BB40" s="1022"/>
      <c r="BC40" s="1022"/>
      <c r="BD40" s="1022"/>
      <c r="BE40" s="956"/>
      <c r="BF40" s="956"/>
      <c r="BG40" s="956"/>
      <c r="BH40" s="956"/>
      <c r="BI40" s="957"/>
      <c r="BJ40" s="226"/>
      <c r="BK40" s="226"/>
      <c r="BL40" s="226"/>
      <c r="BM40" s="226"/>
      <c r="BN40" s="226"/>
      <c r="BO40" s="235"/>
      <c r="BP40" s="235"/>
      <c r="BQ40" s="232">
        <v>34</v>
      </c>
      <c r="BR40" s="233"/>
      <c r="BS40" s="976"/>
      <c r="BT40" s="977"/>
      <c r="BU40" s="977"/>
      <c r="BV40" s="977"/>
      <c r="BW40" s="977"/>
      <c r="BX40" s="977"/>
      <c r="BY40" s="977"/>
      <c r="BZ40" s="977"/>
      <c r="CA40" s="977"/>
      <c r="CB40" s="977"/>
      <c r="CC40" s="977"/>
      <c r="CD40" s="977"/>
      <c r="CE40" s="977"/>
      <c r="CF40" s="977"/>
      <c r="CG40" s="998"/>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224"/>
    </row>
    <row r="41" spans="1:131" ht="26.25" customHeight="1" x14ac:dyDescent="0.2">
      <c r="A41" s="232">
        <v>14</v>
      </c>
      <c r="B41" s="1011"/>
      <c r="C41" s="1012"/>
      <c r="D41" s="1012"/>
      <c r="E41" s="1012"/>
      <c r="F41" s="1012"/>
      <c r="G41" s="1012"/>
      <c r="H41" s="1012"/>
      <c r="I41" s="1012"/>
      <c r="J41" s="1012"/>
      <c r="K41" s="1012"/>
      <c r="L41" s="1012"/>
      <c r="M41" s="1012"/>
      <c r="N41" s="1012"/>
      <c r="O41" s="1012"/>
      <c r="P41" s="1013"/>
      <c r="Q41" s="1019"/>
      <c r="R41" s="1020"/>
      <c r="S41" s="1020"/>
      <c r="T41" s="1020"/>
      <c r="U41" s="1020"/>
      <c r="V41" s="1020"/>
      <c r="W41" s="1020"/>
      <c r="X41" s="1020"/>
      <c r="Y41" s="1020"/>
      <c r="Z41" s="1020"/>
      <c r="AA41" s="1020"/>
      <c r="AB41" s="1020"/>
      <c r="AC41" s="1020"/>
      <c r="AD41" s="1020"/>
      <c r="AE41" s="1021"/>
      <c r="AF41" s="1016"/>
      <c r="AG41" s="1017"/>
      <c r="AH41" s="1017"/>
      <c r="AI41" s="1017"/>
      <c r="AJ41" s="1018"/>
      <c r="AK41" s="964"/>
      <c r="AL41" s="955"/>
      <c r="AM41" s="955"/>
      <c r="AN41" s="955"/>
      <c r="AO41" s="955"/>
      <c r="AP41" s="955"/>
      <c r="AQ41" s="955"/>
      <c r="AR41" s="955"/>
      <c r="AS41" s="955"/>
      <c r="AT41" s="955"/>
      <c r="AU41" s="955"/>
      <c r="AV41" s="955"/>
      <c r="AW41" s="955"/>
      <c r="AX41" s="955"/>
      <c r="AY41" s="955"/>
      <c r="AZ41" s="1022"/>
      <c r="BA41" s="1022"/>
      <c r="BB41" s="1022"/>
      <c r="BC41" s="1022"/>
      <c r="BD41" s="1022"/>
      <c r="BE41" s="956"/>
      <c r="BF41" s="956"/>
      <c r="BG41" s="956"/>
      <c r="BH41" s="956"/>
      <c r="BI41" s="957"/>
      <c r="BJ41" s="226"/>
      <c r="BK41" s="226"/>
      <c r="BL41" s="226"/>
      <c r="BM41" s="226"/>
      <c r="BN41" s="226"/>
      <c r="BO41" s="235"/>
      <c r="BP41" s="235"/>
      <c r="BQ41" s="232">
        <v>35</v>
      </c>
      <c r="BR41" s="233"/>
      <c r="BS41" s="976"/>
      <c r="BT41" s="977"/>
      <c r="BU41" s="977"/>
      <c r="BV41" s="977"/>
      <c r="BW41" s="977"/>
      <c r="BX41" s="977"/>
      <c r="BY41" s="977"/>
      <c r="BZ41" s="977"/>
      <c r="CA41" s="977"/>
      <c r="CB41" s="977"/>
      <c r="CC41" s="977"/>
      <c r="CD41" s="977"/>
      <c r="CE41" s="977"/>
      <c r="CF41" s="977"/>
      <c r="CG41" s="998"/>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224"/>
    </row>
    <row r="42" spans="1:131" ht="26.25" customHeight="1" x14ac:dyDescent="0.2">
      <c r="A42" s="232">
        <v>15</v>
      </c>
      <c r="B42" s="1011"/>
      <c r="C42" s="1012"/>
      <c r="D42" s="1012"/>
      <c r="E42" s="1012"/>
      <c r="F42" s="1012"/>
      <c r="G42" s="1012"/>
      <c r="H42" s="1012"/>
      <c r="I42" s="1012"/>
      <c r="J42" s="1012"/>
      <c r="K42" s="1012"/>
      <c r="L42" s="1012"/>
      <c r="M42" s="1012"/>
      <c r="N42" s="1012"/>
      <c r="O42" s="1012"/>
      <c r="P42" s="1013"/>
      <c r="Q42" s="1019"/>
      <c r="R42" s="1020"/>
      <c r="S42" s="1020"/>
      <c r="T42" s="1020"/>
      <c r="U42" s="1020"/>
      <c r="V42" s="1020"/>
      <c r="W42" s="1020"/>
      <c r="X42" s="1020"/>
      <c r="Y42" s="1020"/>
      <c r="Z42" s="1020"/>
      <c r="AA42" s="1020"/>
      <c r="AB42" s="1020"/>
      <c r="AC42" s="1020"/>
      <c r="AD42" s="1020"/>
      <c r="AE42" s="1021"/>
      <c r="AF42" s="1016"/>
      <c r="AG42" s="1017"/>
      <c r="AH42" s="1017"/>
      <c r="AI42" s="1017"/>
      <c r="AJ42" s="1018"/>
      <c r="AK42" s="964"/>
      <c r="AL42" s="955"/>
      <c r="AM42" s="955"/>
      <c r="AN42" s="955"/>
      <c r="AO42" s="955"/>
      <c r="AP42" s="955"/>
      <c r="AQ42" s="955"/>
      <c r="AR42" s="955"/>
      <c r="AS42" s="955"/>
      <c r="AT42" s="955"/>
      <c r="AU42" s="955"/>
      <c r="AV42" s="955"/>
      <c r="AW42" s="955"/>
      <c r="AX42" s="955"/>
      <c r="AY42" s="955"/>
      <c r="AZ42" s="1022"/>
      <c r="BA42" s="1022"/>
      <c r="BB42" s="1022"/>
      <c r="BC42" s="1022"/>
      <c r="BD42" s="1022"/>
      <c r="BE42" s="956"/>
      <c r="BF42" s="956"/>
      <c r="BG42" s="956"/>
      <c r="BH42" s="956"/>
      <c r="BI42" s="957"/>
      <c r="BJ42" s="226"/>
      <c r="BK42" s="226"/>
      <c r="BL42" s="226"/>
      <c r="BM42" s="226"/>
      <c r="BN42" s="226"/>
      <c r="BO42" s="235"/>
      <c r="BP42" s="235"/>
      <c r="BQ42" s="232">
        <v>36</v>
      </c>
      <c r="BR42" s="233"/>
      <c r="BS42" s="976"/>
      <c r="BT42" s="977"/>
      <c r="BU42" s="977"/>
      <c r="BV42" s="977"/>
      <c r="BW42" s="977"/>
      <c r="BX42" s="977"/>
      <c r="BY42" s="977"/>
      <c r="BZ42" s="977"/>
      <c r="CA42" s="977"/>
      <c r="CB42" s="977"/>
      <c r="CC42" s="977"/>
      <c r="CD42" s="977"/>
      <c r="CE42" s="977"/>
      <c r="CF42" s="977"/>
      <c r="CG42" s="998"/>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224"/>
    </row>
    <row r="43" spans="1:131" ht="26.25" customHeight="1" x14ac:dyDescent="0.2">
      <c r="A43" s="232">
        <v>16</v>
      </c>
      <c r="B43" s="1011"/>
      <c r="C43" s="1012"/>
      <c r="D43" s="1012"/>
      <c r="E43" s="1012"/>
      <c r="F43" s="1012"/>
      <c r="G43" s="1012"/>
      <c r="H43" s="1012"/>
      <c r="I43" s="1012"/>
      <c r="J43" s="1012"/>
      <c r="K43" s="1012"/>
      <c r="L43" s="1012"/>
      <c r="M43" s="1012"/>
      <c r="N43" s="1012"/>
      <c r="O43" s="1012"/>
      <c r="P43" s="1013"/>
      <c r="Q43" s="1019"/>
      <c r="R43" s="1020"/>
      <c r="S43" s="1020"/>
      <c r="T43" s="1020"/>
      <c r="U43" s="1020"/>
      <c r="V43" s="1020"/>
      <c r="W43" s="1020"/>
      <c r="X43" s="1020"/>
      <c r="Y43" s="1020"/>
      <c r="Z43" s="1020"/>
      <c r="AA43" s="1020"/>
      <c r="AB43" s="1020"/>
      <c r="AC43" s="1020"/>
      <c r="AD43" s="1020"/>
      <c r="AE43" s="1021"/>
      <c r="AF43" s="1016"/>
      <c r="AG43" s="1017"/>
      <c r="AH43" s="1017"/>
      <c r="AI43" s="1017"/>
      <c r="AJ43" s="1018"/>
      <c r="AK43" s="964"/>
      <c r="AL43" s="955"/>
      <c r="AM43" s="955"/>
      <c r="AN43" s="955"/>
      <c r="AO43" s="955"/>
      <c r="AP43" s="955"/>
      <c r="AQ43" s="955"/>
      <c r="AR43" s="955"/>
      <c r="AS43" s="955"/>
      <c r="AT43" s="955"/>
      <c r="AU43" s="955"/>
      <c r="AV43" s="955"/>
      <c r="AW43" s="955"/>
      <c r="AX43" s="955"/>
      <c r="AY43" s="955"/>
      <c r="AZ43" s="1022"/>
      <c r="BA43" s="1022"/>
      <c r="BB43" s="1022"/>
      <c r="BC43" s="1022"/>
      <c r="BD43" s="1022"/>
      <c r="BE43" s="956"/>
      <c r="BF43" s="956"/>
      <c r="BG43" s="956"/>
      <c r="BH43" s="956"/>
      <c r="BI43" s="957"/>
      <c r="BJ43" s="226"/>
      <c r="BK43" s="226"/>
      <c r="BL43" s="226"/>
      <c r="BM43" s="226"/>
      <c r="BN43" s="226"/>
      <c r="BO43" s="235"/>
      <c r="BP43" s="235"/>
      <c r="BQ43" s="232">
        <v>37</v>
      </c>
      <c r="BR43" s="233"/>
      <c r="BS43" s="976"/>
      <c r="BT43" s="977"/>
      <c r="BU43" s="977"/>
      <c r="BV43" s="977"/>
      <c r="BW43" s="977"/>
      <c r="BX43" s="977"/>
      <c r="BY43" s="977"/>
      <c r="BZ43" s="977"/>
      <c r="CA43" s="977"/>
      <c r="CB43" s="977"/>
      <c r="CC43" s="977"/>
      <c r="CD43" s="977"/>
      <c r="CE43" s="977"/>
      <c r="CF43" s="977"/>
      <c r="CG43" s="998"/>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224"/>
    </row>
    <row r="44" spans="1:131" ht="26.25" customHeight="1" x14ac:dyDescent="0.2">
      <c r="A44" s="232">
        <v>17</v>
      </c>
      <c r="B44" s="1011"/>
      <c r="C44" s="1012"/>
      <c r="D44" s="1012"/>
      <c r="E44" s="1012"/>
      <c r="F44" s="1012"/>
      <c r="G44" s="1012"/>
      <c r="H44" s="1012"/>
      <c r="I44" s="1012"/>
      <c r="J44" s="1012"/>
      <c r="K44" s="1012"/>
      <c r="L44" s="1012"/>
      <c r="M44" s="1012"/>
      <c r="N44" s="1012"/>
      <c r="O44" s="1012"/>
      <c r="P44" s="1013"/>
      <c r="Q44" s="1019"/>
      <c r="R44" s="1020"/>
      <c r="S44" s="1020"/>
      <c r="T44" s="1020"/>
      <c r="U44" s="1020"/>
      <c r="V44" s="1020"/>
      <c r="W44" s="1020"/>
      <c r="X44" s="1020"/>
      <c r="Y44" s="1020"/>
      <c r="Z44" s="1020"/>
      <c r="AA44" s="1020"/>
      <c r="AB44" s="1020"/>
      <c r="AC44" s="1020"/>
      <c r="AD44" s="1020"/>
      <c r="AE44" s="1021"/>
      <c r="AF44" s="1016"/>
      <c r="AG44" s="1017"/>
      <c r="AH44" s="1017"/>
      <c r="AI44" s="1017"/>
      <c r="AJ44" s="1018"/>
      <c r="AK44" s="964"/>
      <c r="AL44" s="955"/>
      <c r="AM44" s="955"/>
      <c r="AN44" s="955"/>
      <c r="AO44" s="955"/>
      <c r="AP44" s="955"/>
      <c r="AQ44" s="955"/>
      <c r="AR44" s="955"/>
      <c r="AS44" s="955"/>
      <c r="AT44" s="955"/>
      <c r="AU44" s="955"/>
      <c r="AV44" s="955"/>
      <c r="AW44" s="955"/>
      <c r="AX44" s="955"/>
      <c r="AY44" s="955"/>
      <c r="AZ44" s="1022"/>
      <c r="BA44" s="1022"/>
      <c r="BB44" s="1022"/>
      <c r="BC44" s="1022"/>
      <c r="BD44" s="1022"/>
      <c r="BE44" s="956"/>
      <c r="BF44" s="956"/>
      <c r="BG44" s="956"/>
      <c r="BH44" s="956"/>
      <c r="BI44" s="957"/>
      <c r="BJ44" s="226"/>
      <c r="BK44" s="226"/>
      <c r="BL44" s="226"/>
      <c r="BM44" s="226"/>
      <c r="BN44" s="226"/>
      <c r="BO44" s="235"/>
      <c r="BP44" s="235"/>
      <c r="BQ44" s="232">
        <v>38</v>
      </c>
      <c r="BR44" s="233"/>
      <c r="BS44" s="976"/>
      <c r="BT44" s="977"/>
      <c r="BU44" s="977"/>
      <c r="BV44" s="977"/>
      <c r="BW44" s="977"/>
      <c r="BX44" s="977"/>
      <c r="BY44" s="977"/>
      <c r="BZ44" s="977"/>
      <c r="CA44" s="977"/>
      <c r="CB44" s="977"/>
      <c r="CC44" s="977"/>
      <c r="CD44" s="977"/>
      <c r="CE44" s="977"/>
      <c r="CF44" s="977"/>
      <c r="CG44" s="998"/>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224"/>
    </row>
    <row r="45" spans="1:131" ht="26.25" customHeight="1" x14ac:dyDescent="0.2">
      <c r="A45" s="232">
        <v>18</v>
      </c>
      <c r="B45" s="1011"/>
      <c r="C45" s="1012"/>
      <c r="D45" s="1012"/>
      <c r="E45" s="1012"/>
      <c r="F45" s="1012"/>
      <c r="G45" s="1012"/>
      <c r="H45" s="1012"/>
      <c r="I45" s="1012"/>
      <c r="J45" s="1012"/>
      <c r="K45" s="1012"/>
      <c r="L45" s="1012"/>
      <c r="M45" s="1012"/>
      <c r="N45" s="1012"/>
      <c r="O45" s="1012"/>
      <c r="P45" s="1013"/>
      <c r="Q45" s="1019"/>
      <c r="R45" s="1020"/>
      <c r="S45" s="1020"/>
      <c r="T45" s="1020"/>
      <c r="U45" s="1020"/>
      <c r="V45" s="1020"/>
      <c r="W45" s="1020"/>
      <c r="X45" s="1020"/>
      <c r="Y45" s="1020"/>
      <c r="Z45" s="1020"/>
      <c r="AA45" s="1020"/>
      <c r="AB45" s="1020"/>
      <c r="AC45" s="1020"/>
      <c r="AD45" s="1020"/>
      <c r="AE45" s="1021"/>
      <c r="AF45" s="1016"/>
      <c r="AG45" s="1017"/>
      <c r="AH45" s="1017"/>
      <c r="AI45" s="1017"/>
      <c r="AJ45" s="1018"/>
      <c r="AK45" s="964"/>
      <c r="AL45" s="955"/>
      <c r="AM45" s="955"/>
      <c r="AN45" s="955"/>
      <c r="AO45" s="955"/>
      <c r="AP45" s="955"/>
      <c r="AQ45" s="955"/>
      <c r="AR45" s="955"/>
      <c r="AS45" s="955"/>
      <c r="AT45" s="955"/>
      <c r="AU45" s="955"/>
      <c r="AV45" s="955"/>
      <c r="AW45" s="955"/>
      <c r="AX45" s="955"/>
      <c r="AY45" s="955"/>
      <c r="AZ45" s="1022"/>
      <c r="BA45" s="1022"/>
      <c r="BB45" s="1022"/>
      <c r="BC45" s="1022"/>
      <c r="BD45" s="1022"/>
      <c r="BE45" s="956"/>
      <c r="BF45" s="956"/>
      <c r="BG45" s="956"/>
      <c r="BH45" s="956"/>
      <c r="BI45" s="957"/>
      <c r="BJ45" s="226"/>
      <c r="BK45" s="226"/>
      <c r="BL45" s="226"/>
      <c r="BM45" s="226"/>
      <c r="BN45" s="226"/>
      <c r="BO45" s="235"/>
      <c r="BP45" s="235"/>
      <c r="BQ45" s="232">
        <v>39</v>
      </c>
      <c r="BR45" s="233"/>
      <c r="BS45" s="976"/>
      <c r="BT45" s="977"/>
      <c r="BU45" s="977"/>
      <c r="BV45" s="977"/>
      <c r="BW45" s="977"/>
      <c r="BX45" s="977"/>
      <c r="BY45" s="977"/>
      <c r="BZ45" s="977"/>
      <c r="CA45" s="977"/>
      <c r="CB45" s="977"/>
      <c r="CC45" s="977"/>
      <c r="CD45" s="977"/>
      <c r="CE45" s="977"/>
      <c r="CF45" s="977"/>
      <c r="CG45" s="998"/>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224"/>
    </row>
    <row r="46" spans="1:131" ht="26.25" customHeight="1" x14ac:dyDescent="0.2">
      <c r="A46" s="232">
        <v>19</v>
      </c>
      <c r="B46" s="1011"/>
      <c r="C46" s="1012"/>
      <c r="D46" s="1012"/>
      <c r="E46" s="1012"/>
      <c r="F46" s="1012"/>
      <c r="G46" s="1012"/>
      <c r="H46" s="1012"/>
      <c r="I46" s="1012"/>
      <c r="J46" s="1012"/>
      <c r="K46" s="1012"/>
      <c r="L46" s="1012"/>
      <c r="M46" s="1012"/>
      <c r="N46" s="1012"/>
      <c r="O46" s="1012"/>
      <c r="P46" s="1013"/>
      <c r="Q46" s="1019"/>
      <c r="R46" s="1020"/>
      <c r="S46" s="1020"/>
      <c r="T46" s="1020"/>
      <c r="U46" s="1020"/>
      <c r="V46" s="1020"/>
      <c r="W46" s="1020"/>
      <c r="X46" s="1020"/>
      <c r="Y46" s="1020"/>
      <c r="Z46" s="1020"/>
      <c r="AA46" s="1020"/>
      <c r="AB46" s="1020"/>
      <c r="AC46" s="1020"/>
      <c r="AD46" s="1020"/>
      <c r="AE46" s="1021"/>
      <c r="AF46" s="1016"/>
      <c r="AG46" s="1017"/>
      <c r="AH46" s="1017"/>
      <c r="AI46" s="1017"/>
      <c r="AJ46" s="1018"/>
      <c r="AK46" s="964"/>
      <c r="AL46" s="955"/>
      <c r="AM46" s="955"/>
      <c r="AN46" s="955"/>
      <c r="AO46" s="955"/>
      <c r="AP46" s="955"/>
      <c r="AQ46" s="955"/>
      <c r="AR46" s="955"/>
      <c r="AS46" s="955"/>
      <c r="AT46" s="955"/>
      <c r="AU46" s="955"/>
      <c r="AV46" s="955"/>
      <c r="AW46" s="955"/>
      <c r="AX46" s="955"/>
      <c r="AY46" s="955"/>
      <c r="AZ46" s="1022"/>
      <c r="BA46" s="1022"/>
      <c r="BB46" s="1022"/>
      <c r="BC46" s="1022"/>
      <c r="BD46" s="1022"/>
      <c r="BE46" s="956"/>
      <c r="BF46" s="956"/>
      <c r="BG46" s="956"/>
      <c r="BH46" s="956"/>
      <c r="BI46" s="957"/>
      <c r="BJ46" s="226"/>
      <c r="BK46" s="226"/>
      <c r="BL46" s="226"/>
      <c r="BM46" s="226"/>
      <c r="BN46" s="226"/>
      <c r="BO46" s="235"/>
      <c r="BP46" s="235"/>
      <c r="BQ46" s="232">
        <v>40</v>
      </c>
      <c r="BR46" s="233"/>
      <c r="BS46" s="976"/>
      <c r="BT46" s="977"/>
      <c r="BU46" s="977"/>
      <c r="BV46" s="977"/>
      <c r="BW46" s="977"/>
      <c r="BX46" s="977"/>
      <c r="BY46" s="977"/>
      <c r="BZ46" s="977"/>
      <c r="CA46" s="977"/>
      <c r="CB46" s="977"/>
      <c r="CC46" s="977"/>
      <c r="CD46" s="977"/>
      <c r="CE46" s="977"/>
      <c r="CF46" s="977"/>
      <c r="CG46" s="998"/>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224"/>
    </row>
    <row r="47" spans="1:131" ht="26.25" customHeight="1" x14ac:dyDescent="0.2">
      <c r="A47" s="232">
        <v>20</v>
      </c>
      <c r="B47" s="1011"/>
      <c r="C47" s="1012"/>
      <c r="D47" s="1012"/>
      <c r="E47" s="1012"/>
      <c r="F47" s="1012"/>
      <c r="G47" s="1012"/>
      <c r="H47" s="1012"/>
      <c r="I47" s="1012"/>
      <c r="J47" s="1012"/>
      <c r="K47" s="1012"/>
      <c r="L47" s="1012"/>
      <c r="M47" s="1012"/>
      <c r="N47" s="1012"/>
      <c r="O47" s="1012"/>
      <c r="P47" s="1013"/>
      <c r="Q47" s="1019"/>
      <c r="R47" s="1020"/>
      <c r="S47" s="1020"/>
      <c r="T47" s="1020"/>
      <c r="U47" s="1020"/>
      <c r="V47" s="1020"/>
      <c r="W47" s="1020"/>
      <c r="X47" s="1020"/>
      <c r="Y47" s="1020"/>
      <c r="Z47" s="1020"/>
      <c r="AA47" s="1020"/>
      <c r="AB47" s="1020"/>
      <c r="AC47" s="1020"/>
      <c r="AD47" s="1020"/>
      <c r="AE47" s="1021"/>
      <c r="AF47" s="1016"/>
      <c r="AG47" s="1017"/>
      <c r="AH47" s="1017"/>
      <c r="AI47" s="1017"/>
      <c r="AJ47" s="1018"/>
      <c r="AK47" s="964"/>
      <c r="AL47" s="955"/>
      <c r="AM47" s="955"/>
      <c r="AN47" s="955"/>
      <c r="AO47" s="955"/>
      <c r="AP47" s="955"/>
      <c r="AQ47" s="955"/>
      <c r="AR47" s="955"/>
      <c r="AS47" s="955"/>
      <c r="AT47" s="955"/>
      <c r="AU47" s="955"/>
      <c r="AV47" s="955"/>
      <c r="AW47" s="955"/>
      <c r="AX47" s="955"/>
      <c r="AY47" s="955"/>
      <c r="AZ47" s="1022"/>
      <c r="BA47" s="1022"/>
      <c r="BB47" s="1022"/>
      <c r="BC47" s="1022"/>
      <c r="BD47" s="1022"/>
      <c r="BE47" s="956"/>
      <c r="BF47" s="956"/>
      <c r="BG47" s="956"/>
      <c r="BH47" s="956"/>
      <c r="BI47" s="957"/>
      <c r="BJ47" s="226"/>
      <c r="BK47" s="226"/>
      <c r="BL47" s="226"/>
      <c r="BM47" s="226"/>
      <c r="BN47" s="226"/>
      <c r="BO47" s="235"/>
      <c r="BP47" s="235"/>
      <c r="BQ47" s="232">
        <v>41</v>
      </c>
      <c r="BR47" s="233"/>
      <c r="BS47" s="976"/>
      <c r="BT47" s="977"/>
      <c r="BU47" s="977"/>
      <c r="BV47" s="977"/>
      <c r="BW47" s="977"/>
      <c r="BX47" s="977"/>
      <c r="BY47" s="977"/>
      <c r="BZ47" s="977"/>
      <c r="CA47" s="977"/>
      <c r="CB47" s="977"/>
      <c r="CC47" s="977"/>
      <c r="CD47" s="977"/>
      <c r="CE47" s="977"/>
      <c r="CF47" s="977"/>
      <c r="CG47" s="998"/>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224"/>
    </row>
    <row r="48" spans="1:131" ht="26.25" customHeight="1" x14ac:dyDescent="0.2">
      <c r="A48" s="232">
        <v>21</v>
      </c>
      <c r="B48" s="1011"/>
      <c r="C48" s="1012"/>
      <c r="D48" s="1012"/>
      <c r="E48" s="1012"/>
      <c r="F48" s="1012"/>
      <c r="G48" s="1012"/>
      <c r="H48" s="1012"/>
      <c r="I48" s="1012"/>
      <c r="J48" s="1012"/>
      <c r="K48" s="1012"/>
      <c r="L48" s="1012"/>
      <c r="M48" s="1012"/>
      <c r="N48" s="1012"/>
      <c r="O48" s="1012"/>
      <c r="P48" s="1013"/>
      <c r="Q48" s="1019"/>
      <c r="R48" s="1020"/>
      <c r="S48" s="1020"/>
      <c r="T48" s="1020"/>
      <c r="U48" s="1020"/>
      <c r="V48" s="1020"/>
      <c r="W48" s="1020"/>
      <c r="X48" s="1020"/>
      <c r="Y48" s="1020"/>
      <c r="Z48" s="1020"/>
      <c r="AA48" s="1020"/>
      <c r="AB48" s="1020"/>
      <c r="AC48" s="1020"/>
      <c r="AD48" s="1020"/>
      <c r="AE48" s="1021"/>
      <c r="AF48" s="1016"/>
      <c r="AG48" s="1017"/>
      <c r="AH48" s="1017"/>
      <c r="AI48" s="1017"/>
      <c r="AJ48" s="1018"/>
      <c r="AK48" s="964"/>
      <c r="AL48" s="955"/>
      <c r="AM48" s="955"/>
      <c r="AN48" s="955"/>
      <c r="AO48" s="955"/>
      <c r="AP48" s="955"/>
      <c r="AQ48" s="955"/>
      <c r="AR48" s="955"/>
      <c r="AS48" s="955"/>
      <c r="AT48" s="955"/>
      <c r="AU48" s="955"/>
      <c r="AV48" s="955"/>
      <c r="AW48" s="955"/>
      <c r="AX48" s="955"/>
      <c r="AY48" s="955"/>
      <c r="AZ48" s="1022"/>
      <c r="BA48" s="1022"/>
      <c r="BB48" s="1022"/>
      <c r="BC48" s="1022"/>
      <c r="BD48" s="1022"/>
      <c r="BE48" s="956"/>
      <c r="BF48" s="956"/>
      <c r="BG48" s="956"/>
      <c r="BH48" s="956"/>
      <c r="BI48" s="957"/>
      <c r="BJ48" s="226"/>
      <c r="BK48" s="226"/>
      <c r="BL48" s="226"/>
      <c r="BM48" s="226"/>
      <c r="BN48" s="226"/>
      <c r="BO48" s="235"/>
      <c r="BP48" s="235"/>
      <c r="BQ48" s="232">
        <v>42</v>
      </c>
      <c r="BR48" s="233"/>
      <c r="BS48" s="976"/>
      <c r="BT48" s="977"/>
      <c r="BU48" s="977"/>
      <c r="BV48" s="977"/>
      <c r="BW48" s="977"/>
      <c r="BX48" s="977"/>
      <c r="BY48" s="977"/>
      <c r="BZ48" s="977"/>
      <c r="CA48" s="977"/>
      <c r="CB48" s="977"/>
      <c r="CC48" s="977"/>
      <c r="CD48" s="977"/>
      <c r="CE48" s="977"/>
      <c r="CF48" s="977"/>
      <c r="CG48" s="998"/>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224"/>
    </row>
    <row r="49" spans="1:131" ht="26.25" customHeight="1" x14ac:dyDescent="0.2">
      <c r="A49" s="232">
        <v>22</v>
      </c>
      <c r="B49" s="1011"/>
      <c r="C49" s="1012"/>
      <c r="D49" s="1012"/>
      <c r="E49" s="1012"/>
      <c r="F49" s="1012"/>
      <c r="G49" s="1012"/>
      <c r="H49" s="1012"/>
      <c r="I49" s="1012"/>
      <c r="J49" s="1012"/>
      <c r="K49" s="1012"/>
      <c r="L49" s="1012"/>
      <c r="M49" s="1012"/>
      <c r="N49" s="1012"/>
      <c r="O49" s="1012"/>
      <c r="P49" s="1013"/>
      <c r="Q49" s="1019"/>
      <c r="R49" s="1020"/>
      <c r="S49" s="1020"/>
      <c r="T49" s="1020"/>
      <c r="U49" s="1020"/>
      <c r="V49" s="1020"/>
      <c r="W49" s="1020"/>
      <c r="X49" s="1020"/>
      <c r="Y49" s="1020"/>
      <c r="Z49" s="1020"/>
      <c r="AA49" s="1020"/>
      <c r="AB49" s="1020"/>
      <c r="AC49" s="1020"/>
      <c r="AD49" s="1020"/>
      <c r="AE49" s="1021"/>
      <c r="AF49" s="1016"/>
      <c r="AG49" s="1017"/>
      <c r="AH49" s="1017"/>
      <c r="AI49" s="1017"/>
      <c r="AJ49" s="1018"/>
      <c r="AK49" s="964"/>
      <c r="AL49" s="955"/>
      <c r="AM49" s="955"/>
      <c r="AN49" s="955"/>
      <c r="AO49" s="955"/>
      <c r="AP49" s="955"/>
      <c r="AQ49" s="955"/>
      <c r="AR49" s="955"/>
      <c r="AS49" s="955"/>
      <c r="AT49" s="955"/>
      <c r="AU49" s="955"/>
      <c r="AV49" s="955"/>
      <c r="AW49" s="955"/>
      <c r="AX49" s="955"/>
      <c r="AY49" s="955"/>
      <c r="AZ49" s="1022"/>
      <c r="BA49" s="1022"/>
      <c r="BB49" s="1022"/>
      <c r="BC49" s="1022"/>
      <c r="BD49" s="1022"/>
      <c r="BE49" s="956"/>
      <c r="BF49" s="956"/>
      <c r="BG49" s="956"/>
      <c r="BH49" s="956"/>
      <c r="BI49" s="957"/>
      <c r="BJ49" s="226"/>
      <c r="BK49" s="226"/>
      <c r="BL49" s="226"/>
      <c r="BM49" s="226"/>
      <c r="BN49" s="226"/>
      <c r="BO49" s="235"/>
      <c r="BP49" s="235"/>
      <c r="BQ49" s="232">
        <v>43</v>
      </c>
      <c r="BR49" s="233"/>
      <c r="BS49" s="976"/>
      <c r="BT49" s="977"/>
      <c r="BU49" s="977"/>
      <c r="BV49" s="977"/>
      <c r="BW49" s="977"/>
      <c r="BX49" s="977"/>
      <c r="BY49" s="977"/>
      <c r="BZ49" s="977"/>
      <c r="CA49" s="977"/>
      <c r="CB49" s="977"/>
      <c r="CC49" s="977"/>
      <c r="CD49" s="977"/>
      <c r="CE49" s="977"/>
      <c r="CF49" s="977"/>
      <c r="CG49" s="998"/>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224"/>
    </row>
    <row r="50" spans="1:131" ht="26.25" customHeight="1" x14ac:dyDescent="0.2">
      <c r="A50" s="232">
        <v>23</v>
      </c>
      <c r="B50" s="1011"/>
      <c r="C50" s="1012"/>
      <c r="D50" s="1012"/>
      <c r="E50" s="1012"/>
      <c r="F50" s="1012"/>
      <c r="G50" s="1012"/>
      <c r="H50" s="1012"/>
      <c r="I50" s="1012"/>
      <c r="J50" s="1012"/>
      <c r="K50" s="1012"/>
      <c r="L50" s="1012"/>
      <c r="M50" s="1012"/>
      <c r="N50" s="1012"/>
      <c r="O50" s="1012"/>
      <c r="P50" s="1013"/>
      <c r="Q50" s="1014"/>
      <c r="R50" s="1006"/>
      <c r="S50" s="1006"/>
      <c r="T50" s="1006"/>
      <c r="U50" s="1006"/>
      <c r="V50" s="1006"/>
      <c r="W50" s="1006"/>
      <c r="X50" s="1006"/>
      <c r="Y50" s="1006"/>
      <c r="Z50" s="1006"/>
      <c r="AA50" s="1006"/>
      <c r="AB50" s="1006"/>
      <c r="AC50" s="1006"/>
      <c r="AD50" s="1006"/>
      <c r="AE50" s="1015"/>
      <c r="AF50" s="1016"/>
      <c r="AG50" s="1017"/>
      <c r="AH50" s="1017"/>
      <c r="AI50" s="1017"/>
      <c r="AJ50" s="1018"/>
      <c r="AK50" s="1005"/>
      <c r="AL50" s="1006"/>
      <c r="AM50" s="1006"/>
      <c r="AN50" s="1006"/>
      <c r="AO50" s="1006"/>
      <c r="AP50" s="1006"/>
      <c r="AQ50" s="1006"/>
      <c r="AR50" s="1006"/>
      <c r="AS50" s="1006"/>
      <c r="AT50" s="1006"/>
      <c r="AU50" s="1006"/>
      <c r="AV50" s="1006"/>
      <c r="AW50" s="1006"/>
      <c r="AX50" s="1006"/>
      <c r="AY50" s="1006"/>
      <c r="AZ50" s="1007"/>
      <c r="BA50" s="1007"/>
      <c r="BB50" s="1007"/>
      <c r="BC50" s="1007"/>
      <c r="BD50" s="1007"/>
      <c r="BE50" s="956"/>
      <c r="BF50" s="956"/>
      <c r="BG50" s="956"/>
      <c r="BH50" s="956"/>
      <c r="BI50" s="957"/>
      <c r="BJ50" s="226"/>
      <c r="BK50" s="226"/>
      <c r="BL50" s="226"/>
      <c r="BM50" s="226"/>
      <c r="BN50" s="226"/>
      <c r="BO50" s="235"/>
      <c r="BP50" s="235"/>
      <c r="BQ50" s="232">
        <v>44</v>
      </c>
      <c r="BR50" s="233"/>
      <c r="BS50" s="976"/>
      <c r="BT50" s="977"/>
      <c r="BU50" s="977"/>
      <c r="BV50" s="977"/>
      <c r="BW50" s="977"/>
      <c r="BX50" s="977"/>
      <c r="BY50" s="977"/>
      <c r="BZ50" s="977"/>
      <c r="CA50" s="977"/>
      <c r="CB50" s="977"/>
      <c r="CC50" s="977"/>
      <c r="CD50" s="977"/>
      <c r="CE50" s="977"/>
      <c r="CF50" s="977"/>
      <c r="CG50" s="998"/>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224"/>
    </row>
    <row r="51" spans="1:131" ht="26.25" customHeight="1" x14ac:dyDescent="0.2">
      <c r="A51" s="232">
        <v>24</v>
      </c>
      <c r="B51" s="1011"/>
      <c r="C51" s="1012"/>
      <c r="D51" s="1012"/>
      <c r="E51" s="1012"/>
      <c r="F51" s="1012"/>
      <c r="G51" s="1012"/>
      <c r="H51" s="1012"/>
      <c r="I51" s="1012"/>
      <c r="J51" s="1012"/>
      <c r="K51" s="1012"/>
      <c r="L51" s="1012"/>
      <c r="M51" s="1012"/>
      <c r="N51" s="1012"/>
      <c r="O51" s="1012"/>
      <c r="P51" s="1013"/>
      <c r="Q51" s="1014"/>
      <c r="R51" s="1006"/>
      <c r="S51" s="1006"/>
      <c r="T51" s="1006"/>
      <c r="U51" s="1006"/>
      <c r="V51" s="1006"/>
      <c r="W51" s="1006"/>
      <c r="X51" s="1006"/>
      <c r="Y51" s="1006"/>
      <c r="Z51" s="1006"/>
      <c r="AA51" s="1006"/>
      <c r="AB51" s="1006"/>
      <c r="AC51" s="1006"/>
      <c r="AD51" s="1006"/>
      <c r="AE51" s="1015"/>
      <c r="AF51" s="1016"/>
      <c r="AG51" s="1017"/>
      <c r="AH51" s="1017"/>
      <c r="AI51" s="1017"/>
      <c r="AJ51" s="1018"/>
      <c r="AK51" s="1005"/>
      <c r="AL51" s="1006"/>
      <c r="AM51" s="1006"/>
      <c r="AN51" s="1006"/>
      <c r="AO51" s="1006"/>
      <c r="AP51" s="1006"/>
      <c r="AQ51" s="1006"/>
      <c r="AR51" s="1006"/>
      <c r="AS51" s="1006"/>
      <c r="AT51" s="1006"/>
      <c r="AU51" s="1006"/>
      <c r="AV51" s="1006"/>
      <c r="AW51" s="1006"/>
      <c r="AX51" s="1006"/>
      <c r="AY51" s="1006"/>
      <c r="AZ51" s="1007"/>
      <c r="BA51" s="1007"/>
      <c r="BB51" s="1007"/>
      <c r="BC51" s="1007"/>
      <c r="BD51" s="1007"/>
      <c r="BE51" s="956"/>
      <c r="BF51" s="956"/>
      <c r="BG51" s="956"/>
      <c r="BH51" s="956"/>
      <c r="BI51" s="957"/>
      <c r="BJ51" s="226"/>
      <c r="BK51" s="226"/>
      <c r="BL51" s="226"/>
      <c r="BM51" s="226"/>
      <c r="BN51" s="226"/>
      <c r="BO51" s="235"/>
      <c r="BP51" s="235"/>
      <c r="BQ51" s="232">
        <v>45</v>
      </c>
      <c r="BR51" s="233"/>
      <c r="BS51" s="976"/>
      <c r="BT51" s="977"/>
      <c r="BU51" s="977"/>
      <c r="BV51" s="977"/>
      <c r="BW51" s="977"/>
      <c r="BX51" s="977"/>
      <c r="BY51" s="977"/>
      <c r="BZ51" s="977"/>
      <c r="CA51" s="977"/>
      <c r="CB51" s="977"/>
      <c r="CC51" s="977"/>
      <c r="CD51" s="977"/>
      <c r="CE51" s="977"/>
      <c r="CF51" s="977"/>
      <c r="CG51" s="998"/>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224"/>
    </row>
    <row r="52" spans="1:131" ht="26.25" customHeight="1" x14ac:dyDescent="0.2">
      <c r="A52" s="232">
        <v>25</v>
      </c>
      <c r="B52" s="1011"/>
      <c r="C52" s="1012"/>
      <c r="D52" s="1012"/>
      <c r="E52" s="1012"/>
      <c r="F52" s="1012"/>
      <c r="G52" s="1012"/>
      <c r="H52" s="1012"/>
      <c r="I52" s="1012"/>
      <c r="J52" s="1012"/>
      <c r="K52" s="1012"/>
      <c r="L52" s="1012"/>
      <c r="M52" s="1012"/>
      <c r="N52" s="1012"/>
      <c r="O52" s="1012"/>
      <c r="P52" s="1013"/>
      <c r="Q52" s="1014"/>
      <c r="R52" s="1006"/>
      <c r="S52" s="1006"/>
      <c r="T52" s="1006"/>
      <c r="U52" s="1006"/>
      <c r="V52" s="1006"/>
      <c r="W52" s="1006"/>
      <c r="X52" s="1006"/>
      <c r="Y52" s="1006"/>
      <c r="Z52" s="1006"/>
      <c r="AA52" s="1006"/>
      <c r="AB52" s="1006"/>
      <c r="AC52" s="1006"/>
      <c r="AD52" s="1006"/>
      <c r="AE52" s="1015"/>
      <c r="AF52" s="1016"/>
      <c r="AG52" s="1017"/>
      <c r="AH52" s="1017"/>
      <c r="AI52" s="1017"/>
      <c r="AJ52" s="1018"/>
      <c r="AK52" s="1005"/>
      <c r="AL52" s="1006"/>
      <c r="AM52" s="1006"/>
      <c r="AN52" s="1006"/>
      <c r="AO52" s="1006"/>
      <c r="AP52" s="1006"/>
      <c r="AQ52" s="1006"/>
      <c r="AR52" s="1006"/>
      <c r="AS52" s="1006"/>
      <c r="AT52" s="1006"/>
      <c r="AU52" s="1006"/>
      <c r="AV52" s="1006"/>
      <c r="AW52" s="1006"/>
      <c r="AX52" s="1006"/>
      <c r="AY52" s="1006"/>
      <c r="AZ52" s="1007"/>
      <c r="BA52" s="1007"/>
      <c r="BB52" s="1007"/>
      <c r="BC52" s="1007"/>
      <c r="BD52" s="1007"/>
      <c r="BE52" s="956"/>
      <c r="BF52" s="956"/>
      <c r="BG52" s="956"/>
      <c r="BH52" s="956"/>
      <c r="BI52" s="957"/>
      <c r="BJ52" s="226"/>
      <c r="BK52" s="226"/>
      <c r="BL52" s="226"/>
      <c r="BM52" s="226"/>
      <c r="BN52" s="226"/>
      <c r="BO52" s="235"/>
      <c r="BP52" s="235"/>
      <c r="BQ52" s="232">
        <v>46</v>
      </c>
      <c r="BR52" s="233"/>
      <c r="BS52" s="976"/>
      <c r="BT52" s="977"/>
      <c r="BU52" s="977"/>
      <c r="BV52" s="977"/>
      <c r="BW52" s="977"/>
      <c r="BX52" s="977"/>
      <c r="BY52" s="977"/>
      <c r="BZ52" s="977"/>
      <c r="CA52" s="977"/>
      <c r="CB52" s="977"/>
      <c r="CC52" s="977"/>
      <c r="CD52" s="977"/>
      <c r="CE52" s="977"/>
      <c r="CF52" s="977"/>
      <c r="CG52" s="998"/>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224"/>
    </row>
    <row r="53" spans="1:131" ht="26.25" customHeight="1" x14ac:dyDescent="0.2">
      <c r="A53" s="232">
        <v>26</v>
      </c>
      <c r="B53" s="1011"/>
      <c r="C53" s="1012"/>
      <c r="D53" s="1012"/>
      <c r="E53" s="1012"/>
      <c r="F53" s="1012"/>
      <c r="G53" s="1012"/>
      <c r="H53" s="1012"/>
      <c r="I53" s="1012"/>
      <c r="J53" s="1012"/>
      <c r="K53" s="1012"/>
      <c r="L53" s="1012"/>
      <c r="M53" s="1012"/>
      <c r="N53" s="1012"/>
      <c r="O53" s="1012"/>
      <c r="P53" s="1013"/>
      <c r="Q53" s="1014"/>
      <c r="R53" s="1006"/>
      <c r="S53" s="1006"/>
      <c r="T53" s="1006"/>
      <c r="U53" s="1006"/>
      <c r="V53" s="1006"/>
      <c r="W53" s="1006"/>
      <c r="X53" s="1006"/>
      <c r="Y53" s="1006"/>
      <c r="Z53" s="1006"/>
      <c r="AA53" s="1006"/>
      <c r="AB53" s="1006"/>
      <c r="AC53" s="1006"/>
      <c r="AD53" s="1006"/>
      <c r="AE53" s="1015"/>
      <c r="AF53" s="1016"/>
      <c r="AG53" s="1017"/>
      <c r="AH53" s="1017"/>
      <c r="AI53" s="1017"/>
      <c r="AJ53" s="1018"/>
      <c r="AK53" s="1005"/>
      <c r="AL53" s="1006"/>
      <c r="AM53" s="1006"/>
      <c r="AN53" s="1006"/>
      <c r="AO53" s="1006"/>
      <c r="AP53" s="1006"/>
      <c r="AQ53" s="1006"/>
      <c r="AR53" s="1006"/>
      <c r="AS53" s="1006"/>
      <c r="AT53" s="1006"/>
      <c r="AU53" s="1006"/>
      <c r="AV53" s="1006"/>
      <c r="AW53" s="1006"/>
      <c r="AX53" s="1006"/>
      <c r="AY53" s="1006"/>
      <c r="AZ53" s="1007"/>
      <c r="BA53" s="1007"/>
      <c r="BB53" s="1007"/>
      <c r="BC53" s="1007"/>
      <c r="BD53" s="1007"/>
      <c r="BE53" s="956"/>
      <c r="BF53" s="956"/>
      <c r="BG53" s="956"/>
      <c r="BH53" s="956"/>
      <c r="BI53" s="957"/>
      <c r="BJ53" s="226"/>
      <c r="BK53" s="226"/>
      <c r="BL53" s="226"/>
      <c r="BM53" s="226"/>
      <c r="BN53" s="226"/>
      <c r="BO53" s="235"/>
      <c r="BP53" s="235"/>
      <c r="BQ53" s="232">
        <v>47</v>
      </c>
      <c r="BR53" s="233"/>
      <c r="BS53" s="976"/>
      <c r="BT53" s="977"/>
      <c r="BU53" s="977"/>
      <c r="BV53" s="977"/>
      <c r="BW53" s="977"/>
      <c r="BX53" s="977"/>
      <c r="BY53" s="977"/>
      <c r="BZ53" s="977"/>
      <c r="CA53" s="977"/>
      <c r="CB53" s="977"/>
      <c r="CC53" s="977"/>
      <c r="CD53" s="977"/>
      <c r="CE53" s="977"/>
      <c r="CF53" s="977"/>
      <c r="CG53" s="998"/>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224"/>
    </row>
    <row r="54" spans="1:131" ht="26.25" customHeight="1" x14ac:dyDescent="0.2">
      <c r="A54" s="232">
        <v>27</v>
      </c>
      <c r="B54" s="1011"/>
      <c r="C54" s="1012"/>
      <c r="D54" s="1012"/>
      <c r="E54" s="1012"/>
      <c r="F54" s="1012"/>
      <c r="G54" s="1012"/>
      <c r="H54" s="1012"/>
      <c r="I54" s="1012"/>
      <c r="J54" s="1012"/>
      <c r="K54" s="1012"/>
      <c r="L54" s="1012"/>
      <c r="M54" s="1012"/>
      <c r="N54" s="1012"/>
      <c r="O54" s="1012"/>
      <c r="P54" s="1013"/>
      <c r="Q54" s="1014"/>
      <c r="R54" s="1006"/>
      <c r="S54" s="1006"/>
      <c r="T54" s="1006"/>
      <c r="U54" s="1006"/>
      <c r="V54" s="1006"/>
      <c r="W54" s="1006"/>
      <c r="X54" s="1006"/>
      <c r="Y54" s="1006"/>
      <c r="Z54" s="1006"/>
      <c r="AA54" s="1006"/>
      <c r="AB54" s="1006"/>
      <c r="AC54" s="1006"/>
      <c r="AD54" s="1006"/>
      <c r="AE54" s="1015"/>
      <c r="AF54" s="1016"/>
      <c r="AG54" s="1017"/>
      <c r="AH54" s="1017"/>
      <c r="AI54" s="1017"/>
      <c r="AJ54" s="1018"/>
      <c r="AK54" s="1005"/>
      <c r="AL54" s="1006"/>
      <c r="AM54" s="1006"/>
      <c r="AN54" s="1006"/>
      <c r="AO54" s="1006"/>
      <c r="AP54" s="1006"/>
      <c r="AQ54" s="1006"/>
      <c r="AR54" s="1006"/>
      <c r="AS54" s="1006"/>
      <c r="AT54" s="1006"/>
      <c r="AU54" s="1006"/>
      <c r="AV54" s="1006"/>
      <c r="AW54" s="1006"/>
      <c r="AX54" s="1006"/>
      <c r="AY54" s="1006"/>
      <c r="AZ54" s="1007"/>
      <c r="BA54" s="1007"/>
      <c r="BB54" s="1007"/>
      <c r="BC54" s="1007"/>
      <c r="BD54" s="1007"/>
      <c r="BE54" s="956"/>
      <c r="BF54" s="956"/>
      <c r="BG54" s="956"/>
      <c r="BH54" s="956"/>
      <c r="BI54" s="957"/>
      <c r="BJ54" s="226"/>
      <c r="BK54" s="226"/>
      <c r="BL54" s="226"/>
      <c r="BM54" s="226"/>
      <c r="BN54" s="226"/>
      <c r="BO54" s="235"/>
      <c r="BP54" s="235"/>
      <c r="BQ54" s="232">
        <v>48</v>
      </c>
      <c r="BR54" s="233"/>
      <c r="BS54" s="976"/>
      <c r="BT54" s="977"/>
      <c r="BU54" s="977"/>
      <c r="BV54" s="977"/>
      <c r="BW54" s="977"/>
      <c r="BX54" s="977"/>
      <c r="BY54" s="977"/>
      <c r="BZ54" s="977"/>
      <c r="CA54" s="977"/>
      <c r="CB54" s="977"/>
      <c r="CC54" s="977"/>
      <c r="CD54" s="977"/>
      <c r="CE54" s="977"/>
      <c r="CF54" s="977"/>
      <c r="CG54" s="998"/>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224"/>
    </row>
    <row r="55" spans="1:131" ht="26.25" customHeight="1" x14ac:dyDescent="0.2">
      <c r="A55" s="232">
        <v>28</v>
      </c>
      <c r="B55" s="1011"/>
      <c r="C55" s="1012"/>
      <c r="D55" s="1012"/>
      <c r="E55" s="1012"/>
      <c r="F55" s="1012"/>
      <c r="G55" s="1012"/>
      <c r="H55" s="1012"/>
      <c r="I55" s="1012"/>
      <c r="J55" s="1012"/>
      <c r="K55" s="1012"/>
      <c r="L55" s="1012"/>
      <c r="M55" s="1012"/>
      <c r="N55" s="1012"/>
      <c r="O55" s="1012"/>
      <c r="P55" s="1013"/>
      <c r="Q55" s="1014"/>
      <c r="R55" s="1006"/>
      <c r="S55" s="1006"/>
      <c r="T55" s="1006"/>
      <c r="U55" s="1006"/>
      <c r="V55" s="1006"/>
      <c r="W55" s="1006"/>
      <c r="X55" s="1006"/>
      <c r="Y55" s="1006"/>
      <c r="Z55" s="1006"/>
      <c r="AA55" s="1006"/>
      <c r="AB55" s="1006"/>
      <c r="AC55" s="1006"/>
      <c r="AD55" s="1006"/>
      <c r="AE55" s="1015"/>
      <c r="AF55" s="1016"/>
      <c r="AG55" s="1017"/>
      <c r="AH55" s="1017"/>
      <c r="AI55" s="1017"/>
      <c r="AJ55" s="1018"/>
      <c r="AK55" s="1005"/>
      <c r="AL55" s="1006"/>
      <c r="AM55" s="1006"/>
      <c r="AN55" s="1006"/>
      <c r="AO55" s="1006"/>
      <c r="AP55" s="1006"/>
      <c r="AQ55" s="1006"/>
      <c r="AR55" s="1006"/>
      <c r="AS55" s="1006"/>
      <c r="AT55" s="1006"/>
      <c r="AU55" s="1006"/>
      <c r="AV55" s="1006"/>
      <c r="AW55" s="1006"/>
      <c r="AX55" s="1006"/>
      <c r="AY55" s="1006"/>
      <c r="AZ55" s="1007"/>
      <c r="BA55" s="1007"/>
      <c r="BB55" s="1007"/>
      <c r="BC55" s="1007"/>
      <c r="BD55" s="1007"/>
      <c r="BE55" s="956"/>
      <c r="BF55" s="956"/>
      <c r="BG55" s="956"/>
      <c r="BH55" s="956"/>
      <c r="BI55" s="957"/>
      <c r="BJ55" s="226"/>
      <c r="BK55" s="226"/>
      <c r="BL55" s="226"/>
      <c r="BM55" s="226"/>
      <c r="BN55" s="226"/>
      <c r="BO55" s="235"/>
      <c r="BP55" s="235"/>
      <c r="BQ55" s="232">
        <v>49</v>
      </c>
      <c r="BR55" s="233"/>
      <c r="BS55" s="976"/>
      <c r="BT55" s="977"/>
      <c r="BU55" s="977"/>
      <c r="BV55" s="977"/>
      <c r="BW55" s="977"/>
      <c r="BX55" s="977"/>
      <c r="BY55" s="977"/>
      <c r="BZ55" s="977"/>
      <c r="CA55" s="977"/>
      <c r="CB55" s="977"/>
      <c r="CC55" s="977"/>
      <c r="CD55" s="977"/>
      <c r="CE55" s="977"/>
      <c r="CF55" s="977"/>
      <c r="CG55" s="998"/>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224"/>
    </row>
    <row r="56" spans="1:131" ht="26.25" customHeight="1" x14ac:dyDescent="0.2">
      <c r="A56" s="232">
        <v>29</v>
      </c>
      <c r="B56" s="1011"/>
      <c r="C56" s="1012"/>
      <c r="D56" s="1012"/>
      <c r="E56" s="1012"/>
      <c r="F56" s="1012"/>
      <c r="G56" s="1012"/>
      <c r="H56" s="1012"/>
      <c r="I56" s="1012"/>
      <c r="J56" s="1012"/>
      <c r="K56" s="1012"/>
      <c r="L56" s="1012"/>
      <c r="M56" s="1012"/>
      <c r="N56" s="1012"/>
      <c r="O56" s="1012"/>
      <c r="P56" s="1013"/>
      <c r="Q56" s="1014"/>
      <c r="R56" s="1006"/>
      <c r="S56" s="1006"/>
      <c r="T56" s="1006"/>
      <c r="U56" s="1006"/>
      <c r="V56" s="1006"/>
      <c r="W56" s="1006"/>
      <c r="X56" s="1006"/>
      <c r="Y56" s="1006"/>
      <c r="Z56" s="1006"/>
      <c r="AA56" s="1006"/>
      <c r="AB56" s="1006"/>
      <c r="AC56" s="1006"/>
      <c r="AD56" s="1006"/>
      <c r="AE56" s="1015"/>
      <c r="AF56" s="1016"/>
      <c r="AG56" s="1017"/>
      <c r="AH56" s="1017"/>
      <c r="AI56" s="1017"/>
      <c r="AJ56" s="1018"/>
      <c r="AK56" s="1005"/>
      <c r="AL56" s="1006"/>
      <c r="AM56" s="1006"/>
      <c r="AN56" s="1006"/>
      <c r="AO56" s="1006"/>
      <c r="AP56" s="1006"/>
      <c r="AQ56" s="1006"/>
      <c r="AR56" s="1006"/>
      <c r="AS56" s="1006"/>
      <c r="AT56" s="1006"/>
      <c r="AU56" s="1006"/>
      <c r="AV56" s="1006"/>
      <c r="AW56" s="1006"/>
      <c r="AX56" s="1006"/>
      <c r="AY56" s="1006"/>
      <c r="AZ56" s="1007"/>
      <c r="BA56" s="1007"/>
      <c r="BB56" s="1007"/>
      <c r="BC56" s="1007"/>
      <c r="BD56" s="1007"/>
      <c r="BE56" s="956"/>
      <c r="BF56" s="956"/>
      <c r="BG56" s="956"/>
      <c r="BH56" s="956"/>
      <c r="BI56" s="957"/>
      <c r="BJ56" s="226"/>
      <c r="BK56" s="226"/>
      <c r="BL56" s="226"/>
      <c r="BM56" s="226"/>
      <c r="BN56" s="226"/>
      <c r="BO56" s="235"/>
      <c r="BP56" s="235"/>
      <c r="BQ56" s="232">
        <v>50</v>
      </c>
      <c r="BR56" s="233"/>
      <c r="BS56" s="976"/>
      <c r="BT56" s="977"/>
      <c r="BU56" s="977"/>
      <c r="BV56" s="977"/>
      <c r="BW56" s="977"/>
      <c r="BX56" s="977"/>
      <c r="BY56" s="977"/>
      <c r="BZ56" s="977"/>
      <c r="CA56" s="977"/>
      <c r="CB56" s="977"/>
      <c r="CC56" s="977"/>
      <c r="CD56" s="977"/>
      <c r="CE56" s="977"/>
      <c r="CF56" s="977"/>
      <c r="CG56" s="998"/>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224"/>
    </row>
    <row r="57" spans="1:131" ht="26.25" customHeight="1" x14ac:dyDescent="0.2">
      <c r="A57" s="232">
        <v>30</v>
      </c>
      <c r="B57" s="1011"/>
      <c r="C57" s="1012"/>
      <c r="D57" s="1012"/>
      <c r="E57" s="1012"/>
      <c r="F57" s="1012"/>
      <c r="G57" s="1012"/>
      <c r="H57" s="1012"/>
      <c r="I57" s="1012"/>
      <c r="J57" s="1012"/>
      <c r="K57" s="1012"/>
      <c r="L57" s="1012"/>
      <c r="M57" s="1012"/>
      <c r="N57" s="1012"/>
      <c r="O57" s="1012"/>
      <c r="P57" s="1013"/>
      <c r="Q57" s="1014"/>
      <c r="R57" s="1006"/>
      <c r="S57" s="1006"/>
      <c r="T57" s="1006"/>
      <c r="U57" s="1006"/>
      <c r="V57" s="1006"/>
      <c r="W57" s="1006"/>
      <c r="X57" s="1006"/>
      <c r="Y57" s="1006"/>
      <c r="Z57" s="1006"/>
      <c r="AA57" s="1006"/>
      <c r="AB57" s="1006"/>
      <c r="AC57" s="1006"/>
      <c r="AD57" s="1006"/>
      <c r="AE57" s="1015"/>
      <c r="AF57" s="1016"/>
      <c r="AG57" s="1017"/>
      <c r="AH57" s="1017"/>
      <c r="AI57" s="1017"/>
      <c r="AJ57" s="1018"/>
      <c r="AK57" s="1005"/>
      <c r="AL57" s="1006"/>
      <c r="AM57" s="1006"/>
      <c r="AN57" s="1006"/>
      <c r="AO57" s="1006"/>
      <c r="AP57" s="1006"/>
      <c r="AQ57" s="1006"/>
      <c r="AR57" s="1006"/>
      <c r="AS57" s="1006"/>
      <c r="AT57" s="1006"/>
      <c r="AU57" s="1006"/>
      <c r="AV57" s="1006"/>
      <c r="AW57" s="1006"/>
      <c r="AX57" s="1006"/>
      <c r="AY57" s="1006"/>
      <c r="AZ57" s="1007"/>
      <c r="BA57" s="1007"/>
      <c r="BB57" s="1007"/>
      <c r="BC57" s="1007"/>
      <c r="BD57" s="1007"/>
      <c r="BE57" s="956"/>
      <c r="BF57" s="956"/>
      <c r="BG57" s="956"/>
      <c r="BH57" s="956"/>
      <c r="BI57" s="957"/>
      <c r="BJ57" s="226"/>
      <c r="BK57" s="226"/>
      <c r="BL57" s="226"/>
      <c r="BM57" s="226"/>
      <c r="BN57" s="226"/>
      <c r="BO57" s="235"/>
      <c r="BP57" s="235"/>
      <c r="BQ57" s="232">
        <v>51</v>
      </c>
      <c r="BR57" s="233"/>
      <c r="BS57" s="976"/>
      <c r="BT57" s="977"/>
      <c r="BU57" s="977"/>
      <c r="BV57" s="977"/>
      <c r="BW57" s="977"/>
      <c r="BX57" s="977"/>
      <c r="BY57" s="977"/>
      <c r="BZ57" s="977"/>
      <c r="CA57" s="977"/>
      <c r="CB57" s="977"/>
      <c r="CC57" s="977"/>
      <c r="CD57" s="977"/>
      <c r="CE57" s="977"/>
      <c r="CF57" s="977"/>
      <c r="CG57" s="998"/>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224"/>
    </row>
    <row r="58" spans="1:131" ht="26.25" customHeight="1" x14ac:dyDescent="0.2">
      <c r="A58" s="232">
        <v>31</v>
      </c>
      <c r="B58" s="1011"/>
      <c r="C58" s="1012"/>
      <c r="D58" s="1012"/>
      <c r="E58" s="1012"/>
      <c r="F58" s="1012"/>
      <c r="G58" s="1012"/>
      <c r="H58" s="1012"/>
      <c r="I58" s="1012"/>
      <c r="J58" s="1012"/>
      <c r="K58" s="1012"/>
      <c r="L58" s="1012"/>
      <c r="M58" s="1012"/>
      <c r="N58" s="1012"/>
      <c r="O58" s="1012"/>
      <c r="P58" s="1013"/>
      <c r="Q58" s="1014"/>
      <c r="R58" s="1006"/>
      <c r="S58" s="1006"/>
      <c r="T58" s="1006"/>
      <c r="U58" s="1006"/>
      <c r="V58" s="1006"/>
      <c r="W58" s="1006"/>
      <c r="X58" s="1006"/>
      <c r="Y58" s="1006"/>
      <c r="Z58" s="1006"/>
      <c r="AA58" s="1006"/>
      <c r="AB58" s="1006"/>
      <c r="AC58" s="1006"/>
      <c r="AD58" s="1006"/>
      <c r="AE58" s="1015"/>
      <c r="AF58" s="1016"/>
      <c r="AG58" s="1017"/>
      <c r="AH58" s="1017"/>
      <c r="AI58" s="1017"/>
      <c r="AJ58" s="1018"/>
      <c r="AK58" s="1005"/>
      <c r="AL58" s="1006"/>
      <c r="AM58" s="1006"/>
      <c r="AN58" s="1006"/>
      <c r="AO58" s="1006"/>
      <c r="AP58" s="1006"/>
      <c r="AQ58" s="1006"/>
      <c r="AR58" s="1006"/>
      <c r="AS58" s="1006"/>
      <c r="AT58" s="1006"/>
      <c r="AU58" s="1006"/>
      <c r="AV58" s="1006"/>
      <c r="AW58" s="1006"/>
      <c r="AX58" s="1006"/>
      <c r="AY58" s="1006"/>
      <c r="AZ58" s="1007"/>
      <c r="BA58" s="1007"/>
      <c r="BB58" s="1007"/>
      <c r="BC58" s="1007"/>
      <c r="BD58" s="1007"/>
      <c r="BE58" s="956"/>
      <c r="BF58" s="956"/>
      <c r="BG58" s="956"/>
      <c r="BH58" s="956"/>
      <c r="BI58" s="957"/>
      <c r="BJ58" s="226"/>
      <c r="BK58" s="226"/>
      <c r="BL58" s="226"/>
      <c r="BM58" s="226"/>
      <c r="BN58" s="226"/>
      <c r="BO58" s="235"/>
      <c r="BP58" s="235"/>
      <c r="BQ58" s="232">
        <v>52</v>
      </c>
      <c r="BR58" s="233"/>
      <c r="BS58" s="976"/>
      <c r="BT58" s="977"/>
      <c r="BU58" s="977"/>
      <c r="BV58" s="977"/>
      <c r="BW58" s="977"/>
      <c r="BX58" s="977"/>
      <c r="BY58" s="977"/>
      <c r="BZ58" s="977"/>
      <c r="CA58" s="977"/>
      <c r="CB58" s="977"/>
      <c r="CC58" s="977"/>
      <c r="CD58" s="977"/>
      <c r="CE58" s="977"/>
      <c r="CF58" s="977"/>
      <c r="CG58" s="998"/>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224"/>
    </row>
    <row r="59" spans="1:131" ht="26.25" customHeight="1" x14ac:dyDescent="0.2">
      <c r="A59" s="232">
        <v>32</v>
      </c>
      <c r="B59" s="1011"/>
      <c r="C59" s="1012"/>
      <c r="D59" s="1012"/>
      <c r="E59" s="1012"/>
      <c r="F59" s="1012"/>
      <c r="G59" s="1012"/>
      <c r="H59" s="1012"/>
      <c r="I59" s="1012"/>
      <c r="J59" s="1012"/>
      <c r="K59" s="1012"/>
      <c r="L59" s="1012"/>
      <c r="M59" s="1012"/>
      <c r="N59" s="1012"/>
      <c r="O59" s="1012"/>
      <c r="P59" s="1013"/>
      <c r="Q59" s="1014"/>
      <c r="R59" s="1006"/>
      <c r="S59" s="1006"/>
      <c r="T59" s="1006"/>
      <c r="U59" s="1006"/>
      <c r="V59" s="1006"/>
      <c r="W59" s="1006"/>
      <c r="X59" s="1006"/>
      <c r="Y59" s="1006"/>
      <c r="Z59" s="1006"/>
      <c r="AA59" s="1006"/>
      <c r="AB59" s="1006"/>
      <c r="AC59" s="1006"/>
      <c r="AD59" s="1006"/>
      <c r="AE59" s="1015"/>
      <c r="AF59" s="1016"/>
      <c r="AG59" s="1017"/>
      <c r="AH59" s="1017"/>
      <c r="AI59" s="1017"/>
      <c r="AJ59" s="1018"/>
      <c r="AK59" s="1005"/>
      <c r="AL59" s="1006"/>
      <c r="AM59" s="1006"/>
      <c r="AN59" s="1006"/>
      <c r="AO59" s="1006"/>
      <c r="AP59" s="1006"/>
      <c r="AQ59" s="1006"/>
      <c r="AR59" s="1006"/>
      <c r="AS59" s="1006"/>
      <c r="AT59" s="1006"/>
      <c r="AU59" s="1006"/>
      <c r="AV59" s="1006"/>
      <c r="AW59" s="1006"/>
      <c r="AX59" s="1006"/>
      <c r="AY59" s="1006"/>
      <c r="AZ59" s="1007"/>
      <c r="BA59" s="1007"/>
      <c r="BB59" s="1007"/>
      <c r="BC59" s="1007"/>
      <c r="BD59" s="1007"/>
      <c r="BE59" s="956"/>
      <c r="BF59" s="956"/>
      <c r="BG59" s="956"/>
      <c r="BH59" s="956"/>
      <c r="BI59" s="957"/>
      <c r="BJ59" s="226"/>
      <c r="BK59" s="226"/>
      <c r="BL59" s="226"/>
      <c r="BM59" s="226"/>
      <c r="BN59" s="226"/>
      <c r="BO59" s="235"/>
      <c r="BP59" s="235"/>
      <c r="BQ59" s="232">
        <v>53</v>
      </c>
      <c r="BR59" s="233"/>
      <c r="BS59" s="976"/>
      <c r="BT59" s="977"/>
      <c r="BU59" s="977"/>
      <c r="BV59" s="977"/>
      <c r="BW59" s="977"/>
      <c r="BX59" s="977"/>
      <c r="BY59" s="977"/>
      <c r="BZ59" s="977"/>
      <c r="CA59" s="977"/>
      <c r="CB59" s="977"/>
      <c r="CC59" s="977"/>
      <c r="CD59" s="977"/>
      <c r="CE59" s="977"/>
      <c r="CF59" s="977"/>
      <c r="CG59" s="998"/>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224"/>
    </row>
    <row r="60" spans="1:131" ht="26.25" customHeight="1" x14ac:dyDescent="0.2">
      <c r="A60" s="232">
        <v>33</v>
      </c>
      <c r="B60" s="1011"/>
      <c r="C60" s="1012"/>
      <c r="D60" s="1012"/>
      <c r="E60" s="1012"/>
      <c r="F60" s="1012"/>
      <c r="G60" s="1012"/>
      <c r="H60" s="1012"/>
      <c r="I60" s="1012"/>
      <c r="J60" s="1012"/>
      <c r="K60" s="1012"/>
      <c r="L60" s="1012"/>
      <c r="M60" s="1012"/>
      <c r="N60" s="1012"/>
      <c r="O60" s="1012"/>
      <c r="P60" s="1013"/>
      <c r="Q60" s="1014"/>
      <c r="R60" s="1006"/>
      <c r="S60" s="1006"/>
      <c r="T60" s="1006"/>
      <c r="U60" s="1006"/>
      <c r="V60" s="1006"/>
      <c r="W60" s="1006"/>
      <c r="X60" s="1006"/>
      <c r="Y60" s="1006"/>
      <c r="Z60" s="1006"/>
      <c r="AA60" s="1006"/>
      <c r="AB60" s="1006"/>
      <c r="AC60" s="1006"/>
      <c r="AD60" s="1006"/>
      <c r="AE60" s="1015"/>
      <c r="AF60" s="1016"/>
      <c r="AG60" s="1017"/>
      <c r="AH60" s="1017"/>
      <c r="AI60" s="1017"/>
      <c r="AJ60" s="1018"/>
      <c r="AK60" s="1005"/>
      <c r="AL60" s="1006"/>
      <c r="AM60" s="1006"/>
      <c r="AN60" s="1006"/>
      <c r="AO60" s="1006"/>
      <c r="AP60" s="1006"/>
      <c r="AQ60" s="1006"/>
      <c r="AR60" s="1006"/>
      <c r="AS60" s="1006"/>
      <c r="AT60" s="1006"/>
      <c r="AU60" s="1006"/>
      <c r="AV60" s="1006"/>
      <c r="AW60" s="1006"/>
      <c r="AX60" s="1006"/>
      <c r="AY60" s="1006"/>
      <c r="AZ60" s="1007"/>
      <c r="BA60" s="1007"/>
      <c r="BB60" s="1007"/>
      <c r="BC60" s="1007"/>
      <c r="BD60" s="1007"/>
      <c r="BE60" s="956"/>
      <c r="BF60" s="956"/>
      <c r="BG60" s="956"/>
      <c r="BH60" s="956"/>
      <c r="BI60" s="957"/>
      <c r="BJ60" s="226"/>
      <c r="BK60" s="226"/>
      <c r="BL60" s="226"/>
      <c r="BM60" s="226"/>
      <c r="BN60" s="226"/>
      <c r="BO60" s="235"/>
      <c r="BP60" s="235"/>
      <c r="BQ60" s="232">
        <v>54</v>
      </c>
      <c r="BR60" s="233"/>
      <c r="BS60" s="976"/>
      <c r="BT60" s="977"/>
      <c r="BU60" s="977"/>
      <c r="BV60" s="977"/>
      <c r="BW60" s="977"/>
      <c r="BX60" s="977"/>
      <c r="BY60" s="977"/>
      <c r="BZ60" s="977"/>
      <c r="CA60" s="977"/>
      <c r="CB60" s="977"/>
      <c r="CC60" s="977"/>
      <c r="CD60" s="977"/>
      <c r="CE60" s="977"/>
      <c r="CF60" s="977"/>
      <c r="CG60" s="998"/>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224"/>
    </row>
    <row r="61" spans="1:131" ht="26.25" customHeight="1" thickBot="1" x14ac:dyDescent="0.25">
      <c r="A61" s="232">
        <v>34</v>
      </c>
      <c r="B61" s="1011"/>
      <c r="C61" s="1012"/>
      <c r="D61" s="1012"/>
      <c r="E61" s="1012"/>
      <c r="F61" s="1012"/>
      <c r="G61" s="1012"/>
      <c r="H61" s="1012"/>
      <c r="I61" s="1012"/>
      <c r="J61" s="1012"/>
      <c r="K61" s="1012"/>
      <c r="L61" s="1012"/>
      <c r="M61" s="1012"/>
      <c r="N61" s="1012"/>
      <c r="O61" s="1012"/>
      <c r="P61" s="1013"/>
      <c r="Q61" s="1014"/>
      <c r="R61" s="1006"/>
      <c r="S61" s="1006"/>
      <c r="T61" s="1006"/>
      <c r="U61" s="1006"/>
      <c r="V61" s="1006"/>
      <c r="W61" s="1006"/>
      <c r="X61" s="1006"/>
      <c r="Y61" s="1006"/>
      <c r="Z61" s="1006"/>
      <c r="AA61" s="1006"/>
      <c r="AB61" s="1006"/>
      <c r="AC61" s="1006"/>
      <c r="AD61" s="1006"/>
      <c r="AE61" s="1015"/>
      <c r="AF61" s="1016"/>
      <c r="AG61" s="1017"/>
      <c r="AH61" s="1017"/>
      <c r="AI61" s="1017"/>
      <c r="AJ61" s="1018"/>
      <c r="AK61" s="1005"/>
      <c r="AL61" s="1006"/>
      <c r="AM61" s="1006"/>
      <c r="AN61" s="1006"/>
      <c r="AO61" s="1006"/>
      <c r="AP61" s="1006"/>
      <c r="AQ61" s="1006"/>
      <c r="AR61" s="1006"/>
      <c r="AS61" s="1006"/>
      <c r="AT61" s="1006"/>
      <c r="AU61" s="1006"/>
      <c r="AV61" s="1006"/>
      <c r="AW61" s="1006"/>
      <c r="AX61" s="1006"/>
      <c r="AY61" s="1006"/>
      <c r="AZ61" s="1007"/>
      <c r="BA61" s="1007"/>
      <c r="BB61" s="1007"/>
      <c r="BC61" s="1007"/>
      <c r="BD61" s="1007"/>
      <c r="BE61" s="956"/>
      <c r="BF61" s="956"/>
      <c r="BG61" s="956"/>
      <c r="BH61" s="956"/>
      <c r="BI61" s="957"/>
      <c r="BJ61" s="226"/>
      <c r="BK61" s="226"/>
      <c r="BL61" s="226"/>
      <c r="BM61" s="226"/>
      <c r="BN61" s="226"/>
      <c r="BO61" s="235"/>
      <c r="BP61" s="235"/>
      <c r="BQ61" s="232">
        <v>55</v>
      </c>
      <c r="BR61" s="233"/>
      <c r="BS61" s="976"/>
      <c r="BT61" s="977"/>
      <c r="BU61" s="977"/>
      <c r="BV61" s="977"/>
      <c r="BW61" s="977"/>
      <c r="BX61" s="977"/>
      <c r="BY61" s="977"/>
      <c r="BZ61" s="977"/>
      <c r="CA61" s="977"/>
      <c r="CB61" s="977"/>
      <c r="CC61" s="977"/>
      <c r="CD61" s="977"/>
      <c r="CE61" s="977"/>
      <c r="CF61" s="977"/>
      <c r="CG61" s="998"/>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224"/>
    </row>
    <row r="62" spans="1:131" ht="26.25" customHeight="1" x14ac:dyDescent="0.2">
      <c r="A62" s="232">
        <v>35</v>
      </c>
      <c r="B62" s="1011"/>
      <c r="C62" s="1012"/>
      <c r="D62" s="1012"/>
      <c r="E62" s="1012"/>
      <c r="F62" s="1012"/>
      <c r="G62" s="1012"/>
      <c r="H62" s="1012"/>
      <c r="I62" s="1012"/>
      <c r="J62" s="1012"/>
      <c r="K62" s="1012"/>
      <c r="L62" s="1012"/>
      <c r="M62" s="1012"/>
      <c r="N62" s="1012"/>
      <c r="O62" s="1012"/>
      <c r="P62" s="1013"/>
      <c r="Q62" s="1014"/>
      <c r="R62" s="1006"/>
      <c r="S62" s="1006"/>
      <c r="T62" s="1006"/>
      <c r="U62" s="1006"/>
      <c r="V62" s="1006"/>
      <c r="W62" s="1006"/>
      <c r="X62" s="1006"/>
      <c r="Y62" s="1006"/>
      <c r="Z62" s="1006"/>
      <c r="AA62" s="1006"/>
      <c r="AB62" s="1006"/>
      <c r="AC62" s="1006"/>
      <c r="AD62" s="1006"/>
      <c r="AE62" s="1015"/>
      <c r="AF62" s="1016"/>
      <c r="AG62" s="1017"/>
      <c r="AH62" s="1017"/>
      <c r="AI62" s="1017"/>
      <c r="AJ62" s="1018"/>
      <c r="AK62" s="1005"/>
      <c r="AL62" s="1006"/>
      <c r="AM62" s="1006"/>
      <c r="AN62" s="1006"/>
      <c r="AO62" s="1006"/>
      <c r="AP62" s="1006"/>
      <c r="AQ62" s="1006"/>
      <c r="AR62" s="1006"/>
      <c r="AS62" s="1006"/>
      <c r="AT62" s="1006"/>
      <c r="AU62" s="1006"/>
      <c r="AV62" s="1006"/>
      <c r="AW62" s="1006"/>
      <c r="AX62" s="1006"/>
      <c r="AY62" s="1006"/>
      <c r="AZ62" s="1007"/>
      <c r="BA62" s="1007"/>
      <c r="BB62" s="1007"/>
      <c r="BC62" s="1007"/>
      <c r="BD62" s="1007"/>
      <c r="BE62" s="956"/>
      <c r="BF62" s="956"/>
      <c r="BG62" s="956"/>
      <c r="BH62" s="956"/>
      <c r="BI62" s="957"/>
      <c r="BJ62" s="1008" t="s">
        <v>398</v>
      </c>
      <c r="BK62" s="1009"/>
      <c r="BL62" s="1009"/>
      <c r="BM62" s="1009"/>
      <c r="BN62" s="1010"/>
      <c r="BO62" s="235"/>
      <c r="BP62" s="235"/>
      <c r="BQ62" s="232">
        <v>56</v>
      </c>
      <c r="BR62" s="233"/>
      <c r="BS62" s="976"/>
      <c r="BT62" s="977"/>
      <c r="BU62" s="977"/>
      <c r="BV62" s="977"/>
      <c r="BW62" s="977"/>
      <c r="BX62" s="977"/>
      <c r="BY62" s="977"/>
      <c r="BZ62" s="977"/>
      <c r="CA62" s="977"/>
      <c r="CB62" s="977"/>
      <c r="CC62" s="977"/>
      <c r="CD62" s="977"/>
      <c r="CE62" s="977"/>
      <c r="CF62" s="977"/>
      <c r="CG62" s="998"/>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224"/>
    </row>
    <row r="63" spans="1:131" ht="26.25" customHeight="1" thickBot="1" x14ac:dyDescent="0.25">
      <c r="A63" s="234" t="s">
        <v>378</v>
      </c>
      <c r="B63" s="924" t="s">
        <v>399</v>
      </c>
      <c r="C63" s="925"/>
      <c r="D63" s="925"/>
      <c r="E63" s="925"/>
      <c r="F63" s="925"/>
      <c r="G63" s="925"/>
      <c r="H63" s="925"/>
      <c r="I63" s="925"/>
      <c r="J63" s="925"/>
      <c r="K63" s="925"/>
      <c r="L63" s="925"/>
      <c r="M63" s="925"/>
      <c r="N63" s="925"/>
      <c r="O63" s="925"/>
      <c r="P63" s="935"/>
      <c r="Q63" s="946"/>
      <c r="R63" s="947"/>
      <c r="S63" s="947"/>
      <c r="T63" s="947"/>
      <c r="U63" s="947"/>
      <c r="V63" s="947"/>
      <c r="W63" s="947"/>
      <c r="X63" s="947"/>
      <c r="Y63" s="947"/>
      <c r="Z63" s="947"/>
      <c r="AA63" s="947"/>
      <c r="AB63" s="947"/>
      <c r="AC63" s="947"/>
      <c r="AD63" s="947"/>
      <c r="AE63" s="1004"/>
      <c r="AF63" s="1196">
        <f>IF(SUM(AF28:AJ62)=0,"-",SUM(AF28:AJ62))</f>
        <v>3166</v>
      </c>
      <c r="AG63" s="1197"/>
      <c r="AH63" s="1197"/>
      <c r="AI63" s="1197"/>
      <c r="AJ63" s="1198"/>
      <c r="AK63" s="1194"/>
      <c r="AL63" s="1195"/>
      <c r="AM63" s="1195"/>
      <c r="AN63" s="1195"/>
      <c r="AO63" s="1195"/>
      <c r="AP63" s="1190">
        <f>IF(SUM(AP28:AT62)=0,"-",SUM(AP28:AT62))</f>
        <v>63642</v>
      </c>
      <c r="AQ63" s="1190"/>
      <c r="AR63" s="1190"/>
      <c r="AS63" s="1190"/>
      <c r="AT63" s="1190"/>
      <c r="AU63" s="1190">
        <f>IF(SUM(AU28:AY62)=0,"-",SUM(AU28:AY62))</f>
        <v>12083</v>
      </c>
      <c r="AV63" s="1190"/>
      <c r="AW63" s="1190"/>
      <c r="AX63" s="1190"/>
      <c r="AY63" s="1190"/>
      <c r="AZ63" s="1001"/>
      <c r="BA63" s="1001"/>
      <c r="BB63" s="1001"/>
      <c r="BC63" s="1001"/>
      <c r="BD63" s="1001"/>
      <c r="BE63" s="944"/>
      <c r="BF63" s="944"/>
      <c r="BG63" s="944"/>
      <c r="BH63" s="944"/>
      <c r="BI63" s="945"/>
      <c r="BJ63" s="1002" t="s">
        <v>122</v>
      </c>
      <c r="BK63" s="939"/>
      <c r="BL63" s="939"/>
      <c r="BM63" s="939"/>
      <c r="BN63" s="1003"/>
      <c r="BO63" s="235"/>
      <c r="BP63" s="235"/>
      <c r="BQ63" s="232">
        <v>57</v>
      </c>
      <c r="BR63" s="233"/>
      <c r="BS63" s="976"/>
      <c r="BT63" s="977"/>
      <c r="BU63" s="977"/>
      <c r="BV63" s="977"/>
      <c r="BW63" s="977"/>
      <c r="BX63" s="977"/>
      <c r="BY63" s="977"/>
      <c r="BZ63" s="977"/>
      <c r="CA63" s="977"/>
      <c r="CB63" s="977"/>
      <c r="CC63" s="977"/>
      <c r="CD63" s="977"/>
      <c r="CE63" s="977"/>
      <c r="CF63" s="977"/>
      <c r="CG63" s="998"/>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6"/>
      <c r="BT64" s="977"/>
      <c r="BU64" s="977"/>
      <c r="BV64" s="977"/>
      <c r="BW64" s="977"/>
      <c r="BX64" s="977"/>
      <c r="BY64" s="977"/>
      <c r="BZ64" s="977"/>
      <c r="CA64" s="977"/>
      <c r="CB64" s="977"/>
      <c r="CC64" s="977"/>
      <c r="CD64" s="977"/>
      <c r="CE64" s="977"/>
      <c r="CF64" s="977"/>
      <c r="CG64" s="998"/>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6"/>
      <c r="BT65" s="977"/>
      <c r="BU65" s="977"/>
      <c r="BV65" s="977"/>
      <c r="BW65" s="977"/>
      <c r="BX65" s="977"/>
      <c r="BY65" s="977"/>
      <c r="BZ65" s="977"/>
      <c r="CA65" s="977"/>
      <c r="CB65" s="977"/>
      <c r="CC65" s="977"/>
      <c r="CD65" s="977"/>
      <c r="CE65" s="977"/>
      <c r="CF65" s="977"/>
      <c r="CG65" s="998"/>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224"/>
    </row>
    <row r="66" spans="1:131" ht="26.25" customHeight="1" x14ac:dyDescent="0.2">
      <c r="A66" s="979" t="s">
        <v>401</v>
      </c>
      <c r="B66" s="980"/>
      <c r="C66" s="980"/>
      <c r="D66" s="980"/>
      <c r="E66" s="980"/>
      <c r="F66" s="980"/>
      <c r="G66" s="980"/>
      <c r="H66" s="980"/>
      <c r="I66" s="980"/>
      <c r="J66" s="980"/>
      <c r="K66" s="980"/>
      <c r="L66" s="980"/>
      <c r="M66" s="980"/>
      <c r="N66" s="980"/>
      <c r="O66" s="980"/>
      <c r="P66" s="981"/>
      <c r="Q66" s="985" t="s">
        <v>382</v>
      </c>
      <c r="R66" s="986"/>
      <c r="S66" s="986"/>
      <c r="T66" s="986"/>
      <c r="U66" s="987"/>
      <c r="V66" s="985" t="s">
        <v>383</v>
      </c>
      <c r="W66" s="986"/>
      <c r="X66" s="986"/>
      <c r="Y66" s="986"/>
      <c r="Z66" s="987"/>
      <c r="AA66" s="985" t="s">
        <v>384</v>
      </c>
      <c r="AB66" s="986"/>
      <c r="AC66" s="986"/>
      <c r="AD66" s="986"/>
      <c r="AE66" s="987"/>
      <c r="AF66" s="991" t="s">
        <v>385</v>
      </c>
      <c r="AG66" s="992"/>
      <c r="AH66" s="992"/>
      <c r="AI66" s="992"/>
      <c r="AJ66" s="993"/>
      <c r="AK66" s="985" t="s">
        <v>386</v>
      </c>
      <c r="AL66" s="980"/>
      <c r="AM66" s="980"/>
      <c r="AN66" s="980"/>
      <c r="AO66" s="981"/>
      <c r="AP66" s="985" t="s">
        <v>387</v>
      </c>
      <c r="AQ66" s="986"/>
      <c r="AR66" s="986"/>
      <c r="AS66" s="986"/>
      <c r="AT66" s="987"/>
      <c r="AU66" s="985" t="s">
        <v>402</v>
      </c>
      <c r="AV66" s="986"/>
      <c r="AW66" s="986"/>
      <c r="AX66" s="986"/>
      <c r="AY66" s="987"/>
      <c r="AZ66" s="985" t="s">
        <v>363</v>
      </c>
      <c r="BA66" s="986"/>
      <c r="BB66" s="986"/>
      <c r="BC66" s="986"/>
      <c r="BD66" s="999"/>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0"/>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2"/>
      <c r="DW66" s="933"/>
      <c r="DX66" s="933"/>
      <c r="DY66" s="933"/>
      <c r="DZ66" s="934"/>
      <c r="EA66" s="224"/>
    </row>
    <row r="67" spans="1:131" ht="26.25" customHeight="1" thickBot="1" x14ac:dyDescent="0.25">
      <c r="A67" s="982"/>
      <c r="B67" s="983"/>
      <c r="C67" s="983"/>
      <c r="D67" s="983"/>
      <c r="E67" s="983"/>
      <c r="F67" s="983"/>
      <c r="G67" s="983"/>
      <c r="H67" s="983"/>
      <c r="I67" s="983"/>
      <c r="J67" s="983"/>
      <c r="K67" s="983"/>
      <c r="L67" s="983"/>
      <c r="M67" s="983"/>
      <c r="N67" s="983"/>
      <c r="O67" s="983"/>
      <c r="P67" s="984"/>
      <c r="Q67" s="988"/>
      <c r="R67" s="989"/>
      <c r="S67" s="989"/>
      <c r="T67" s="989"/>
      <c r="U67" s="990"/>
      <c r="V67" s="988"/>
      <c r="W67" s="989"/>
      <c r="X67" s="989"/>
      <c r="Y67" s="989"/>
      <c r="Z67" s="990"/>
      <c r="AA67" s="988"/>
      <c r="AB67" s="989"/>
      <c r="AC67" s="989"/>
      <c r="AD67" s="989"/>
      <c r="AE67" s="990"/>
      <c r="AF67" s="994"/>
      <c r="AG67" s="995"/>
      <c r="AH67" s="995"/>
      <c r="AI67" s="995"/>
      <c r="AJ67" s="996"/>
      <c r="AK67" s="997"/>
      <c r="AL67" s="983"/>
      <c r="AM67" s="983"/>
      <c r="AN67" s="983"/>
      <c r="AO67" s="984"/>
      <c r="AP67" s="988"/>
      <c r="AQ67" s="989"/>
      <c r="AR67" s="989"/>
      <c r="AS67" s="989"/>
      <c r="AT67" s="990"/>
      <c r="AU67" s="988"/>
      <c r="AV67" s="989"/>
      <c r="AW67" s="989"/>
      <c r="AX67" s="989"/>
      <c r="AY67" s="990"/>
      <c r="AZ67" s="988"/>
      <c r="BA67" s="989"/>
      <c r="BB67" s="989"/>
      <c r="BC67" s="989"/>
      <c r="BD67" s="1000"/>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0"/>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2"/>
      <c r="DW67" s="933"/>
      <c r="DX67" s="933"/>
      <c r="DY67" s="933"/>
      <c r="DZ67" s="934"/>
      <c r="EA67" s="224"/>
    </row>
    <row r="68" spans="1:131" ht="26.25" customHeight="1" thickTop="1" x14ac:dyDescent="0.2">
      <c r="A68" s="230">
        <v>1</v>
      </c>
      <c r="B68" s="968" t="s">
        <v>552</v>
      </c>
      <c r="C68" s="969"/>
      <c r="D68" s="969"/>
      <c r="E68" s="969"/>
      <c r="F68" s="969"/>
      <c r="G68" s="969"/>
      <c r="H68" s="969"/>
      <c r="I68" s="969"/>
      <c r="J68" s="969"/>
      <c r="K68" s="969"/>
      <c r="L68" s="969"/>
      <c r="M68" s="969"/>
      <c r="N68" s="969"/>
      <c r="O68" s="969"/>
      <c r="P68" s="970"/>
      <c r="Q68" s="971">
        <v>33</v>
      </c>
      <c r="R68" s="972"/>
      <c r="S68" s="972"/>
      <c r="T68" s="972"/>
      <c r="U68" s="972"/>
      <c r="V68" s="972">
        <v>30</v>
      </c>
      <c r="W68" s="972"/>
      <c r="X68" s="972"/>
      <c r="Y68" s="972"/>
      <c r="Z68" s="972"/>
      <c r="AA68" s="972">
        <v>3</v>
      </c>
      <c r="AB68" s="972"/>
      <c r="AC68" s="972"/>
      <c r="AD68" s="972"/>
      <c r="AE68" s="972"/>
      <c r="AF68" s="972" t="s">
        <v>563</v>
      </c>
      <c r="AG68" s="972"/>
      <c r="AH68" s="972"/>
      <c r="AI68" s="972"/>
      <c r="AJ68" s="972"/>
      <c r="AK68" s="955" t="s">
        <v>553</v>
      </c>
      <c r="AL68" s="955"/>
      <c r="AM68" s="955"/>
      <c r="AN68" s="955"/>
      <c r="AO68" s="955"/>
      <c r="AP68" s="955" t="s">
        <v>553</v>
      </c>
      <c r="AQ68" s="955"/>
      <c r="AR68" s="955"/>
      <c r="AS68" s="955"/>
      <c r="AT68" s="955"/>
      <c r="AU68" s="955" t="s">
        <v>553</v>
      </c>
      <c r="AV68" s="955"/>
      <c r="AW68" s="955"/>
      <c r="AX68" s="955"/>
      <c r="AY68" s="955"/>
      <c r="AZ68" s="966"/>
      <c r="BA68" s="966"/>
      <c r="BB68" s="966"/>
      <c r="BC68" s="966"/>
      <c r="BD68" s="967"/>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0"/>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2"/>
      <c r="DW68" s="933"/>
      <c r="DX68" s="933"/>
      <c r="DY68" s="933"/>
      <c r="DZ68" s="934"/>
      <c r="EA68" s="224"/>
    </row>
    <row r="69" spans="1:131" ht="26.25" customHeight="1" x14ac:dyDescent="0.2">
      <c r="A69" s="232">
        <v>2</v>
      </c>
      <c r="B69" s="958"/>
      <c r="C69" s="959"/>
      <c r="D69" s="959"/>
      <c r="E69" s="959"/>
      <c r="F69" s="959"/>
      <c r="G69" s="959"/>
      <c r="H69" s="959"/>
      <c r="I69" s="959"/>
      <c r="J69" s="959"/>
      <c r="K69" s="959"/>
      <c r="L69" s="959"/>
      <c r="M69" s="959"/>
      <c r="N69" s="959"/>
      <c r="O69" s="959"/>
      <c r="P69" s="960"/>
      <c r="Q69" s="961"/>
      <c r="R69" s="955"/>
      <c r="S69" s="955"/>
      <c r="T69" s="955"/>
      <c r="U69" s="955"/>
      <c r="V69" s="955"/>
      <c r="W69" s="955"/>
      <c r="X69" s="955"/>
      <c r="Y69" s="955"/>
      <c r="Z69" s="955"/>
      <c r="AA69" s="955"/>
      <c r="AB69" s="955"/>
      <c r="AC69" s="955"/>
      <c r="AD69" s="955"/>
      <c r="AE69" s="955"/>
      <c r="AF69" s="955"/>
      <c r="AG69" s="955"/>
      <c r="AH69" s="955"/>
      <c r="AI69" s="955"/>
      <c r="AJ69" s="955"/>
      <c r="AK69" s="955"/>
      <c r="AL69" s="955"/>
      <c r="AM69" s="955"/>
      <c r="AN69" s="955"/>
      <c r="AO69" s="955"/>
      <c r="AP69" s="955"/>
      <c r="AQ69" s="955"/>
      <c r="AR69" s="955"/>
      <c r="AS69" s="955"/>
      <c r="AT69" s="955"/>
      <c r="AU69" s="955"/>
      <c r="AV69" s="955"/>
      <c r="AW69" s="955"/>
      <c r="AX69" s="955"/>
      <c r="AY69" s="955"/>
      <c r="AZ69" s="956"/>
      <c r="BA69" s="956"/>
      <c r="BB69" s="956"/>
      <c r="BC69" s="956"/>
      <c r="BD69" s="957"/>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0"/>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2"/>
      <c r="DW69" s="933"/>
      <c r="DX69" s="933"/>
      <c r="DY69" s="933"/>
      <c r="DZ69" s="934"/>
      <c r="EA69" s="224"/>
    </row>
    <row r="70" spans="1:131" ht="26.25" customHeight="1" x14ac:dyDescent="0.2">
      <c r="A70" s="232">
        <v>3</v>
      </c>
      <c r="B70" s="958"/>
      <c r="C70" s="959"/>
      <c r="D70" s="959"/>
      <c r="E70" s="959"/>
      <c r="F70" s="959"/>
      <c r="G70" s="959"/>
      <c r="H70" s="959"/>
      <c r="I70" s="959"/>
      <c r="J70" s="959"/>
      <c r="K70" s="959"/>
      <c r="L70" s="959"/>
      <c r="M70" s="959"/>
      <c r="N70" s="959"/>
      <c r="O70" s="959"/>
      <c r="P70" s="960"/>
      <c r="Q70" s="961"/>
      <c r="R70" s="955"/>
      <c r="S70" s="955"/>
      <c r="T70" s="955"/>
      <c r="U70" s="955"/>
      <c r="V70" s="955"/>
      <c r="W70" s="955"/>
      <c r="X70" s="955"/>
      <c r="Y70" s="955"/>
      <c r="Z70" s="955"/>
      <c r="AA70" s="955"/>
      <c r="AB70" s="955"/>
      <c r="AC70" s="955"/>
      <c r="AD70" s="955"/>
      <c r="AE70" s="955"/>
      <c r="AF70" s="955"/>
      <c r="AG70" s="955"/>
      <c r="AH70" s="955"/>
      <c r="AI70" s="955"/>
      <c r="AJ70" s="955"/>
      <c r="AK70" s="955"/>
      <c r="AL70" s="955"/>
      <c r="AM70" s="955"/>
      <c r="AN70" s="955"/>
      <c r="AO70" s="955"/>
      <c r="AP70" s="955"/>
      <c r="AQ70" s="955"/>
      <c r="AR70" s="955"/>
      <c r="AS70" s="955"/>
      <c r="AT70" s="955"/>
      <c r="AU70" s="955"/>
      <c r="AV70" s="955"/>
      <c r="AW70" s="955"/>
      <c r="AX70" s="955"/>
      <c r="AY70" s="955"/>
      <c r="AZ70" s="956"/>
      <c r="BA70" s="956"/>
      <c r="BB70" s="956"/>
      <c r="BC70" s="956"/>
      <c r="BD70" s="957"/>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0"/>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2"/>
      <c r="DW70" s="933"/>
      <c r="DX70" s="933"/>
      <c r="DY70" s="933"/>
      <c r="DZ70" s="934"/>
      <c r="EA70" s="224"/>
    </row>
    <row r="71" spans="1:131" ht="26.25" customHeight="1" x14ac:dyDescent="0.2">
      <c r="A71" s="232">
        <v>4</v>
      </c>
      <c r="B71" s="958"/>
      <c r="C71" s="959"/>
      <c r="D71" s="959"/>
      <c r="E71" s="959"/>
      <c r="F71" s="959"/>
      <c r="G71" s="959"/>
      <c r="H71" s="959"/>
      <c r="I71" s="959"/>
      <c r="J71" s="959"/>
      <c r="K71" s="959"/>
      <c r="L71" s="959"/>
      <c r="M71" s="959"/>
      <c r="N71" s="959"/>
      <c r="O71" s="959"/>
      <c r="P71" s="960"/>
      <c r="Q71" s="961"/>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c r="AO71" s="955"/>
      <c r="AP71" s="955"/>
      <c r="AQ71" s="955"/>
      <c r="AR71" s="955"/>
      <c r="AS71" s="955"/>
      <c r="AT71" s="955"/>
      <c r="AU71" s="955"/>
      <c r="AV71" s="955"/>
      <c r="AW71" s="955"/>
      <c r="AX71" s="955"/>
      <c r="AY71" s="955"/>
      <c r="AZ71" s="956"/>
      <c r="BA71" s="956"/>
      <c r="BB71" s="956"/>
      <c r="BC71" s="956"/>
      <c r="BD71" s="957"/>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0"/>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2"/>
      <c r="DW71" s="933"/>
      <c r="DX71" s="933"/>
      <c r="DY71" s="933"/>
      <c r="DZ71" s="934"/>
      <c r="EA71" s="224"/>
    </row>
    <row r="72" spans="1:131" ht="26.25" customHeight="1" x14ac:dyDescent="0.2">
      <c r="A72" s="232">
        <v>5</v>
      </c>
      <c r="B72" s="958"/>
      <c r="C72" s="959"/>
      <c r="D72" s="959"/>
      <c r="E72" s="959"/>
      <c r="F72" s="959"/>
      <c r="G72" s="959"/>
      <c r="H72" s="959"/>
      <c r="I72" s="959"/>
      <c r="J72" s="959"/>
      <c r="K72" s="959"/>
      <c r="L72" s="959"/>
      <c r="M72" s="959"/>
      <c r="N72" s="959"/>
      <c r="O72" s="959"/>
      <c r="P72" s="960"/>
      <c r="Q72" s="961"/>
      <c r="R72" s="955"/>
      <c r="S72" s="955"/>
      <c r="T72" s="955"/>
      <c r="U72" s="955"/>
      <c r="V72" s="955"/>
      <c r="W72" s="955"/>
      <c r="X72" s="955"/>
      <c r="Y72" s="955"/>
      <c r="Z72" s="955"/>
      <c r="AA72" s="955"/>
      <c r="AB72" s="955"/>
      <c r="AC72" s="955"/>
      <c r="AD72" s="955"/>
      <c r="AE72" s="955"/>
      <c r="AF72" s="955"/>
      <c r="AG72" s="955"/>
      <c r="AH72" s="955"/>
      <c r="AI72" s="955"/>
      <c r="AJ72" s="955"/>
      <c r="AK72" s="955"/>
      <c r="AL72" s="955"/>
      <c r="AM72" s="955"/>
      <c r="AN72" s="955"/>
      <c r="AO72" s="955"/>
      <c r="AP72" s="955"/>
      <c r="AQ72" s="955"/>
      <c r="AR72" s="955"/>
      <c r="AS72" s="955"/>
      <c r="AT72" s="955"/>
      <c r="AU72" s="955"/>
      <c r="AV72" s="955"/>
      <c r="AW72" s="955"/>
      <c r="AX72" s="955"/>
      <c r="AY72" s="955"/>
      <c r="AZ72" s="956"/>
      <c r="BA72" s="956"/>
      <c r="BB72" s="956"/>
      <c r="BC72" s="956"/>
      <c r="BD72" s="957"/>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0"/>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2"/>
      <c r="DW72" s="933"/>
      <c r="DX72" s="933"/>
      <c r="DY72" s="933"/>
      <c r="DZ72" s="934"/>
      <c r="EA72" s="224"/>
    </row>
    <row r="73" spans="1:131" ht="26.25" customHeight="1" x14ac:dyDescent="0.2">
      <c r="A73" s="232">
        <v>6</v>
      </c>
      <c r="B73" s="958"/>
      <c r="C73" s="959"/>
      <c r="D73" s="959"/>
      <c r="E73" s="959"/>
      <c r="F73" s="959"/>
      <c r="G73" s="959"/>
      <c r="H73" s="959"/>
      <c r="I73" s="959"/>
      <c r="J73" s="959"/>
      <c r="K73" s="959"/>
      <c r="L73" s="959"/>
      <c r="M73" s="959"/>
      <c r="N73" s="959"/>
      <c r="O73" s="959"/>
      <c r="P73" s="960"/>
      <c r="Q73" s="961"/>
      <c r="R73" s="955"/>
      <c r="S73" s="955"/>
      <c r="T73" s="955"/>
      <c r="U73" s="955"/>
      <c r="V73" s="955"/>
      <c r="W73" s="955"/>
      <c r="X73" s="955"/>
      <c r="Y73" s="955"/>
      <c r="Z73" s="955"/>
      <c r="AA73" s="955"/>
      <c r="AB73" s="955"/>
      <c r="AC73" s="955"/>
      <c r="AD73" s="955"/>
      <c r="AE73" s="955"/>
      <c r="AF73" s="955"/>
      <c r="AG73" s="955"/>
      <c r="AH73" s="955"/>
      <c r="AI73" s="955"/>
      <c r="AJ73" s="955"/>
      <c r="AK73" s="955"/>
      <c r="AL73" s="955"/>
      <c r="AM73" s="955"/>
      <c r="AN73" s="955"/>
      <c r="AO73" s="955"/>
      <c r="AP73" s="955"/>
      <c r="AQ73" s="955"/>
      <c r="AR73" s="955"/>
      <c r="AS73" s="955"/>
      <c r="AT73" s="955"/>
      <c r="AU73" s="955"/>
      <c r="AV73" s="955"/>
      <c r="AW73" s="955"/>
      <c r="AX73" s="955"/>
      <c r="AY73" s="955"/>
      <c r="AZ73" s="956"/>
      <c r="BA73" s="956"/>
      <c r="BB73" s="956"/>
      <c r="BC73" s="956"/>
      <c r="BD73" s="957"/>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0"/>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2"/>
      <c r="DW73" s="933"/>
      <c r="DX73" s="933"/>
      <c r="DY73" s="933"/>
      <c r="DZ73" s="934"/>
      <c r="EA73" s="224"/>
    </row>
    <row r="74" spans="1:131" ht="26.25" customHeight="1" x14ac:dyDescent="0.2">
      <c r="A74" s="232">
        <v>7</v>
      </c>
      <c r="B74" s="958"/>
      <c r="C74" s="959"/>
      <c r="D74" s="959"/>
      <c r="E74" s="959"/>
      <c r="F74" s="959"/>
      <c r="G74" s="959"/>
      <c r="H74" s="959"/>
      <c r="I74" s="959"/>
      <c r="J74" s="959"/>
      <c r="K74" s="959"/>
      <c r="L74" s="959"/>
      <c r="M74" s="959"/>
      <c r="N74" s="959"/>
      <c r="O74" s="959"/>
      <c r="P74" s="960"/>
      <c r="Q74" s="961"/>
      <c r="R74" s="955"/>
      <c r="S74" s="955"/>
      <c r="T74" s="955"/>
      <c r="U74" s="955"/>
      <c r="V74" s="955"/>
      <c r="W74" s="955"/>
      <c r="X74" s="955"/>
      <c r="Y74" s="955"/>
      <c r="Z74" s="955"/>
      <c r="AA74" s="955"/>
      <c r="AB74" s="955"/>
      <c r="AC74" s="955"/>
      <c r="AD74" s="955"/>
      <c r="AE74" s="955"/>
      <c r="AF74" s="955"/>
      <c r="AG74" s="955"/>
      <c r="AH74" s="955"/>
      <c r="AI74" s="955"/>
      <c r="AJ74" s="955"/>
      <c r="AK74" s="955"/>
      <c r="AL74" s="955"/>
      <c r="AM74" s="955"/>
      <c r="AN74" s="955"/>
      <c r="AO74" s="955"/>
      <c r="AP74" s="955"/>
      <c r="AQ74" s="955"/>
      <c r="AR74" s="955"/>
      <c r="AS74" s="955"/>
      <c r="AT74" s="955"/>
      <c r="AU74" s="955"/>
      <c r="AV74" s="955"/>
      <c r="AW74" s="955"/>
      <c r="AX74" s="955"/>
      <c r="AY74" s="955"/>
      <c r="AZ74" s="956"/>
      <c r="BA74" s="956"/>
      <c r="BB74" s="956"/>
      <c r="BC74" s="956"/>
      <c r="BD74" s="957"/>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0"/>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2"/>
      <c r="DW74" s="933"/>
      <c r="DX74" s="933"/>
      <c r="DY74" s="933"/>
      <c r="DZ74" s="934"/>
      <c r="EA74" s="224"/>
    </row>
    <row r="75" spans="1:131" ht="26.25" customHeight="1" x14ac:dyDescent="0.2">
      <c r="A75" s="232">
        <v>8</v>
      </c>
      <c r="B75" s="958"/>
      <c r="C75" s="959"/>
      <c r="D75" s="959"/>
      <c r="E75" s="959"/>
      <c r="F75" s="959"/>
      <c r="G75" s="959"/>
      <c r="H75" s="959"/>
      <c r="I75" s="959"/>
      <c r="J75" s="959"/>
      <c r="K75" s="959"/>
      <c r="L75" s="959"/>
      <c r="M75" s="959"/>
      <c r="N75" s="959"/>
      <c r="O75" s="959"/>
      <c r="P75" s="960"/>
      <c r="Q75" s="962"/>
      <c r="R75" s="963"/>
      <c r="S75" s="963"/>
      <c r="T75" s="963"/>
      <c r="U75" s="964"/>
      <c r="V75" s="965"/>
      <c r="W75" s="963"/>
      <c r="X75" s="963"/>
      <c r="Y75" s="963"/>
      <c r="Z75" s="964"/>
      <c r="AA75" s="965"/>
      <c r="AB75" s="963"/>
      <c r="AC75" s="963"/>
      <c r="AD75" s="963"/>
      <c r="AE75" s="964"/>
      <c r="AF75" s="965"/>
      <c r="AG75" s="963"/>
      <c r="AH75" s="963"/>
      <c r="AI75" s="963"/>
      <c r="AJ75" s="964"/>
      <c r="AK75" s="965"/>
      <c r="AL75" s="963"/>
      <c r="AM75" s="963"/>
      <c r="AN75" s="963"/>
      <c r="AO75" s="964"/>
      <c r="AP75" s="965"/>
      <c r="AQ75" s="963"/>
      <c r="AR75" s="963"/>
      <c r="AS75" s="963"/>
      <c r="AT75" s="964"/>
      <c r="AU75" s="965"/>
      <c r="AV75" s="963"/>
      <c r="AW75" s="963"/>
      <c r="AX75" s="963"/>
      <c r="AY75" s="964"/>
      <c r="AZ75" s="956"/>
      <c r="BA75" s="956"/>
      <c r="BB75" s="956"/>
      <c r="BC75" s="956"/>
      <c r="BD75" s="957"/>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0"/>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2"/>
      <c r="DW75" s="933"/>
      <c r="DX75" s="933"/>
      <c r="DY75" s="933"/>
      <c r="DZ75" s="934"/>
      <c r="EA75" s="224"/>
    </row>
    <row r="76" spans="1:131" ht="26.25" customHeight="1" x14ac:dyDescent="0.2">
      <c r="A76" s="232">
        <v>9</v>
      </c>
      <c r="B76" s="958"/>
      <c r="C76" s="959"/>
      <c r="D76" s="959"/>
      <c r="E76" s="959"/>
      <c r="F76" s="959"/>
      <c r="G76" s="959"/>
      <c r="H76" s="959"/>
      <c r="I76" s="959"/>
      <c r="J76" s="959"/>
      <c r="K76" s="959"/>
      <c r="L76" s="959"/>
      <c r="M76" s="959"/>
      <c r="N76" s="959"/>
      <c r="O76" s="959"/>
      <c r="P76" s="960"/>
      <c r="Q76" s="962"/>
      <c r="R76" s="963"/>
      <c r="S76" s="963"/>
      <c r="T76" s="963"/>
      <c r="U76" s="964"/>
      <c r="V76" s="965"/>
      <c r="W76" s="963"/>
      <c r="X76" s="963"/>
      <c r="Y76" s="963"/>
      <c r="Z76" s="964"/>
      <c r="AA76" s="965"/>
      <c r="AB76" s="963"/>
      <c r="AC76" s="963"/>
      <c r="AD76" s="963"/>
      <c r="AE76" s="964"/>
      <c r="AF76" s="965"/>
      <c r="AG76" s="963"/>
      <c r="AH76" s="963"/>
      <c r="AI76" s="963"/>
      <c r="AJ76" s="964"/>
      <c r="AK76" s="965"/>
      <c r="AL76" s="963"/>
      <c r="AM76" s="963"/>
      <c r="AN76" s="963"/>
      <c r="AO76" s="964"/>
      <c r="AP76" s="965"/>
      <c r="AQ76" s="963"/>
      <c r="AR76" s="963"/>
      <c r="AS76" s="963"/>
      <c r="AT76" s="964"/>
      <c r="AU76" s="965"/>
      <c r="AV76" s="963"/>
      <c r="AW76" s="963"/>
      <c r="AX76" s="963"/>
      <c r="AY76" s="964"/>
      <c r="AZ76" s="956"/>
      <c r="BA76" s="956"/>
      <c r="BB76" s="956"/>
      <c r="BC76" s="956"/>
      <c r="BD76" s="957"/>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0"/>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2"/>
      <c r="DW76" s="933"/>
      <c r="DX76" s="933"/>
      <c r="DY76" s="933"/>
      <c r="DZ76" s="934"/>
      <c r="EA76" s="224"/>
    </row>
    <row r="77" spans="1:131" ht="26.25" customHeight="1" x14ac:dyDescent="0.2">
      <c r="A77" s="232">
        <v>10</v>
      </c>
      <c r="B77" s="958"/>
      <c r="C77" s="959"/>
      <c r="D77" s="959"/>
      <c r="E77" s="959"/>
      <c r="F77" s="959"/>
      <c r="G77" s="959"/>
      <c r="H77" s="959"/>
      <c r="I77" s="959"/>
      <c r="J77" s="959"/>
      <c r="K77" s="959"/>
      <c r="L77" s="959"/>
      <c r="M77" s="959"/>
      <c r="N77" s="959"/>
      <c r="O77" s="959"/>
      <c r="P77" s="960"/>
      <c r="Q77" s="962"/>
      <c r="R77" s="963"/>
      <c r="S77" s="963"/>
      <c r="T77" s="963"/>
      <c r="U77" s="964"/>
      <c r="V77" s="965"/>
      <c r="W77" s="963"/>
      <c r="X77" s="963"/>
      <c r="Y77" s="963"/>
      <c r="Z77" s="964"/>
      <c r="AA77" s="965"/>
      <c r="AB77" s="963"/>
      <c r="AC77" s="963"/>
      <c r="AD77" s="963"/>
      <c r="AE77" s="964"/>
      <c r="AF77" s="965"/>
      <c r="AG77" s="963"/>
      <c r="AH77" s="963"/>
      <c r="AI77" s="963"/>
      <c r="AJ77" s="964"/>
      <c r="AK77" s="965"/>
      <c r="AL77" s="963"/>
      <c r="AM77" s="963"/>
      <c r="AN77" s="963"/>
      <c r="AO77" s="964"/>
      <c r="AP77" s="965"/>
      <c r="AQ77" s="963"/>
      <c r="AR77" s="963"/>
      <c r="AS77" s="963"/>
      <c r="AT77" s="964"/>
      <c r="AU77" s="965"/>
      <c r="AV77" s="963"/>
      <c r="AW77" s="963"/>
      <c r="AX77" s="963"/>
      <c r="AY77" s="964"/>
      <c r="AZ77" s="956"/>
      <c r="BA77" s="956"/>
      <c r="BB77" s="956"/>
      <c r="BC77" s="956"/>
      <c r="BD77" s="957"/>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0"/>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2"/>
      <c r="DW77" s="933"/>
      <c r="DX77" s="933"/>
      <c r="DY77" s="933"/>
      <c r="DZ77" s="934"/>
      <c r="EA77" s="224"/>
    </row>
    <row r="78" spans="1:131" ht="26.25" customHeight="1" x14ac:dyDescent="0.2">
      <c r="A78" s="232">
        <v>11</v>
      </c>
      <c r="B78" s="958"/>
      <c r="C78" s="959"/>
      <c r="D78" s="959"/>
      <c r="E78" s="959"/>
      <c r="F78" s="959"/>
      <c r="G78" s="959"/>
      <c r="H78" s="959"/>
      <c r="I78" s="959"/>
      <c r="J78" s="959"/>
      <c r="K78" s="959"/>
      <c r="L78" s="959"/>
      <c r="M78" s="959"/>
      <c r="N78" s="959"/>
      <c r="O78" s="959"/>
      <c r="P78" s="960"/>
      <c r="Q78" s="961"/>
      <c r="R78" s="955"/>
      <c r="S78" s="955"/>
      <c r="T78" s="955"/>
      <c r="U78" s="955"/>
      <c r="V78" s="955"/>
      <c r="W78" s="955"/>
      <c r="X78" s="955"/>
      <c r="Y78" s="955"/>
      <c r="Z78" s="955"/>
      <c r="AA78" s="955"/>
      <c r="AB78" s="955"/>
      <c r="AC78" s="955"/>
      <c r="AD78" s="955"/>
      <c r="AE78" s="955"/>
      <c r="AF78" s="955"/>
      <c r="AG78" s="955"/>
      <c r="AH78" s="955"/>
      <c r="AI78" s="955"/>
      <c r="AJ78" s="955"/>
      <c r="AK78" s="955"/>
      <c r="AL78" s="955"/>
      <c r="AM78" s="955"/>
      <c r="AN78" s="955"/>
      <c r="AO78" s="955"/>
      <c r="AP78" s="955"/>
      <c r="AQ78" s="955"/>
      <c r="AR78" s="955"/>
      <c r="AS78" s="955"/>
      <c r="AT78" s="955"/>
      <c r="AU78" s="955"/>
      <c r="AV78" s="955"/>
      <c r="AW78" s="955"/>
      <c r="AX78" s="955"/>
      <c r="AY78" s="955"/>
      <c r="AZ78" s="956"/>
      <c r="BA78" s="956"/>
      <c r="BB78" s="956"/>
      <c r="BC78" s="956"/>
      <c r="BD78" s="957"/>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0"/>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2"/>
      <c r="DW78" s="933"/>
      <c r="DX78" s="933"/>
      <c r="DY78" s="933"/>
      <c r="DZ78" s="934"/>
      <c r="EA78" s="224"/>
    </row>
    <row r="79" spans="1:131" ht="26.25" customHeight="1" x14ac:dyDescent="0.2">
      <c r="A79" s="232">
        <v>12</v>
      </c>
      <c r="B79" s="958"/>
      <c r="C79" s="959"/>
      <c r="D79" s="959"/>
      <c r="E79" s="959"/>
      <c r="F79" s="959"/>
      <c r="G79" s="959"/>
      <c r="H79" s="959"/>
      <c r="I79" s="959"/>
      <c r="J79" s="959"/>
      <c r="K79" s="959"/>
      <c r="L79" s="959"/>
      <c r="M79" s="959"/>
      <c r="N79" s="959"/>
      <c r="O79" s="959"/>
      <c r="P79" s="960"/>
      <c r="Q79" s="961"/>
      <c r="R79" s="955"/>
      <c r="S79" s="955"/>
      <c r="T79" s="955"/>
      <c r="U79" s="955"/>
      <c r="V79" s="955"/>
      <c r="W79" s="955"/>
      <c r="X79" s="955"/>
      <c r="Y79" s="955"/>
      <c r="Z79" s="955"/>
      <c r="AA79" s="955"/>
      <c r="AB79" s="955"/>
      <c r="AC79" s="955"/>
      <c r="AD79" s="955"/>
      <c r="AE79" s="955"/>
      <c r="AF79" s="955"/>
      <c r="AG79" s="955"/>
      <c r="AH79" s="955"/>
      <c r="AI79" s="955"/>
      <c r="AJ79" s="955"/>
      <c r="AK79" s="955"/>
      <c r="AL79" s="955"/>
      <c r="AM79" s="955"/>
      <c r="AN79" s="955"/>
      <c r="AO79" s="955"/>
      <c r="AP79" s="955"/>
      <c r="AQ79" s="955"/>
      <c r="AR79" s="955"/>
      <c r="AS79" s="955"/>
      <c r="AT79" s="955"/>
      <c r="AU79" s="955"/>
      <c r="AV79" s="955"/>
      <c r="AW79" s="955"/>
      <c r="AX79" s="955"/>
      <c r="AY79" s="955"/>
      <c r="AZ79" s="956"/>
      <c r="BA79" s="956"/>
      <c r="BB79" s="956"/>
      <c r="BC79" s="956"/>
      <c r="BD79" s="957"/>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0"/>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2"/>
      <c r="DW79" s="933"/>
      <c r="DX79" s="933"/>
      <c r="DY79" s="933"/>
      <c r="DZ79" s="934"/>
      <c r="EA79" s="224"/>
    </row>
    <row r="80" spans="1:131" ht="26.25" customHeight="1" x14ac:dyDescent="0.2">
      <c r="A80" s="232">
        <v>13</v>
      </c>
      <c r="B80" s="958"/>
      <c r="C80" s="959"/>
      <c r="D80" s="959"/>
      <c r="E80" s="959"/>
      <c r="F80" s="959"/>
      <c r="G80" s="959"/>
      <c r="H80" s="959"/>
      <c r="I80" s="959"/>
      <c r="J80" s="959"/>
      <c r="K80" s="959"/>
      <c r="L80" s="959"/>
      <c r="M80" s="959"/>
      <c r="N80" s="959"/>
      <c r="O80" s="959"/>
      <c r="P80" s="960"/>
      <c r="Q80" s="961"/>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5"/>
      <c r="AY80" s="955"/>
      <c r="AZ80" s="956"/>
      <c r="BA80" s="956"/>
      <c r="BB80" s="956"/>
      <c r="BC80" s="956"/>
      <c r="BD80" s="957"/>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0"/>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2"/>
      <c r="DW80" s="933"/>
      <c r="DX80" s="933"/>
      <c r="DY80" s="933"/>
      <c r="DZ80" s="934"/>
      <c r="EA80" s="224"/>
    </row>
    <row r="81" spans="1:131" ht="26.25" customHeight="1" x14ac:dyDescent="0.2">
      <c r="A81" s="232">
        <v>14</v>
      </c>
      <c r="B81" s="958"/>
      <c r="C81" s="959"/>
      <c r="D81" s="959"/>
      <c r="E81" s="959"/>
      <c r="F81" s="959"/>
      <c r="G81" s="959"/>
      <c r="H81" s="959"/>
      <c r="I81" s="959"/>
      <c r="J81" s="959"/>
      <c r="K81" s="959"/>
      <c r="L81" s="959"/>
      <c r="M81" s="959"/>
      <c r="N81" s="959"/>
      <c r="O81" s="959"/>
      <c r="P81" s="960"/>
      <c r="Q81" s="961"/>
      <c r="R81" s="955"/>
      <c r="S81" s="955"/>
      <c r="T81" s="955"/>
      <c r="U81" s="955"/>
      <c r="V81" s="955"/>
      <c r="W81" s="955"/>
      <c r="X81" s="955"/>
      <c r="Y81" s="955"/>
      <c r="Z81" s="955"/>
      <c r="AA81" s="955"/>
      <c r="AB81" s="955"/>
      <c r="AC81" s="955"/>
      <c r="AD81" s="955"/>
      <c r="AE81" s="955"/>
      <c r="AF81" s="955"/>
      <c r="AG81" s="955"/>
      <c r="AH81" s="955"/>
      <c r="AI81" s="955"/>
      <c r="AJ81" s="955"/>
      <c r="AK81" s="955"/>
      <c r="AL81" s="955"/>
      <c r="AM81" s="955"/>
      <c r="AN81" s="955"/>
      <c r="AO81" s="955"/>
      <c r="AP81" s="955"/>
      <c r="AQ81" s="955"/>
      <c r="AR81" s="955"/>
      <c r="AS81" s="955"/>
      <c r="AT81" s="955"/>
      <c r="AU81" s="955"/>
      <c r="AV81" s="955"/>
      <c r="AW81" s="955"/>
      <c r="AX81" s="955"/>
      <c r="AY81" s="955"/>
      <c r="AZ81" s="956"/>
      <c r="BA81" s="956"/>
      <c r="BB81" s="956"/>
      <c r="BC81" s="956"/>
      <c r="BD81" s="957"/>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0"/>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2"/>
      <c r="DW81" s="933"/>
      <c r="DX81" s="933"/>
      <c r="DY81" s="933"/>
      <c r="DZ81" s="934"/>
      <c r="EA81" s="224"/>
    </row>
    <row r="82" spans="1:131" ht="26.25" customHeight="1" x14ac:dyDescent="0.2">
      <c r="A82" s="232">
        <v>15</v>
      </c>
      <c r="B82" s="958"/>
      <c r="C82" s="959"/>
      <c r="D82" s="959"/>
      <c r="E82" s="959"/>
      <c r="F82" s="959"/>
      <c r="G82" s="959"/>
      <c r="H82" s="959"/>
      <c r="I82" s="959"/>
      <c r="J82" s="959"/>
      <c r="K82" s="959"/>
      <c r="L82" s="959"/>
      <c r="M82" s="959"/>
      <c r="N82" s="959"/>
      <c r="O82" s="959"/>
      <c r="P82" s="960"/>
      <c r="Q82" s="961"/>
      <c r="R82" s="955"/>
      <c r="S82" s="955"/>
      <c r="T82" s="955"/>
      <c r="U82" s="955"/>
      <c r="V82" s="955"/>
      <c r="W82" s="955"/>
      <c r="X82" s="955"/>
      <c r="Y82" s="955"/>
      <c r="Z82" s="955"/>
      <c r="AA82" s="955"/>
      <c r="AB82" s="955"/>
      <c r="AC82" s="955"/>
      <c r="AD82" s="955"/>
      <c r="AE82" s="955"/>
      <c r="AF82" s="955"/>
      <c r="AG82" s="955"/>
      <c r="AH82" s="955"/>
      <c r="AI82" s="955"/>
      <c r="AJ82" s="955"/>
      <c r="AK82" s="955"/>
      <c r="AL82" s="955"/>
      <c r="AM82" s="955"/>
      <c r="AN82" s="955"/>
      <c r="AO82" s="955"/>
      <c r="AP82" s="955"/>
      <c r="AQ82" s="955"/>
      <c r="AR82" s="955"/>
      <c r="AS82" s="955"/>
      <c r="AT82" s="955"/>
      <c r="AU82" s="955"/>
      <c r="AV82" s="955"/>
      <c r="AW82" s="955"/>
      <c r="AX82" s="955"/>
      <c r="AY82" s="955"/>
      <c r="AZ82" s="956"/>
      <c r="BA82" s="956"/>
      <c r="BB82" s="956"/>
      <c r="BC82" s="956"/>
      <c r="BD82" s="957"/>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0"/>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2"/>
      <c r="DW82" s="933"/>
      <c r="DX82" s="933"/>
      <c r="DY82" s="933"/>
      <c r="DZ82" s="934"/>
      <c r="EA82" s="224"/>
    </row>
    <row r="83" spans="1:131" ht="26.25" customHeight="1" x14ac:dyDescent="0.2">
      <c r="A83" s="232">
        <v>16</v>
      </c>
      <c r="B83" s="958"/>
      <c r="C83" s="959"/>
      <c r="D83" s="959"/>
      <c r="E83" s="959"/>
      <c r="F83" s="959"/>
      <c r="G83" s="959"/>
      <c r="H83" s="959"/>
      <c r="I83" s="959"/>
      <c r="J83" s="959"/>
      <c r="K83" s="959"/>
      <c r="L83" s="959"/>
      <c r="M83" s="959"/>
      <c r="N83" s="959"/>
      <c r="O83" s="959"/>
      <c r="P83" s="960"/>
      <c r="Q83" s="961"/>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5"/>
      <c r="AR83" s="955"/>
      <c r="AS83" s="955"/>
      <c r="AT83" s="955"/>
      <c r="AU83" s="955"/>
      <c r="AV83" s="955"/>
      <c r="AW83" s="955"/>
      <c r="AX83" s="955"/>
      <c r="AY83" s="955"/>
      <c r="AZ83" s="956"/>
      <c r="BA83" s="956"/>
      <c r="BB83" s="956"/>
      <c r="BC83" s="956"/>
      <c r="BD83" s="957"/>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0"/>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2"/>
      <c r="DW83" s="933"/>
      <c r="DX83" s="933"/>
      <c r="DY83" s="933"/>
      <c r="DZ83" s="934"/>
      <c r="EA83" s="224"/>
    </row>
    <row r="84" spans="1:131" ht="26.25" customHeight="1" x14ac:dyDescent="0.2">
      <c r="A84" s="232">
        <v>17</v>
      </c>
      <c r="B84" s="958"/>
      <c r="C84" s="959"/>
      <c r="D84" s="959"/>
      <c r="E84" s="959"/>
      <c r="F84" s="959"/>
      <c r="G84" s="959"/>
      <c r="H84" s="959"/>
      <c r="I84" s="959"/>
      <c r="J84" s="959"/>
      <c r="K84" s="959"/>
      <c r="L84" s="959"/>
      <c r="M84" s="959"/>
      <c r="N84" s="959"/>
      <c r="O84" s="959"/>
      <c r="P84" s="960"/>
      <c r="Q84" s="961"/>
      <c r="R84" s="955"/>
      <c r="S84" s="955"/>
      <c r="T84" s="955"/>
      <c r="U84" s="955"/>
      <c r="V84" s="955"/>
      <c r="W84" s="955"/>
      <c r="X84" s="955"/>
      <c r="Y84" s="955"/>
      <c r="Z84" s="955"/>
      <c r="AA84" s="955"/>
      <c r="AB84" s="955"/>
      <c r="AC84" s="955"/>
      <c r="AD84" s="955"/>
      <c r="AE84" s="955"/>
      <c r="AF84" s="955"/>
      <c r="AG84" s="955"/>
      <c r="AH84" s="955"/>
      <c r="AI84" s="955"/>
      <c r="AJ84" s="955"/>
      <c r="AK84" s="955"/>
      <c r="AL84" s="955"/>
      <c r="AM84" s="955"/>
      <c r="AN84" s="955"/>
      <c r="AO84" s="955"/>
      <c r="AP84" s="955"/>
      <c r="AQ84" s="955"/>
      <c r="AR84" s="955"/>
      <c r="AS84" s="955"/>
      <c r="AT84" s="955"/>
      <c r="AU84" s="955"/>
      <c r="AV84" s="955"/>
      <c r="AW84" s="955"/>
      <c r="AX84" s="955"/>
      <c r="AY84" s="955"/>
      <c r="AZ84" s="956"/>
      <c r="BA84" s="956"/>
      <c r="BB84" s="956"/>
      <c r="BC84" s="956"/>
      <c r="BD84" s="957"/>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0"/>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2"/>
      <c r="DW84" s="933"/>
      <c r="DX84" s="933"/>
      <c r="DY84" s="933"/>
      <c r="DZ84" s="934"/>
      <c r="EA84" s="224"/>
    </row>
    <row r="85" spans="1:131" ht="26.25" customHeight="1" x14ac:dyDescent="0.2">
      <c r="A85" s="232">
        <v>18</v>
      </c>
      <c r="B85" s="958"/>
      <c r="C85" s="959"/>
      <c r="D85" s="959"/>
      <c r="E85" s="959"/>
      <c r="F85" s="959"/>
      <c r="G85" s="959"/>
      <c r="H85" s="959"/>
      <c r="I85" s="959"/>
      <c r="J85" s="959"/>
      <c r="K85" s="959"/>
      <c r="L85" s="959"/>
      <c r="M85" s="959"/>
      <c r="N85" s="959"/>
      <c r="O85" s="959"/>
      <c r="P85" s="960"/>
      <c r="Q85" s="961"/>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c r="AT85" s="955"/>
      <c r="AU85" s="955"/>
      <c r="AV85" s="955"/>
      <c r="AW85" s="955"/>
      <c r="AX85" s="955"/>
      <c r="AY85" s="955"/>
      <c r="AZ85" s="956"/>
      <c r="BA85" s="956"/>
      <c r="BB85" s="956"/>
      <c r="BC85" s="956"/>
      <c r="BD85" s="957"/>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0"/>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2"/>
      <c r="DW85" s="933"/>
      <c r="DX85" s="933"/>
      <c r="DY85" s="933"/>
      <c r="DZ85" s="934"/>
      <c r="EA85" s="224"/>
    </row>
    <row r="86" spans="1:131" ht="26.25" customHeight="1" x14ac:dyDescent="0.2">
      <c r="A86" s="232">
        <v>19</v>
      </c>
      <c r="B86" s="958"/>
      <c r="C86" s="959"/>
      <c r="D86" s="959"/>
      <c r="E86" s="959"/>
      <c r="F86" s="959"/>
      <c r="G86" s="959"/>
      <c r="H86" s="959"/>
      <c r="I86" s="959"/>
      <c r="J86" s="959"/>
      <c r="K86" s="959"/>
      <c r="L86" s="959"/>
      <c r="M86" s="959"/>
      <c r="N86" s="959"/>
      <c r="O86" s="959"/>
      <c r="P86" s="960"/>
      <c r="Q86" s="961"/>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5"/>
      <c r="AP86" s="955"/>
      <c r="AQ86" s="955"/>
      <c r="AR86" s="955"/>
      <c r="AS86" s="955"/>
      <c r="AT86" s="955"/>
      <c r="AU86" s="955"/>
      <c r="AV86" s="955"/>
      <c r="AW86" s="955"/>
      <c r="AX86" s="955"/>
      <c r="AY86" s="955"/>
      <c r="AZ86" s="956"/>
      <c r="BA86" s="956"/>
      <c r="BB86" s="956"/>
      <c r="BC86" s="956"/>
      <c r="BD86" s="957"/>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0"/>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2"/>
      <c r="DW86" s="933"/>
      <c r="DX86" s="933"/>
      <c r="DY86" s="933"/>
      <c r="DZ86" s="934"/>
      <c r="EA86" s="224"/>
    </row>
    <row r="87" spans="1:131" ht="26.25" customHeight="1" x14ac:dyDescent="0.2">
      <c r="A87" s="238">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0"/>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2"/>
      <c r="DW87" s="933"/>
      <c r="DX87" s="933"/>
      <c r="DY87" s="933"/>
      <c r="DZ87" s="934"/>
      <c r="EA87" s="224"/>
    </row>
    <row r="88" spans="1:131" ht="26.25" customHeight="1" thickBot="1" x14ac:dyDescent="0.25">
      <c r="A88" s="234" t="s">
        <v>378</v>
      </c>
      <c r="B88" s="924" t="s">
        <v>403</v>
      </c>
      <c r="C88" s="925"/>
      <c r="D88" s="925"/>
      <c r="E88" s="925"/>
      <c r="F88" s="925"/>
      <c r="G88" s="925"/>
      <c r="H88" s="925"/>
      <c r="I88" s="925"/>
      <c r="J88" s="925"/>
      <c r="K88" s="925"/>
      <c r="L88" s="925"/>
      <c r="M88" s="925"/>
      <c r="N88" s="925"/>
      <c r="O88" s="925"/>
      <c r="P88" s="935"/>
      <c r="Q88" s="946"/>
      <c r="R88" s="947"/>
      <c r="S88" s="947"/>
      <c r="T88" s="947"/>
      <c r="U88" s="947"/>
      <c r="V88" s="947"/>
      <c r="W88" s="947"/>
      <c r="X88" s="947"/>
      <c r="Y88" s="947"/>
      <c r="Z88" s="947"/>
      <c r="AA88" s="947"/>
      <c r="AB88" s="947"/>
      <c r="AC88" s="947"/>
      <c r="AD88" s="947"/>
      <c r="AE88" s="947"/>
      <c r="AF88" s="1190" t="str">
        <f>IF(SUM(AF68:AJ87)=0,"-",SUM(AF68:AJ87))</f>
        <v>-</v>
      </c>
      <c r="AG88" s="1190"/>
      <c r="AH88" s="1190"/>
      <c r="AI88" s="1190"/>
      <c r="AJ88" s="1190"/>
      <c r="AK88" s="1195"/>
      <c r="AL88" s="1195"/>
      <c r="AM88" s="1195"/>
      <c r="AN88" s="1195"/>
      <c r="AO88" s="1195"/>
      <c r="AP88" s="1190" t="str">
        <f>IF(SUM(AP68:AT87)=0,"-",SUM(AP68:AT87))</f>
        <v>-</v>
      </c>
      <c r="AQ88" s="1190"/>
      <c r="AR88" s="1190"/>
      <c r="AS88" s="1190"/>
      <c r="AT88" s="1190"/>
      <c r="AU88" s="1190" t="str">
        <f>IF(SUM(AU68:AY87)=0,"-",SUM(AU68:AY87))</f>
        <v>-</v>
      </c>
      <c r="AV88" s="1190"/>
      <c r="AW88" s="1190"/>
      <c r="AX88" s="1190"/>
      <c r="AY88" s="1190"/>
      <c r="AZ88" s="944"/>
      <c r="BA88" s="944"/>
      <c r="BB88" s="944"/>
      <c r="BC88" s="944"/>
      <c r="BD88" s="945"/>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0"/>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0"/>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0"/>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0"/>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0"/>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0"/>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0"/>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0"/>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0"/>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0"/>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0"/>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0"/>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0"/>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0"/>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1190">
        <f>IF(SUM(CR7:CV101)=0,"-",SUM(CR7:CV101))</f>
        <v>1215</v>
      </c>
      <c r="CS102" s="1190"/>
      <c r="CT102" s="1190"/>
      <c r="CU102" s="1190"/>
      <c r="CV102" s="1190"/>
      <c r="CW102" s="1199">
        <f>IF(SUM(CW7:DA101)=0,"-",SUM(CW7:DA101))</f>
        <v>12</v>
      </c>
      <c r="CX102" s="1197"/>
      <c r="CY102" s="1197"/>
      <c r="CZ102" s="1197"/>
      <c r="DA102" s="1200"/>
      <c r="DB102" s="1199">
        <f>IF(SUM(DB7:DF101)=0,"-",SUM(DB7:DF101))</f>
        <v>1173</v>
      </c>
      <c r="DC102" s="1197"/>
      <c r="DD102" s="1197"/>
      <c r="DE102" s="1197"/>
      <c r="DF102" s="1200"/>
      <c r="DG102" s="1199" t="str">
        <f>IF(SUM(DG7:DK101)=0,"-",SUM(DG7:DK101))</f>
        <v>-</v>
      </c>
      <c r="DH102" s="1197"/>
      <c r="DI102" s="1197"/>
      <c r="DJ102" s="1197"/>
      <c r="DK102" s="1200"/>
      <c r="DL102" s="1199">
        <f>IF(SUM(DL7:DP101)=0,"-",SUM(DL7:DP101))</f>
        <v>789</v>
      </c>
      <c r="DM102" s="1197"/>
      <c r="DN102" s="1197"/>
      <c r="DO102" s="1197"/>
      <c r="DP102" s="1200"/>
      <c r="DQ102" s="1199">
        <f>IF(SUM(DQ7:DU101)=0,"-",SUM(DQ7:DU101))</f>
        <v>229</v>
      </c>
      <c r="DR102" s="1197"/>
      <c r="DS102" s="1197"/>
      <c r="DT102" s="1197"/>
      <c r="DU102" s="1200"/>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293</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293</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293</v>
      </c>
      <c r="DR109" s="883"/>
      <c r="DS109" s="883"/>
      <c r="DT109" s="883"/>
      <c r="DU109" s="884"/>
      <c r="DV109" s="885" t="s">
        <v>414</v>
      </c>
      <c r="DW109" s="883"/>
      <c r="DX109" s="883"/>
      <c r="DY109" s="883"/>
      <c r="DZ109" s="916"/>
    </row>
    <row r="110" spans="1:131" s="224" customFormat="1" ht="26.25" customHeight="1" x14ac:dyDescent="0.2">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17361369</v>
      </c>
      <c r="AB110" s="876"/>
      <c r="AC110" s="876"/>
      <c r="AD110" s="876"/>
      <c r="AE110" s="877"/>
      <c r="AF110" s="878">
        <v>17459872</v>
      </c>
      <c r="AG110" s="876"/>
      <c r="AH110" s="876"/>
      <c r="AI110" s="876"/>
      <c r="AJ110" s="877"/>
      <c r="AK110" s="878">
        <v>17072092</v>
      </c>
      <c r="AL110" s="876"/>
      <c r="AM110" s="876"/>
      <c r="AN110" s="876"/>
      <c r="AO110" s="877"/>
      <c r="AP110" s="879">
        <v>22.6</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172486916</v>
      </c>
      <c r="BR110" s="829"/>
      <c r="BS110" s="829"/>
      <c r="BT110" s="829"/>
      <c r="BU110" s="829"/>
      <c r="BV110" s="829">
        <v>171367200</v>
      </c>
      <c r="BW110" s="829"/>
      <c r="BX110" s="829"/>
      <c r="BY110" s="829"/>
      <c r="BZ110" s="829"/>
      <c r="CA110" s="829">
        <v>168600927</v>
      </c>
      <c r="CB110" s="829"/>
      <c r="CC110" s="829"/>
      <c r="CD110" s="829"/>
      <c r="CE110" s="829"/>
      <c r="CF110" s="853">
        <v>222.8</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143552</v>
      </c>
      <c r="DH110" s="829"/>
      <c r="DI110" s="829"/>
      <c r="DJ110" s="829"/>
      <c r="DK110" s="829"/>
      <c r="DL110" s="829">
        <v>94522</v>
      </c>
      <c r="DM110" s="829"/>
      <c r="DN110" s="829"/>
      <c r="DO110" s="829"/>
      <c r="DP110" s="829"/>
      <c r="DQ110" s="829">
        <v>46671</v>
      </c>
      <c r="DR110" s="829"/>
      <c r="DS110" s="829"/>
      <c r="DT110" s="829"/>
      <c r="DU110" s="829"/>
      <c r="DV110" s="830">
        <v>0.1</v>
      </c>
      <c r="DW110" s="830"/>
      <c r="DX110" s="830"/>
      <c r="DY110" s="830"/>
      <c r="DZ110" s="831"/>
    </row>
    <row r="111" spans="1:131" s="224" customFormat="1" ht="26.25" customHeight="1" x14ac:dyDescent="0.2">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v>2442746</v>
      </c>
      <c r="BR111" s="804"/>
      <c r="BS111" s="804"/>
      <c r="BT111" s="804"/>
      <c r="BU111" s="804"/>
      <c r="BV111" s="804">
        <v>2192440</v>
      </c>
      <c r="BW111" s="804"/>
      <c r="BX111" s="804"/>
      <c r="BY111" s="804"/>
      <c r="BZ111" s="804"/>
      <c r="CA111" s="804">
        <v>1899153</v>
      </c>
      <c r="CB111" s="804"/>
      <c r="CC111" s="804"/>
      <c r="CD111" s="804"/>
      <c r="CE111" s="804"/>
      <c r="CF111" s="862">
        <v>2.5</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13079899</v>
      </c>
      <c r="BR112" s="804"/>
      <c r="BS112" s="804"/>
      <c r="BT112" s="804"/>
      <c r="BU112" s="804"/>
      <c r="BV112" s="804">
        <v>12687948</v>
      </c>
      <c r="BW112" s="804"/>
      <c r="BX112" s="804"/>
      <c r="BY112" s="804"/>
      <c r="BZ112" s="804"/>
      <c r="CA112" s="804">
        <v>12083047</v>
      </c>
      <c r="CB112" s="804"/>
      <c r="CC112" s="804"/>
      <c r="CD112" s="804"/>
      <c r="CE112" s="804"/>
      <c r="CF112" s="862">
        <v>16</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1348277</v>
      </c>
      <c r="AB113" s="906"/>
      <c r="AC113" s="906"/>
      <c r="AD113" s="906"/>
      <c r="AE113" s="907"/>
      <c r="AF113" s="908">
        <v>1388972</v>
      </c>
      <c r="AG113" s="906"/>
      <c r="AH113" s="906"/>
      <c r="AI113" s="906"/>
      <c r="AJ113" s="907"/>
      <c r="AK113" s="908">
        <v>1483991</v>
      </c>
      <c r="AL113" s="906"/>
      <c r="AM113" s="906"/>
      <c r="AN113" s="906"/>
      <c r="AO113" s="907"/>
      <c r="AP113" s="909">
        <v>2</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16931148</v>
      </c>
      <c r="BR114" s="804"/>
      <c r="BS114" s="804"/>
      <c r="BT114" s="804"/>
      <c r="BU114" s="804"/>
      <c r="BV114" s="804">
        <v>17581861</v>
      </c>
      <c r="BW114" s="804"/>
      <c r="BX114" s="804"/>
      <c r="BY114" s="804"/>
      <c r="BZ114" s="804"/>
      <c r="CA114" s="804">
        <v>18304870</v>
      </c>
      <c r="CB114" s="804"/>
      <c r="CC114" s="804"/>
      <c r="CD114" s="804"/>
      <c r="CE114" s="804"/>
      <c r="CF114" s="862">
        <v>24.2</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407494</v>
      </c>
      <c r="AB115" s="906"/>
      <c r="AC115" s="906"/>
      <c r="AD115" s="906"/>
      <c r="AE115" s="907"/>
      <c r="AF115" s="908">
        <v>384998</v>
      </c>
      <c r="AG115" s="906"/>
      <c r="AH115" s="906"/>
      <c r="AI115" s="906"/>
      <c r="AJ115" s="907"/>
      <c r="AK115" s="908">
        <v>391479</v>
      </c>
      <c r="AL115" s="906"/>
      <c r="AM115" s="906"/>
      <c r="AN115" s="906"/>
      <c r="AO115" s="907"/>
      <c r="AP115" s="909">
        <v>0.5</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v>676253</v>
      </c>
      <c r="BR115" s="804"/>
      <c r="BS115" s="804"/>
      <c r="BT115" s="804"/>
      <c r="BU115" s="804"/>
      <c r="BV115" s="804">
        <v>619503</v>
      </c>
      <c r="BW115" s="804"/>
      <c r="BX115" s="804"/>
      <c r="BY115" s="804"/>
      <c r="BZ115" s="804"/>
      <c r="CA115" s="804">
        <v>607413</v>
      </c>
      <c r="CB115" s="804"/>
      <c r="CC115" s="804"/>
      <c r="CD115" s="804"/>
      <c r="CE115" s="804"/>
      <c r="CF115" s="862">
        <v>0.8</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8</v>
      </c>
      <c r="AB116" s="767"/>
      <c r="AC116" s="767"/>
      <c r="AD116" s="767"/>
      <c r="AE116" s="768"/>
      <c r="AF116" s="769">
        <v>19</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2016716</v>
      </c>
      <c r="DH116" s="767"/>
      <c r="DI116" s="767"/>
      <c r="DJ116" s="767"/>
      <c r="DK116" s="768"/>
      <c r="DL116" s="769">
        <v>1839981</v>
      </c>
      <c r="DM116" s="767"/>
      <c r="DN116" s="767"/>
      <c r="DO116" s="767"/>
      <c r="DP116" s="768"/>
      <c r="DQ116" s="769">
        <v>1667434</v>
      </c>
      <c r="DR116" s="767"/>
      <c r="DS116" s="767"/>
      <c r="DT116" s="767"/>
      <c r="DU116" s="768"/>
      <c r="DV116" s="811">
        <v>2.2000000000000002</v>
      </c>
      <c r="DW116" s="812"/>
      <c r="DX116" s="812"/>
      <c r="DY116" s="812"/>
      <c r="DZ116" s="813"/>
    </row>
    <row r="117" spans="1:130" s="224" customFormat="1" ht="26.25" customHeight="1" x14ac:dyDescent="0.2">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19117148</v>
      </c>
      <c r="AB117" s="890"/>
      <c r="AC117" s="890"/>
      <c r="AD117" s="890"/>
      <c r="AE117" s="891"/>
      <c r="AF117" s="892">
        <v>19233861</v>
      </c>
      <c r="AG117" s="890"/>
      <c r="AH117" s="890"/>
      <c r="AI117" s="890"/>
      <c r="AJ117" s="891"/>
      <c r="AK117" s="892">
        <v>18947562</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293</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50210</v>
      </c>
      <c r="AB119" s="876"/>
      <c r="AC119" s="876"/>
      <c r="AD119" s="876"/>
      <c r="AE119" s="877"/>
      <c r="AF119" s="878">
        <v>49030</v>
      </c>
      <c r="AG119" s="876"/>
      <c r="AH119" s="876"/>
      <c r="AI119" s="876"/>
      <c r="AJ119" s="877"/>
      <c r="AK119" s="878">
        <v>47851</v>
      </c>
      <c r="AL119" s="876"/>
      <c r="AM119" s="876"/>
      <c r="AN119" s="876"/>
      <c r="AO119" s="877"/>
      <c r="AP119" s="879">
        <v>0.1</v>
      </c>
      <c r="AQ119" s="880"/>
      <c r="AR119" s="880"/>
      <c r="AS119" s="880"/>
      <c r="AT119" s="881"/>
      <c r="AU119" s="921"/>
      <c r="AV119" s="922"/>
      <c r="AW119" s="922"/>
      <c r="AX119" s="922"/>
      <c r="AY119" s="922"/>
      <c r="AZ119" s="245" t="s">
        <v>176</v>
      </c>
      <c r="BA119" s="245"/>
      <c r="BB119" s="245"/>
      <c r="BC119" s="245"/>
      <c r="BD119" s="245"/>
      <c r="BE119" s="245"/>
      <c r="BF119" s="245"/>
      <c r="BG119" s="245"/>
      <c r="BH119" s="245"/>
      <c r="BI119" s="245"/>
      <c r="BJ119" s="245"/>
      <c r="BK119" s="245"/>
      <c r="BL119" s="245"/>
      <c r="BM119" s="245"/>
      <c r="BN119" s="245"/>
      <c r="BO119" s="864" t="s">
        <v>444</v>
      </c>
      <c r="BP119" s="865"/>
      <c r="BQ119" s="866">
        <v>205616962</v>
      </c>
      <c r="BR119" s="832"/>
      <c r="BS119" s="832"/>
      <c r="BT119" s="832"/>
      <c r="BU119" s="832"/>
      <c r="BV119" s="832">
        <v>204448952</v>
      </c>
      <c r="BW119" s="832"/>
      <c r="BX119" s="832"/>
      <c r="BY119" s="832"/>
      <c r="BZ119" s="832"/>
      <c r="CA119" s="832">
        <v>201495410</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282478</v>
      </c>
      <c r="DH119" s="751"/>
      <c r="DI119" s="751"/>
      <c r="DJ119" s="751"/>
      <c r="DK119" s="752"/>
      <c r="DL119" s="753">
        <v>257937</v>
      </c>
      <c r="DM119" s="751"/>
      <c r="DN119" s="751"/>
      <c r="DO119" s="751"/>
      <c r="DP119" s="752"/>
      <c r="DQ119" s="753">
        <v>185048</v>
      </c>
      <c r="DR119" s="751"/>
      <c r="DS119" s="751"/>
      <c r="DT119" s="751"/>
      <c r="DU119" s="752"/>
      <c r="DV119" s="835">
        <v>0.2</v>
      </c>
      <c r="DW119" s="836"/>
      <c r="DX119" s="836"/>
      <c r="DY119" s="836"/>
      <c r="DZ119" s="837"/>
    </row>
    <row r="120" spans="1:130" s="224" customFormat="1" ht="26.25" customHeight="1" x14ac:dyDescent="0.2">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17127708</v>
      </c>
      <c r="BR120" s="829"/>
      <c r="BS120" s="829"/>
      <c r="BT120" s="829"/>
      <c r="BU120" s="829"/>
      <c r="BV120" s="829">
        <v>19175550</v>
      </c>
      <c r="BW120" s="829"/>
      <c r="BX120" s="829"/>
      <c r="BY120" s="829"/>
      <c r="BZ120" s="829"/>
      <c r="CA120" s="829">
        <v>18160207</v>
      </c>
      <c r="CB120" s="829"/>
      <c r="CC120" s="829"/>
      <c r="CD120" s="829"/>
      <c r="CE120" s="829"/>
      <c r="CF120" s="853">
        <v>24</v>
      </c>
      <c r="CG120" s="854"/>
      <c r="CH120" s="854"/>
      <c r="CI120" s="854"/>
      <c r="CJ120" s="854"/>
      <c r="CK120" s="855" t="s">
        <v>448</v>
      </c>
      <c r="CL120" s="839"/>
      <c r="CM120" s="839"/>
      <c r="CN120" s="839"/>
      <c r="CO120" s="840"/>
      <c r="CP120" s="859" t="s">
        <v>397</v>
      </c>
      <c r="CQ120" s="860"/>
      <c r="CR120" s="860"/>
      <c r="CS120" s="860"/>
      <c r="CT120" s="860"/>
      <c r="CU120" s="860"/>
      <c r="CV120" s="860"/>
      <c r="CW120" s="860"/>
      <c r="CX120" s="860"/>
      <c r="CY120" s="860"/>
      <c r="CZ120" s="860"/>
      <c r="DA120" s="860"/>
      <c r="DB120" s="860"/>
      <c r="DC120" s="860"/>
      <c r="DD120" s="860"/>
      <c r="DE120" s="860"/>
      <c r="DF120" s="861"/>
      <c r="DG120" s="848">
        <v>6467499</v>
      </c>
      <c r="DH120" s="829"/>
      <c r="DI120" s="829"/>
      <c r="DJ120" s="829"/>
      <c r="DK120" s="829"/>
      <c r="DL120" s="829">
        <v>6363059</v>
      </c>
      <c r="DM120" s="829"/>
      <c r="DN120" s="829"/>
      <c r="DO120" s="829"/>
      <c r="DP120" s="829"/>
      <c r="DQ120" s="829">
        <v>5995012</v>
      </c>
      <c r="DR120" s="829"/>
      <c r="DS120" s="829"/>
      <c r="DT120" s="829"/>
      <c r="DU120" s="829"/>
      <c r="DV120" s="830">
        <v>7.9</v>
      </c>
      <c r="DW120" s="830"/>
      <c r="DX120" s="830"/>
      <c r="DY120" s="830"/>
      <c r="DZ120" s="831"/>
    </row>
    <row r="121" spans="1:130" s="224" customFormat="1" ht="26.25" customHeight="1" x14ac:dyDescent="0.2">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24436770</v>
      </c>
      <c r="BR121" s="804"/>
      <c r="BS121" s="804"/>
      <c r="BT121" s="804"/>
      <c r="BU121" s="804"/>
      <c r="BV121" s="804">
        <v>22904809</v>
      </c>
      <c r="BW121" s="804"/>
      <c r="BX121" s="804"/>
      <c r="BY121" s="804"/>
      <c r="BZ121" s="804"/>
      <c r="CA121" s="804">
        <v>21351469</v>
      </c>
      <c r="CB121" s="804"/>
      <c r="CC121" s="804"/>
      <c r="CD121" s="804"/>
      <c r="CE121" s="804"/>
      <c r="CF121" s="862">
        <v>28.2</v>
      </c>
      <c r="CG121" s="863"/>
      <c r="CH121" s="863"/>
      <c r="CI121" s="863"/>
      <c r="CJ121" s="863"/>
      <c r="CK121" s="856"/>
      <c r="CL121" s="842"/>
      <c r="CM121" s="842"/>
      <c r="CN121" s="842"/>
      <c r="CO121" s="843"/>
      <c r="CP121" s="822" t="s">
        <v>396</v>
      </c>
      <c r="CQ121" s="823"/>
      <c r="CR121" s="823"/>
      <c r="CS121" s="823"/>
      <c r="CT121" s="823"/>
      <c r="CU121" s="823"/>
      <c r="CV121" s="823"/>
      <c r="CW121" s="823"/>
      <c r="CX121" s="823"/>
      <c r="CY121" s="823"/>
      <c r="CZ121" s="823"/>
      <c r="DA121" s="823"/>
      <c r="DB121" s="823"/>
      <c r="DC121" s="823"/>
      <c r="DD121" s="823"/>
      <c r="DE121" s="823"/>
      <c r="DF121" s="824"/>
      <c r="DG121" s="803">
        <v>5002767</v>
      </c>
      <c r="DH121" s="804"/>
      <c r="DI121" s="804"/>
      <c r="DJ121" s="804"/>
      <c r="DK121" s="804"/>
      <c r="DL121" s="804">
        <v>4890203</v>
      </c>
      <c r="DM121" s="804"/>
      <c r="DN121" s="804"/>
      <c r="DO121" s="804"/>
      <c r="DP121" s="804"/>
      <c r="DQ121" s="804">
        <v>4532598</v>
      </c>
      <c r="DR121" s="804"/>
      <c r="DS121" s="804"/>
      <c r="DT121" s="804"/>
      <c r="DU121" s="804"/>
      <c r="DV121" s="781">
        <v>6</v>
      </c>
      <c r="DW121" s="781"/>
      <c r="DX121" s="781"/>
      <c r="DY121" s="781"/>
      <c r="DZ121" s="782"/>
    </row>
    <row r="122" spans="1:130" s="224" customFormat="1" ht="26.25" customHeight="1" x14ac:dyDescent="0.2">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102580384</v>
      </c>
      <c r="BR122" s="832"/>
      <c r="BS122" s="832"/>
      <c r="BT122" s="832"/>
      <c r="BU122" s="832"/>
      <c r="BV122" s="832">
        <v>101671229</v>
      </c>
      <c r="BW122" s="832"/>
      <c r="BX122" s="832"/>
      <c r="BY122" s="832"/>
      <c r="BZ122" s="832"/>
      <c r="CA122" s="832">
        <v>99245155</v>
      </c>
      <c r="CB122" s="832"/>
      <c r="CC122" s="832"/>
      <c r="CD122" s="832"/>
      <c r="CE122" s="832"/>
      <c r="CF122" s="833">
        <v>131.1</v>
      </c>
      <c r="CG122" s="834"/>
      <c r="CH122" s="834"/>
      <c r="CI122" s="834"/>
      <c r="CJ122" s="834"/>
      <c r="CK122" s="856"/>
      <c r="CL122" s="842"/>
      <c r="CM122" s="842"/>
      <c r="CN122" s="842"/>
      <c r="CO122" s="843"/>
      <c r="CP122" s="822" t="s">
        <v>394</v>
      </c>
      <c r="CQ122" s="823"/>
      <c r="CR122" s="823"/>
      <c r="CS122" s="823"/>
      <c r="CT122" s="823"/>
      <c r="CU122" s="823"/>
      <c r="CV122" s="823"/>
      <c r="CW122" s="823"/>
      <c r="CX122" s="823"/>
      <c r="CY122" s="823"/>
      <c r="CZ122" s="823"/>
      <c r="DA122" s="823"/>
      <c r="DB122" s="823"/>
      <c r="DC122" s="823"/>
      <c r="DD122" s="823"/>
      <c r="DE122" s="823"/>
      <c r="DF122" s="824"/>
      <c r="DG122" s="803">
        <v>1609633</v>
      </c>
      <c r="DH122" s="804"/>
      <c r="DI122" s="804"/>
      <c r="DJ122" s="804"/>
      <c r="DK122" s="804"/>
      <c r="DL122" s="804">
        <v>1434686</v>
      </c>
      <c r="DM122" s="804"/>
      <c r="DN122" s="804"/>
      <c r="DO122" s="804"/>
      <c r="DP122" s="804"/>
      <c r="DQ122" s="804">
        <v>1555437</v>
      </c>
      <c r="DR122" s="804"/>
      <c r="DS122" s="804"/>
      <c r="DT122" s="804"/>
      <c r="DU122" s="804"/>
      <c r="DV122" s="781">
        <v>2.1</v>
      </c>
      <c r="DW122" s="781"/>
      <c r="DX122" s="781"/>
      <c r="DY122" s="781"/>
      <c r="DZ122" s="782"/>
    </row>
    <row r="123" spans="1:130" s="224" customFormat="1" ht="26.25" customHeight="1" x14ac:dyDescent="0.2">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176276</v>
      </c>
      <c r="AB123" s="767"/>
      <c r="AC123" s="767"/>
      <c r="AD123" s="767"/>
      <c r="AE123" s="768"/>
      <c r="AF123" s="769">
        <v>175288</v>
      </c>
      <c r="AG123" s="767"/>
      <c r="AH123" s="767"/>
      <c r="AI123" s="767"/>
      <c r="AJ123" s="768"/>
      <c r="AK123" s="769">
        <v>171275</v>
      </c>
      <c r="AL123" s="767"/>
      <c r="AM123" s="767"/>
      <c r="AN123" s="767"/>
      <c r="AO123" s="768"/>
      <c r="AP123" s="811">
        <v>0.2</v>
      </c>
      <c r="AQ123" s="812"/>
      <c r="AR123" s="812"/>
      <c r="AS123" s="812"/>
      <c r="AT123" s="813"/>
      <c r="AU123" s="873"/>
      <c r="AV123" s="874"/>
      <c r="AW123" s="874"/>
      <c r="AX123" s="874"/>
      <c r="AY123" s="874"/>
      <c r="AZ123" s="245" t="s">
        <v>176</v>
      </c>
      <c r="BA123" s="245"/>
      <c r="BB123" s="245"/>
      <c r="BC123" s="245"/>
      <c r="BD123" s="245"/>
      <c r="BE123" s="245"/>
      <c r="BF123" s="245"/>
      <c r="BG123" s="245"/>
      <c r="BH123" s="245"/>
      <c r="BI123" s="245"/>
      <c r="BJ123" s="245"/>
      <c r="BK123" s="245"/>
      <c r="BL123" s="245"/>
      <c r="BM123" s="245"/>
      <c r="BN123" s="245"/>
      <c r="BO123" s="864" t="s">
        <v>452</v>
      </c>
      <c r="BP123" s="865"/>
      <c r="BQ123" s="819">
        <v>144144862</v>
      </c>
      <c r="BR123" s="820"/>
      <c r="BS123" s="820"/>
      <c r="BT123" s="820"/>
      <c r="BU123" s="820"/>
      <c r="BV123" s="820">
        <v>143751588</v>
      </c>
      <c r="BW123" s="820"/>
      <c r="BX123" s="820"/>
      <c r="BY123" s="820"/>
      <c r="BZ123" s="820"/>
      <c r="CA123" s="820">
        <v>138756831</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81.900000000000006</v>
      </c>
      <c r="BR124" s="818"/>
      <c r="BS124" s="818"/>
      <c r="BT124" s="818"/>
      <c r="BU124" s="818"/>
      <c r="BV124" s="818">
        <v>82</v>
      </c>
      <c r="BW124" s="818"/>
      <c r="BX124" s="818"/>
      <c r="BY124" s="818"/>
      <c r="BZ124" s="818"/>
      <c r="CA124" s="818">
        <v>82.8</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151730</v>
      </c>
      <c r="AB126" s="767"/>
      <c r="AC126" s="767"/>
      <c r="AD126" s="767"/>
      <c r="AE126" s="768"/>
      <c r="AF126" s="769">
        <v>131292</v>
      </c>
      <c r="AG126" s="767"/>
      <c r="AH126" s="767"/>
      <c r="AI126" s="767"/>
      <c r="AJ126" s="768"/>
      <c r="AK126" s="769">
        <v>144634</v>
      </c>
      <c r="AL126" s="767"/>
      <c r="AM126" s="767"/>
      <c r="AN126" s="767"/>
      <c r="AO126" s="768"/>
      <c r="AP126" s="811">
        <v>0.2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29278</v>
      </c>
      <c r="AB127" s="767"/>
      <c r="AC127" s="767"/>
      <c r="AD127" s="767"/>
      <c r="AE127" s="768"/>
      <c r="AF127" s="769">
        <v>29388</v>
      </c>
      <c r="AG127" s="767"/>
      <c r="AH127" s="767"/>
      <c r="AI127" s="767"/>
      <c r="AJ127" s="768"/>
      <c r="AK127" s="769">
        <v>27719</v>
      </c>
      <c r="AL127" s="767"/>
      <c r="AM127" s="767"/>
      <c r="AN127" s="767"/>
      <c r="AO127" s="768"/>
      <c r="AP127" s="811">
        <v>0</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3541971</v>
      </c>
      <c r="AB128" s="788"/>
      <c r="AC128" s="788"/>
      <c r="AD128" s="788"/>
      <c r="AE128" s="789"/>
      <c r="AF128" s="790">
        <v>3435461</v>
      </c>
      <c r="AG128" s="788"/>
      <c r="AH128" s="788"/>
      <c r="AI128" s="788"/>
      <c r="AJ128" s="789"/>
      <c r="AK128" s="790">
        <v>3042191</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v>676253</v>
      </c>
      <c r="DH128" s="778"/>
      <c r="DI128" s="778"/>
      <c r="DJ128" s="778"/>
      <c r="DK128" s="778"/>
      <c r="DL128" s="778">
        <v>619503</v>
      </c>
      <c r="DM128" s="778"/>
      <c r="DN128" s="778"/>
      <c r="DO128" s="778"/>
      <c r="DP128" s="778"/>
      <c r="DQ128" s="778">
        <v>607413</v>
      </c>
      <c r="DR128" s="778"/>
      <c r="DS128" s="778"/>
      <c r="DT128" s="778"/>
      <c r="DU128" s="778"/>
      <c r="DV128" s="779">
        <v>0.8</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84408471</v>
      </c>
      <c r="AB129" s="767"/>
      <c r="AC129" s="767"/>
      <c r="AD129" s="767"/>
      <c r="AE129" s="768"/>
      <c r="AF129" s="769">
        <v>83119681</v>
      </c>
      <c r="AG129" s="767"/>
      <c r="AH129" s="767"/>
      <c r="AI129" s="767"/>
      <c r="AJ129" s="768"/>
      <c r="AK129" s="769">
        <v>84466207</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9351316</v>
      </c>
      <c r="AB130" s="767"/>
      <c r="AC130" s="767"/>
      <c r="AD130" s="767"/>
      <c r="AE130" s="768"/>
      <c r="AF130" s="769">
        <v>9122015</v>
      </c>
      <c r="AG130" s="767"/>
      <c r="AH130" s="767"/>
      <c r="AI130" s="767"/>
      <c r="AJ130" s="768"/>
      <c r="AK130" s="769">
        <v>8778672</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8.9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75057155</v>
      </c>
      <c r="AB131" s="751"/>
      <c r="AC131" s="751"/>
      <c r="AD131" s="751"/>
      <c r="AE131" s="752"/>
      <c r="AF131" s="753">
        <v>73997666</v>
      </c>
      <c r="AG131" s="751"/>
      <c r="AH131" s="751"/>
      <c r="AI131" s="751"/>
      <c r="AJ131" s="752"/>
      <c r="AK131" s="753">
        <v>75687535</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v>82.8</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8.2921621529999996</v>
      </c>
      <c r="AB132" s="732"/>
      <c r="AC132" s="732"/>
      <c r="AD132" s="732"/>
      <c r="AE132" s="733"/>
      <c r="AF132" s="734">
        <v>9.0224264640000005</v>
      </c>
      <c r="AG132" s="732"/>
      <c r="AH132" s="732"/>
      <c r="AI132" s="732"/>
      <c r="AJ132" s="733"/>
      <c r="AK132" s="734">
        <v>9.4159480819999999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8.3000000000000007</v>
      </c>
      <c r="AB133" s="711"/>
      <c r="AC133" s="711"/>
      <c r="AD133" s="711"/>
      <c r="AE133" s="712"/>
      <c r="AF133" s="710">
        <v>8.5</v>
      </c>
      <c r="AG133" s="711"/>
      <c r="AH133" s="711"/>
      <c r="AI133" s="711"/>
      <c r="AJ133" s="712"/>
      <c r="AK133" s="710">
        <v>8.9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zVV7xb8tTUC7i8FlS8XVNAgPnQdQ+MDXdgUGovudhappmyYPWPkHfaorN4weDJrwRKActJZC6DQo10tmk1R3A==" saltValue="H3XoDJedx0+XWMVWVpDn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uZ1+SRKsFTWVtMWzKVyKUrBSyjYYKwNZMwR6D1Et465vXIOI44TmiK/ipgxuT4NvxjVjcYL44Csmlxa/dsIZw==" saltValue="IPOhQxOXEoHFkdRkn7WTO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xIvIG1/6FIBXOAjzAVHYY66wrd/8uVH3K2HQkX1Lnopj9HhigEINsN9v/Obytavb7AeOk1P/n8NnjAkEp9Wng==" saltValue="oN1HHAY6l4EIxwHzUFZcO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480</v>
      </c>
      <c r="AL6" s="260"/>
      <c r="AM6" s="260"/>
      <c r="AN6" s="260"/>
    </row>
    <row r="7" spans="1:46" ht="13.5" customHeight="1" x14ac:dyDescent="0.2">
      <c r="A7" s="259"/>
      <c r="AK7" s="262"/>
      <c r="AL7" s="263"/>
      <c r="AM7" s="263"/>
      <c r="AN7" s="264"/>
      <c r="AO7" s="1092" t="s">
        <v>481</v>
      </c>
      <c r="AP7" s="265"/>
      <c r="AQ7" s="266" t="s">
        <v>482</v>
      </c>
      <c r="AR7" s="267"/>
    </row>
    <row r="8" spans="1:46" ht="13" x14ac:dyDescent="0.2">
      <c r="A8" s="259"/>
      <c r="AK8" s="268"/>
      <c r="AL8" s="269"/>
      <c r="AM8" s="269"/>
      <c r="AN8" s="270"/>
      <c r="AO8" s="1093"/>
      <c r="AP8" s="271" t="s">
        <v>483</v>
      </c>
      <c r="AQ8" s="272" t="s">
        <v>484</v>
      </c>
      <c r="AR8" s="273" t="s">
        <v>485</v>
      </c>
    </row>
    <row r="9" spans="1:46" ht="13" x14ac:dyDescent="0.2">
      <c r="A9" s="259"/>
      <c r="AK9" s="1104" t="s">
        <v>486</v>
      </c>
      <c r="AL9" s="1105"/>
      <c r="AM9" s="1105"/>
      <c r="AN9" s="1106"/>
      <c r="AO9" s="274">
        <v>21867728</v>
      </c>
      <c r="AP9" s="274">
        <v>68244</v>
      </c>
      <c r="AQ9" s="275">
        <v>62936</v>
      </c>
      <c r="AR9" s="276">
        <v>8.4</v>
      </c>
    </row>
    <row r="10" spans="1:46" ht="13.5" customHeight="1" x14ac:dyDescent="0.2">
      <c r="A10" s="259"/>
      <c r="AK10" s="1104" t="s">
        <v>487</v>
      </c>
      <c r="AL10" s="1105"/>
      <c r="AM10" s="1105"/>
      <c r="AN10" s="1106"/>
      <c r="AO10" s="277">
        <v>7249</v>
      </c>
      <c r="AP10" s="277">
        <v>23</v>
      </c>
      <c r="AQ10" s="278">
        <v>1734</v>
      </c>
      <c r="AR10" s="279">
        <v>-98.7</v>
      </c>
    </row>
    <row r="11" spans="1:46" ht="13.5" customHeight="1" x14ac:dyDescent="0.2">
      <c r="A11" s="259"/>
      <c r="AK11" s="1104" t="s">
        <v>488</v>
      </c>
      <c r="AL11" s="1105"/>
      <c r="AM11" s="1105"/>
      <c r="AN11" s="1106"/>
      <c r="AO11" s="277">
        <v>85691</v>
      </c>
      <c r="AP11" s="277">
        <v>267</v>
      </c>
      <c r="AQ11" s="278">
        <v>694</v>
      </c>
      <c r="AR11" s="279">
        <v>-61.5</v>
      </c>
    </row>
    <row r="12" spans="1:46" ht="13.5" customHeight="1" x14ac:dyDescent="0.2">
      <c r="A12" s="259"/>
      <c r="AK12" s="1104" t="s">
        <v>489</v>
      </c>
      <c r="AL12" s="1105"/>
      <c r="AM12" s="1105"/>
      <c r="AN12" s="1106"/>
      <c r="AO12" s="277" t="s">
        <v>490</v>
      </c>
      <c r="AP12" s="277" t="s">
        <v>490</v>
      </c>
      <c r="AQ12" s="278">
        <v>24</v>
      </c>
      <c r="AR12" s="279" t="s">
        <v>490</v>
      </c>
    </row>
    <row r="13" spans="1:46" ht="13.5" customHeight="1" x14ac:dyDescent="0.2">
      <c r="A13" s="259"/>
      <c r="AK13" s="1104" t="s">
        <v>491</v>
      </c>
      <c r="AL13" s="1105"/>
      <c r="AM13" s="1105"/>
      <c r="AN13" s="1106"/>
      <c r="AO13" s="277">
        <v>769354</v>
      </c>
      <c r="AP13" s="277">
        <v>2401</v>
      </c>
      <c r="AQ13" s="278">
        <v>1996</v>
      </c>
      <c r="AR13" s="279">
        <v>20.3</v>
      </c>
    </row>
    <row r="14" spans="1:46" ht="13.5" customHeight="1" x14ac:dyDescent="0.2">
      <c r="A14" s="259"/>
      <c r="AK14" s="1104" t="s">
        <v>492</v>
      </c>
      <c r="AL14" s="1105"/>
      <c r="AM14" s="1105"/>
      <c r="AN14" s="1106"/>
      <c r="AO14" s="277">
        <v>682417</v>
      </c>
      <c r="AP14" s="277">
        <v>2130</v>
      </c>
      <c r="AQ14" s="278">
        <v>1351</v>
      </c>
      <c r="AR14" s="279">
        <v>57.7</v>
      </c>
    </row>
    <row r="15" spans="1:46" ht="13.5" customHeight="1" x14ac:dyDescent="0.2">
      <c r="A15" s="259"/>
      <c r="AK15" s="1107" t="s">
        <v>493</v>
      </c>
      <c r="AL15" s="1108"/>
      <c r="AM15" s="1108"/>
      <c r="AN15" s="1109"/>
      <c r="AO15" s="277">
        <v>-759593</v>
      </c>
      <c r="AP15" s="277">
        <v>-2370</v>
      </c>
      <c r="AQ15" s="278">
        <v>-1933</v>
      </c>
      <c r="AR15" s="279">
        <v>22.6</v>
      </c>
    </row>
    <row r="16" spans="1:46" ht="13" x14ac:dyDescent="0.2">
      <c r="A16" s="259"/>
      <c r="AK16" s="1107" t="s">
        <v>176</v>
      </c>
      <c r="AL16" s="1108"/>
      <c r="AM16" s="1108"/>
      <c r="AN16" s="1109"/>
      <c r="AO16" s="277">
        <v>22652846</v>
      </c>
      <c r="AP16" s="277">
        <v>70694</v>
      </c>
      <c r="AQ16" s="278">
        <v>66802</v>
      </c>
      <c r="AR16" s="279">
        <v>5.8</v>
      </c>
    </row>
    <row r="17" spans="1:46" ht="13" x14ac:dyDescent="0.2">
      <c r="A17" s="259"/>
    </row>
    <row r="18" spans="1:46" ht="13" x14ac:dyDescent="0.2">
      <c r="A18" s="259"/>
      <c r="AQ18" s="280"/>
      <c r="AR18" s="280"/>
    </row>
    <row r="19" spans="1:46" ht="13" x14ac:dyDescent="0.2">
      <c r="A19" s="259"/>
      <c r="AK19" s="255" t="s">
        <v>494</v>
      </c>
    </row>
    <row r="20" spans="1:46" ht="13" x14ac:dyDescent="0.2">
      <c r="A20" s="259"/>
      <c r="AK20" s="281"/>
      <c r="AL20" s="282"/>
      <c r="AM20" s="282"/>
      <c r="AN20" s="283"/>
      <c r="AO20" s="284" t="s">
        <v>495</v>
      </c>
      <c r="AP20" s="285" t="s">
        <v>496</v>
      </c>
      <c r="AQ20" s="286" t="s">
        <v>497</v>
      </c>
      <c r="AR20" s="287"/>
    </row>
    <row r="21" spans="1:46" s="260" customFormat="1" ht="13" x14ac:dyDescent="0.2">
      <c r="A21" s="288"/>
      <c r="AK21" s="1110" t="s">
        <v>498</v>
      </c>
      <c r="AL21" s="1111"/>
      <c r="AM21" s="1111"/>
      <c r="AN21" s="1112"/>
      <c r="AO21" s="289">
        <v>6.86</v>
      </c>
      <c r="AP21" s="290">
        <v>6.52</v>
      </c>
      <c r="AQ21" s="291">
        <v>0.34</v>
      </c>
      <c r="AS21" s="292"/>
      <c r="AT21" s="288"/>
    </row>
    <row r="22" spans="1:46" s="260" customFormat="1" ht="13" x14ac:dyDescent="0.2">
      <c r="A22" s="288"/>
      <c r="AK22" s="1110" t="s">
        <v>499</v>
      </c>
      <c r="AL22" s="1111"/>
      <c r="AM22" s="1111"/>
      <c r="AN22" s="1112"/>
      <c r="AO22" s="293">
        <v>98.8</v>
      </c>
      <c r="AP22" s="294">
        <v>99.2</v>
      </c>
      <c r="AQ22" s="295">
        <v>-0.4</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3" t="s">
        <v>500</v>
      </c>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03"/>
      <c r="AI26" s="1103"/>
      <c r="AJ26" s="1103"/>
      <c r="AK26" s="1103"/>
      <c r="AL26" s="1103"/>
      <c r="AM26" s="1103"/>
      <c r="AN26" s="1103"/>
      <c r="AO26" s="1103"/>
      <c r="AP26" s="1103"/>
      <c r="AQ26" s="1103"/>
      <c r="AR26" s="1103"/>
      <c r="AS26" s="1103"/>
    </row>
    <row r="27" spans="1:46" ht="13" x14ac:dyDescent="0.2">
      <c r="A27" s="300"/>
      <c r="AS27" s="255"/>
      <c r="AT27" s="255"/>
    </row>
    <row r="28" spans="1:46" ht="16.5"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502</v>
      </c>
      <c r="AL29" s="260"/>
      <c r="AM29" s="260"/>
      <c r="AN29" s="260"/>
      <c r="AS29" s="302"/>
    </row>
    <row r="30" spans="1:46" ht="13.5" customHeight="1" x14ac:dyDescent="0.2">
      <c r="A30" s="259"/>
      <c r="AK30" s="262"/>
      <c r="AL30" s="263"/>
      <c r="AM30" s="263"/>
      <c r="AN30" s="264"/>
      <c r="AO30" s="1092" t="s">
        <v>481</v>
      </c>
      <c r="AP30" s="265"/>
      <c r="AQ30" s="266" t="s">
        <v>482</v>
      </c>
      <c r="AR30" s="267"/>
    </row>
    <row r="31" spans="1:46" ht="13" x14ac:dyDescent="0.2">
      <c r="A31" s="259"/>
      <c r="AK31" s="268"/>
      <c r="AL31" s="269"/>
      <c r="AM31" s="269"/>
      <c r="AN31" s="270"/>
      <c r="AO31" s="1093"/>
      <c r="AP31" s="271" t="s">
        <v>483</v>
      </c>
      <c r="AQ31" s="272" t="s">
        <v>484</v>
      </c>
      <c r="AR31" s="273" t="s">
        <v>485</v>
      </c>
    </row>
    <row r="32" spans="1:46" ht="27" customHeight="1" x14ac:dyDescent="0.2">
      <c r="A32" s="259"/>
      <c r="AK32" s="1094" t="s">
        <v>503</v>
      </c>
      <c r="AL32" s="1095"/>
      <c r="AM32" s="1095"/>
      <c r="AN32" s="1096"/>
      <c r="AO32" s="303">
        <v>17072092</v>
      </c>
      <c r="AP32" s="303">
        <v>53278</v>
      </c>
      <c r="AQ32" s="304">
        <v>37417</v>
      </c>
      <c r="AR32" s="305">
        <v>42.4</v>
      </c>
    </row>
    <row r="33" spans="1:46" ht="13.5" customHeight="1" x14ac:dyDescent="0.2">
      <c r="A33" s="259"/>
      <c r="AK33" s="1094" t="s">
        <v>504</v>
      </c>
      <c r="AL33" s="1095"/>
      <c r="AM33" s="1095"/>
      <c r="AN33" s="1096"/>
      <c r="AO33" s="303" t="s">
        <v>490</v>
      </c>
      <c r="AP33" s="303" t="s">
        <v>490</v>
      </c>
      <c r="AQ33" s="304" t="s">
        <v>490</v>
      </c>
      <c r="AR33" s="305" t="s">
        <v>490</v>
      </c>
    </row>
    <row r="34" spans="1:46" ht="27" customHeight="1" x14ac:dyDescent="0.2">
      <c r="A34" s="259"/>
      <c r="AK34" s="1094" t="s">
        <v>505</v>
      </c>
      <c r="AL34" s="1095"/>
      <c r="AM34" s="1095"/>
      <c r="AN34" s="1096"/>
      <c r="AO34" s="303" t="s">
        <v>490</v>
      </c>
      <c r="AP34" s="303" t="s">
        <v>490</v>
      </c>
      <c r="AQ34" s="304">
        <v>46</v>
      </c>
      <c r="AR34" s="305" t="s">
        <v>490</v>
      </c>
    </row>
    <row r="35" spans="1:46" ht="27" customHeight="1" x14ac:dyDescent="0.2">
      <c r="A35" s="259"/>
      <c r="AK35" s="1094" t="s">
        <v>506</v>
      </c>
      <c r="AL35" s="1095"/>
      <c r="AM35" s="1095"/>
      <c r="AN35" s="1096"/>
      <c r="AO35" s="303">
        <v>1483991</v>
      </c>
      <c r="AP35" s="303">
        <v>4631</v>
      </c>
      <c r="AQ35" s="304">
        <v>8245</v>
      </c>
      <c r="AR35" s="305">
        <v>-43.8</v>
      </c>
    </row>
    <row r="36" spans="1:46" ht="27" customHeight="1" x14ac:dyDescent="0.2">
      <c r="A36" s="259"/>
      <c r="AK36" s="1094" t="s">
        <v>507</v>
      </c>
      <c r="AL36" s="1095"/>
      <c r="AM36" s="1095"/>
      <c r="AN36" s="1096"/>
      <c r="AO36" s="303" t="s">
        <v>490</v>
      </c>
      <c r="AP36" s="303" t="s">
        <v>490</v>
      </c>
      <c r="AQ36" s="304">
        <v>440</v>
      </c>
      <c r="AR36" s="305" t="s">
        <v>490</v>
      </c>
    </row>
    <row r="37" spans="1:46" ht="13.5" customHeight="1" x14ac:dyDescent="0.2">
      <c r="A37" s="259"/>
      <c r="AK37" s="1094" t="s">
        <v>508</v>
      </c>
      <c r="AL37" s="1095"/>
      <c r="AM37" s="1095"/>
      <c r="AN37" s="1096"/>
      <c r="AO37" s="303">
        <v>391479</v>
      </c>
      <c r="AP37" s="303">
        <v>1222</v>
      </c>
      <c r="AQ37" s="304">
        <v>558</v>
      </c>
      <c r="AR37" s="305">
        <v>119</v>
      </c>
    </row>
    <row r="38" spans="1:46" ht="27" customHeight="1" x14ac:dyDescent="0.2">
      <c r="A38" s="259"/>
      <c r="AK38" s="1097" t="s">
        <v>509</v>
      </c>
      <c r="AL38" s="1098"/>
      <c r="AM38" s="1098"/>
      <c r="AN38" s="1099"/>
      <c r="AO38" s="306" t="s">
        <v>490</v>
      </c>
      <c r="AP38" s="306" t="s">
        <v>490</v>
      </c>
      <c r="AQ38" s="307">
        <v>1</v>
      </c>
      <c r="AR38" s="295" t="s">
        <v>490</v>
      </c>
      <c r="AS38" s="302"/>
    </row>
    <row r="39" spans="1:46" ht="13" x14ac:dyDescent="0.2">
      <c r="A39" s="259"/>
      <c r="AK39" s="1097" t="s">
        <v>510</v>
      </c>
      <c r="AL39" s="1098"/>
      <c r="AM39" s="1098"/>
      <c r="AN39" s="1099"/>
      <c r="AO39" s="303">
        <v>-3042191</v>
      </c>
      <c r="AP39" s="303">
        <v>-9494</v>
      </c>
      <c r="AQ39" s="304">
        <v>-7933</v>
      </c>
      <c r="AR39" s="305">
        <v>19.7</v>
      </c>
      <c r="AS39" s="302"/>
    </row>
    <row r="40" spans="1:46" ht="27" customHeight="1" x14ac:dyDescent="0.2">
      <c r="A40" s="259"/>
      <c r="AK40" s="1094" t="s">
        <v>511</v>
      </c>
      <c r="AL40" s="1095"/>
      <c r="AM40" s="1095"/>
      <c r="AN40" s="1096"/>
      <c r="AO40" s="303">
        <v>-8778672</v>
      </c>
      <c r="AP40" s="303">
        <v>-27396</v>
      </c>
      <c r="AQ40" s="304">
        <v>-28055</v>
      </c>
      <c r="AR40" s="305">
        <v>-2.2999999999999998</v>
      </c>
      <c r="AS40" s="302"/>
    </row>
    <row r="41" spans="1:46" ht="13" x14ac:dyDescent="0.2">
      <c r="A41" s="259"/>
      <c r="AK41" s="1100" t="s">
        <v>286</v>
      </c>
      <c r="AL41" s="1101"/>
      <c r="AM41" s="1101"/>
      <c r="AN41" s="1102"/>
      <c r="AO41" s="303">
        <v>7126699</v>
      </c>
      <c r="AP41" s="303">
        <v>22241</v>
      </c>
      <c r="AQ41" s="304">
        <v>10719</v>
      </c>
      <c r="AR41" s="305">
        <v>107.5</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 x14ac:dyDescent="0.2">
      <c r="A48" s="259"/>
      <c r="AK48" s="313" t="s">
        <v>513</v>
      </c>
      <c r="AL48" s="313"/>
      <c r="AM48" s="313"/>
      <c r="AN48" s="313"/>
      <c r="AO48" s="313"/>
      <c r="AP48" s="313"/>
      <c r="AQ48" s="314"/>
      <c r="AR48" s="313"/>
    </row>
    <row r="49" spans="1:44" ht="13.5" customHeight="1" x14ac:dyDescent="0.2">
      <c r="A49" s="259"/>
      <c r="AK49" s="315"/>
      <c r="AL49" s="316"/>
      <c r="AM49" s="1087" t="s">
        <v>481</v>
      </c>
      <c r="AN49" s="1089" t="s">
        <v>514</v>
      </c>
      <c r="AO49" s="1090"/>
      <c r="AP49" s="1090"/>
      <c r="AQ49" s="1090"/>
      <c r="AR49" s="1091"/>
    </row>
    <row r="50" spans="1:44" ht="13" x14ac:dyDescent="0.2">
      <c r="A50" s="259"/>
      <c r="AK50" s="317"/>
      <c r="AL50" s="318"/>
      <c r="AM50" s="1088"/>
      <c r="AN50" s="319" t="s">
        <v>515</v>
      </c>
      <c r="AO50" s="320" t="s">
        <v>516</v>
      </c>
      <c r="AP50" s="321" t="s">
        <v>517</v>
      </c>
      <c r="AQ50" s="322" t="s">
        <v>518</v>
      </c>
      <c r="AR50" s="323" t="s">
        <v>519</v>
      </c>
    </row>
    <row r="51" spans="1:44" ht="13" x14ac:dyDescent="0.2">
      <c r="A51" s="259"/>
      <c r="AK51" s="315" t="s">
        <v>520</v>
      </c>
      <c r="AL51" s="316"/>
      <c r="AM51" s="324">
        <v>16327804</v>
      </c>
      <c r="AN51" s="325">
        <v>48875</v>
      </c>
      <c r="AO51" s="326">
        <v>5.6</v>
      </c>
      <c r="AP51" s="327">
        <v>51849</v>
      </c>
      <c r="AQ51" s="328">
        <v>11.6</v>
      </c>
      <c r="AR51" s="329">
        <v>-6</v>
      </c>
    </row>
    <row r="52" spans="1:44" ht="13" x14ac:dyDescent="0.2">
      <c r="A52" s="259"/>
      <c r="AK52" s="330"/>
      <c r="AL52" s="331" t="s">
        <v>521</v>
      </c>
      <c r="AM52" s="332">
        <v>9985860</v>
      </c>
      <c r="AN52" s="333">
        <v>29892</v>
      </c>
      <c r="AO52" s="334">
        <v>4.3</v>
      </c>
      <c r="AP52" s="335">
        <v>26326</v>
      </c>
      <c r="AQ52" s="336">
        <v>9.6</v>
      </c>
      <c r="AR52" s="337">
        <v>-5.3</v>
      </c>
    </row>
    <row r="53" spans="1:44" ht="13" x14ac:dyDescent="0.2">
      <c r="A53" s="259"/>
      <c r="AK53" s="315" t="s">
        <v>522</v>
      </c>
      <c r="AL53" s="316"/>
      <c r="AM53" s="324">
        <v>16259161</v>
      </c>
      <c r="AN53" s="325">
        <v>49062</v>
      </c>
      <c r="AO53" s="326">
        <v>0.4</v>
      </c>
      <c r="AP53" s="327">
        <v>52191</v>
      </c>
      <c r="AQ53" s="328">
        <v>0.7</v>
      </c>
      <c r="AR53" s="329">
        <v>-0.3</v>
      </c>
    </row>
    <row r="54" spans="1:44" ht="13" x14ac:dyDescent="0.2">
      <c r="A54" s="259"/>
      <c r="AK54" s="330"/>
      <c r="AL54" s="331" t="s">
        <v>521</v>
      </c>
      <c r="AM54" s="332">
        <v>9190415</v>
      </c>
      <c r="AN54" s="333">
        <v>27732</v>
      </c>
      <c r="AO54" s="334">
        <v>-7.2</v>
      </c>
      <c r="AP54" s="335">
        <v>26807</v>
      </c>
      <c r="AQ54" s="336">
        <v>1.8</v>
      </c>
      <c r="AR54" s="337">
        <v>-9</v>
      </c>
    </row>
    <row r="55" spans="1:44" ht="13" x14ac:dyDescent="0.2">
      <c r="A55" s="259"/>
      <c r="AK55" s="315" t="s">
        <v>523</v>
      </c>
      <c r="AL55" s="316"/>
      <c r="AM55" s="324">
        <v>14948063</v>
      </c>
      <c r="AN55" s="325">
        <v>45579</v>
      </c>
      <c r="AO55" s="326">
        <v>-7.1</v>
      </c>
      <c r="AP55" s="327">
        <v>48105</v>
      </c>
      <c r="AQ55" s="328">
        <v>-7.8</v>
      </c>
      <c r="AR55" s="329">
        <v>0.7</v>
      </c>
    </row>
    <row r="56" spans="1:44" ht="13" x14ac:dyDescent="0.2">
      <c r="A56" s="259"/>
      <c r="AK56" s="330"/>
      <c r="AL56" s="331" t="s">
        <v>521</v>
      </c>
      <c r="AM56" s="332">
        <v>10512349</v>
      </c>
      <c r="AN56" s="333">
        <v>32054</v>
      </c>
      <c r="AO56" s="334">
        <v>15.6</v>
      </c>
      <c r="AP56" s="335">
        <v>24072</v>
      </c>
      <c r="AQ56" s="336">
        <v>-10.199999999999999</v>
      </c>
      <c r="AR56" s="337">
        <v>25.8</v>
      </c>
    </row>
    <row r="57" spans="1:44" ht="13" x14ac:dyDescent="0.2">
      <c r="A57" s="259"/>
      <c r="AK57" s="315" t="s">
        <v>524</v>
      </c>
      <c r="AL57" s="316"/>
      <c r="AM57" s="324">
        <v>20834207</v>
      </c>
      <c r="AN57" s="325">
        <v>64266</v>
      </c>
      <c r="AO57" s="326">
        <v>41</v>
      </c>
      <c r="AP57" s="327">
        <v>47446</v>
      </c>
      <c r="AQ57" s="328">
        <v>-1.4</v>
      </c>
      <c r="AR57" s="329">
        <v>42.4</v>
      </c>
    </row>
    <row r="58" spans="1:44" ht="13" x14ac:dyDescent="0.2">
      <c r="A58" s="259"/>
      <c r="AK58" s="330"/>
      <c r="AL58" s="331" t="s">
        <v>521</v>
      </c>
      <c r="AM58" s="332">
        <v>13516937</v>
      </c>
      <c r="AN58" s="333">
        <v>41695</v>
      </c>
      <c r="AO58" s="334">
        <v>30.1</v>
      </c>
      <c r="AP58" s="335">
        <v>24371</v>
      </c>
      <c r="AQ58" s="336">
        <v>1.2</v>
      </c>
      <c r="AR58" s="337">
        <v>28.9</v>
      </c>
    </row>
    <row r="59" spans="1:44" ht="13" x14ac:dyDescent="0.2">
      <c r="A59" s="259"/>
      <c r="AK59" s="315" t="s">
        <v>525</v>
      </c>
      <c r="AL59" s="316"/>
      <c r="AM59" s="324">
        <v>18196914</v>
      </c>
      <c r="AN59" s="325">
        <v>56788</v>
      </c>
      <c r="AO59" s="326">
        <v>-11.6</v>
      </c>
      <c r="AP59" s="327">
        <v>48387</v>
      </c>
      <c r="AQ59" s="328">
        <v>2</v>
      </c>
      <c r="AR59" s="329">
        <v>-13.6</v>
      </c>
    </row>
    <row r="60" spans="1:44" ht="13" x14ac:dyDescent="0.2">
      <c r="A60" s="259"/>
      <c r="AK60" s="330"/>
      <c r="AL60" s="331" t="s">
        <v>521</v>
      </c>
      <c r="AM60" s="332">
        <v>10976478</v>
      </c>
      <c r="AN60" s="333">
        <v>34255</v>
      </c>
      <c r="AO60" s="334">
        <v>-17.8</v>
      </c>
      <c r="AP60" s="335">
        <v>25592</v>
      </c>
      <c r="AQ60" s="336">
        <v>5</v>
      </c>
      <c r="AR60" s="337">
        <v>-22.8</v>
      </c>
    </row>
    <row r="61" spans="1:44" ht="13" x14ac:dyDescent="0.2">
      <c r="A61" s="259"/>
      <c r="AK61" s="315" t="s">
        <v>526</v>
      </c>
      <c r="AL61" s="338"/>
      <c r="AM61" s="324">
        <v>17313230</v>
      </c>
      <c r="AN61" s="325">
        <v>52914</v>
      </c>
      <c r="AO61" s="326">
        <v>5.7</v>
      </c>
      <c r="AP61" s="327">
        <v>49596</v>
      </c>
      <c r="AQ61" s="339">
        <v>1</v>
      </c>
      <c r="AR61" s="329">
        <v>4.7</v>
      </c>
    </row>
    <row r="62" spans="1:44" ht="13" x14ac:dyDescent="0.2">
      <c r="A62" s="259"/>
      <c r="AK62" s="330"/>
      <c r="AL62" s="331" t="s">
        <v>521</v>
      </c>
      <c r="AM62" s="332">
        <v>10836408</v>
      </c>
      <c r="AN62" s="333">
        <v>33126</v>
      </c>
      <c r="AO62" s="334">
        <v>5</v>
      </c>
      <c r="AP62" s="335">
        <v>25434</v>
      </c>
      <c r="AQ62" s="336">
        <v>1.5</v>
      </c>
      <c r="AR62" s="337">
        <v>3.5</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DPhqSrmsTry7cxB1ZLkzh00Uinf/GE4jW4yrN0VBWPnoq0g7Z8zRUCJzxrSl2yBCAXJLGwzuJ28daD5vcXOmfg==" saltValue="O8IbCZ9smQ64mmy1EtnA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qlgVrtzdM7VsOWuGZn+Nd8Qhqoz1gjkMSR2igXCXGmaC+WTIkK/CVrFAH03soULpHyIJG3JzSPhsOuzU4897Tg==" saltValue="CIcIVcDsASybnzZebij+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VqTv7eR0rHPA3uCay9BBg6W3yh5N61bO62il9foLD8Dnk8QDtGEEUBqDx4VPtt22jRRfphP5oH1cWAoL0Hvdlw==" saltValue="LZ/D0DjckszUhJCsYsfS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13" t="s">
        <v>3</v>
      </c>
      <c r="D47" s="1113"/>
      <c r="E47" s="1114"/>
      <c r="F47" s="11">
        <v>4.63</v>
      </c>
      <c r="G47" s="12">
        <v>5.33</v>
      </c>
      <c r="H47" s="12">
        <v>6.62</v>
      </c>
      <c r="I47" s="12">
        <v>10.65</v>
      </c>
      <c r="J47" s="13">
        <v>9.25</v>
      </c>
    </row>
    <row r="48" spans="2:10" ht="57.75" customHeight="1" x14ac:dyDescent="0.2">
      <c r="B48" s="14"/>
      <c r="C48" s="1115" t="s">
        <v>4</v>
      </c>
      <c r="D48" s="1115"/>
      <c r="E48" s="1116"/>
      <c r="F48" s="15">
        <v>1.51</v>
      </c>
      <c r="G48" s="16">
        <v>2.92</v>
      </c>
      <c r="H48" s="16">
        <v>7.71</v>
      </c>
      <c r="I48" s="16">
        <v>4.67</v>
      </c>
      <c r="J48" s="17">
        <v>1.23</v>
      </c>
    </row>
    <row r="49" spans="2:10" ht="57.75" customHeight="1" thickBot="1" x14ac:dyDescent="0.25">
      <c r="B49" s="18"/>
      <c r="C49" s="1117" t="s">
        <v>5</v>
      </c>
      <c r="D49" s="1117"/>
      <c r="E49" s="1118"/>
      <c r="F49" s="19" t="s">
        <v>533</v>
      </c>
      <c r="G49" s="20">
        <v>1.42</v>
      </c>
      <c r="H49" s="20">
        <v>4.88</v>
      </c>
      <c r="I49" s="20" t="s">
        <v>534</v>
      </c>
      <c r="J49" s="21" t="s">
        <v>535</v>
      </c>
    </row>
    <row r="50" spans="2:10" ht="13" x14ac:dyDescent="0.2"/>
  </sheetData>
  <sheetProtection algorithmName="SHA-512" hashValue="c+N0ycXnqeGyn77eiDFiWKUY7NemNyA5E3k5Xht3g7A3XAdlglx4FAMULsxKT7EzBQBHP5Pu/ecU5izHKi+hJA==" saltValue="rrJaGJMGSAw18Xfyftj1n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23" t="s">
        <v>536</v>
      </c>
      <c r="D34" s="1123"/>
      <c r="E34" s="1124"/>
      <c r="F34" s="32" t="s">
        <v>537</v>
      </c>
      <c r="G34" s="33">
        <v>0.25</v>
      </c>
      <c r="H34" s="33">
        <v>1.97</v>
      </c>
      <c r="I34" s="33">
        <v>2.48</v>
      </c>
      <c r="J34" s="34">
        <v>1.24</v>
      </c>
      <c r="K34" s="22"/>
      <c r="L34" s="22"/>
      <c r="M34" s="22"/>
      <c r="N34" s="22"/>
      <c r="O34" s="22"/>
      <c r="P34" s="22"/>
    </row>
    <row r="35" spans="1:16" ht="39" customHeight="1" x14ac:dyDescent="0.2">
      <c r="A35" s="22"/>
      <c r="B35" s="35"/>
      <c r="C35" s="1119" t="s">
        <v>538</v>
      </c>
      <c r="D35" s="1119"/>
      <c r="E35" s="1120"/>
      <c r="F35" s="36">
        <v>1.49</v>
      </c>
      <c r="G35" s="37">
        <v>2.9</v>
      </c>
      <c r="H35" s="37">
        <v>7.7</v>
      </c>
      <c r="I35" s="37">
        <v>4.67</v>
      </c>
      <c r="J35" s="38">
        <v>1.22</v>
      </c>
      <c r="K35" s="22"/>
      <c r="L35" s="22"/>
      <c r="M35" s="22"/>
      <c r="N35" s="22"/>
      <c r="O35" s="22"/>
      <c r="P35" s="22"/>
    </row>
    <row r="36" spans="1:16" ht="39" customHeight="1" x14ac:dyDescent="0.2">
      <c r="A36" s="22"/>
      <c r="B36" s="35"/>
      <c r="C36" s="1119" t="s">
        <v>539</v>
      </c>
      <c r="D36" s="1119"/>
      <c r="E36" s="1120"/>
      <c r="F36" s="36">
        <v>1.55</v>
      </c>
      <c r="G36" s="37">
        <v>1.06</v>
      </c>
      <c r="H36" s="37">
        <v>0.51</v>
      </c>
      <c r="I36" s="37">
        <v>0.55000000000000004</v>
      </c>
      <c r="J36" s="38">
        <v>1.22</v>
      </c>
      <c r="K36" s="22"/>
      <c r="L36" s="22"/>
      <c r="M36" s="22"/>
      <c r="N36" s="22"/>
      <c r="O36" s="22"/>
      <c r="P36" s="22"/>
    </row>
    <row r="37" spans="1:16" ht="39" customHeight="1" x14ac:dyDescent="0.2">
      <c r="A37" s="22"/>
      <c r="B37" s="35"/>
      <c r="C37" s="1119" t="s">
        <v>540</v>
      </c>
      <c r="D37" s="1119"/>
      <c r="E37" s="1120"/>
      <c r="F37" s="36">
        <v>1.0900000000000001</v>
      </c>
      <c r="G37" s="37">
        <v>0.81</v>
      </c>
      <c r="H37" s="37">
        <v>0.51</v>
      </c>
      <c r="I37" s="37">
        <v>0.61</v>
      </c>
      <c r="J37" s="38">
        <v>0.56000000000000005</v>
      </c>
      <c r="K37" s="22"/>
      <c r="L37" s="22"/>
      <c r="M37" s="22"/>
      <c r="N37" s="22"/>
      <c r="O37" s="22"/>
      <c r="P37" s="22"/>
    </row>
    <row r="38" spans="1:16" ht="39" customHeight="1" x14ac:dyDescent="0.2">
      <c r="A38" s="22"/>
      <c r="B38" s="35"/>
      <c r="C38" s="1119" t="s">
        <v>541</v>
      </c>
      <c r="D38" s="1119"/>
      <c r="E38" s="1120"/>
      <c r="F38" s="36">
        <v>0.83</v>
      </c>
      <c r="G38" s="37">
        <v>1.0900000000000001</v>
      </c>
      <c r="H38" s="37">
        <v>0.84</v>
      </c>
      <c r="I38" s="37">
        <v>0.91</v>
      </c>
      <c r="J38" s="38">
        <v>0.5</v>
      </c>
      <c r="K38" s="22"/>
      <c r="L38" s="22"/>
      <c r="M38" s="22"/>
      <c r="N38" s="22"/>
      <c r="O38" s="22"/>
      <c r="P38" s="22"/>
    </row>
    <row r="39" spans="1:16" ht="39" customHeight="1" x14ac:dyDescent="0.2">
      <c r="A39" s="22"/>
      <c r="B39" s="35"/>
      <c r="C39" s="1119" t="s">
        <v>542</v>
      </c>
      <c r="D39" s="1119"/>
      <c r="E39" s="1120"/>
      <c r="F39" s="36">
        <v>0.27</v>
      </c>
      <c r="G39" s="37">
        <v>0.63</v>
      </c>
      <c r="H39" s="37">
        <v>0.54</v>
      </c>
      <c r="I39" s="37">
        <v>0.39</v>
      </c>
      <c r="J39" s="38">
        <v>0.21</v>
      </c>
      <c r="K39" s="22"/>
      <c r="L39" s="22"/>
      <c r="M39" s="22"/>
      <c r="N39" s="22"/>
      <c r="O39" s="22"/>
      <c r="P39" s="22"/>
    </row>
    <row r="40" spans="1:16" ht="39" customHeight="1" x14ac:dyDescent="0.2">
      <c r="A40" s="22"/>
      <c r="B40" s="35"/>
      <c r="C40" s="1119" t="s">
        <v>543</v>
      </c>
      <c r="D40" s="1119"/>
      <c r="E40" s="1120"/>
      <c r="F40" s="36">
        <v>0</v>
      </c>
      <c r="G40" s="37">
        <v>0</v>
      </c>
      <c r="H40" s="37">
        <v>0</v>
      </c>
      <c r="I40" s="37">
        <v>0</v>
      </c>
      <c r="J40" s="38">
        <v>0</v>
      </c>
      <c r="K40" s="22"/>
      <c r="L40" s="22"/>
      <c r="M40" s="22"/>
      <c r="N40" s="22"/>
      <c r="O40" s="22"/>
      <c r="P40" s="22"/>
    </row>
    <row r="41" spans="1:16" ht="39" customHeight="1" x14ac:dyDescent="0.2">
      <c r="A41" s="22"/>
      <c r="B41" s="35"/>
      <c r="C41" s="1119" t="s">
        <v>544</v>
      </c>
      <c r="D41" s="1119"/>
      <c r="E41" s="1120"/>
      <c r="F41" s="36">
        <v>0.02</v>
      </c>
      <c r="G41" s="37">
        <v>0.01</v>
      </c>
      <c r="H41" s="37">
        <v>0</v>
      </c>
      <c r="I41" s="37">
        <v>0</v>
      </c>
      <c r="J41" s="38">
        <v>0</v>
      </c>
      <c r="K41" s="22"/>
      <c r="L41" s="22"/>
      <c r="M41" s="22"/>
      <c r="N41" s="22"/>
      <c r="O41" s="22"/>
      <c r="P41" s="22"/>
    </row>
    <row r="42" spans="1:16" ht="39" customHeight="1" x14ac:dyDescent="0.2">
      <c r="A42" s="22"/>
      <c r="B42" s="39"/>
      <c r="C42" s="1119" t="s">
        <v>545</v>
      </c>
      <c r="D42" s="1119"/>
      <c r="E42" s="1120"/>
      <c r="F42" s="36" t="s">
        <v>490</v>
      </c>
      <c r="G42" s="37" t="s">
        <v>490</v>
      </c>
      <c r="H42" s="37" t="s">
        <v>490</v>
      </c>
      <c r="I42" s="37" t="s">
        <v>490</v>
      </c>
      <c r="J42" s="38" t="s">
        <v>490</v>
      </c>
      <c r="K42" s="22"/>
      <c r="L42" s="22"/>
      <c r="M42" s="22"/>
      <c r="N42" s="22"/>
      <c r="O42" s="22"/>
      <c r="P42" s="22"/>
    </row>
    <row r="43" spans="1:16" ht="39" customHeight="1" thickBot="1" x14ac:dyDescent="0.25">
      <c r="A43" s="22"/>
      <c r="B43" s="40"/>
      <c r="C43" s="1121" t="s">
        <v>546</v>
      </c>
      <c r="D43" s="1121"/>
      <c r="E43" s="1122"/>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SvZLvSK8EWgpKVlG4hitU04jE/PBnAFLxgXK6uHHayKFnrS+EBAUgKh+bOKbVg6SeEbYfoWArnXy9T0+CWBjQ==" saltValue="14SFu9pmA6lsthzfu1Tg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48" t="s">
        <v>9</v>
      </c>
      <c r="C45" s="1149"/>
      <c r="D45" s="56"/>
      <c r="E45" s="1154" t="s">
        <v>10</v>
      </c>
      <c r="F45" s="1154"/>
      <c r="G45" s="1154"/>
      <c r="H45" s="1154"/>
      <c r="I45" s="1154"/>
      <c r="J45" s="1155"/>
      <c r="K45" s="57">
        <v>17596</v>
      </c>
      <c r="L45" s="58">
        <v>17406</v>
      </c>
      <c r="M45" s="58">
        <v>17361</v>
      </c>
      <c r="N45" s="58">
        <v>17460</v>
      </c>
      <c r="O45" s="59">
        <v>17072</v>
      </c>
      <c r="P45" s="46"/>
      <c r="Q45" s="46"/>
      <c r="R45" s="46"/>
      <c r="S45" s="46"/>
      <c r="T45" s="46"/>
      <c r="U45" s="46"/>
    </row>
    <row r="46" spans="1:21" ht="30.75" customHeight="1" x14ac:dyDescent="0.2">
      <c r="A46" s="46"/>
      <c r="B46" s="1150"/>
      <c r="C46" s="1151"/>
      <c r="D46" s="60"/>
      <c r="E46" s="1127" t="s">
        <v>11</v>
      </c>
      <c r="F46" s="1127"/>
      <c r="G46" s="1127"/>
      <c r="H46" s="1127"/>
      <c r="I46" s="1127"/>
      <c r="J46" s="1128"/>
      <c r="K46" s="61" t="s">
        <v>490</v>
      </c>
      <c r="L46" s="62" t="s">
        <v>490</v>
      </c>
      <c r="M46" s="62" t="s">
        <v>490</v>
      </c>
      <c r="N46" s="62" t="s">
        <v>490</v>
      </c>
      <c r="O46" s="63" t="s">
        <v>490</v>
      </c>
      <c r="P46" s="46"/>
      <c r="Q46" s="46"/>
      <c r="R46" s="46"/>
      <c r="S46" s="46"/>
      <c r="T46" s="46"/>
      <c r="U46" s="46"/>
    </row>
    <row r="47" spans="1:21" ht="30.75" customHeight="1" x14ac:dyDescent="0.2">
      <c r="A47" s="46"/>
      <c r="B47" s="1150"/>
      <c r="C47" s="1151"/>
      <c r="D47" s="60"/>
      <c r="E47" s="1127" t="s">
        <v>12</v>
      </c>
      <c r="F47" s="1127"/>
      <c r="G47" s="1127"/>
      <c r="H47" s="1127"/>
      <c r="I47" s="1127"/>
      <c r="J47" s="1128"/>
      <c r="K47" s="61" t="s">
        <v>490</v>
      </c>
      <c r="L47" s="62" t="s">
        <v>490</v>
      </c>
      <c r="M47" s="62" t="s">
        <v>490</v>
      </c>
      <c r="N47" s="62" t="s">
        <v>490</v>
      </c>
      <c r="O47" s="63" t="s">
        <v>490</v>
      </c>
      <c r="P47" s="46"/>
      <c r="Q47" s="46"/>
      <c r="R47" s="46"/>
      <c r="S47" s="46"/>
      <c r="T47" s="46"/>
      <c r="U47" s="46"/>
    </row>
    <row r="48" spans="1:21" ht="30.75" customHeight="1" x14ac:dyDescent="0.2">
      <c r="A48" s="46"/>
      <c r="B48" s="1150"/>
      <c r="C48" s="1151"/>
      <c r="D48" s="60"/>
      <c r="E48" s="1127" t="s">
        <v>13</v>
      </c>
      <c r="F48" s="1127"/>
      <c r="G48" s="1127"/>
      <c r="H48" s="1127"/>
      <c r="I48" s="1127"/>
      <c r="J48" s="1128"/>
      <c r="K48" s="61">
        <v>1479</v>
      </c>
      <c r="L48" s="62">
        <v>1362</v>
      </c>
      <c r="M48" s="62">
        <v>1348</v>
      </c>
      <c r="N48" s="62">
        <v>1389</v>
      </c>
      <c r="O48" s="63">
        <v>1484</v>
      </c>
      <c r="P48" s="46"/>
      <c r="Q48" s="46"/>
      <c r="R48" s="46"/>
      <c r="S48" s="46"/>
      <c r="T48" s="46"/>
      <c r="U48" s="46"/>
    </row>
    <row r="49" spans="1:21" ht="30.75" customHeight="1" x14ac:dyDescent="0.2">
      <c r="A49" s="46"/>
      <c r="B49" s="1150"/>
      <c r="C49" s="1151"/>
      <c r="D49" s="60"/>
      <c r="E49" s="1127" t="s">
        <v>14</v>
      </c>
      <c r="F49" s="1127"/>
      <c r="G49" s="1127"/>
      <c r="H49" s="1127"/>
      <c r="I49" s="1127"/>
      <c r="J49" s="1128"/>
      <c r="K49" s="61" t="s">
        <v>490</v>
      </c>
      <c r="L49" s="62" t="s">
        <v>490</v>
      </c>
      <c r="M49" s="62" t="s">
        <v>490</v>
      </c>
      <c r="N49" s="62" t="s">
        <v>490</v>
      </c>
      <c r="O49" s="63" t="s">
        <v>490</v>
      </c>
      <c r="P49" s="46"/>
      <c r="Q49" s="46"/>
      <c r="R49" s="46"/>
      <c r="S49" s="46"/>
      <c r="T49" s="46"/>
      <c r="U49" s="46"/>
    </row>
    <row r="50" spans="1:21" ht="30.75" customHeight="1" x14ac:dyDescent="0.2">
      <c r="A50" s="46"/>
      <c r="B50" s="1150"/>
      <c r="C50" s="1151"/>
      <c r="D50" s="60"/>
      <c r="E50" s="1127" t="s">
        <v>15</v>
      </c>
      <c r="F50" s="1127"/>
      <c r="G50" s="1127"/>
      <c r="H50" s="1127"/>
      <c r="I50" s="1127"/>
      <c r="J50" s="1128"/>
      <c r="K50" s="61">
        <v>465</v>
      </c>
      <c r="L50" s="62">
        <v>448</v>
      </c>
      <c r="M50" s="62">
        <v>407</v>
      </c>
      <c r="N50" s="62">
        <v>385</v>
      </c>
      <c r="O50" s="63">
        <v>391</v>
      </c>
      <c r="P50" s="46"/>
      <c r="Q50" s="46"/>
      <c r="R50" s="46"/>
      <c r="S50" s="46"/>
      <c r="T50" s="46"/>
      <c r="U50" s="46"/>
    </row>
    <row r="51" spans="1:21" ht="30.75" customHeight="1" x14ac:dyDescent="0.2">
      <c r="A51" s="46"/>
      <c r="B51" s="1152"/>
      <c r="C51" s="1153"/>
      <c r="D51" s="64"/>
      <c r="E51" s="1127" t="s">
        <v>16</v>
      </c>
      <c r="F51" s="1127"/>
      <c r="G51" s="1127"/>
      <c r="H51" s="1127"/>
      <c r="I51" s="1127"/>
      <c r="J51" s="1128"/>
      <c r="K51" s="61">
        <v>0</v>
      </c>
      <c r="L51" s="62">
        <v>1</v>
      </c>
      <c r="M51" s="62">
        <v>0</v>
      </c>
      <c r="N51" s="62">
        <v>0</v>
      </c>
      <c r="O51" s="63" t="s">
        <v>490</v>
      </c>
      <c r="P51" s="46"/>
      <c r="Q51" s="46"/>
      <c r="R51" s="46"/>
      <c r="S51" s="46"/>
      <c r="T51" s="46"/>
      <c r="U51" s="46"/>
    </row>
    <row r="52" spans="1:21" ht="30.75" customHeight="1" x14ac:dyDescent="0.2">
      <c r="A52" s="46"/>
      <c r="B52" s="1125" t="s">
        <v>17</v>
      </c>
      <c r="C52" s="1126"/>
      <c r="D52" s="64"/>
      <c r="E52" s="1127" t="s">
        <v>18</v>
      </c>
      <c r="F52" s="1127"/>
      <c r="G52" s="1127"/>
      <c r="H52" s="1127"/>
      <c r="I52" s="1127"/>
      <c r="J52" s="1128"/>
      <c r="K52" s="61">
        <v>13555</v>
      </c>
      <c r="L52" s="62">
        <v>13191</v>
      </c>
      <c r="M52" s="62">
        <v>12893</v>
      </c>
      <c r="N52" s="62">
        <v>12558</v>
      </c>
      <c r="O52" s="63">
        <v>11820</v>
      </c>
      <c r="P52" s="46"/>
      <c r="Q52" s="46"/>
      <c r="R52" s="46"/>
      <c r="S52" s="46"/>
      <c r="T52" s="46"/>
      <c r="U52" s="46"/>
    </row>
    <row r="53" spans="1:21" ht="30.75" customHeight="1" thickBot="1" x14ac:dyDescent="0.25">
      <c r="A53" s="46"/>
      <c r="B53" s="1129" t="s">
        <v>19</v>
      </c>
      <c r="C53" s="1130"/>
      <c r="D53" s="65"/>
      <c r="E53" s="1131" t="s">
        <v>20</v>
      </c>
      <c r="F53" s="1131"/>
      <c r="G53" s="1131"/>
      <c r="H53" s="1131"/>
      <c r="I53" s="1131"/>
      <c r="J53" s="1132"/>
      <c r="K53" s="66">
        <v>5985</v>
      </c>
      <c r="L53" s="67">
        <v>6026</v>
      </c>
      <c r="M53" s="67">
        <v>6223</v>
      </c>
      <c r="N53" s="67">
        <v>6676</v>
      </c>
      <c r="O53" s="68">
        <v>7127</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33" t="s">
        <v>24</v>
      </c>
      <c r="C58" s="1134"/>
      <c r="D58" s="1139" t="s">
        <v>25</v>
      </c>
      <c r="E58" s="1140"/>
      <c r="F58" s="1140"/>
      <c r="G58" s="1140"/>
      <c r="H58" s="1140"/>
      <c r="I58" s="1140"/>
      <c r="J58" s="1141"/>
      <c r="K58" s="81"/>
      <c r="L58" s="82"/>
      <c r="M58" s="82"/>
      <c r="N58" s="82"/>
      <c r="O58" s="83"/>
    </row>
    <row r="59" spans="1:21" ht="31.5" customHeight="1" x14ac:dyDescent="0.2">
      <c r="B59" s="1135"/>
      <c r="C59" s="1136"/>
      <c r="D59" s="1142" t="s">
        <v>26</v>
      </c>
      <c r="E59" s="1143"/>
      <c r="F59" s="1143"/>
      <c r="G59" s="1143"/>
      <c r="H59" s="1143"/>
      <c r="I59" s="1143"/>
      <c r="J59" s="1144"/>
      <c r="K59" s="84"/>
      <c r="L59" s="85"/>
      <c r="M59" s="85"/>
      <c r="N59" s="85"/>
      <c r="O59" s="86"/>
    </row>
    <row r="60" spans="1:21" ht="31.5" customHeight="1" thickBot="1" x14ac:dyDescent="0.25">
      <c r="B60" s="1137"/>
      <c r="C60" s="1138"/>
      <c r="D60" s="1145" t="s">
        <v>27</v>
      </c>
      <c r="E60" s="1146"/>
      <c r="F60" s="1146"/>
      <c r="G60" s="1146"/>
      <c r="H60" s="1146"/>
      <c r="I60" s="1146"/>
      <c r="J60" s="1147"/>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q1hyg1vLvp1XHDoEKd9jnAGrcIPo55DSzVso4h/L7NYAQsYT/iea5/NQnOu05c8a1cKPSAE3M6Me68UydN2YA==" saltValue="Vzza7gA8vPNyJbBqaTKv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68" t="s">
        <v>30</v>
      </c>
      <c r="C41" s="1169"/>
      <c r="D41" s="103"/>
      <c r="E41" s="1170" t="s">
        <v>31</v>
      </c>
      <c r="F41" s="1170"/>
      <c r="G41" s="1170"/>
      <c r="H41" s="1171"/>
      <c r="I41" s="342">
        <v>175740</v>
      </c>
      <c r="J41" s="343">
        <v>174616</v>
      </c>
      <c r="K41" s="343">
        <v>172487</v>
      </c>
      <c r="L41" s="343">
        <v>171367</v>
      </c>
      <c r="M41" s="344">
        <v>168601</v>
      </c>
    </row>
    <row r="42" spans="2:13" ht="27.75" customHeight="1" x14ac:dyDescent="0.2">
      <c r="B42" s="1158"/>
      <c r="C42" s="1159"/>
      <c r="D42" s="104"/>
      <c r="E42" s="1162" t="s">
        <v>32</v>
      </c>
      <c r="F42" s="1162"/>
      <c r="G42" s="1162"/>
      <c r="H42" s="1163"/>
      <c r="I42" s="345">
        <v>3101</v>
      </c>
      <c r="J42" s="346">
        <v>2746</v>
      </c>
      <c r="K42" s="346">
        <v>2443</v>
      </c>
      <c r="L42" s="346">
        <v>2192</v>
      </c>
      <c r="M42" s="347">
        <v>1899</v>
      </c>
    </row>
    <row r="43" spans="2:13" ht="27.75" customHeight="1" x14ac:dyDescent="0.2">
      <c r="B43" s="1158"/>
      <c r="C43" s="1159"/>
      <c r="D43" s="104"/>
      <c r="E43" s="1162" t="s">
        <v>33</v>
      </c>
      <c r="F43" s="1162"/>
      <c r="G43" s="1162"/>
      <c r="H43" s="1163"/>
      <c r="I43" s="345">
        <v>14333</v>
      </c>
      <c r="J43" s="346">
        <v>12854</v>
      </c>
      <c r="K43" s="346">
        <v>13080</v>
      </c>
      <c r="L43" s="346">
        <v>12688</v>
      </c>
      <c r="M43" s="347">
        <v>12083</v>
      </c>
    </row>
    <row r="44" spans="2:13" ht="27.75" customHeight="1" x14ac:dyDescent="0.2">
      <c r="B44" s="1158"/>
      <c r="C44" s="1159"/>
      <c r="D44" s="104"/>
      <c r="E44" s="1162" t="s">
        <v>34</v>
      </c>
      <c r="F44" s="1162"/>
      <c r="G44" s="1162"/>
      <c r="H44" s="1163"/>
      <c r="I44" s="345" t="s">
        <v>490</v>
      </c>
      <c r="J44" s="346" t="s">
        <v>490</v>
      </c>
      <c r="K44" s="346" t="s">
        <v>490</v>
      </c>
      <c r="L44" s="346" t="s">
        <v>490</v>
      </c>
      <c r="M44" s="347" t="s">
        <v>490</v>
      </c>
    </row>
    <row r="45" spans="2:13" ht="27.75" customHeight="1" x14ac:dyDescent="0.2">
      <c r="B45" s="1158"/>
      <c r="C45" s="1159"/>
      <c r="D45" s="104"/>
      <c r="E45" s="1162" t="s">
        <v>35</v>
      </c>
      <c r="F45" s="1162"/>
      <c r="G45" s="1162"/>
      <c r="H45" s="1163"/>
      <c r="I45" s="345">
        <v>15516</v>
      </c>
      <c r="J45" s="346">
        <v>16129</v>
      </c>
      <c r="K45" s="346">
        <v>16931</v>
      </c>
      <c r="L45" s="346">
        <v>17582</v>
      </c>
      <c r="M45" s="347">
        <v>18305</v>
      </c>
    </row>
    <row r="46" spans="2:13" ht="27.75" customHeight="1" x14ac:dyDescent="0.2">
      <c r="B46" s="1158"/>
      <c r="C46" s="1159"/>
      <c r="D46" s="105"/>
      <c r="E46" s="1162" t="s">
        <v>36</v>
      </c>
      <c r="F46" s="1162"/>
      <c r="G46" s="1162"/>
      <c r="H46" s="1163"/>
      <c r="I46" s="345">
        <v>813</v>
      </c>
      <c r="J46" s="346">
        <v>747</v>
      </c>
      <c r="K46" s="346">
        <v>676</v>
      </c>
      <c r="L46" s="346">
        <v>620</v>
      </c>
      <c r="M46" s="347">
        <v>607</v>
      </c>
    </row>
    <row r="47" spans="2:13" ht="27.75" customHeight="1" x14ac:dyDescent="0.2">
      <c r="B47" s="1158"/>
      <c r="C47" s="1159"/>
      <c r="D47" s="106"/>
      <c r="E47" s="1172" t="s">
        <v>37</v>
      </c>
      <c r="F47" s="1173"/>
      <c r="G47" s="1173"/>
      <c r="H47" s="1174"/>
      <c r="I47" s="345" t="s">
        <v>490</v>
      </c>
      <c r="J47" s="346" t="s">
        <v>490</v>
      </c>
      <c r="K47" s="346" t="s">
        <v>490</v>
      </c>
      <c r="L47" s="346" t="s">
        <v>490</v>
      </c>
      <c r="M47" s="347" t="s">
        <v>490</v>
      </c>
    </row>
    <row r="48" spans="2:13" ht="27.75" customHeight="1" x14ac:dyDescent="0.2">
      <c r="B48" s="1158"/>
      <c r="C48" s="1159"/>
      <c r="D48" s="104"/>
      <c r="E48" s="1162" t="s">
        <v>38</v>
      </c>
      <c r="F48" s="1162"/>
      <c r="G48" s="1162"/>
      <c r="H48" s="1163"/>
      <c r="I48" s="345" t="s">
        <v>490</v>
      </c>
      <c r="J48" s="346" t="s">
        <v>490</v>
      </c>
      <c r="K48" s="346" t="s">
        <v>490</v>
      </c>
      <c r="L48" s="346" t="s">
        <v>490</v>
      </c>
      <c r="M48" s="347" t="s">
        <v>490</v>
      </c>
    </row>
    <row r="49" spans="2:13" ht="27.75" customHeight="1" x14ac:dyDescent="0.2">
      <c r="B49" s="1160"/>
      <c r="C49" s="1161"/>
      <c r="D49" s="104"/>
      <c r="E49" s="1162" t="s">
        <v>39</v>
      </c>
      <c r="F49" s="1162"/>
      <c r="G49" s="1162"/>
      <c r="H49" s="1163"/>
      <c r="I49" s="345" t="s">
        <v>490</v>
      </c>
      <c r="J49" s="346" t="s">
        <v>490</v>
      </c>
      <c r="K49" s="346" t="s">
        <v>490</v>
      </c>
      <c r="L49" s="346" t="s">
        <v>490</v>
      </c>
      <c r="M49" s="347" t="s">
        <v>490</v>
      </c>
    </row>
    <row r="50" spans="2:13" ht="27.75" customHeight="1" x14ac:dyDescent="0.2">
      <c r="B50" s="1156" t="s">
        <v>40</v>
      </c>
      <c r="C50" s="1157"/>
      <c r="D50" s="107"/>
      <c r="E50" s="1162" t="s">
        <v>41</v>
      </c>
      <c r="F50" s="1162"/>
      <c r="G50" s="1162"/>
      <c r="H50" s="1163"/>
      <c r="I50" s="345">
        <v>12364</v>
      </c>
      <c r="J50" s="346">
        <v>13895</v>
      </c>
      <c r="K50" s="346">
        <v>17128</v>
      </c>
      <c r="L50" s="346">
        <v>19176</v>
      </c>
      <c r="M50" s="347">
        <v>18160</v>
      </c>
    </row>
    <row r="51" spans="2:13" ht="27.75" customHeight="1" x14ac:dyDescent="0.2">
      <c r="B51" s="1158"/>
      <c r="C51" s="1159"/>
      <c r="D51" s="104"/>
      <c r="E51" s="1162" t="s">
        <v>42</v>
      </c>
      <c r="F51" s="1162"/>
      <c r="G51" s="1162"/>
      <c r="H51" s="1163"/>
      <c r="I51" s="345">
        <v>26475</v>
      </c>
      <c r="J51" s="346">
        <v>25896</v>
      </c>
      <c r="K51" s="346">
        <v>24437</v>
      </c>
      <c r="L51" s="346">
        <v>22905</v>
      </c>
      <c r="M51" s="347">
        <v>21351</v>
      </c>
    </row>
    <row r="52" spans="2:13" ht="27.75" customHeight="1" x14ac:dyDescent="0.2">
      <c r="B52" s="1160"/>
      <c r="C52" s="1161"/>
      <c r="D52" s="104"/>
      <c r="E52" s="1162" t="s">
        <v>43</v>
      </c>
      <c r="F52" s="1162"/>
      <c r="G52" s="1162"/>
      <c r="H52" s="1163"/>
      <c r="I52" s="345">
        <v>105856</v>
      </c>
      <c r="J52" s="346">
        <v>105032</v>
      </c>
      <c r="K52" s="346">
        <v>102580</v>
      </c>
      <c r="L52" s="346">
        <v>101671</v>
      </c>
      <c r="M52" s="347">
        <v>99245</v>
      </c>
    </row>
    <row r="53" spans="2:13" ht="27.75" customHeight="1" thickBot="1" x14ac:dyDescent="0.25">
      <c r="B53" s="1164" t="s">
        <v>19</v>
      </c>
      <c r="C53" s="1165"/>
      <c r="D53" s="108"/>
      <c r="E53" s="1166" t="s">
        <v>44</v>
      </c>
      <c r="F53" s="1166"/>
      <c r="G53" s="1166"/>
      <c r="H53" s="1167"/>
      <c r="I53" s="348">
        <v>64807</v>
      </c>
      <c r="J53" s="349">
        <v>62269</v>
      </c>
      <c r="K53" s="349">
        <v>61472</v>
      </c>
      <c r="L53" s="349">
        <v>60697</v>
      </c>
      <c r="M53" s="350">
        <v>62739</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lVUuTTt0tNSxxWLlCJ5NX5QPMaiwZJIFp4ZZEpV/qsu53ZEekFTQfoQCqUAaSxWRBB8qr7Z2UYrGkMe2/2kaqg==" saltValue="V4KehcuzbTSTxpKLz66T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530</v>
      </c>
      <c r="G54" s="117" t="s">
        <v>531</v>
      </c>
      <c r="H54" s="118" t="s">
        <v>532</v>
      </c>
    </row>
    <row r="55" spans="2:8" ht="52.5" customHeight="1" x14ac:dyDescent="0.2">
      <c r="B55" s="119"/>
      <c r="C55" s="1183" t="s">
        <v>46</v>
      </c>
      <c r="D55" s="1183"/>
      <c r="E55" s="1184"/>
      <c r="F55" s="120">
        <v>5585</v>
      </c>
      <c r="G55" s="120">
        <v>8850</v>
      </c>
      <c r="H55" s="121">
        <v>7810</v>
      </c>
    </row>
    <row r="56" spans="2:8" ht="52.5" customHeight="1" x14ac:dyDescent="0.2">
      <c r="B56" s="122"/>
      <c r="C56" s="1185" t="s">
        <v>47</v>
      </c>
      <c r="D56" s="1185"/>
      <c r="E56" s="1186"/>
      <c r="F56" s="123">
        <v>2554</v>
      </c>
      <c r="G56" s="123">
        <v>2157</v>
      </c>
      <c r="H56" s="124">
        <v>2324</v>
      </c>
    </row>
    <row r="57" spans="2:8" ht="53.25" customHeight="1" x14ac:dyDescent="0.2">
      <c r="B57" s="122"/>
      <c r="C57" s="1187" t="s">
        <v>48</v>
      </c>
      <c r="D57" s="1187"/>
      <c r="E57" s="1188"/>
      <c r="F57" s="125">
        <v>5536</v>
      </c>
      <c r="G57" s="125">
        <v>4355</v>
      </c>
      <c r="H57" s="126">
        <v>3995</v>
      </c>
    </row>
    <row r="58" spans="2:8" ht="45.75" customHeight="1" x14ac:dyDescent="0.2">
      <c r="B58" s="127"/>
      <c r="C58" s="1175" t="s">
        <v>561</v>
      </c>
      <c r="D58" s="1176"/>
      <c r="E58" s="1177"/>
      <c r="F58" s="128">
        <v>381</v>
      </c>
      <c r="G58" s="128">
        <v>634</v>
      </c>
      <c r="H58" s="129">
        <v>952</v>
      </c>
    </row>
    <row r="59" spans="2:8" ht="45.75" customHeight="1" x14ac:dyDescent="0.2">
      <c r="B59" s="127"/>
      <c r="C59" s="1175" t="s">
        <v>562</v>
      </c>
      <c r="D59" s="1176"/>
      <c r="E59" s="1177"/>
      <c r="F59" s="128">
        <v>852</v>
      </c>
      <c r="G59" s="128">
        <v>898</v>
      </c>
      <c r="H59" s="129">
        <v>865</v>
      </c>
    </row>
    <row r="60" spans="2:8" ht="45.75" customHeight="1" x14ac:dyDescent="0.2">
      <c r="B60" s="127"/>
      <c r="C60" s="1175" t="s">
        <v>566</v>
      </c>
      <c r="D60" s="1176"/>
      <c r="E60" s="1177"/>
      <c r="F60" s="128">
        <v>444</v>
      </c>
      <c r="G60" s="128">
        <v>510</v>
      </c>
      <c r="H60" s="129">
        <v>702</v>
      </c>
    </row>
    <row r="61" spans="2:8" ht="45.75" customHeight="1" x14ac:dyDescent="0.2">
      <c r="B61" s="127"/>
      <c r="C61" s="1175" t="s">
        <v>564</v>
      </c>
      <c r="D61" s="1176"/>
      <c r="E61" s="1177"/>
      <c r="F61" s="128">
        <v>2196</v>
      </c>
      <c r="G61" s="128">
        <v>829</v>
      </c>
      <c r="H61" s="129">
        <v>367</v>
      </c>
    </row>
    <row r="62" spans="2:8" ht="45.75" customHeight="1" thickBot="1" x14ac:dyDescent="0.25">
      <c r="B62" s="130"/>
      <c r="C62" s="1178" t="s">
        <v>565</v>
      </c>
      <c r="D62" s="1179"/>
      <c r="E62" s="1180"/>
      <c r="F62" s="131">
        <v>408</v>
      </c>
      <c r="G62" s="131">
        <v>339</v>
      </c>
      <c r="H62" s="132">
        <v>264</v>
      </c>
    </row>
    <row r="63" spans="2:8" ht="52.5" customHeight="1" thickBot="1" x14ac:dyDescent="0.25">
      <c r="B63" s="133"/>
      <c r="C63" s="1181" t="s">
        <v>49</v>
      </c>
      <c r="D63" s="1181"/>
      <c r="E63" s="1182"/>
      <c r="F63" s="134">
        <v>13675</v>
      </c>
      <c r="G63" s="134">
        <v>15363</v>
      </c>
      <c r="H63" s="135">
        <v>14130</v>
      </c>
    </row>
    <row r="64" spans="2:8" ht="13" x14ac:dyDescent="0.2"/>
  </sheetData>
  <sheetProtection algorithmName="SHA-512" hashValue="Vn6NXH/R2nJNS/H9mIXKHsXoMZ2vgOnLNF0nohKpfdifFYQj4X5nxTy8fqsxtblUgAW2+faG5tGWC5LCF03kyw==" saltValue="lJ77XnWMgMXg6eXpSdfz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48875</v>
      </c>
      <c r="E3" s="154"/>
      <c r="F3" s="155">
        <v>51849</v>
      </c>
      <c r="G3" s="156"/>
      <c r="H3" s="157"/>
    </row>
    <row r="4" spans="1:8" x14ac:dyDescent="0.2">
      <c r="A4" s="158"/>
      <c r="B4" s="159"/>
      <c r="C4" s="160"/>
      <c r="D4" s="161">
        <v>29892</v>
      </c>
      <c r="E4" s="162"/>
      <c r="F4" s="163">
        <v>26326</v>
      </c>
      <c r="G4" s="164"/>
      <c r="H4" s="165"/>
    </row>
    <row r="5" spans="1:8" x14ac:dyDescent="0.2">
      <c r="A5" s="146" t="s">
        <v>522</v>
      </c>
      <c r="B5" s="151"/>
      <c r="C5" s="152"/>
      <c r="D5" s="153">
        <v>49062</v>
      </c>
      <c r="E5" s="154"/>
      <c r="F5" s="155">
        <v>52191</v>
      </c>
      <c r="G5" s="156"/>
      <c r="H5" s="157"/>
    </row>
    <row r="6" spans="1:8" x14ac:dyDescent="0.2">
      <c r="A6" s="158"/>
      <c r="B6" s="159"/>
      <c r="C6" s="160"/>
      <c r="D6" s="161">
        <v>27732</v>
      </c>
      <c r="E6" s="162"/>
      <c r="F6" s="163">
        <v>26807</v>
      </c>
      <c r="G6" s="164"/>
      <c r="H6" s="165"/>
    </row>
    <row r="7" spans="1:8" x14ac:dyDescent="0.2">
      <c r="A7" s="146" t="s">
        <v>523</v>
      </c>
      <c r="B7" s="151"/>
      <c r="C7" s="152"/>
      <c r="D7" s="153">
        <v>45579</v>
      </c>
      <c r="E7" s="154"/>
      <c r="F7" s="155">
        <v>48105</v>
      </c>
      <c r="G7" s="156"/>
      <c r="H7" s="157"/>
    </row>
    <row r="8" spans="1:8" x14ac:dyDescent="0.2">
      <c r="A8" s="158"/>
      <c r="B8" s="159"/>
      <c r="C8" s="160"/>
      <c r="D8" s="161">
        <v>32054</v>
      </c>
      <c r="E8" s="162"/>
      <c r="F8" s="163">
        <v>24072</v>
      </c>
      <c r="G8" s="164"/>
      <c r="H8" s="165"/>
    </row>
    <row r="9" spans="1:8" x14ac:dyDescent="0.2">
      <c r="A9" s="146" t="s">
        <v>524</v>
      </c>
      <c r="B9" s="151"/>
      <c r="C9" s="152"/>
      <c r="D9" s="153">
        <v>64266</v>
      </c>
      <c r="E9" s="154"/>
      <c r="F9" s="155">
        <v>47446</v>
      </c>
      <c r="G9" s="156"/>
      <c r="H9" s="157"/>
    </row>
    <row r="10" spans="1:8" x14ac:dyDescent="0.2">
      <c r="A10" s="158"/>
      <c r="B10" s="159"/>
      <c r="C10" s="160"/>
      <c r="D10" s="161">
        <v>41695</v>
      </c>
      <c r="E10" s="162"/>
      <c r="F10" s="163">
        <v>24371</v>
      </c>
      <c r="G10" s="164"/>
      <c r="H10" s="165"/>
    </row>
    <row r="11" spans="1:8" x14ac:dyDescent="0.2">
      <c r="A11" s="146" t="s">
        <v>525</v>
      </c>
      <c r="B11" s="151"/>
      <c r="C11" s="152"/>
      <c r="D11" s="153">
        <v>56788</v>
      </c>
      <c r="E11" s="154"/>
      <c r="F11" s="155">
        <v>48387</v>
      </c>
      <c r="G11" s="156"/>
      <c r="H11" s="157"/>
    </row>
    <row r="12" spans="1:8" x14ac:dyDescent="0.2">
      <c r="A12" s="158"/>
      <c r="B12" s="159"/>
      <c r="C12" s="166"/>
      <c r="D12" s="161">
        <v>34255</v>
      </c>
      <c r="E12" s="162"/>
      <c r="F12" s="163">
        <v>25592</v>
      </c>
      <c r="G12" s="164"/>
      <c r="H12" s="165"/>
    </row>
    <row r="13" spans="1:8" x14ac:dyDescent="0.2">
      <c r="A13" s="146"/>
      <c r="B13" s="151"/>
      <c r="C13" s="152"/>
      <c r="D13" s="153">
        <v>52914</v>
      </c>
      <c r="E13" s="154"/>
      <c r="F13" s="155">
        <v>49596</v>
      </c>
      <c r="G13" s="167"/>
      <c r="H13" s="157"/>
    </row>
    <row r="14" spans="1:8" x14ac:dyDescent="0.2">
      <c r="A14" s="158"/>
      <c r="B14" s="159"/>
      <c r="C14" s="160"/>
      <c r="D14" s="161">
        <v>33126</v>
      </c>
      <c r="E14" s="162"/>
      <c r="F14" s="163">
        <v>25434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1.51</v>
      </c>
      <c r="C19" s="168">
        <f>ROUND(VALUE(SUBSTITUTE(実質収支比率等に係る経年分析!G$48,"▲","-")),2)</f>
        <v>2.92</v>
      </c>
      <c r="D19" s="168">
        <f>ROUND(VALUE(SUBSTITUTE(実質収支比率等に係る経年分析!H$48,"▲","-")),2)</f>
        <v>7.71</v>
      </c>
      <c r="E19" s="168">
        <f>ROUND(VALUE(SUBSTITUTE(実質収支比率等に係る経年分析!I$48,"▲","-")),2)</f>
        <v>4.67</v>
      </c>
      <c r="F19" s="168">
        <f>ROUND(VALUE(SUBSTITUTE(実質収支比率等に係る経年分析!J$48,"▲","-")),2)</f>
        <v>1.23</v>
      </c>
    </row>
    <row r="20" spans="1:11" x14ac:dyDescent="0.2">
      <c r="A20" s="168" t="s">
        <v>53</v>
      </c>
      <c r="B20" s="168">
        <f>ROUND(VALUE(SUBSTITUTE(実質収支比率等に係る経年分析!F$47,"▲","-")),2)</f>
        <v>4.63</v>
      </c>
      <c r="C20" s="168">
        <f>ROUND(VALUE(SUBSTITUTE(実質収支比率等に係る経年分析!G$47,"▲","-")),2)</f>
        <v>5.33</v>
      </c>
      <c r="D20" s="168">
        <f>ROUND(VALUE(SUBSTITUTE(実質収支比率等に係る経年分析!H$47,"▲","-")),2)</f>
        <v>6.62</v>
      </c>
      <c r="E20" s="168">
        <f>ROUND(VALUE(SUBSTITUTE(実質収支比率等に係る経年分析!I$47,"▲","-")),2)</f>
        <v>10.65</v>
      </c>
      <c r="F20" s="168">
        <f>ROUND(VALUE(SUBSTITUTE(実質収支比率等に係る経年分析!J$47,"▲","-")),2)</f>
        <v>9.25</v>
      </c>
    </row>
    <row r="21" spans="1:11" x14ac:dyDescent="0.2">
      <c r="A21" s="168" t="s">
        <v>54</v>
      </c>
      <c r="B21" s="168">
        <f>IF(ISNUMBER(VALUE(SUBSTITUTE(実質収支比率等に係る経年分析!F$49,"▲","-"))),ROUND(VALUE(SUBSTITUTE(実質収支比率等に係る経年分析!F$49,"▲","-")),2),NA())</f>
        <v>-0.75</v>
      </c>
      <c r="C21" s="168">
        <f>IF(ISNUMBER(VALUE(SUBSTITUTE(実質収支比率等に係る経年分析!G$49,"▲","-"))),ROUND(VALUE(SUBSTITUTE(実質収支比率等に係る経年分析!G$49,"▲","-")),2),NA())</f>
        <v>1.42</v>
      </c>
      <c r="D21" s="168">
        <f>IF(ISNUMBER(VALUE(SUBSTITUTE(実質収支比率等に係る経年分析!H$49,"▲","-"))),ROUND(VALUE(SUBSTITUTE(実質収支比率等に係る経年分析!H$49,"▲","-")),2),NA())</f>
        <v>4.88</v>
      </c>
      <c r="E21" s="168">
        <f>IF(ISNUMBER(VALUE(SUBSTITUTE(実質収支比率等に係る経年分析!I$49,"▲","-"))),ROUND(VALUE(SUBSTITUTE(実質収支比率等に係る経年分析!I$49,"▲","-")),2),NA())</f>
        <v>-3.14</v>
      </c>
      <c r="F21" s="168">
        <f>IF(ISNUMBER(VALUE(SUBSTITUTE(実質収支比率等に係る経年分析!J$49,"▲","-"))),ROUND(VALUE(SUBSTITUTE(実質収支比率等に係る経年分析!J$49,"▲","-")),2),NA())</f>
        <v>-6.9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育英事業特別会計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0.21</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1.0900000000000001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1.0900000000000001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0.56000000000000005</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0.55000000000000004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1.22</v>
      </c>
    </row>
    <row r="36" spans="1:16" x14ac:dyDescent="0.2">
      <c r="A36" s="169" t="str">
        <f>IF(連結実質赤字比率に係る赤字・黒字の構成分析!C$34="",NA(),連結実質赤字比率に係る赤字・黒字の構成分析!C$34)</f>
        <v>病院事業会計</v>
      </c>
      <c r="B36" s="169">
        <f>IF(ROUND(VALUE(SUBSTITUTE(連結実質赤字比率に係る赤字・黒字の構成分析!F$34,"▲", "-")), 2) &lt; 0, ABS(ROUND(VALUE(SUBSTITUTE(連結実質赤字比率に係る赤字・黒字の構成分析!F$34,"▲", "-")), 2)), NA())</f>
        <v>1.1399999999999999</v>
      </c>
      <c r="C36" s="169" t="e">
        <f>IF(ROUND(VALUE(SUBSTITUTE(連結実質赤字比率に係る赤字・黒字の構成分析!F$34,"▲", "-")), 2) &gt;= 0, ABS(ROUND(VALUE(SUBSTITUTE(連結実質赤字比率に係る赤字・黒字の構成分析!F$34,"▲", "-")), 2)), NA())</f>
        <v>#N/A</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0.25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2.48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13555</v>
      </c>
      <c r="E42" s="170"/>
      <c r="F42" s="170"/>
      <c r="G42" s="170">
        <f>'実質公債費比率（分子）の構造'!L$52</f>
        <v>13191</v>
      </c>
      <c r="H42" s="170"/>
      <c r="I42" s="170"/>
      <c r="J42" s="170">
        <f>'実質公債費比率（分子）の構造'!M$52</f>
        <v>12893</v>
      </c>
      <c r="K42" s="170"/>
      <c r="L42" s="170"/>
      <c r="M42" s="170">
        <f>'実質公債費比率（分子）の構造'!N$52</f>
        <v>12558</v>
      </c>
      <c r="N42" s="170"/>
      <c r="O42" s="170"/>
      <c r="P42" s="170">
        <f>'実質公債費比率（分子）の構造'!O$52</f>
        <v>11820</v>
      </c>
    </row>
    <row r="43" spans="1:16" x14ac:dyDescent="0.2">
      <c r="A43" s="170" t="s">
        <v>16</v>
      </c>
      <c r="B43" s="170">
        <f>'実質公債費比率（分子）の構造'!K$51</f>
        <v>0</v>
      </c>
      <c r="C43" s="170"/>
      <c r="D43" s="170"/>
      <c r="E43" s="170">
        <f>'実質公債費比率（分子）の構造'!L$51</f>
        <v>1</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2">
      <c r="A44" s="170" t="s">
        <v>62</v>
      </c>
      <c r="B44" s="170">
        <f>'実質公債費比率（分子）の構造'!K$50</f>
        <v>465</v>
      </c>
      <c r="C44" s="170"/>
      <c r="D44" s="170"/>
      <c r="E44" s="170">
        <f>'実質公債費比率（分子）の構造'!L$50</f>
        <v>448</v>
      </c>
      <c r="F44" s="170"/>
      <c r="G44" s="170"/>
      <c r="H44" s="170">
        <f>'実質公債費比率（分子）の構造'!M$50</f>
        <v>407</v>
      </c>
      <c r="I44" s="170"/>
      <c r="J44" s="170"/>
      <c r="K44" s="170">
        <f>'実質公債費比率（分子）の構造'!N$50</f>
        <v>385</v>
      </c>
      <c r="L44" s="170"/>
      <c r="M44" s="170"/>
      <c r="N44" s="170">
        <f>'実質公債費比率（分子）の構造'!O$50</f>
        <v>391</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1479</v>
      </c>
      <c r="C46" s="170"/>
      <c r="D46" s="170"/>
      <c r="E46" s="170">
        <f>'実質公債費比率（分子）の構造'!L$48</f>
        <v>1362</v>
      </c>
      <c r="F46" s="170"/>
      <c r="G46" s="170"/>
      <c r="H46" s="170">
        <f>'実質公債費比率（分子）の構造'!M$48</f>
        <v>1348</v>
      </c>
      <c r="I46" s="170"/>
      <c r="J46" s="170"/>
      <c r="K46" s="170">
        <f>'実質公債費比率（分子）の構造'!N$48</f>
        <v>1389</v>
      </c>
      <c r="L46" s="170"/>
      <c r="M46" s="170"/>
      <c r="N46" s="170">
        <f>'実質公債費比率（分子）の構造'!O$48</f>
        <v>1484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17596</v>
      </c>
      <c r="C49" s="170"/>
      <c r="D49" s="170"/>
      <c r="E49" s="170">
        <f>'実質公債費比率（分子）の構造'!L$45</f>
        <v>17406</v>
      </c>
      <c r="F49" s="170"/>
      <c r="G49" s="170"/>
      <c r="H49" s="170">
        <f>'実質公債費比率（分子）の構造'!M$45</f>
        <v>17361</v>
      </c>
      <c r="I49" s="170"/>
      <c r="J49" s="170"/>
      <c r="K49" s="170">
        <f>'実質公債費比率（分子）の構造'!N$45</f>
        <v>17460</v>
      </c>
      <c r="L49" s="170"/>
      <c r="M49" s="170"/>
      <c r="N49" s="170">
        <f>'実質公債費比率（分子）の構造'!O$45</f>
        <v>17072</v>
      </c>
      <c r="O49" s="170"/>
      <c r="P49" s="170"/>
    </row>
    <row r="50" spans="1:16" x14ac:dyDescent="0.2">
      <c r="A50" s="170" t="s">
        <v>67</v>
      </c>
      <c r="B50" s="170" t="e">
        <f>NA()</f>
        <v>#N/A</v>
      </c>
      <c r="C50" s="170">
        <f>IF(ISNUMBER('実質公債費比率（分子）の構造'!K$53),'実質公債費比率（分子）の構造'!K$53,NA())</f>
        <v>5985</v>
      </c>
      <c r="D50" s="170" t="e">
        <f>NA()</f>
        <v>#N/A</v>
      </c>
      <c r="E50" s="170" t="e">
        <f>NA()</f>
        <v>#N/A</v>
      </c>
      <c r="F50" s="170">
        <f>IF(ISNUMBER('実質公債費比率（分子）の構造'!L$53),'実質公債費比率（分子）の構造'!L$53,NA())</f>
        <v>6026</v>
      </c>
      <c r="G50" s="170" t="e">
        <f>NA()</f>
        <v>#N/A</v>
      </c>
      <c r="H50" s="170" t="e">
        <f>NA()</f>
        <v>#N/A</v>
      </c>
      <c r="I50" s="170">
        <f>IF(ISNUMBER('実質公債費比率（分子）の構造'!M$53),'実質公債費比率（分子）の構造'!M$53,NA())</f>
        <v>6223</v>
      </c>
      <c r="J50" s="170" t="e">
        <f>NA()</f>
        <v>#N/A</v>
      </c>
      <c r="K50" s="170" t="e">
        <f>NA()</f>
        <v>#N/A</v>
      </c>
      <c r="L50" s="170">
        <f>IF(ISNUMBER('実質公債費比率（分子）の構造'!N$53),'実質公債費比率（分子）の構造'!N$53,NA())</f>
        <v>6676</v>
      </c>
      <c r="M50" s="170" t="e">
        <f>NA()</f>
        <v>#N/A</v>
      </c>
      <c r="N50" s="170" t="e">
        <f>NA()</f>
        <v>#N/A</v>
      </c>
      <c r="O50" s="170">
        <f>IF(ISNUMBER('実質公債費比率（分子）の構造'!O$53),'実質公債費比率（分子）の構造'!O$53,NA())</f>
        <v>7127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105856</v>
      </c>
      <c r="E56" s="169"/>
      <c r="F56" s="169"/>
      <c r="G56" s="169">
        <f>'将来負担比率（分子）の構造'!J$52</f>
        <v>105032</v>
      </c>
      <c r="H56" s="169"/>
      <c r="I56" s="169"/>
      <c r="J56" s="169">
        <f>'将来負担比率（分子）の構造'!K$52</f>
        <v>102580</v>
      </c>
      <c r="K56" s="169"/>
      <c r="L56" s="169"/>
      <c r="M56" s="169">
        <f>'将来負担比率（分子）の構造'!L$52</f>
        <v>101671</v>
      </c>
      <c r="N56" s="169"/>
      <c r="O56" s="169"/>
      <c r="P56" s="169">
        <f>'将来負担比率（分子）の構造'!M$52</f>
        <v>99245</v>
      </c>
    </row>
    <row r="57" spans="1:16" x14ac:dyDescent="0.2">
      <c r="A57" s="169" t="s">
        <v>42</v>
      </c>
      <c r="B57" s="169"/>
      <c r="C57" s="169"/>
      <c r="D57" s="169">
        <f>'将来負担比率（分子）の構造'!I$51</f>
        <v>26475</v>
      </c>
      <c r="E57" s="169"/>
      <c r="F57" s="169"/>
      <c r="G57" s="169">
        <f>'将来負担比率（分子）の構造'!J$51</f>
        <v>25896</v>
      </c>
      <c r="H57" s="169"/>
      <c r="I57" s="169"/>
      <c r="J57" s="169">
        <f>'将来負担比率（分子）の構造'!K$51</f>
        <v>24437</v>
      </c>
      <c r="K57" s="169"/>
      <c r="L57" s="169"/>
      <c r="M57" s="169">
        <f>'将来負担比率（分子）の構造'!L$51</f>
        <v>22905</v>
      </c>
      <c r="N57" s="169"/>
      <c r="O57" s="169"/>
      <c r="P57" s="169">
        <f>'将来負担比率（分子）の構造'!M$51</f>
        <v>21351</v>
      </c>
    </row>
    <row r="58" spans="1:16" x14ac:dyDescent="0.2">
      <c r="A58" s="169" t="s">
        <v>41</v>
      </c>
      <c r="B58" s="169"/>
      <c r="C58" s="169"/>
      <c r="D58" s="169">
        <f>'将来負担比率（分子）の構造'!I$50</f>
        <v>12364</v>
      </c>
      <c r="E58" s="169"/>
      <c r="F58" s="169"/>
      <c r="G58" s="169">
        <f>'将来負担比率（分子）の構造'!J$50</f>
        <v>13895</v>
      </c>
      <c r="H58" s="169"/>
      <c r="I58" s="169"/>
      <c r="J58" s="169">
        <f>'将来負担比率（分子）の構造'!K$50</f>
        <v>17128</v>
      </c>
      <c r="K58" s="169"/>
      <c r="L58" s="169"/>
      <c r="M58" s="169">
        <f>'将来負担比率（分子）の構造'!L$50</f>
        <v>19176</v>
      </c>
      <c r="N58" s="169"/>
      <c r="O58" s="169"/>
      <c r="P58" s="169">
        <f>'将来負担比率（分子）の構造'!M$50</f>
        <v>18160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813</v>
      </c>
      <c r="C61" s="169"/>
      <c r="D61" s="169"/>
      <c r="E61" s="169">
        <f>'将来負担比率（分子）の構造'!J$46</f>
        <v>747</v>
      </c>
      <c r="F61" s="169"/>
      <c r="G61" s="169"/>
      <c r="H61" s="169">
        <f>'将来負担比率（分子）の構造'!K$46</f>
        <v>676</v>
      </c>
      <c r="I61" s="169"/>
      <c r="J61" s="169"/>
      <c r="K61" s="169">
        <f>'将来負担比率（分子）の構造'!L$46</f>
        <v>620</v>
      </c>
      <c r="L61" s="169"/>
      <c r="M61" s="169"/>
      <c r="N61" s="169">
        <f>'将来負担比率（分子）の構造'!M$46</f>
        <v>607</v>
      </c>
      <c r="O61" s="169"/>
      <c r="P61" s="169"/>
    </row>
    <row r="62" spans="1:16" x14ac:dyDescent="0.2">
      <c r="A62" s="169" t="s">
        <v>35</v>
      </c>
      <c r="B62" s="169">
        <f>'将来負担比率（分子）の構造'!I$45</f>
        <v>15516</v>
      </c>
      <c r="C62" s="169"/>
      <c r="D62" s="169"/>
      <c r="E62" s="169">
        <f>'将来負担比率（分子）の構造'!J$45</f>
        <v>16129</v>
      </c>
      <c r="F62" s="169"/>
      <c r="G62" s="169"/>
      <c r="H62" s="169">
        <f>'将来負担比率（分子）の構造'!K$45</f>
        <v>16931</v>
      </c>
      <c r="I62" s="169"/>
      <c r="J62" s="169"/>
      <c r="K62" s="169">
        <f>'将来負担比率（分子）の構造'!L$45</f>
        <v>17582</v>
      </c>
      <c r="L62" s="169"/>
      <c r="M62" s="169"/>
      <c r="N62" s="169">
        <f>'将来負担比率（分子）の構造'!M$45</f>
        <v>18305</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14333</v>
      </c>
      <c r="C64" s="169"/>
      <c r="D64" s="169"/>
      <c r="E64" s="169">
        <f>'将来負担比率（分子）の構造'!J$43</f>
        <v>12854</v>
      </c>
      <c r="F64" s="169"/>
      <c r="G64" s="169"/>
      <c r="H64" s="169">
        <f>'将来負担比率（分子）の構造'!K$43</f>
        <v>13080</v>
      </c>
      <c r="I64" s="169"/>
      <c r="J64" s="169"/>
      <c r="K64" s="169">
        <f>'将来負担比率（分子）の構造'!L$43</f>
        <v>12688</v>
      </c>
      <c r="L64" s="169"/>
      <c r="M64" s="169"/>
      <c r="N64" s="169">
        <f>'将来負担比率（分子）の構造'!M$43</f>
        <v>12083</v>
      </c>
      <c r="O64" s="169"/>
      <c r="P64" s="169"/>
    </row>
    <row r="65" spans="1:16" x14ac:dyDescent="0.2">
      <c r="A65" s="169" t="s">
        <v>32</v>
      </c>
      <c r="B65" s="169">
        <f>'将来負担比率（分子）の構造'!I$42</f>
        <v>3101</v>
      </c>
      <c r="C65" s="169"/>
      <c r="D65" s="169"/>
      <c r="E65" s="169">
        <f>'将来負担比率（分子）の構造'!J$42</f>
        <v>2746</v>
      </c>
      <c r="F65" s="169"/>
      <c r="G65" s="169"/>
      <c r="H65" s="169">
        <f>'将来負担比率（分子）の構造'!K$42</f>
        <v>2443</v>
      </c>
      <c r="I65" s="169"/>
      <c r="J65" s="169"/>
      <c r="K65" s="169">
        <f>'将来負担比率（分子）の構造'!L$42</f>
        <v>2192</v>
      </c>
      <c r="L65" s="169"/>
      <c r="M65" s="169"/>
      <c r="N65" s="169">
        <f>'将来負担比率（分子）の構造'!M$42</f>
        <v>1899</v>
      </c>
      <c r="O65" s="169"/>
      <c r="P65" s="169"/>
    </row>
    <row r="66" spans="1:16" x14ac:dyDescent="0.2">
      <c r="A66" s="169" t="s">
        <v>31</v>
      </c>
      <c r="B66" s="169">
        <f>'将来負担比率（分子）の構造'!I$41</f>
        <v>175740</v>
      </c>
      <c r="C66" s="169"/>
      <c r="D66" s="169"/>
      <c r="E66" s="169">
        <f>'将来負担比率（分子）の構造'!J$41</f>
        <v>174616</v>
      </c>
      <c r="F66" s="169"/>
      <c r="G66" s="169"/>
      <c r="H66" s="169">
        <f>'将来負担比率（分子）の構造'!K$41</f>
        <v>172487</v>
      </c>
      <c r="I66" s="169"/>
      <c r="J66" s="169"/>
      <c r="K66" s="169">
        <f>'将来負担比率（分子）の構造'!L$41</f>
        <v>171367</v>
      </c>
      <c r="L66" s="169"/>
      <c r="M66" s="169"/>
      <c r="N66" s="169">
        <f>'将来負担比率（分子）の構造'!M$41</f>
        <v>168601</v>
      </c>
      <c r="O66" s="169"/>
      <c r="P66" s="169"/>
    </row>
    <row r="67" spans="1:16" x14ac:dyDescent="0.2">
      <c r="A67" s="169" t="s">
        <v>71</v>
      </c>
      <c r="B67" s="169" t="e">
        <f>NA()</f>
        <v>#N/A</v>
      </c>
      <c r="C67" s="169">
        <f>IF(ISNUMBER('将来負担比率（分子）の構造'!I$53), IF('将来負担比率（分子）の構造'!I$53 &lt; 0, 0, '将来負担比率（分子）の構造'!I$53), NA())</f>
        <v>64807</v>
      </c>
      <c r="D67" s="169" t="e">
        <f>NA()</f>
        <v>#N/A</v>
      </c>
      <c r="E67" s="169" t="e">
        <f>NA()</f>
        <v>#N/A</v>
      </c>
      <c r="F67" s="169">
        <f>IF(ISNUMBER('将来負担比率（分子）の構造'!J$53), IF('将来負担比率（分子）の構造'!J$53 &lt; 0, 0, '将来負担比率（分子）の構造'!J$53), NA())</f>
        <v>62269</v>
      </c>
      <c r="G67" s="169" t="e">
        <f>NA()</f>
        <v>#N/A</v>
      </c>
      <c r="H67" s="169" t="e">
        <f>NA()</f>
        <v>#N/A</v>
      </c>
      <c r="I67" s="169">
        <f>IF(ISNUMBER('将来負担比率（分子）の構造'!K$53), IF('将来負担比率（分子）の構造'!K$53 &lt; 0, 0, '将来負担比率（分子）の構造'!K$53), NA())</f>
        <v>61472</v>
      </c>
      <c r="J67" s="169" t="e">
        <f>NA()</f>
        <v>#N/A</v>
      </c>
      <c r="K67" s="169" t="e">
        <f>NA()</f>
        <v>#N/A</v>
      </c>
      <c r="L67" s="169">
        <f>IF(ISNUMBER('将来負担比率（分子）の構造'!L$53), IF('将来負担比率（分子）の構造'!L$53 &lt; 0, 0, '将来負担比率（分子）の構造'!L$53), NA())</f>
        <v>60697</v>
      </c>
      <c r="M67" s="169" t="e">
        <f>NA()</f>
        <v>#N/A</v>
      </c>
      <c r="N67" s="169" t="e">
        <f>NA()</f>
        <v>#N/A</v>
      </c>
      <c r="O67" s="169">
        <f>IF(ISNUMBER('将来負担比率（分子）の構造'!M$53), IF('将来負担比率（分子）の構造'!M$53 &lt; 0, 0, '将来負担比率（分子）の構造'!M$53), NA())</f>
        <v>62739</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5585</v>
      </c>
      <c r="C72" s="173">
        <f>基金残高に係る経年分析!G55</f>
        <v>8850</v>
      </c>
      <c r="D72" s="173">
        <f>基金残高に係る経年分析!H55</f>
        <v>7810</v>
      </c>
    </row>
    <row r="73" spans="1:16" x14ac:dyDescent="0.2">
      <c r="A73" s="172" t="s">
        <v>74</v>
      </c>
      <c r="B73" s="173">
        <f>基金残高に係る経年分析!F56</f>
        <v>2554</v>
      </c>
      <c r="C73" s="173">
        <f>基金残高に係る経年分析!G56</f>
        <v>2157</v>
      </c>
      <c r="D73" s="173">
        <f>基金残高に係る経年分析!H56</f>
        <v>2324</v>
      </c>
    </row>
    <row r="74" spans="1:16" x14ac:dyDescent="0.2">
      <c r="A74" s="172" t="s">
        <v>75</v>
      </c>
      <c r="B74" s="173">
        <f>基金残高に係る経年分析!F57</f>
        <v>5536</v>
      </c>
      <c r="C74" s="173">
        <f>基金残高に係る経年分析!G57</f>
        <v>4355</v>
      </c>
      <c r="D74" s="173">
        <f>基金残高に係る経年分析!H57</f>
        <v>3995</v>
      </c>
    </row>
  </sheetData>
  <sheetProtection algorithmName="SHA-512" hashValue="pJOXPbYqYJl+PVzA8QtikIGPowc4FiAfknACIEjAIkPtaJwsDmss93v4PvqMeDpghJA9CiTAk3rcEvFq9GFxnQ==" saltValue="tPpOU2b0eBhTJv1OrMRgQ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中嶋亮介</cp:lastModifiedBy>
  <cp:lastPrinted>2025-03-20T09:37:58Z</cp:lastPrinted>
  <dcterms:created xsi:type="dcterms:W3CDTF">2025-02-18T23:56:58Z</dcterms:created>
  <dcterms:modified xsi:type="dcterms:W3CDTF">2025-03-24T02:31:36Z</dcterms:modified>
  <cp:category/>
</cp:coreProperties>
</file>