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95" windowHeight="8835" tabRatio="805" activeTab="0"/>
  </bookViews>
  <sheets>
    <sheet name="第1表産業(大分類),地区(14区分）別事業所数及び従業者数" sheetId="1" r:id="rId1"/>
    <sheet name="第2表産業(中分類)，従業者規模別事業所従業者数" sheetId="2" r:id="rId2"/>
    <sheet name="第3,4表地区別従業者規模別事業所・従業者数" sheetId="3" r:id="rId3"/>
    <sheet name="第５,6表地区，経営組織別事業所数従業者,事業所推移" sheetId="4" r:id="rId4"/>
  </sheets>
  <definedNames>
    <definedName name="_xlnm.Print_Area" localSheetId="0">'第1表産業(大分類),地区(14区分）別事業所数及び従業者数'!$A$1:$Q$30</definedName>
    <definedName name="_xlnm.Print_Area" localSheetId="1">'第2表産業(中分類)，従業者規模別事業所従業者数'!$A$1:$Q$117</definedName>
    <definedName name="_xlnm.Print_Area" localSheetId="2">'第3,4表地区別従業者規模別事業所・従業者数'!$A$1:$T$47</definedName>
    <definedName name="_xlnm.Print_Area" localSheetId="3">'第５,6表地区，経営組織別事業所数従業者,事業所推移'!$A$1:$W$44</definedName>
  </definedNames>
  <calcPr fullCalcOnLoad="1"/>
</workbook>
</file>

<file path=xl/sharedStrings.xml><?xml version="1.0" encoding="utf-8"?>
<sst xmlns="http://schemas.openxmlformats.org/spreadsheetml/2006/main" count="996" uniqueCount="234">
  <si>
    <t>産業分類</t>
  </si>
  <si>
    <t>事業所数</t>
  </si>
  <si>
    <t>就業者数</t>
  </si>
  <si>
    <t>男</t>
  </si>
  <si>
    <t>女</t>
  </si>
  <si>
    <t>総数</t>
  </si>
  <si>
    <t>総　数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</si>
  <si>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</si>
  <si>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</si>
  <si>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</si>
  <si>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</si>
  <si>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</si>
  <si>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</si>
  <si>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</si>
  <si>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</si>
  <si>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</si>
  <si>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</si>
  <si>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</si>
  <si>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</si>
  <si>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</si>
  <si>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</si>
  <si>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従業者数</t>
  </si>
  <si>
    <t>Ｍ　公務</t>
  </si>
  <si>
    <t>Ｌ　サービス業</t>
  </si>
  <si>
    <t>Ｋ　不動産業</t>
  </si>
  <si>
    <t>Ｊ　金融・保険業</t>
  </si>
  <si>
    <t>Ｉ　卸売・小売業,飲食店</t>
  </si>
  <si>
    <t>Ｈ　運輸・通信業</t>
  </si>
  <si>
    <t>Ｇ　電気・ガス・熱供給・水道業</t>
  </si>
  <si>
    <t>Ｆ　製造業</t>
  </si>
  <si>
    <t>Ｅ　建設業</t>
  </si>
  <si>
    <t>Ｄ　鉱業</t>
  </si>
  <si>
    <t>Ｃ　漁業</t>
  </si>
  <si>
    <t>Ｂ　林業</t>
  </si>
  <si>
    <t>総　　　数</t>
  </si>
  <si>
    <t>従業者数</t>
  </si>
  <si>
    <t>１～４人</t>
  </si>
  <si>
    <t>５～９人</t>
  </si>
  <si>
    <t>10～19人</t>
  </si>
  <si>
    <t>20～29人</t>
  </si>
  <si>
    <t>30～49人</t>
  </si>
  <si>
    <t>50～99人</t>
  </si>
  <si>
    <t>100人以上</t>
  </si>
  <si>
    <t>Ａ　農　業</t>
  </si>
  <si>
    <t>01　農業</t>
  </si>
  <si>
    <t>02　林業</t>
  </si>
  <si>
    <t>03　漁業</t>
  </si>
  <si>
    <t>04　水産養殖業</t>
  </si>
  <si>
    <t>05　金属鉱業</t>
  </si>
  <si>
    <t>06　石炭・亜炭鉱業</t>
  </si>
  <si>
    <t>07　原油・天然ガス鉱業</t>
  </si>
  <si>
    <t>08　非金属鉱業</t>
  </si>
  <si>
    <t>09　総合工事業</t>
  </si>
  <si>
    <t>11　設備工事業</t>
  </si>
  <si>
    <t>12　食品製造業</t>
  </si>
  <si>
    <t>13　飲料・たばこ・飼料製造業</t>
  </si>
  <si>
    <t>14　繊維工業</t>
  </si>
  <si>
    <t>15　衣服・その他の繊維製品製造業</t>
  </si>
  <si>
    <t>17　家具・装備品製造業</t>
  </si>
  <si>
    <t>18　パルプ・紙・紙加工品製造業</t>
  </si>
  <si>
    <t>19　出版・印刷・同関連産業</t>
  </si>
  <si>
    <t>20　化学工業</t>
  </si>
  <si>
    <t>21　石油製品・石炭製品製造業</t>
  </si>
  <si>
    <t>23　ゴム製品製造業</t>
  </si>
  <si>
    <t>24　なめし革・同製品・毛皮製造業</t>
  </si>
  <si>
    <t>25　窯業・土石製品製造業</t>
  </si>
  <si>
    <t>27　非鉄金属製造業</t>
  </si>
  <si>
    <t>28　金属製品製造業</t>
  </si>
  <si>
    <t>29　一般機械器具製造業</t>
  </si>
  <si>
    <t>30　電気機械器具製造業</t>
  </si>
  <si>
    <t>31　輸送用機械器具製造業</t>
  </si>
  <si>
    <t>32　精密機械器具製造業</t>
  </si>
  <si>
    <t>33　武器製造業</t>
  </si>
  <si>
    <t>34　その他の製造業</t>
  </si>
  <si>
    <t>35　電気業</t>
  </si>
  <si>
    <t>36　ガス業</t>
  </si>
  <si>
    <t>37　熱供給業</t>
  </si>
  <si>
    <t>38　水道業</t>
  </si>
  <si>
    <t>39　鉄道業</t>
  </si>
  <si>
    <t>40　道路旅客運送業</t>
  </si>
  <si>
    <t>41　道路貨物運送業</t>
  </si>
  <si>
    <t>42　水運業</t>
  </si>
  <si>
    <t>43　航空運輸業</t>
  </si>
  <si>
    <t>44　倉庫業</t>
  </si>
  <si>
    <t>45　運輸に付帯するサービス業</t>
  </si>
  <si>
    <t>46　郵便業</t>
  </si>
  <si>
    <t>47　電気通信業</t>
  </si>
  <si>
    <t>48　各種商品卸売業</t>
  </si>
  <si>
    <t>49　繊維・衣服等卸売業</t>
  </si>
  <si>
    <t>50　飲食料品卸売業</t>
  </si>
  <si>
    <t>51　建築材料,鉱物・金属材料等卸売業</t>
  </si>
  <si>
    <t>52　機械器具卸売業</t>
  </si>
  <si>
    <t>53　その他の卸売業</t>
  </si>
  <si>
    <t>54　各種食品小売業</t>
  </si>
  <si>
    <t>55　織物・衣服・身の回り品小売業</t>
  </si>
  <si>
    <t>56　飲食料品小売業</t>
  </si>
  <si>
    <t>57　自動車・自転車小売業</t>
  </si>
  <si>
    <t>58　家具・じゅう器・家庭用機械器具小売業</t>
  </si>
  <si>
    <t>59　その他の小売業</t>
  </si>
  <si>
    <t>60　一般飲食店</t>
  </si>
  <si>
    <t>61　その他の飲食店</t>
  </si>
  <si>
    <t>62　銀行・信託業</t>
  </si>
  <si>
    <t>68　証券業,商品先物取引業</t>
  </si>
  <si>
    <t>Ｉ　卸売・小売業,飲食店</t>
  </si>
  <si>
    <t>70　不動産取引業</t>
  </si>
  <si>
    <t>71　不動産賃貸業・管理業</t>
  </si>
  <si>
    <t>72　洗濯・理容・浴場業</t>
  </si>
  <si>
    <t>73　駐車場業</t>
  </si>
  <si>
    <t>74　その他の生活関連サービス業</t>
  </si>
  <si>
    <t>75　旅館，その他の宿泊所</t>
  </si>
  <si>
    <t>77　自動車整備業</t>
  </si>
  <si>
    <t>79　物品賃貸業　</t>
  </si>
  <si>
    <t>80　映画・ビデオ制作業</t>
  </si>
  <si>
    <t>81　放送業</t>
  </si>
  <si>
    <t>82　情報サービス・調査業</t>
  </si>
  <si>
    <t>83　広告業</t>
  </si>
  <si>
    <t>86　その他の事業サービス業</t>
  </si>
  <si>
    <t>87　廃棄物処理業</t>
  </si>
  <si>
    <t>88　医療業</t>
  </si>
  <si>
    <t>89　保健衛生</t>
  </si>
  <si>
    <t>90　社会保険,社会福祉</t>
  </si>
  <si>
    <t>91　教育</t>
  </si>
  <si>
    <t>92　学術研究機関</t>
  </si>
  <si>
    <t>93　宗教</t>
  </si>
  <si>
    <t>94　政治・経済・文化団体</t>
  </si>
  <si>
    <t>95　その他のサービス業</t>
  </si>
  <si>
    <t>97　国家公務</t>
  </si>
  <si>
    <t>98　地方公務</t>
  </si>
  <si>
    <t>平成13年10月1日現在</t>
  </si>
  <si>
    <t>総　　　　数</t>
  </si>
  <si>
    <t>平成8年(1996)</t>
  </si>
  <si>
    <t>増減数</t>
  </si>
  <si>
    <t>区　分</t>
  </si>
  <si>
    <t>東旭川</t>
  </si>
  <si>
    <t>13　　　(2001)</t>
  </si>
  <si>
    <t>-</t>
  </si>
  <si>
    <t>単位:人</t>
  </si>
  <si>
    <t>　　各年10月1日現在</t>
  </si>
  <si>
    <t>地　区</t>
  </si>
  <si>
    <t>事　　　業　　　所　　　数</t>
  </si>
  <si>
    <t>増　　　減　　　数</t>
  </si>
  <si>
    <t>増　　　　　　　　　減　　　　　　　　率</t>
  </si>
  <si>
    <t>昭和56年(1981)</t>
  </si>
  <si>
    <t>平成3年(1991)</t>
  </si>
  <si>
    <t>昭和61年～平成3年</t>
  </si>
  <si>
    <t>昭和56年～61年</t>
  </si>
  <si>
    <t>平成3年～　8年</t>
  </si>
  <si>
    <t>昭和56年～61年</t>
  </si>
  <si>
    <t>昭和61年～平成3年</t>
  </si>
  <si>
    <t>平成3年～8年</t>
  </si>
  <si>
    <t>平成8年～13年</t>
  </si>
  <si>
    <t>全国</t>
  </si>
  <si>
    <t>全道</t>
  </si>
  <si>
    <t>旭川市</t>
  </si>
  <si>
    <t>従　　　業　　　者　　　数</t>
  </si>
  <si>
    <t>各年10月1日現在</t>
  </si>
  <si>
    <t>事 業 所 総 数</t>
  </si>
  <si>
    <t>従 業 者 総 数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</si>
  <si>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</si>
  <si>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</si>
  <si>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</si>
  <si>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</si>
  <si>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</si>
  <si>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</si>
  <si>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</si>
  <si>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</si>
  <si>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</si>
  <si>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</si>
  <si>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</si>
  <si>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平成8年～  　13年</t>
  </si>
  <si>
    <t>平成8年～　  13年</t>
  </si>
  <si>
    <t>年平均増減率</t>
  </si>
  <si>
    <t>年平均増減率</t>
  </si>
  <si>
    <t>10　職別工事業（設備工事業を除く）</t>
  </si>
  <si>
    <t>16　木材・木製品製造業（家具を除く）</t>
  </si>
  <si>
    <t>22　プラスチック製品製造業（別掲を除く）</t>
  </si>
  <si>
    <t>26　鉄鋼業</t>
  </si>
  <si>
    <t>65　政府関係金融機関（別掲を除く）</t>
  </si>
  <si>
    <t>67　補助的金融業,金融附帯業</t>
  </si>
  <si>
    <t>76　娯楽業（映画・ビデオ制作業を除く）</t>
  </si>
  <si>
    <t>78　機械・家具等修理業（別掲を除く）</t>
  </si>
  <si>
    <t>84　専門サービス業（他に分類されないもの）</t>
  </si>
  <si>
    <t>85　協同組合（他に分類されないもの）</t>
  </si>
  <si>
    <t>単位：事業所・％</t>
  </si>
  <si>
    <t>単位：人・％</t>
  </si>
  <si>
    <t>単位：事業所・人</t>
  </si>
  <si>
    <t>単位:事業所</t>
  </si>
  <si>
    <t>単位:事業所・人</t>
  </si>
  <si>
    <t>平成１３年１０月１日現在</t>
  </si>
  <si>
    <t>Ｍ　公        務</t>
  </si>
  <si>
    <t>Ｄ　鉱        業</t>
  </si>
  <si>
    <t>Ｅ　建  設  業</t>
  </si>
  <si>
    <t>Ｆ　製  造  業</t>
  </si>
  <si>
    <t>３０人以上</t>
  </si>
  <si>
    <t>-</t>
  </si>
  <si>
    <t>派遣・下請</t>
  </si>
  <si>
    <t>民　　　営</t>
  </si>
  <si>
    <t>う　ち　個　人　</t>
  </si>
  <si>
    <t>う　ち　法　人</t>
  </si>
  <si>
    <t>店舗・飲食店</t>
  </si>
  <si>
    <t>事務所・営業所</t>
  </si>
  <si>
    <t>工場・作業所・鉱業所</t>
  </si>
  <si>
    <t>輸送センター・配送センター・これらの車庫</t>
  </si>
  <si>
    <t>外形上一般の住居と区別しにくい事業所</t>
  </si>
  <si>
    <t>その他（学校・病院・自社・旅館・浴場など）</t>
  </si>
  <si>
    <t>う　ち　会　社</t>
  </si>
  <si>
    <t>Ａ～C　農  林  漁  業　</t>
  </si>
  <si>
    <t>－</t>
  </si>
  <si>
    <t>－</t>
  </si>
  <si>
    <t>66　貸金業,投資業等非預金信用機関</t>
  </si>
  <si>
    <t>63　中小企業等金融業</t>
  </si>
  <si>
    <t>64　農林水産金融業</t>
  </si>
  <si>
    <t>69　保険業</t>
  </si>
  <si>
    <t>注１　産業分類のＪ63,64,66は，政府関係金融機関を除く</t>
  </si>
  <si>
    <t>注２　Ｊ６９の保険業は，保険媒介代理業，保険サービス業を含む</t>
  </si>
  <si>
    <t>第1表　産業(大分類)，地区(14</t>
  </si>
  <si>
    <t>区分)別事業所数及び従業者数</t>
  </si>
  <si>
    <t xml:space="preserve"> 規 模 別 事 業 所 数</t>
  </si>
  <si>
    <t xml:space="preserve">第 4 表 　地 区 別 従 業 者 </t>
  </si>
  <si>
    <t xml:space="preserve"> 規 模 別 従 業 者 数</t>
  </si>
  <si>
    <t>第５表　地区(14区分)，経営組織</t>
  </si>
  <si>
    <t>第６表　事業所数及び従業者数の推移　</t>
  </si>
  <si>
    <t xml:space="preserve"> 全国,全道,旭川市（昭和56年～平成13年）</t>
  </si>
  <si>
    <t>昭和61年(1986)</t>
  </si>
  <si>
    <t>平成13年(2001)</t>
  </si>
  <si>
    <t>自家用倉庫・　　　　　　　　　自家用油槽所</t>
  </si>
  <si>
    <t>第２表　産業(中分類)，従業者規模</t>
  </si>
  <si>
    <t>△ 0.0</t>
  </si>
  <si>
    <t>(7区分)別事業所数及び従業者数</t>
  </si>
  <si>
    <t xml:space="preserve">第 ３ 表 　地 区 別 従 業 者 </t>
  </si>
  <si>
    <t xml:space="preserve">(7区分)別事業所数及び従業者数（民営）  </t>
  </si>
  <si>
    <t>13　　　(2001)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</si>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</sst>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###\ ###\ ##0"/>
    <numFmt numFmtId="179" formatCode="#,###,###,##0;&quot; -&quot;###,###,##0"/>
    <numFmt numFmtId="180" formatCode="##,###,###,##0;&quot;-&quot;#,###,###,##0"/>
    <numFmt numFmtId="181" formatCode="\ ###,###,##0;&quot;-&quot;###,###,##0"/>
    <numFmt numFmtId="182" formatCode="##,###,##0;&quot;-&quot;#,###,##0"/>
    <numFmt numFmtId="183" formatCode="###,###,##0;&quot;-&quot;##,###,##0"/>
    <numFmt numFmtId="184" formatCode="#,###,##0;&quot; -&quot;###,##0"/>
    <numFmt numFmtId="185" formatCode="&quot;△&quot;###\ ###\ ##0"/>
    <numFmt numFmtId="186" formatCode="0;&quot;△ &quot;0"/>
    <numFmt numFmtId="187" formatCode="#,##0;&quot;△ &quot;#,##0"/>
    <numFmt numFmtId="188" formatCode="0.0;&quot;△ &quot;0.0"/>
    <numFmt numFmtId="189" formatCode="#,##0_);[Red]\(#,##0\)"/>
    <numFmt numFmtId="190" formatCode="#,##0_ 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2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shrinkToFit="1"/>
    </xf>
    <xf numFmtId="0" fontId="2" fillId="0" borderId="4" xfId="0" applyFont="1" applyBorder="1" applyAlignment="1">
      <alignment horizontal="left" indent="1" shrinkToFi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left" indent="1" shrinkToFit="1"/>
    </xf>
    <xf numFmtId="176" fontId="2" fillId="0" borderId="0" xfId="0" applyNumberFormat="1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1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right"/>
    </xf>
    <xf numFmtId="181" fontId="2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left" indent="1" shrinkToFit="1"/>
    </xf>
    <xf numFmtId="0" fontId="2" fillId="0" borderId="15" xfId="0" applyFont="1" applyBorder="1" applyAlignment="1">
      <alignment horizontal="left" inden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7" fontId="2" fillId="0" borderId="0" xfId="0" applyNumberFormat="1" applyFont="1" applyAlignment="1">
      <alignment/>
    </xf>
    <xf numFmtId="188" fontId="2" fillId="0" borderId="0" xfId="0" applyNumberFormat="1" applyFont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2" fillId="0" borderId="0" xfId="0" applyNumberFormat="1" applyFont="1" applyAlignment="1">
      <alignment horizontal="right" vertical="center"/>
    </xf>
    <xf numFmtId="187" fontId="2" fillId="0" borderId="0" xfId="0" applyNumberFormat="1" applyFont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distributed"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distributed"/>
    </xf>
    <xf numFmtId="187" fontId="9" fillId="0" borderId="0" xfId="0" applyNumberFormat="1" applyFont="1" applyAlignment="1">
      <alignment/>
    </xf>
    <xf numFmtId="187" fontId="9" fillId="0" borderId="0" xfId="0" applyNumberFormat="1" applyFont="1" applyAlignment="1">
      <alignment horizontal="right"/>
    </xf>
    <xf numFmtId="0" fontId="9" fillId="0" borderId="5" xfId="0" applyFont="1" applyBorder="1" applyAlignment="1">
      <alignment horizontal="distributed"/>
    </xf>
    <xf numFmtId="187" fontId="9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187" fontId="9" fillId="0" borderId="13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187" fontId="10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2" fillId="0" borderId="4" xfId="0" applyFont="1" applyFill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187" fontId="2" fillId="0" borderId="19" xfId="0" applyNumberFormat="1" applyFont="1" applyBorder="1" applyAlignment="1">
      <alignment horizontal="right" vertical="center" indent="1"/>
    </xf>
    <xf numFmtId="187" fontId="2" fillId="0" borderId="0" xfId="0" applyNumberFormat="1" applyFont="1" applyBorder="1" applyAlignment="1">
      <alignment horizontal="right" vertical="center" indent="1"/>
    </xf>
    <xf numFmtId="187" fontId="3" fillId="0" borderId="13" xfId="0" applyNumberFormat="1" applyFont="1" applyBorder="1" applyAlignment="1">
      <alignment horizontal="right" vertical="center" indent="1"/>
    </xf>
    <xf numFmtId="187" fontId="3" fillId="0" borderId="10" xfId="0" applyNumberFormat="1" applyFont="1" applyBorder="1" applyAlignment="1">
      <alignment horizontal="right" vertical="center" indent="1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7" fontId="2" fillId="0" borderId="23" xfId="0" applyNumberFormat="1" applyFont="1" applyBorder="1" applyAlignment="1">
      <alignment horizontal="center" vertical="center" wrapText="1"/>
    </xf>
    <xf numFmtId="187" fontId="2" fillId="0" borderId="3" xfId="0" applyNumberFormat="1" applyFont="1" applyBorder="1" applyAlignment="1">
      <alignment horizontal="center" vertical="center" wrapText="1"/>
    </xf>
    <xf numFmtId="187" fontId="2" fillId="0" borderId="20" xfId="0" applyNumberFormat="1" applyFont="1" applyBorder="1" applyAlignment="1">
      <alignment horizontal="center" vertical="center" wrapText="1"/>
    </xf>
    <xf numFmtId="187" fontId="2" fillId="0" borderId="15" xfId="0" applyNumberFormat="1" applyFont="1" applyBorder="1" applyAlignment="1">
      <alignment horizontal="center" vertical="center" wrapText="1"/>
    </xf>
    <xf numFmtId="187" fontId="2" fillId="0" borderId="14" xfId="0" applyNumberFormat="1" applyFont="1" applyBorder="1" applyAlignment="1">
      <alignment horizontal="center" vertical="center"/>
    </xf>
    <xf numFmtId="187" fontId="2" fillId="0" borderId="28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 vertical="center"/>
    </xf>
    <xf numFmtId="189" fontId="2" fillId="0" borderId="0" xfId="0" applyNumberFormat="1" applyFont="1" applyFill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Alignment="1">
      <alignment/>
    </xf>
    <xf numFmtId="189" fontId="2" fillId="0" borderId="10" xfId="0" applyNumberFormat="1" applyFont="1" applyBorder="1" applyAlignment="1">
      <alignment/>
    </xf>
    <xf numFmtId="189" fontId="2" fillId="0" borderId="10" xfId="0" applyNumberFormat="1" applyFont="1" applyBorder="1" applyAlignment="1">
      <alignment horizontal="right"/>
    </xf>
    <xf numFmtId="189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2" fillId="0" borderId="0" xfId="0" applyNumberFormat="1" applyFont="1" applyAlignment="1">
      <alignment horizontal="right"/>
    </xf>
    <xf numFmtId="190" fontId="2" fillId="0" borderId="0" xfId="0" applyNumberFormat="1" applyFont="1" applyAlignment="1">
      <alignment/>
    </xf>
    <xf numFmtId="190" fontId="2" fillId="0" borderId="0" xfId="0" applyNumberFormat="1" applyFont="1" applyFill="1" applyBorder="1" applyAlignment="1">
      <alignment/>
    </xf>
    <xf numFmtId="190" fontId="3" fillId="0" borderId="0" xfId="0" applyNumberFormat="1" applyFont="1" applyAlignment="1">
      <alignment horizontal="right"/>
    </xf>
    <xf numFmtId="190" fontId="2" fillId="0" borderId="21" xfId="0" applyNumberFormat="1" applyFont="1" applyBorder="1" applyAlignment="1">
      <alignment/>
    </xf>
    <xf numFmtId="190" fontId="2" fillId="0" borderId="2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:Q30"/>
    </sheetView>
  </sheetViews>
  <sheetFormatPr defaultColWidth="8.796875" defaultRowHeight="14.25"/>
  <cols>
    <col min="1" max="1" width="3.8984375" style="1" customWidth="1"/>
    <col min="2" max="2" width="19.3984375" style="1" customWidth="1"/>
    <col min="3" max="3" width="9" style="1" customWidth="1"/>
    <col min="4" max="4" width="9.09765625" style="1" bestFit="1" customWidth="1"/>
    <col min="5" max="5" width="9.5" style="1" bestFit="1" customWidth="1"/>
    <col min="6" max="6" width="9.09765625" style="1" bestFit="1" customWidth="1"/>
    <col min="7" max="7" width="9.5" style="1" bestFit="1" customWidth="1"/>
    <col min="8" max="8" width="10.09765625" style="1" bestFit="1" customWidth="1"/>
    <col min="9" max="11" width="9.5" style="1" bestFit="1" customWidth="1"/>
    <col min="12" max="12" width="9.09765625" style="1" bestFit="1" customWidth="1"/>
    <col min="13" max="14" width="9.5" style="1" bestFit="1" customWidth="1"/>
    <col min="15" max="16" width="9.09765625" style="1" bestFit="1" customWidth="1"/>
    <col min="17" max="17" width="9.5" style="1" bestFit="1" customWidth="1"/>
    <col min="18" max="16384" width="9" style="1" customWidth="1"/>
  </cols>
  <sheetData>
    <row r="1" spans="2:17" ht="24">
      <c r="B1" s="51"/>
      <c r="C1" s="51"/>
      <c r="D1" s="51"/>
      <c r="E1" s="51"/>
      <c r="F1" s="51"/>
      <c r="G1" s="51"/>
      <c r="H1" s="52" t="s">
        <v>215</v>
      </c>
      <c r="I1" s="51" t="s">
        <v>216</v>
      </c>
      <c r="J1" s="51"/>
      <c r="K1" s="51"/>
      <c r="L1" s="51"/>
      <c r="M1" s="51"/>
      <c r="N1" s="51"/>
      <c r="O1" s="51"/>
      <c r="P1" s="51"/>
      <c r="Q1" s="51"/>
    </row>
    <row r="2" spans="1:17" ht="19.5" customHeight="1" thickBot="1">
      <c r="A2" s="1" t="s">
        <v>187</v>
      </c>
      <c r="Q2" s="30" t="s">
        <v>188</v>
      </c>
    </row>
    <row r="3" spans="1:62" ht="19.5" customHeight="1">
      <c r="A3" s="109" t="s">
        <v>0</v>
      </c>
      <c r="B3" s="10" t="s">
        <v>1</v>
      </c>
      <c r="C3" s="112" t="s">
        <v>6</v>
      </c>
      <c r="D3" s="103" t="s">
        <v>7</v>
      </c>
      <c r="E3" s="103" t="s">
        <v>8</v>
      </c>
      <c r="F3" s="103" t="s">
        <v>9</v>
      </c>
      <c r="G3" s="103" t="s">
        <v>10</v>
      </c>
      <c r="H3" s="103" t="s">
        <v>11</v>
      </c>
      <c r="I3" s="103" t="s">
        <v>12</v>
      </c>
      <c r="J3" s="103" t="s">
        <v>13</v>
      </c>
      <c r="K3" s="103" t="s">
        <v>14</v>
      </c>
      <c r="L3" s="103" t="s">
        <v>15</v>
      </c>
      <c r="M3" s="103" t="s">
        <v>16</v>
      </c>
      <c r="N3" s="103" t="s">
        <v>17</v>
      </c>
      <c r="O3" s="103" t="s">
        <v>18</v>
      </c>
      <c r="P3" s="103" t="s">
        <v>19</v>
      </c>
      <c r="Q3" s="106" t="s">
        <v>20</v>
      </c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</row>
    <row r="4" spans="1:62" ht="19.5" customHeight="1">
      <c r="A4" s="110"/>
      <c r="B4" s="12" t="s">
        <v>2</v>
      </c>
      <c r="C4" s="11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7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</row>
    <row r="5" spans="1:62" ht="19.5" customHeight="1">
      <c r="A5" s="110"/>
      <c r="B5" s="12" t="s">
        <v>3</v>
      </c>
      <c r="C5" s="11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7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</row>
    <row r="6" spans="1:62" ht="19.5" customHeight="1">
      <c r="A6" s="111"/>
      <c r="B6" s="13" t="s">
        <v>4</v>
      </c>
      <c r="C6" s="8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</row>
    <row r="7" spans="1:17" s="14" customFormat="1" ht="19.5" customHeight="1">
      <c r="A7" s="99" t="s">
        <v>156</v>
      </c>
      <c r="B7" s="100"/>
      <c r="C7" s="46">
        <f>SUM(D7:Q7)</f>
        <v>17431</v>
      </c>
      <c r="D7" s="46">
        <f>SUM(D9,D11,D13,D15,D17,D19,D21,D23,D25,D27,D29)</f>
        <v>901</v>
      </c>
      <c r="E7" s="46">
        <f>SUM(E9,E11,E13,E15,E17,E19,E21,E23,E25,E27,E29)</f>
        <v>2732</v>
      </c>
      <c r="F7" s="46">
        <f aca="true" t="shared" si="0" ref="F7:Q7">SUM(F9,F11,F13,F15,F17,F19,F21,F23,F25,F27,F29)</f>
        <v>980</v>
      </c>
      <c r="G7" s="46">
        <f t="shared" si="0"/>
        <v>2605</v>
      </c>
      <c r="H7" s="46">
        <f t="shared" si="0"/>
        <v>771</v>
      </c>
      <c r="I7" s="46">
        <f t="shared" si="0"/>
        <v>1492</v>
      </c>
      <c r="J7" s="46">
        <f>SUM(J9,J11,J13,J15,J17,J19,J21,J23,J25,J27,J29)</f>
        <v>1086</v>
      </c>
      <c r="K7" s="46">
        <f t="shared" si="0"/>
        <v>1224</v>
      </c>
      <c r="L7" s="46">
        <f t="shared" si="0"/>
        <v>33</v>
      </c>
      <c r="M7" s="46">
        <f t="shared" si="0"/>
        <v>1868</v>
      </c>
      <c r="N7" s="46">
        <f t="shared" si="0"/>
        <v>1754</v>
      </c>
      <c r="O7" s="46">
        <f t="shared" si="0"/>
        <v>937</v>
      </c>
      <c r="P7" s="46">
        <f t="shared" si="0"/>
        <v>156</v>
      </c>
      <c r="Q7" s="46">
        <f t="shared" si="0"/>
        <v>892</v>
      </c>
    </row>
    <row r="8" spans="1:17" s="14" customFormat="1" ht="19.5" customHeight="1">
      <c r="A8" s="101" t="s">
        <v>157</v>
      </c>
      <c r="B8" s="102"/>
      <c r="C8" s="46">
        <f aca="true" t="shared" si="1" ref="C8:C30">SUM(D8:Q8)</f>
        <v>171461</v>
      </c>
      <c r="D8" s="46">
        <f>SUM(D10,D12,D14,D16,D18,D20,D22,D24,D26,D28,D30)</f>
        <v>8447</v>
      </c>
      <c r="E8" s="46">
        <f aca="true" t="shared" si="2" ref="E8:Q8">SUM(E10,E12,E14,E16,E18,E20,E22,E24,E26,E28,E30)</f>
        <v>31126</v>
      </c>
      <c r="F8" s="46">
        <f t="shared" si="2"/>
        <v>9785</v>
      </c>
      <c r="G8" s="46">
        <f t="shared" si="2"/>
        <v>21953</v>
      </c>
      <c r="H8" s="46">
        <f t="shared" si="2"/>
        <v>8125</v>
      </c>
      <c r="I8" s="46">
        <f t="shared" si="2"/>
        <v>11791</v>
      </c>
      <c r="J8" s="46">
        <f>SUM(J10,J12,J14,J16,J18,J20,J22,J24,J26,J28,J30)</f>
        <v>11626</v>
      </c>
      <c r="K8" s="46">
        <f t="shared" si="2"/>
        <v>10528</v>
      </c>
      <c r="L8" s="46">
        <f t="shared" si="2"/>
        <v>191</v>
      </c>
      <c r="M8" s="46">
        <f t="shared" si="2"/>
        <v>23502</v>
      </c>
      <c r="N8" s="46">
        <f t="shared" si="2"/>
        <v>14960</v>
      </c>
      <c r="O8" s="46">
        <f t="shared" si="2"/>
        <v>7754</v>
      </c>
      <c r="P8" s="46">
        <f t="shared" si="2"/>
        <v>1626</v>
      </c>
      <c r="Q8" s="46">
        <f t="shared" si="2"/>
        <v>10047</v>
      </c>
    </row>
    <row r="9" spans="1:17" ht="19.5" customHeight="1">
      <c r="A9" s="96" t="s">
        <v>206</v>
      </c>
      <c r="B9" s="97"/>
      <c r="C9" s="38">
        <f t="shared" si="1"/>
        <v>48</v>
      </c>
      <c r="D9" s="171">
        <v>2</v>
      </c>
      <c r="E9" s="172" t="s">
        <v>194</v>
      </c>
      <c r="F9" s="172" t="s">
        <v>194</v>
      </c>
      <c r="G9" s="171">
        <v>1</v>
      </c>
      <c r="H9" s="171">
        <v>1</v>
      </c>
      <c r="I9" s="171">
        <v>3</v>
      </c>
      <c r="J9" s="171" t="s">
        <v>194</v>
      </c>
      <c r="K9" s="172" t="s">
        <v>194</v>
      </c>
      <c r="L9" s="172">
        <v>4</v>
      </c>
      <c r="M9" s="172">
        <v>8</v>
      </c>
      <c r="N9" s="172">
        <v>13</v>
      </c>
      <c r="O9" s="172">
        <v>7</v>
      </c>
      <c r="P9" s="172">
        <v>8</v>
      </c>
      <c r="Q9" s="172">
        <v>1</v>
      </c>
    </row>
    <row r="10" spans="1:17" ht="19.5" customHeight="1">
      <c r="A10" s="89" t="s">
        <v>21</v>
      </c>
      <c r="B10" s="90"/>
      <c r="C10" s="38">
        <f t="shared" si="1"/>
        <v>721</v>
      </c>
      <c r="D10" s="171">
        <v>28</v>
      </c>
      <c r="E10" s="172" t="s">
        <v>194</v>
      </c>
      <c r="F10" s="172" t="s">
        <v>194</v>
      </c>
      <c r="G10" s="171">
        <v>2</v>
      </c>
      <c r="H10" s="171">
        <v>11</v>
      </c>
      <c r="I10" s="171">
        <v>48</v>
      </c>
      <c r="J10" s="171" t="s">
        <v>194</v>
      </c>
      <c r="K10" s="172" t="s">
        <v>194</v>
      </c>
      <c r="L10" s="172">
        <v>23</v>
      </c>
      <c r="M10" s="172">
        <v>88</v>
      </c>
      <c r="N10" s="172">
        <v>197</v>
      </c>
      <c r="O10" s="172">
        <v>191</v>
      </c>
      <c r="P10" s="172">
        <v>127</v>
      </c>
      <c r="Q10" s="172">
        <v>6</v>
      </c>
    </row>
    <row r="11" spans="1:17" ht="19.5" customHeight="1">
      <c r="A11" s="87" t="s">
        <v>190</v>
      </c>
      <c r="B11" s="88"/>
      <c r="C11" s="38">
        <f t="shared" si="1"/>
        <v>8</v>
      </c>
      <c r="D11" s="172" t="s">
        <v>194</v>
      </c>
      <c r="E11" s="172" t="s">
        <v>194</v>
      </c>
      <c r="F11" s="172" t="s">
        <v>194</v>
      </c>
      <c r="G11" s="172">
        <v>1</v>
      </c>
      <c r="H11" s="172" t="s">
        <v>194</v>
      </c>
      <c r="I11" s="172" t="s">
        <v>194</v>
      </c>
      <c r="J11" s="172" t="s">
        <v>194</v>
      </c>
      <c r="K11" s="172" t="s">
        <v>194</v>
      </c>
      <c r="L11" s="172" t="s">
        <v>194</v>
      </c>
      <c r="M11" s="172">
        <v>1</v>
      </c>
      <c r="N11" s="172">
        <v>4</v>
      </c>
      <c r="O11" s="172" t="s">
        <v>194</v>
      </c>
      <c r="P11" s="172" t="s">
        <v>194</v>
      </c>
      <c r="Q11" s="172">
        <v>2</v>
      </c>
    </row>
    <row r="12" spans="1:17" ht="19.5" customHeight="1">
      <c r="A12" s="89" t="s">
        <v>21</v>
      </c>
      <c r="B12" s="90"/>
      <c r="C12" s="38">
        <f t="shared" si="1"/>
        <v>130</v>
      </c>
      <c r="D12" s="172" t="s">
        <v>194</v>
      </c>
      <c r="E12" s="172" t="s">
        <v>194</v>
      </c>
      <c r="F12" s="172" t="s">
        <v>194</v>
      </c>
      <c r="G12" s="172">
        <v>36</v>
      </c>
      <c r="H12" s="172" t="s">
        <v>194</v>
      </c>
      <c r="I12" s="172" t="s">
        <v>194</v>
      </c>
      <c r="J12" s="172" t="s">
        <v>194</v>
      </c>
      <c r="K12" s="172" t="s">
        <v>194</v>
      </c>
      <c r="L12" s="172" t="s">
        <v>194</v>
      </c>
      <c r="M12" s="172">
        <v>3</v>
      </c>
      <c r="N12" s="172">
        <v>21</v>
      </c>
      <c r="O12" s="172" t="s">
        <v>194</v>
      </c>
      <c r="P12" s="172" t="s">
        <v>194</v>
      </c>
      <c r="Q12" s="172">
        <v>70</v>
      </c>
    </row>
    <row r="13" spans="1:17" ht="19.5" customHeight="1">
      <c r="A13" s="87" t="s">
        <v>191</v>
      </c>
      <c r="B13" s="88"/>
      <c r="C13" s="38">
        <f t="shared" si="1"/>
        <v>1780</v>
      </c>
      <c r="D13" s="173">
        <v>66</v>
      </c>
      <c r="E13" s="172">
        <v>54</v>
      </c>
      <c r="F13" s="172">
        <v>48</v>
      </c>
      <c r="G13" s="172">
        <v>220</v>
      </c>
      <c r="H13" s="172">
        <v>96</v>
      </c>
      <c r="I13" s="172">
        <v>171</v>
      </c>
      <c r="J13" s="172">
        <v>125</v>
      </c>
      <c r="K13" s="172">
        <v>179</v>
      </c>
      <c r="L13" s="172">
        <v>3</v>
      </c>
      <c r="M13" s="172">
        <v>198</v>
      </c>
      <c r="N13" s="172">
        <v>318</v>
      </c>
      <c r="O13" s="172">
        <v>116</v>
      </c>
      <c r="P13" s="172">
        <v>19</v>
      </c>
      <c r="Q13" s="172">
        <v>167</v>
      </c>
    </row>
    <row r="14" spans="1:17" ht="19.5" customHeight="1">
      <c r="A14" s="89" t="s">
        <v>21</v>
      </c>
      <c r="B14" s="90"/>
      <c r="C14" s="38">
        <f t="shared" si="1"/>
        <v>20433</v>
      </c>
      <c r="D14" s="173">
        <v>1434</v>
      </c>
      <c r="E14" s="172">
        <v>1026</v>
      </c>
      <c r="F14" s="172">
        <v>972</v>
      </c>
      <c r="G14" s="172">
        <v>2588</v>
      </c>
      <c r="H14" s="172">
        <v>1229</v>
      </c>
      <c r="I14" s="172">
        <v>2075</v>
      </c>
      <c r="J14" s="172">
        <v>1261</v>
      </c>
      <c r="K14" s="172">
        <v>1686</v>
      </c>
      <c r="L14" s="172">
        <v>59</v>
      </c>
      <c r="M14" s="172">
        <v>2074</v>
      </c>
      <c r="N14" s="172">
        <v>3101</v>
      </c>
      <c r="O14" s="172">
        <v>833</v>
      </c>
      <c r="P14" s="172">
        <v>276</v>
      </c>
      <c r="Q14" s="172">
        <v>1819</v>
      </c>
    </row>
    <row r="15" spans="1:17" ht="19.5" customHeight="1">
      <c r="A15" s="87" t="s">
        <v>192</v>
      </c>
      <c r="B15" s="88"/>
      <c r="C15" s="38">
        <f t="shared" si="1"/>
        <v>957</v>
      </c>
      <c r="D15" s="173">
        <v>36</v>
      </c>
      <c r="E15" s="172">
        <v>31</v>
      </c>
      <c r="F15" s="172">
        <v>40</v>
      </c>
      <c r="G15" s="172">
        <v>176</v>
      </c>
      <c r="H15" s="172">
        <v>80</v>
      </c>
      <c r="I15" s="172">
        <v>68</v>
      </c>
      <c r="J15" s="172">
        <v>18</v>
      </c>
      <c r="K15" s="172">
        <v>53</v>
      </c>
      <c r="L15" s="172">
        <v>1</v>
      </c>
      <c r="M15" s="172">
        <v>188</v>
      </c>
      <c r="N15" s="172">
        <v>134</v>
      </c>
      <c r="O15" s="172">
        <v>46</v>
      </c>
      <c r="P15" s="172">
        <v>25</v>
      </c>
      <c r="Q15" s="172">
        <v>61</v>
      </c>
    </row>
    <row r="16" spans="1:17" ht="19.5" customHeight="1">
      <c r="A16" s="89" t="s">
        <v>21</v>
      </c>
      <c r="B16" s="90"/>
      <c r="C16" s="38">
        <f t="shared" si="1"/>
        <v>14690</v>
      </c>
      <c r="D16" s="173">
        <v>290</v>
      </c>
      <c r="E16" s="172">
        <v>510</v>
      </c>
      <c r="F16" s="172">
        <v>278</v>
      </c>
      <c r="G16" s="172">
        <v>2842</v>
      </c>
      <c r="H16" s="172">
        <v>1341</v>
      </c>
      <c r="I16" s="172">
        <v>697</v>
      </c>
      <c r="J16" s="172">
        <v>168</v>
      </c>
      <c r="K16" s="172">
        <v>1056</v>
      </c>
      <c r="L16" s="172">
        <v>3</v>
      </c>
      <c r="M16" s="172">
        <v>3406</v>
      </c>
      <c r="N16" s="172">
        <v>2452</v>
      </c>
      <c r="O16" s="172">
        <v>414</v>
      </c>
      <c r="P16" s="172">
        <v>424</v>
      </c>
      <c r="Q16" s="172">
        <v>809</v>
      </c>
    </row>
    <row r="17" spans="1:17" ht="19.5" customHeight="1">
      <c r="A17" s="94" t="s">
        <v>28</v>
      </c>
      <c r="B17" s="95"/>
      <c r="C17" s="38">
        <f t="shared" si="1"/>
        <v>12</v>
      </c>
      <c r="D17" s="173">
        <v>1</v>
      </c>
      <c r="E17" s="172">
        <v>1</v>
      </c>
      <c r="F17" s="172">
        <v>2</v>
      </c>
      <c r="G17" s="172">
        <v>3</v>
      </c>
      <c r="H17" s="172" t="s">
        <v>194</v>
      </c>
      <c r="I17" s="172" t="s">
        <v>194</v>
      </c>
      <c r="J17" s="172" t="s">
        <v>194</v>
      </c>
      <c r="K17" s="172">
        <v>3</v>
      </c>
      <c r="L17" s="172" t="s">
        <v>194</v>
      </c>
      <c r="M17" s="172">
        <v>1</v>
      </c>
      <c r="N17" s="172" t="s">
        <v>194</v>
      </c>
      <c r="O17" s="172" t="s">
        <v>194</v>
      </c>
      <c r="P17" s="172" t="s">
        <v>194</v>
      </c>
      <c r="Q17" s="172">
        <v>1</v>
      </c>
    </row>
    <row r="18" spans="1:17" ht="19.5" customHeight="1">
      <c r="A18" s="89" t="s">
        <v>21</v>
      </c>
      <c r="B18" s="90"/>
      <c r="C18" s="38">
        <f t="shared" si="1"/>
        <v>936</v>
      </c>
      <c r="D18" s="172" t="s">
        <v>194</v>
      </c>
      <c r="E18" s="172">
        <v>261</v>
      </c>
      <c r="F18" s="172">
        <v>324</v>
      </c>
      <c r="G18" s="172">
        <v>222</v>
      </c>
      <c r="H18" s="172" t="s">
        <v>194</v>
      </c>
      <c r="I18" s="172" t="s">
        <v>194</v>
      </c>
      <c r="J18" s="172" t="s">
        <v>194</v>
      </c>
      <c r="K18" s="172">
        <v>92</v>
      </c>
      <c r="L18" s="172" t="s">
        <v>194</v>
      </c>
      <c r="M18" s="172">
        <v>14</v>
      </c>
      <c r="N18" s="172" t="s">
        <v>194</v>
      </c>
      <c r="O18" s="172" t="s">
        <v>194</v>
      </c>
      <c r="P18" s="172" t="s">
        <v>194</v>
      </c>
      <c r="Q18" s="172">
        <v>23</v>
      </c>
    </row>
    <row r="19" spans="1:17" ht="19.5" customHeight="1">
      <c r="A19" s="87" t="s">
        <v>27</v>
      </c>
      <c r="B19" s="88"/>
      <c r="C19" s="38">
        <f t="shared" si="1"/>
        <v>571</v>
      </c>
      <c r="D19" s="173">
        <v>13</v>
      </c>
      <c r="E19" s="172">
        <v>53</v>
      </c>
      <c r="F19" s="172">
        <v>16</v>
      </c>
      <c r="G19" s="172">
        <v>52</v>
      </c>
      <c r="H19" s="172">
        <v>26</v>
      </c>
      <c r="I19" s="172">
        <v>40</v>
      </c>
      <c r="J19" s="172">
        <v>31</v>
      </c>
      <c r="K19" s="172">
        <v>42</v>
      </c>
      <c r="L19" s="172">
        <v>1</v>
      </c>
      <c r="M19" s="172">
        <v>112</v>
      </c>
      <c r="N19" s="172">
        <v>85</v>
      </c>
      <c r="O19" s="172">
        <v>38</v>
      </c>
      <c r="P19" s="172">
        <v>5</v>
      </c>
      <c r="Q19" s="172">
        <v>57</v>
      </c>
    </row>
    <row r="20" spans="1:17" ht="19.5" customHeight="1">
      <c r="A20" s="89" t="s">
        <v>21</v>
      </c>
      <c r="B20" s="90"/>
      <c r="C20" s="38">
        <f t="shared" si="1"/>
        <v>12188</v>
      </c>
      <c r="D20" s="173">
        <v>182</v>
      </c>
      <c r="E20" s="172">
        <v>2946</v>
      </c>
      <c r="F20" s="172">
        <v>511</v>
      </c>
      <c r="G20" s="172">
        <v>621</v>
      </c>
      <c r="H20" s="172">
        <v>910</v>
      </c>
      <c r="I20" s="172">
        <v>805</v>
      </c>
      <c r="J20" s="172">
        <v>250</v>
      </c>
      <c r="K20" s="172">
        <v>499</v>
      </c>
      <c r="L20" s="172">
        <v>8</v>
      </c>
      <c r="M20" s="172">
        <v>2532</v>
      </c>
      <c r="N20" s="172">
        <v>1130</v>
      </c>
      <c r="O20" s="172">
        <v>694</v>
      </c>
      <c r="P20" s="172">
        <v>42</v>
      </c>
      <c r="Q20" s="172">
        <v>1058</v>
      </c>
    </row>
    <row r="21" spans="1:17" ht="19.5" customHeight="1">
      <c r="A21" s="94" t="s">
        <v>26</v>
      </c>
      <c r="B21" s="95"/>
      <c r="C21" s="38">
        <f t="shared" si="1"/>
        <v>7322</v>
      </c>
      <c r="D21" s="173">
        <v>406</v>
      </c>
      <c r="E21" s="172">
        <v>1693</v>
      </c>
      <c r="F21" s="172">
        <v>495</v>
      </c>
      <c r="G21" s="172">
        <v>1059</v>
      </c>
      <c r="H21" s="172">
        <v>272</v>
      </c>
      <c r="I21" s="172">
        <v>547</v>
      </c>
      <c r="J21" s="172">
        <v>438</v>
      </c>
      <c r="K21" s="172">
        <v>412</v>
      </c>
      <c r="L21" s="172">
        <v>3</v>
      </c>
      <c r="M21" s="172">
        <v>777</v>
      </c>
      <c r="N21" s="172">
        <v>569</v>
      </c>
      <c r="O21" s="172">
        <v>332</v>
      </c>
      <c r="P21" s="172">
        <v>37</v>
      </c>
      <c r="Q21" s="172">
        <v>282</v>
      </c>
    </row>
    <row r="22" spans="1:17" ht="19.5" customHeight="1">
      <c r="A22" s="89" t="s">
        <v>21</v>
      </c>
      <c r="B22" s="90"/>
      <c r="C22" s="38">
        <f t="shared" si="1"/>
        <v>53301</v>
      </c>
      <c r="D22" s="173">
        <v>2171</v>
      </c>
      <c r="E22" s="172">
        <v>10086</v>
      </c>
      <c r="F22" s="172">
        <v>3329</v>
      </c>
      <c r="G22" s="172">
        <v>6881</v>
      </c>
      <c r="H22" s="172">
        <v>1879</v>
      </c>
      <c r="I22" s="172">
        <v>3416</v>
      </c>
      <c r="J22" s="172">
        <v>3383</v>
      </c>
      <c r="K22" s="172">
        <v>3266</v>
      </c>
      <c r="L22" s="172">
        <v>7</v>
      </c>
      <c r="M22" s="172">
        <v>9709</v>
      </c>
      <c r="N22" s="172">
        <v>4124</v>
      </c>
      <c r="O22" s="172">
        <v>2156</v>
      </c>
      <c r="P22" s="172">
        <v>240</v>
      </c>
      <c r="Q22" s="172">
        <v>2654</v>
      </c>
    </row>
    <row r="23" spans="1:17" ht="19.5" customHeight="1">
      <c r="A23" s="87" t="s">
        <v>25</v>
      </c>
      <c r="B23" s="88"/>
      <c r="C23" s="38">
        <f t="shared" si="1"/>
        <v>420</v>
      </c>
      <c r="D23" s="173">
        <v>19</v>
      </c>
      <c r="E23" s="172">
        <v>158</v>
      </c>
      <c r="F23" s="172">
        <v>22</v>
      </c>
      <c r="G23" s="172">
        <v>43</v>
      </c>
      <c r="H23" s="172">
        <v>13</v>
      </c>
      <c r="I23" s="172">
        <v>28</v>
      </c>
      <c r="J23" s="172">
        <v>28</v>
      </c>
      <c r="K23" s="172">
        <v>24</v>
      </c>
      <c r="L23" s="172" t="s">
        <v>194</v>
      </c>
      <c r="M23" s="172">
        <v>26</v>
      </c>
      <c r="N23" s="172">
        <v>31</v>
      </c>
      <c r="O23" s="172">
        <v>19</v>
      </c>
      <c r="P23" s="172">
        <v>1</v>
      </c>
      <c r="Q23" s="172">
        <v>8</v>
      </c>
    </row>
    <row r="24" spans="1:17" ht="19.5" customHeight="1">
      <c r="A24" s="89" t="s">
        <v>21</v>
      </c>
      <c r="B24" s="90"/>
      <c r="C24" s="38">
        <f t="shared" si="1"/>
        <v>5985</v>
      </c>
      <c r="D24" s="173">
        <v>173</v>
      </c>
      <c r="E24" s="172">
        <v>4098</v>
      </c>
      <c r="F24" s="172">
        <v>264</v>
      </c>
      <c r="G24" s="172">
        <v>376</v>
      </c>
      <c r="H24" s="172">
        <v>55</v>
      </c>
      <c r="I24" s="172">
        <v>146</v>
      </c>
      <c r="J24" s="172">
        <v>276</v>
      </c>
      <c r="K24" s="172">
        <v>83</v>
      </c>
      <c r="L24" s="172" t="s">
        <v>194</v>
      </c>
      <c r="M24" s="172">
        <v>244</v>
      </c>
      <c r="N24" s="172">
        <v>157</v>
      </c>
      <c r="O24" s="172">
        <v>70</v>
      </c>
      <c r="P24" s="172">
        <v>4</v>
      </c>
      <c r="Q24" s="172">
        <v>39</v>
      </c>
    </row>
    <row r="25" spans="1:17" ht="19.5" customHeight="1">
      <c r="A25" s="87" t="s">
        <v>24</v>
      </c>
      <c r="B25" s="88"/>
      <c r="C25" s="38">
        <f t="shared" si="1"/>
        <v>1229</v>
      </c>
      <c r="D25" s="173">
        <v>86</v>
      </c>
      <c r="E25" s="172">
        <v>95</v>
      </c>
      <c r="F25" s="172">
        <v>52</v>
      </c>
      <c r="G25" s="172">
        <v>276</v>
      </c>
      <c r="H25" s="172">
        <v>75</v>
      </c>
      <c r="I25" s="172">
        <v>181</v>
      </c>
      <c r="J25" s="172">
        <v>79</v>
      </c>
      <c r="K25" s="172">
        <v>96</v>
      </c>
      <c r="L25" s="172" t="s">
        <v>194</v>
      </c>
      <c r="M25" s="172">
        <v>111</v>
      </c>
      <c r="N25" s="172">
        <v>77</v>
      </c>
      <c r="O25" s="172">
        <v>73</v>
      </c>
      <c r="P25" s="172">
        <v>2</v>
      </c>
      <c r="Q25" s="172">
        <v>26</v>
      </c>
    </row>
    <row r="26" spans="1:17" ht="19.5" customHeight="1">
      <c r="A26" s="89" t="s">
        <v>21</v>
      </c>
      <c r="B26" s="90"/>
      <c r="C26" s="38">
        <f t="shared" si="1"/>
        <v>2484</v>
      </c>
      <c r="D26" s="173">
        <v>206</v>
      </c>
      <c r="E26" s="172">
        <v>420</v>
      </c>
      <c r="F26" s="172">
        <v>183</v>
      </c>
      <c r="G26" s="172">
        <v>500</v>
      </c>
      <c r="H26" s="172">
        <v>134</v>
      </c>
      <c r="I26" s="172">
        <v>263</v>
      </c>
      <c r="J26" s="172">
        <v>110</v>
      </c>
      <c r="K26" s="172">
        <v>176</v>
      </c>
      <c r="L26" s="172" t="s">
        <v>194</v>
      </c>
      <c r="M26" s="172">
        <v>186</v>
      </c>
      <c r="N26" s="172">
        <v>139</v>
      </c>
      <c r="O26" s="172">
        <v>121</v>
      </c>
      <c r="P26" s="172">
        <v>5</v>
      </c>
      <c r="Q26" s="172">
        <v>41</v>
      </c>
    </row>
    <row r="27" spans="1:17" ht="19.5" customHeight="1">
      <c r="A27" s="87" t="s">
        <v>23</v>
      </c>
      <c r="B27" s="88"/>
      <c r="C27" s="38">
        <f t="shared" si="1"/>
        <v>5008</v>
      </c>
      <c r="D27" s="173">
        <v>271</v>
      </c>
      <c r="E27" s="172">
        <v>631</v>
      </c>
      <c r="F27" s="172">
        <v>301</v>
      </c>
      <c r="G27" s="172">
        <v>767</v>
      </c>
      <c r="H27" s="172">
        <v>207</v>
      </c>
      <c r="I27" s="172">
        <v>442</v>
      </c>
      <c r="J27" s="172">
        <v>360</v>
      </c>
      <c r="K27" s="172">
        <v>411</v>
      </c>
      <c r="L27" s="172">
        <v>19</v>
      </c>
      <c r="M27" s="172">
        <v>441</v>
      </c>
      <c r="N27" s="172">
        <v>517</v>
      </c>
      <c r="O27" s="172">
        <v>304</v>
      </c>
      <c r="P27" s="172">
        <v>54</v>
      </c>
      <c r="Q27" s="172">
        <v>283</v>
      </c>
    </row>
    <row r="28" spans="1:17" ht="19.5" customHeight="1">
      <c r="A28" s="89" t="s">
        <v>21</v>
      </c>
      <c r="B28" s="90"/>
      <c r="C28" s="38">
        <f t="shared" si="1"/>
        <v>52816</v>
      </c>
      <c r="D28" s="173">
        <v>3949</v>
      </c>
      <c r="E28" s="172">
        <v>9621</v>
      </c>
      <c r="F28" s="172">
        <v>3693</v>
      </c>
      <c r="G28" s="172">
        <v>7210</v>
      </c>
      <c r="H28" s="172">
        <v>2552</v>
      </c>
      <c r="I28" s="172">
        <v>3877</v>
      </c>
      <c r="J28" s="172">
        <v>2705</v>
      </c>
      <c r="K28" s="172">
        <v>3639</v>
      </c>
      <c r="L28" s="172">
        <v>83</v>
      </c>
      <c r="M28" s="172">
        <v>4759</v>
      </c>
      <c r="N28" s="172">
        <v>3608</v>
      </c>
      <c r="O28" s="172">
        <v>3251</v>
      </c>
      <c r="P28" s="172">
        <v>489</v>
      </c>
      <c r="Q28" s="172">
        <v>3380</v>
      </c>
    </row>
    <row r="29" spans="1:17" ht="19.5" customHeight="1">
      <c r="A29" s="87" t="s">
        <v>189</v>
      </c>
      <c r="B29" s="88"/>
      <c r="C29" s="38">
        <f t="shared" si="1"/>
        <v>76</v>
      </c>
      <c r="D29" s="173">
        <v>1</v>
      </c>
      <c r="E29" s="172">
        <v>16</v>
      </c>
      <c r="F29" s="172">
        <v>4</v>
      </c>
      <c r="G29" s="172">
        <v>7</v>
      </c>
      <c r="H29" s="172">
        <v>1</v>
      </c>
      <c r="I29" s="172">
        <v>12</v>
      </c>
      <c r="J29" s="172">
        <v>7</v>
      </c>
      <c r="K29" s="172">
        <v>4</v>
      </c>
      <c r="L29" s="172">
        <v>2</v>
      </c>
      <c r="M29" s="172">
        <v>5</v>
      </c>
      <c r="N29" s="172">
        <v>6</v>
      </c>
      <c r="O29" s="172">
        <v>2</v>
      </c>
      <c r="P29" s="172">
        <v>5</v>
      </c>
      <c r="Q29" s="172">
        <v>4</v>
      </c>
    </row>
    <row r="30" spans="1:17" ht="19.5" customHeight="1" thickBot="1">
      <c r="A30" s="92" t="s">
        <v>21</v>
      </c>
      <c r="B30" s="93"/>
      <c r="C30" s="47">
        <f t="shared" si="1"/>
        <v>7777</v>
      </c>
      <c r="D30" s="174">
        <v>14</v>
      </c>
      <c r="E30" s="175">
        <v>2158</v>
      </c>
      <c r="F30" s="175">
        <v>231</v>
      </c>
      <c r="G30" s="175">
        <v>675</v>
      </c>
      <c r="H30" s="175">
        <v>14</v>
      </c>
      <c r="I30" s="175">
        <v>464</v>
      </c>
      <c r="J30" s="175">
        <v>3473</v>
      </c>
      <c r="K30" s="175">
        <v>31</v>
      </c>
      <c r="L30" s="175">
        <v>8</v>
      </c>
      <c r="M30" s="175">
        <v>487</v>
      </c>
      <c r="N30" s="175">
        <v>31</v>
      </c>
      <c r="O30" s="175">
        <v>24</v>
      </c>
      <c r="P30" s="175">
        <v>19</v>
      </c>
      <c r="Q30" s="175">
        <v>148</v>
      </c>
    </row>
    <row r="31" spans="1:2" ht="19.5" customHeight="1">
      <c r="A31" s="91"/>
      <c r="B31" s="91"/>
    </row>
    <row r="32" spans="1:2" ht="13.5">
      <c r="A32" s="91"/>
      <c r="B32" s="91"/>
    </row>
  </sheetData>
  <mergeCells count="87">
    <mergeCell ref="A3:A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O3:AO6"/>
    <mergeCell ref="AP3:AP6"/>
    <mergeCell ref="AQ3:AQ6"/>
    <mergeCell ref="AR3:AR6"/>
    <mergeCell ref="AS3:AS6"/>
    <mergeCell ref="AT3:AT6"/>
    <mergeCell ref="AU3:AU6"/>
    <mergeCell ref="AV3:AV6"/>
    <mergeCell ref="AW3:AW6"/>
    <mergeCell ref="BC3:BC6"/>
    <mergeCell ref="BD3:BD6"/>
    <mergeCell ref="BE3:BE6"/>
    <mergeCell ref="AX3:AX6"/>
    <mergeCell ref="AY3:AY6"/>
    <mergeCell ref="AZ3:AZ6"/>
    <mergeCell ref="BA3:BA6"/>
    <mergeCell ref="A9:B9"/>
    <mergeCell ref="A10:B10"/>
    <mergeCell ref="BJ3:BJ6"/>
    <mergeCell ref="A7:B7"/>
    <mergeCell ref="A8:B8"/>
    <mergeCell ref="BF3:BF6"/>
    <mergeCell ref="BG3:BG6"/>
    <mergeCell ref="BH3:BH6"/>
    <mergeCell ref="BI3:BI6"/>
    <mergeCell ref="BB3:BB6"/>
    <mergeCell ref="A13:B13"/>
    <mergeCell ref="A14:B14"/>
    <mergeCell ref="A11:B11"/>
    <mergeCell ref="A12:B12"/>
    <mergeCell ref="A17:B17"/>
    <mergeCell ref="A18:B18"/>
    <mergeCell ref="A15:B15"/>
    <mergeCell ref="A16:B16"/>
    <mergeCell ref="A24:B24"/>
    <mergeCell ref="A21:B21"/>
    <mergeCell ref="A22:B22"/>
    <mergeCell ref="A19:B19"/>
    <mergeCell ref="A20:B20"/>
    <mergeCell ref="A23:B23"/>
    <mergeCell ref="A31:B31"/>
    <mergeCell ref="A32:B32"/>
    <mergeCell ref="A29:B29"/>
    <mergeCell ref="A30:B30"/>
    <mergeCell ref="A27:B27"/>
    <mergeCell ref="A28:B28"/>
    <mergeCell ref="A25:B25"/>
    <mergeCell ref="A26:B26"/>
  </mergeCells>
  <printOptions/>
  <pageMargins left="0.7874015748031497" right="0.7874015748031497" top="0.984251968503937" bottom="0.984251968503937" header="0.5118110236220472" footer="0.58"/>
  <pageSetup fitToWidth="2" fitToHeight="1" orientation="portrait" paperSize="9" r:id="rId1"/>
  <headerFooter alignWithMargins="0">
    <oddFooter>&amp;C&amp;"ＭＳ 明朝,標準"&amp;P+11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232"/>
  <sheetViews>
    <sheetView zoomScale="75" zoomScaleNormal="75" workbookViewId="0" topLeftCell="A1">
      <selection activeCell="B60" sqref="B5:Q60"/>
    </sheetView>
  </sheetViews>
  <sheetFormatPr defaultColWidth="8.796875" defaultRowHeight="14.25"/>
  <cols>
    <col min="1" max="1" width="35.19921875" style="15" customWidth="1"/>
    <col min="2" max="2" width="9.69921875" style="1" bestFit="1" customWidth="1"/>
    <col min="3" max="3" width="9.5" style="1" customWidth="1"/>
    <col min="4" max="5" width="9.69921875" style="1" bestFit="1" customWidth="1"/>
    <col min="6" max="6" width="9.3984375" style="1" bestFit="1" customWidth="1"/>
    <col min="7" max="7" width="9.59765625" style="1" bestFit="1" customWidth="1"/>
    <col min="8" max="8" width="9.19921875" style="1" bestFit="1" customWidth="1"/>
    <col min="9" max="9" width="9.5" style="1" bestFit="1" customWidth="1"/>
    <col min="10" max="10" width="9.19921875" style="1" bestFit="1" customWidth="1"/>
    <col min="11" max="11" width="9.5" style="1" bestFit="1" customWidth="1"/>
    <col min="12" max="15" width="9.09765625" style="1" bestFit="1" customWidth="1"/>
    <col min="16" max="16384" width="9" style="1" customWidth="1"/>
  </cols>
  <sheetData>
    <row r="1" spans="2:17" ht="24">
      <c r="B1" s="51"/>
      <c r="C1" s="51"/>
      <c r="D1" s="51"/>
      <c r="E1" s="51"/>
      <c r="F1" s="51"/>
      <c r="G1" s="52" t="s">
        <v>226</v>
      </c>
      <c r="H1" s="51" t="s">
        <v>228</v>
      </c>
      <c r="I1" s="51"/>
      <c r="J1" s="51"/>
      <c r="K1" s="51"/>
      <c r="L1" s="51"/>
      <c r="M1" s="51"/>
      <c r="N1" s="51"/>
      <c r="O1" s="51"/>
      <c r="P1" s="51"/>
      <c r="Q1" s="51"/>
    </row>
    <row r="2" spans="1:17" ht="14.25" thickBot="1">
      <c r="A2" s="15" t="s">
        <v>185</v>
      </c>
      <c r="Q2" s="30" t="s">
        <v>128</v>
      </c>
    </row>
    <row r="3" spans="1:69" ht="13.5">
      <c r="A3" s="83" t="s">
        <v>0</v>
      </c>
      <c r="B3" s="114" t="s">
        <v>34</v>
      </c>
      <c r="C3" s="86"/>
      <c r="D3" s="86" t="s">
        <v>36</v>
      </c>
      <c r="E3" s="86"/>
      <c r="F3" s="86" t="s">
        <v>37</v>
      </c>
      <c r="G3" s="86"/>
      <c r="H3" s="86" t="s">
        <v>38</v>
      </c>
      <c r="I3" s="86"/>
      <c r="J3" s="86" t="s">
        <v>39</v>
      </c>
      <c r="K3" s="86"/>
      <c r="L3" s="86" t="s">
        <v>40</v>
      </c>
      <c r="M3" s="86"/>
      <c r="N3" s="86" t="s">
        <v>41</v>
      </c>
      <c r="O3" s="86"/>
      <c r="P3" s="86" t="s">
        <v>42</v>
      </c>
      <c r="Q3" s="82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</row>
    <row r="4" spans="1:102" ht="13.5">
      <c r="A4" s="84"/>
      <c r="B4" s="2" t="s">
        <v>1</v>
      </c>
      <c r="C4" s="16" t="s">
        <v>35</v>
      </c>
      <c r="D4" s="16" t="s">
        <v>1</v>
      </c>
      <c r="E4" s="16" t="s">
        <v>35</v>
      </c>
      <c r="F4" s="16" t="s">
        <v>1</v>
      </c>
      <c r="G4" s="16" t="s">
        <v>35</v>
      </c>
      <c r="H4" s="16" t="s">
        <v>1</v>
      </c>
      <c r="I4" s="16" t="s">
        <v>35</v>
      </c>
      <c r="J4" s="16" t="s">
        <v>1</v>
      </c>
      <c r="K4" s="16" t="s">
        <v>35</v>
      </c>
      <c r="L4" s="16" t="s">
        <v>1</v>
      </c>
      <c r="M4" s="16" t="s">
        <v>35</v>
      </c>
      <c r="N4" s="16" t="s">
        <v>1</v>
      </c>
      <c r="O4" s="16" t="s">
        <v>35</v>
      </c>
      <c r="P4" s="16" t="s">
        <v>1</v>
      </c>
      <c r="Q4" s="17" t="s">
        <v>35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7" s="14" customFormat="1" ht="13.5">
      <c r="A5" s="18" t="s">
        <v>34</v>
      </c>
      <c r="B5" s="177">
        <f>SUM(B6,B8,B10,B13,B18,B22,B46,B51,B66,B81,B90,B93,B118)</f>
        <v>17431</v>
      </c>
      <c r="C5" s="177">
        <f aca="true" t="shared" si="0" ref="C5:Q5">SUM(C6,C8,C10,C13,C18,C22,C46,C51,C66,C81,C90,C93,C118)</f>
        <v>171461</v>
      </c>
      <c r="D5" s="177">
        <f>SUM(D6,D8,D10,D13,D18,D22,D46,D51,D66,D81,D90,D93,D118)</f>
        <v>10165</v>
      </c>
      <c r="E5" s="177">
        <f t="shared" si="0"/>
        <v>21971</v>
      </c>
      <c r="F5" s="177">
        <f t="shared" si="0"/>
        <v>3355</v>
      </c>
      <c r="G5" s="177">
        <f t="shared" si="0"/>
        <v>21928</v>
      </c>
      <c r="H5" s="177">
        <f>SUM(H6,H8,H10,H13,H18,H22,H46,H51,H66,H81,H90,H93,H118)</f>
        <v>1866</v>
      </c>
      <c r="I5" s="177">
        <f t="shared" si="0"/>
        <v>25013</v>
      </c>
      <c r="J5" s="177">
        <f>SUM(J6,J8,J10,J13,J18,J22,J46,J51,J66,J81,J90,J93,J118)</f>
        <v>694</v>
      </c>
      <c r="K5" s="177">
        <f>SUM(K6,K8,K10,K13,K18,K22,K46,K51,K66,K81,K90,K93,K118)</f>
        <v>16436</v>
      </c>
      <c r="L5" s="177">
        <f t="shared" si="0"/>
        <v>434</v>
      </c>
      <c r="M5" s="177">
        <f t="shared" si="0"/>
        <v>16486</v>
      </c>
      <c r="N5" s="177">
        <f t="shared" si="0"/>
        <v>312</v>
      </c>
      <c r="O5" s="177">
        <f t="shared" si="0"/>
        <v>21350</v>
      </c>
      <c r="P5" s="177">
        <f t="shared" si="0"/>
        <v>143</v>
      </c>
      <c r="Q5" s="177">
        <f t="shared" si="0"/>
        <v>29732</v>
      </c>
    </row>
    <row r="6" spans="1:17" s="14" customFormat="1" ht="13.5">
      <c r="A6" s="18" t="s">
        <v>43</v>
      </c>
      <c r="B6" s="177">
        <f>SUM(B7)</f>
        <v>36</v>
      </c>
      <c r="C6" s="177">
        <f aca="true" t="shared" si="1" ref="C6:O6">SUM(C7)</f>
        <v>461</v>
      </c>
      <c r="D6" s="177">
        <v>9</v>
      </c>
      <c r="E6" s="177">
        <v>23</v>
      </c>
      <c r="F6" s="177">
        <f t="shared" si="1"/>
        <v>7</v>
      </c>
      <c r="G6" s="177">
        <f t="shared" si="1"/>
        <v>48</v>
      </c>
      <c r="H6" s="177">
        <f t="shared" si="1"/>
        <v>12</v>
      </c>
      <c r="I6" s="177">
        <f t="shared" si="1"/>
        <v>165</v>
      </c>
      <c r="J6" s="177">
        <f t="shared" si="1"/>
        <v>2</v>
      </c>
      <c r="K6" s="177">
        <f t="shared" si="1"/>
        <v>43</v>
      </c>
      <c r="L6" s="177">
        <f t="shared" si="1"/>
        <v>2</v>
      </c>
      <c r="M6" s="177">
        <f t="shared" si="1"/>
        <v>61</v>
      </c>
      <c r="N6" s="177">
        <f t="shared" si="1"/>
        <v>2</v>
      </c>
      <c r="O6" s="177">
        <f t="shared" si="1"/>
        <v>112</v>
      </c>
      <c r="P6" s="178" t="s">
        <v>162</v>
      </c>
      <c r="Q6" s="178" t="s">
        <v>162</v>
      </c>
    </row>
    <row r="7" spans="1:17" ht="13.5">
      <c r="A7" s="19" t="s">
        <v>44</v>
      </c>
      <c r="B7" s="179">
        <v>36</v>
      </c>
      <c r="C7" s="179">
        <v>461</v>
      </c>
      <c r="D7" s="179">
        <v>9</v>
      </c>
      <c r="E7" s="180">
        <v>23</v>
      </c>
      <c r="F7" s="179">
        <v>7</v>
      </c>
      <c r="G7" s="179">
        <v>48</v>
      </c>
      <c r="H7" s="179">
        <v>12</v>
      </c>
      <c r="I7" s="179">
        <v>165</v>
      </c>
      <c r="J7" s="179">
        <v>2</v>
      </c>
      <c r="K7" s="179">
        <v>43</v>
      </c>
      <c r="L7" s="179">
        <v>2</v>
      </c>
      <c r="M7" s="179">
        <v>61</v>
      </c>
      <c r="N7" s="179">
        <v>2</v>
      </c>
      <c r="O7" s="179">
        <v>112</v>
      </c>
      <c r="P7" s="178" t="s">
        <v>162</v>
      </c>
      <c r="Q7" s="178" t="s">
        <v>162</v>
      </c>
    </row>
    <row r="8" spans="1:17" s="14" customFormat="1" ht="13.5">
      <c r="A8" s="18" t="s">
        <v>33</v>
      </c>
      <c r="B8" s="177">
        <f>SUM(B9)</f>
        <v>12</v>
      </c>
      <c r="C8" s="177">
        <f>SUM(C9)</f>
        <v>260</v>
      </c>
      <c r="D8" s="177">
        <v>3</v>
      </c>
      <c r="E8" s="177">
        <v>5</v>
      </c>
      <c r="F8" s="178" t="s">
        <v>158</v>
      </c>
      <c r="G8" s="178" t="s">
        <v>158</v>
      </c>
      <c r="H8" s="177">
        <f>SUM(H9)</f>
        <v>1</v>
      </c>
      <c r="I8" s="177">
        <f>SUM(I9)</f>
        <v>12</v>
      </c>
      <c r="J8" s="177">
        <f>SUM(J9)</f>
        <v>2</v>
      </c>
      <c r="K8" s="177">
        <f>SUM(K9)</f>
        <v>41</v>
      </c>
      <c r="L8" s="178" t="s">
        <v>158</v>
      </c>
      <c r="M8" s="178" t="s">
        <v>158</v>
      </c>
      <c r="N8" s="178" t="s">
        <v>158</v>
      </c>
      <c r="O8" s="178" t="s">
        <v>158</v>
      </c>
      <c r="P8" s="178" t="s">
        <v>162</v>
      </c>
      <c r="Q8" s="178" t="s">
        <v>162</v>
      </c>
    </row>
    <row r="9" spans="1:17" ht="13.5">
      <c r="A9" s="19" t="s">
        <v>45</v>
      </c>
      <c r="B9" s="179">
        <v>12</v>
      </c>
      <c r="C9" s="179">
        <v>260</v>
      </c>
      <c r="D9" s="179">
        <v>3</v>
      </c>
      <c r="E9" s="180">
        <v>5</v>
      </c>
      <c r="F9" s="178" t="s">
        <v>158</v>
      </c>
      <c r="G9" s="178" t="s">
        <v>158</v>
      </c>
      <c r="H9" s="179">
        <v>1</v>
      </c>
      <c r="I9" s="179">
        <v>12</v>
      </c>
      <c r="J9" s="179">
        <v>2</v>
      </c>
      <c r="K9" s="179">
        <v>41</v>
      </c>
      <c r="L9" s="178" t="s">
        <v>158</v>
      </c>
      <c r="M9" s="178" t="s">
        <v>158</v>
      </c>
      <c r="N9" s="178" t="s">
        <v>158</v>
      </c>
      <c r="O9" s="178" t="s">
        <v>158</v>
      </c>
      <c r="P9" s="178" t="s">
        <v>162</v>
      </c>
      <c r="Q9" s="178" t="s">
        <v>162</v>
      </c>
    </row>
    <row r="10" spans="1:17" s="14" customFormat="1" ht="13.5" hidden="1">
      <c r="A10" s="18" t="s">
        <v>32</v>
      </c>
      <c r="B10" s="177">
        <f>SUM(B11:B12)</f>
        <v>0</v>
      </c>
      <c r="C10" s="178" t="s">
        <v>158</v>
      </c>
      <c r="D10" s="178" t="s">
        <v>158</v>
      </c>
      <c r="E10" s="178" t="s">
        <v>158</v>
      </c>
      <c r="F10" s="178" t="s">
        <v>158</v>
      </c>
      <c r="G10" s="178" t="s">
        <v>158</v>
      </c>
      <c r="H10" s="178" t="s">
        <v>158</v>
      </c>
      <c r="I10" s="178" t="s">
        <v>158</v>
      </c>
      <c r="J10" s="178" t="s">
        <v>158</v>
      </c>
      <c r="K10" s="178" t="s">
        <v>158</v>
      </c>
      <c r="L10" s="178" t="s">
        <v>158</v>
      </c>
      <c r="M10" s="178" t="s">
        <v>158</v>
      </c>
      <c r="N10" s="178" t="s">
        <v>158</v>
      </c>
      <c r="O10" s="178" t="s">
        <v>158</v>
      </c>
      <c r="P10" s="178" t="s">
        <v>162</v>
      </c>
      <c r="Q10" s="178" t="s">
        <v>162</v>
      </c>
    </row>
    <row r="11" spans="1:17" ht="13.5" hidden="1">
      <c r="A11" s="19" t="s">
        <v>46</v>
      </c>
      <c r="B11" s="178" t="s">
        <v>158</v>
      </c>
      <c r="C11" s="178" t="s">
        <v>158</v>
      </c>
      <c r="D11" s="178" t="s">
        <v>158</v>
      </c>
      <c r="E11" s="178" t="s">
        <v>158</v>
      </c>
      <c r="F11" s="178" t="s">
        <v>158</v>
      </c>
      <c r="G11" s="178" t="s">
        <v>158</v>
      </c>
      <c r="H11" s="178" t="s">
        <v>158</v>
      </c>
      <c r="I11" s="178" t="s">
        <v>158</v>
      </c>
      <c r="J11" s="178" t="s">
        <v>158</v>
      </c>
      <c r="K11" s="178" t="s">
        <v>158</v>
      </c>
      <c r="L11" s="178" t="s">
        <v>158</v>
      </c>
      <c r="M11" s="178" t="s">
        <v>158</v>
      </c>
      <c r="N11" s="178" t="s">
        <v>158</v>
      </c>
      <c r="O11" s="178" t="s">
        <v>158</v>
      </c>
      <c r="P11" s="178" t="s">
        <v>162</v>
      </c>
      <c r="Q11" s="178" t="s">
        <v>162</v>
      </c>
    </row>
    <row r="12" spans="1:17" ht="13.5" hidden="1">
      <c r="A12" s="19" t="s">
        <v>47</v>
      </c>
      <c r="B12" s="178" t="s">
        <v>159</v>
      </c>
      <c r="C12" s="178" t="s">
        <v>159</v>
      </c>
      <c r="D12" s="178" t="s">
        <v>159</v>
      </c>
      <c r="E12" s="178" t="s">
        <v>159</v>
      </c>
      <c r="F12" s="178" t="s">
        <v>159</v>
      </c>
      <c r="G12" s="178" t="s">
        <v>159</v>
      </c>
      <c r="H12" s="178" t="s">
        <v>159</v>
      </c>
      <c r="I12" s="178" t="s">
        <v>159</v>
      </c>
      <c r="J12" s="178" t="s">
        <v>159</v>
      </c>
      <c r="K12" s="178" t="s">
        <v>159</v>
      </c>
      <c r="L12" s="178" t="s">
        <v>159</v>
      </c>
      <c r="M12" s="178" t="s">
        <v>159</v>
      </c>
      <c r="N12" s="178" t="s">
        <v>159</v>
      </c>
      <c r="O12" s="178" t="s">
        <v>159</v>
      </c>
      <c r="P12" s="178" t="s">
        <v>162</v>
      </c>
      <c r="Q12" s="178" t="s">
        <v>162</v>
      </c>
    </row>
    <row r="13" spans="1:17" s="14" customFormat="1" ht="13.5">
      <c r="A13" s="18" t="s">
        <v>31</v>
      </c>
      <c r="B13" s="177">
        <f>SUM(B14:B17)</f>
        <v>8</v>
      </c>
      <c r="C13" s="177">
        <f aca="true" t="shared" si="2" ref="C13:O13">SUM(C14:C17)</f>
        <v>130</v>
      </c>
      <c r="D13" s="177">
        <f t="shared" si="2"/>
        <v>3</v>
      </c>
      <c r="E13" s="177">
        <f t="shared" si="2"/>
        <v>10</v>
      </c>
      <c r="F13" s="181">
        <v>2</v>
      </c>
      <c r="G13" s="177">
        <v>14</v>
      </c>
      <c r="H13" s="177">
        <f t="shared" si="2"/>
        <v>1</v>
      </c>
      <c r="I13" s="177">
        <f t="shared" si="2"/>
        <v>15</v>
      </c>
      <c r="J13" s="178" t="s">
        <v>159</v>
      </c>
      <c r="K13" s="178" t="s">
        <v>159</v>
      </c>
      <c r="L13" s="177">
        <f t="shared" si="2"/>
        <v>1</v>
      </c>
      <c r="M13" s="177">
        <f t="shared" si="2"/>
        <v>36</v>
      </c>
      <c r="N13" s="177">
        <f t="shared" si="2"/>
        <v>1</v>
      </c>
      <c r="O13" s="177">
        <f t="shared" si="2"/>
        <v>55</v>
      </c>
      <c r="P13" s="178" t="s">
        <v>162</v>
      </c>
      <c r="Q13" s="178" t="s">
        <v>162</v>
      </c>
    </row>
    <row r="14" spans="1:17" ht="13.5">
      <c r="A14" s="19" t="s">
        <v>48</v>
      </c>
      <c r="B14" s="178" t="s">
        <v>160</v>
      </c>
      <c r="C14" s="178" t="s">
        <v>160</v>
      </c>
      <c r="D14" s="178" t="s">
        <v>160</v>
      </c>
      <c r="E14" s="178" t="s">
        <v>160</v>
      </c>
      <c r="F14" s="178" t="s">
        <v>160</v>
      </c>
      <c r="G14" s="178" t="s">
        <v>160</v>
      </c>
      <c r="H14" s="178" t="s">
        <v>160</v>
      </c>
      <c r="I14" s="178" t="s">
        <v>160</v>
      </c>
      <c r="J14" s="178" t="s">
        <v>159</v>
      </c>
      <c r="K14" s="178" t="s">
        <v>159</v>
      </c>
      <c r="L14" s="178" t="s">
        <v>160</v>
      </c>
      <c r="M14" s="178" t="s">
        <v>160</v>
      </c>
      <c r="N14" s="178" t="s">
        <v>160</v>
      </c>
      <c r="O14" s="178" t="s">
        <v>160</v>
      </c>
      <c r="P14" s="178" t="s">
        <v>162</v>
      </c>
      <c r="Q14" s="178" t="s">
        <v>162</v>
      </c>
    </row>
    <row r="15" spans="1:17" ht="13.5">
      <c r="A15" s="19" t="s">
        <v>49</v>
      </c>
      <c r="B15" s="178" t="s">
        <v>161</v>
      </c>
      <c r="C15" s="178" t="s">
        <v>161</v>
      </c>
      <c r="D15" s="178" t="s">
        <v>161</v>
      </c>
      <c r="E15" s="178" t="s">
        <v>161</v>
      </c>
      <c r="F15" s="178" t="s">
        <v>161</v>
      </c>
      <c r="G15" s="178" t="s">
        <v>161</v>
      </c>
      <c r="H15" s="178" t="s">
        <v>161</v>
      </c>
      <c r="I15" s="178" t="s">
        <v>161</v>
      </c>
      <c r="J15" s="178" t="s">
        <v>159</v>
      </c>
      <c r="K15" s="178" t="s">
        <v>159</v>
      </c>
      <c r="L15" s="178" t="s">
        <v>161</v>
      </c>
      <c r="M15" s="178" t="s">
        <v>161</v>
      </c>
      <c r="N15" s="178" t="s">
        <v>161</v>
      </c>
      <c r="O15" s="178" t="s">
        <v>161</v>
      </c>
      <c r="P15" s="178" t="s">
        <v>162</v>
      </c>
      <c r="Q15" s="178" t="s">
        <v>162</v>
      </c>
    </row>
    <row r="16" spans="1:17" ht="13.5">
      <c r="A16" s="19" t="s">
        <v>50</v>
      </c>
      <c r="B16" s="178" t="s">
        <v>162</v>
      </c>
      <c r="C16" s="178" t="s">
        <v>162</v>
      </c>
      <c r="D16" s="178" t="s">
        <v>162</v>
      </c>
      <c r="E16" s="178" t="s">
        <v>162</v>
      </c>
      <c r="F16" s="178" t="s">
        <v>162</v>
      </c>
      <c r="G16" s="178" t="s">
        <v>162</v>
      </c>
      <c r="H16" s="178" t="s">
        <v>162</v>
      </c>
      <c r="I16" s="178" t="s">
        <v>162</v>
      </c>
      <c r="J16" s="178" t="s">
        <v>159</v>
      </c>
      <c r="K16" s="178" t="s">
        <v>159</v>
      </c>
      <c r="L16" s="178" t="s">
        <v>162</v>
      </c>
      <c r="M16" s="178" t="s">
        <v>162</v>
      </c>
      <c r="N16" s="178" t="s">
        <v>162</v>
      </c>
      <c r="O16" s="178" t="s">
        <v>162</v>
      </c>
      <c r="P16" s="178" t="s">
        <v>162</v>
      </c>
      <c r="Q16" s="178" t="s">
        <v>162</v>
      </c>
    </row>
    <row r="17" spans="1:17" ht="13.5">
      <c r="A17" s="19" t="s">
        <v>51</v>
      </c>
      <c r="B17" s="179">
        <v>8</v>
      </c>
      <c r="C17" s="179">
        <v>130</v>
      </c>
      <c r="D17" s="179">
        <v>3</v>
      </c>
      <c r="E17" s="180">
        <v>10</v>
      </c>
      <c r="F17" s="179">
        <v>2</v>
      </c>
      <c r="G17" s="179">
        <v>14</v>
      </c>
      <c r="H17" s="179">
        <v>1</v>
      </c>
      <c r="I17" s="179">
        <v>15</v>
      </c>
      <c r="J17" s="178" t="s">
        <v>159</v>
      </c>
      <c r="K17" s="178" t="s">
        <v>159</v>
      </c>
      <c r="L17" s="179">
        <v>1</v>
      </c>
      <c r="M17" s="179">
        <v>36</v>
      </c>
      <c r="N17" s="179">
        <v>1</v>
      </c>
      <c r="O17" s="179">
        <v>55</v>
      </c>
      <c r="P17" s="178" t="s">
        <v>162</v>
      </c>
      <c r="Q17" s="178" t="s">
        <v>162</v>
      </c>
    </row>
    <row r="18" spans="1:17" s="14" customFormat="1" ht="13.5">
      <c r="A18" s="18" t="s">
        <v>30</v>
      </c>
      <c r="B18" s="177">
        <f>SUM(B19:B21)</f>
        <v>1780</v>
      </c>
      <c r="C18" s="177">
        <f aca="true" t="shared" si="3" ref="C18:Q18">SUM(C19:C21)</f>
        <v>20433</v>
      </c>
      <c r="D18" s="177">
        <f t="shared" si="3"/>
        <v>713</v>
      </c>
      <c r="E18" s="177">
        <f t="shared" si="3"/>
        <v>1851</v>
      </c>
      <c r="F18" s="177">
        <f t="shared" si="3"/>
        <v>463</v>
      </c>
      <c r="G18" s="177">
        <f t="shared" si="3"/>
        <v>3088</v>
      </c>
      <c r="H18" s="177">
        <f t="shared" si="3"/>
        <v>336</v>
      </c>
      <c r="I18" s="177">
        <f t="shared" si="3"/>
        <v>4625</v>
      </c>
      <c r="J18" s="177">
        <f t="shared" si="3"/>
        <v>133</v>
      </c>
      <c r="K18" s="177">
        <f t="shared" si="3"/>
        <v>3156</v>
      </c>
      <c r="L18" s="177">
        <f t="shared" si="3"/>
        <v>82</v>
      </c>
      <c r="M18" s="177">
        <f t="shared" si="3"/>
        <v>3121</v>
      </c>
      <c r="N18" s="177">
        <f t="shared" si="3"/>
        <v>42</v>
      </c>
      <c r="O18" s="177">
        <f t="shared" si="3"/>
        <v>2807</v>
      </c>
      <c r="P18" s="177">
        <f t="shared" si="3"/>
        <v>11</v>
      </c>
      <c r="Q18" s="177">
        <f t="shared" si="3"/>
        <v>1785</v>
      </c>
    </row>
    <row r="19" spans="1:17" ht="13.5">
      <c r="A19" s="19" t="s">
        <v>52</v>
      </c>
      <c r="B19" s="179">
        <v>714</v>
      </c>
      <c r="C19" s="179">
        <v>10583</v>
      </c>
      <c r="D19" s="179">
        <v>215</v>
      </c>
      <c r="E19" s="180">
        <v>566</v>
      </c>
      <c r="F19" s="179">
        <v>185</v>
      </c>
      <c r="G19" s="179">
        <v>1234</v>
      </c>
      <c r="H19" s="179">
        <v>166</v>
      </c>
      <c r="I19" s="179">
        <v>2279</v>
      </c>
      <c r="J19" s="179">
        <v>69</v>
      </c>
      <c r="K19" s="179">
        <v>1612</v>
      </c>
      <c r="L19" s="179">
        <v>42</v>
      </c>
      <c r="M19" s="179">
        <v>1631</v>
      </c>
      <c r="N19" s="179">
        <v>27</v>
      </c>
      <c r="O19" s="179">
        <v>1842</v>
      </c>
      <c r="P19" s="179">
        <v>10</v>
      </c>
      <c r="Q19" s="179">
        <v>1419</v>
      </c>
    </row>
    <row r="20" spans="1:17" ht="13.5">
      <c r="A20" s="19" t="s">
        <v>173</v>
      </c>
      <c r="B20" s="179">
        <v>612</v>
      </c>
      <c r="C20" s="179">
        <v>5414</v>
      </c>
      <c r="D20" s="179">
        <v>287</v>
      </c>
      <c r="E20" s="179">
        <v>724</v>
      </c>
      <c r="F20" s="179">
        <v>169</v>
      </c>
      <c r="G20" s="179">
        <v>1124</v>
      </c>
      <c r="H20" s="179">
        <v>91</v>
      </c>
      <c r="I20" s="179">
        <v>1270</v>
      </c>
      <c r="J20" s="179">
        <v>32</v>
      </c>
      <c r="K20" s="179">
        <v>772</v>
      </c>
      <c r="L20" s="179">
        <v>22</v>
      </c>
      <c r="M20" s="179">
        <v>802</v>
      </c>
      <c r="N20" s="179">
        <v>11</v>
      </c>
      <c r="O20" s="179">
        <v>722</v>
      </c>
      <c r="P20" s="178" t="s">
        <v>162</v>
      </c>
      <c r="Q20" s="178" t="s">
        <v>162</v>
      </c>
    </row>
    <row r="21" spans="1:17" ht="13.5">
      <c r="A21" s="19" t="s">
        <v>53</v>
      </c>
      <c r="B21" s="179">
        <v>454</v>
      </c>
      <c r="C21" s="179">
        <v>4436</v>
      </c>
      <c r="D21" s="179">
        <v>211</v>
      </c>
      <c r="E21" s="179">
        <v>561</v>
      </c>
      <c r="F21" s="179">
        <v>109</v>
      </c>
      <c r="G21" s="179">
        <v>730</v>
      </c>
      <c r="H21" s="179">
        <v>79</v>
      </c>
      <c r="I21" s="179">
        <v>1076</v>
      </c>
      <c r="J21" s="179">
        <v>32</v>
      </c>
      <c r="K21" s="179">
        <v>772</v>
      </c>
      <c r="L21" s="179">
        <v>18</v>
      </c>
      <c r="M21" s="179">
        <v>688</v>
      </c>
      <c r="N21" s="179">
        <v>4</v>
      </c>
      <c r="O21" s="179">
        <v>243</v>
      </c>
      <c r="P21" s="179">
        <v>1</v>
      </c>
      <c r="Q21" s="179">
        <v>366</v>
      </c>
    </row>
    <row r="22" spans="1:17" s="14" customFormat="1" ht="13.5">
      <c r="A22" s="18" t="s">
        <v>29</v>
      </c>
      <c r="B22" s="177">
        <f>SUM(B23:B45)</f>
        <v>957</v>
      </c>
      <c r="C22" s="177">
        <f aca="true" t="shared" si="4" ref="C22:Q22">SUM(C23:C45)</f>
        <v>14690</v>
      </c>
      <c r="D22" s="177">
        <f t="shared" si="4"/>
        <v>379</v>
      </c>
      <c r="E22" s="177">
        <f t="shared" si="4"/>
        <v>935</v>
      </c>
      <c r="F22" s="177">
        <f t="shared" si="4"/>
        <v>219</v>
      </c>
      <c r="G22" s="177">
        <f t="shared" si="4"/>
        <v>1478</v>
      </c>
      <c r="H22" s="177">
        <f t="shared" si="4"/>
        <v>177</v>
      </c>
      <c r="I22" s="177">
        <f t="shared" si="4"/>
        <v>2382</v>
      </c>
      <c r="J22" s="177">
        <f t="shared" si="4"/>
        <v>79</v>
      </c>
      <c r="K22" s="177">
        <f t="shared" si="4"/>
        <v>1841</v>
      </c>
      <c r="L22" s="177">
        <f t="shared" si="4"/>
        <v>52</v>
      </c>
      <c r="M22" s="177">
        <f t="shared" si="4"/>
        <v>1972</v>
      </c>
      <c r="N22" s="177">
        <f t="shared" si="4"/>
        <v>35</v>
      </c>
      <c r="O22" s="177">
        <f t="shared" si="4"/>
        <v>2419</v>
      </c>
      <c r="P22" s="177">
        <f t="shared" si="4"/>
        <v>16</v>
      </c>
      <c r="Q22" s="177">
        <f t="shared" si="4"/>
        <v>3663</v>
      </c>
    </row>
    <row r="23" spans="1:17" ht="13.5">
      <c r="A23" s="19" t="s">
        <v>54</v>
      </c>
      <c r="B23" s="179">
        <v>147</v>
      </c>
      <c r="C23" s="179">
        <v>3735</v>
      </c>
      <c r="D23" s="179">
        <v>37</v>
      </c>
      <c r="E23" s="179">
        <v>96</v>
      </c>
      <c r="F23" s="179">
        <v>26</v>
      </c>
      <c r="G23" s="179">
        <v>187</v>
      </c>
      <c r="H23" s="179">
        <v>37</v>
      </c>
      <c r="I23" s="179">
        <v>500</v>
      </c>
      <c r="J23" s="179">
        <v>17</v>
      </c>
      <c r="K23" s="179">
        <v>405</v>
      </c>
      <c r="L23" s="179">
        <v>11</v>
      </c>
      <c r="M23" s="179">
        <v>449</v>
      </c>
      <c r="N23" s="179">
        <v>14</v>
      </c>
      <c r="O23" s="179">
        <v>969</v>
      </c>
      <c r="P23" s="179">
        <v>6</v>
      </c>
      <c r="Q23" s="179">
        <v>1129</v>
      </c>
    </row>
    <row r="24" spans="1:17" ht="13.5">
      <c r="A24" s="19" t="s">
        <v>55</v>
      </c>
      <c r="B24" s="179">
        <v>10</v>
      </c>
      <c r="C24" s="179">
        <v>256</v>
      </c>
      <c r="D24" s="179">
        <v>4</v>
      </c>
      <c r="E24" s="179">
        <v>14</v>
      </c>
      <c r="F24" s="179">
        <v>2</v>
      </c>
      <c r="G24" s="179">
        <v>13</v>
      </c>
      <c r="H24" s="178" t="s">
        <v>162</v>
      </c>
      <c r="I24" s="178" t="s">
        <v>162</v>
      </c>
      <c r="J24" s="179">
        <v>1</v>
      </c>
      <c r="K24" s="179">
        <v>20</v>
      </c>
      <c r="L24" s="179">
        <v>1</v>
      </c>
      <c r="M24" s="179">
        <v>49</v>
      </c>
      <c r="N24" s="179">
        <v>2</v>
      </c>
      <c r="O24" s="179">
        <v>160</v>
      </c>
      <c r="P24" s="178" t="s">
        <v>162</v>
      </c>
      <c r="Q24" s="178" t="s">
        <v>162</v>
      </c>
    </row>
    <row r="25" spans="1:17" ht="13.5">
      <c r="A25" s="19" t="s">
        <v>56</v>
      </c>
      <c r="B25" s="179">
        <v>8</v>
      </c>
      <c r="C25" s="179">
        <v>388</v>
      </c>
      <c r="D25" s="179">
        <v>2</v>
      </c>
      <c r="E25" s="179">
        <v>3</v>
      </c>
      <c r="F25" s="179">
        <v>2</v>
      </c>
      <c r="G25" s="179">
        <v>14</v>
      </c>
      <c r="H25" s="179">
        <v>1</v>
      </c>
      <c r="I25" s="179">
        <v>19</v>
      </c>
      <c r="J25" s="179">
        <v>2</v>
      </c>
      <c r="K25" s="179">
        <v>40</v>
      </c>
      <c r="L25" s="178" t="s">
        <v>164</v>
      </c>
      <c r="M25" s="178" t="s">
        <v>164</v>
      </c>
      <c r="N25" s="178" t="s">
        <v>164</v>
      </c>
      <c r="O25" s="178" t="s">
        <v>164</v>
      </c>
      <c r="P25" s="179">
        <v>1</v>
      </c>
      <c r="Q25" s="179">
        <v>312</v>
      </c>
    </row>
    <row r="26" spans="1:17" ht="13.5">
      <c r="A26" s="19" t="s">
        <v>57</v>
      </c>
      <c r="B26" s="179">
        <v>48</v>
      </c>
      <c r="C26" s="179">
        <v>685</v>
      </c>
      <c r="D26" s="179">
        <v>16</v>
      </c>
      <c r="E26" s="179">
        <v>36</v>
      </c>
      <c r="F26" s="179">
        <v>12</v>
      </c>
      <c r="G26" s="179">
        <v>77</v>
      </c>
      <c r="H26" s="179">
        <v>11</v>
      </c>
      <c r="I26" s="179">
        <v>148</v>
      </c>
      <c r="J26" s="179">
        <v>1</v>
      </c>
      <c r="K26" s="179">
        <v>20</v>
      </c>
      <c r="L26" s="179">
        <v>6</v>
      </c>
      <c r="M26" s="179">
        <v>228</v>
      </c>
      <c r="N26" s="179">
        <v>2</v>
      </c>
      <c r="O26" s="179">
        <v>176</v>
      </c>
      <c r="P26" s="178" t="s">
        <v>162</v>
      </c>
      <c r="Q26" s="178" t="s">
        <v>162</v>
      </c>
    </row>
    <row r="27" spans="1:17" ht="13.5">
      <c r="A27" s="19" t="s">
        <v>174</v>
      </c>
      <c r="B27" s="179">
        <v>87</v>
      </c>
      <c r="C27" s="179">
        <v>946</v>
      </c>
      <c r="D27" s="179">
        <v>34</v>
      </c>
      <c r="E27" s="179">
        <v>71</v>
      </c>
      <c r="F27" s="179">
        <v>16</v>
      </c>
      <c r="G27" s="179">
        <v>111</v>
      </c>
      <c r="H27" s="179">
        <v>23</v>
      </c>
      <c r="I27" s="179">
        <v>312</v>
      </c>
      <c r="J27" s="179">
        <v>6</v>
      </c>
      <c r="K27" s="179">
        <v>133</v>
      </c>
      <c r="L27" s="179">
        <v>5</v>
      </c>
      <c r="M27" s="179">
        <v>176</v>
      </c>
      <c r="N27" s="179">
        <v>2</v>
      </c>
      <c r="O27" s="179">
        <v>143</v>
      </c>
      <c r="P27" s="178" t="s">
        <v>162</v>
      </c>
      <c r="Q27" s="178" t="s">
        <v>162</v>
      </c>
    </row>
    <row r="28" spans="1:17" ht="13.5">
      <c r="A28" s="19" t="s">
        <v>58</v>
      </c>
      <c r="B28" s="179">
        <v>135</v>
      </c>
      <c r="C28" s="179">
        <v>1600</v>
      </c>
      <c r="D28" s="179">
        <v>66</v>
      </c>
      <c r="E28" s="179">
        <v>166</v>
      </c>
      <c r="F28" s="179">
        <v>27</v>
      </c>
      <c r="G28" s="179">
        <v>177</v>
      </c>
      <c r="H28" s="179">
        <v>19</v>
      </c>
      <c r="I28" s="179">
        <v>244</v>
      </c>
      <c r="J28" s="179">
        <v>8</v>
      </c>
      <c r="K28" s="179">
        <v>185</v>
      </c>
      <c r="L28" s="179">
        <v>11</v>
      </c>
      <c r="M28" s="179">
        <v>396</v>
      </c>
      <c r="N28" s="179">
        <v>3</v>
      </c>
      <c r="O28" s="179">
        <v>170</v>
      </c>
      <c r="P28" s="178">
        <v>1</v>
      </c>
      <c r="Q28" s="178">
        <v>262</v>
      </c>
    </row>
    <row r="29" spans="1:17" ht="13.5">
      <c r="A29" s="19" t="s">
        <v>59</v>
      </c>
      <c r="B29" s="179">
        <v>13</v>
      </c>
      <c r="C29" s="179">
        <v>679</v>
      </c>
      <c r="D29" s="179">
        <v>3</v>
      </c>
      <c r="E29" s="179">
        <v>5</v>
      </c>
      <c r="F29" s="179">
        <v>2</v>
      </c>
      <c r="G29" s="179">
        <v>16</v>
      </c>
      <c r="H29" s="179">
        <v>3</v>
      </c>
      <c r="I29" s="179">
        <v>38</v>
      </c>
      <c r="J29" s="179">
        <v>1</v>
      </c>
      <c r="K29" s="179">
        <v>22</v>
      </c>
      <c r="L29" s="179">
        <v>2</v>
      </c>
      <c r="M29" s="179">
        <v>66</v>
      </c>
      <c r="N29" s="179">
        <v>1</v>
      </c>
      <c r="O29" s="179">
        <v>67</v>
      </c>
      <c r="P29" s="179">
        <v>1</v>
      </c>
      <c r="Q29" s="179">
        <v>465</v>
      </c>
    </row>
    <row r="30" spans="1:17" ht="13.5">
      <c r="A30" s="19" t="s">
        <v>60</v>
      </c>
      <c r="B30" s="179">
        <v>138</v>
      </c>
      <c r="C30" s="179">
        <v>1657</v>
      </c>
      <c r="D30" s="179">
        <v>59</v>
      </c>
      <c r="E30" s="179">
        <v>138</v>
      </c>
      <c r="F30" s="179">
        <v>39</v>
      </c>
      <c r="G30" s="179">
        <v>269</v>
      </c>
      <c r="H30" s="179">
        <v>21</v>
      </c>
      <c r="I30" s="179">
        <v>264</v>
      </c>
      <c r="J30" s="179">
        <v>8</v>
      </c>
      <c r="K30" s="179">
        <v>184</v>
      </c>
      <c r="L30" s="179">
        <v>6</v>
      </c>
      <c r="M30" s="179">
        <v>206</v>
      </c>
      <c r="N30" s="179">
        <v>1</v>
      </c>
      <c r="O30" s="179">
        <v>57</v>
      </c>
      <c r="P30" s="179">
        <v>4</v>
      </c>
      <c r="Q30" s="179">
        <v>539</v>
      </c>
    </row>
    <row r="31" spans="1:17" ht="13.5">
      <c r="A31" s="19" t="s">
        <v>61</v>
      </c>
      <c r="B31" s="179">
        <v>10</v>
      </c>
      <c r="C31" s="179">
        <v>216</v>
      </c>
      <c r="D31" s="179">
        <v>3</v>
      </c>
      <c r="E31" s="179">
        <v>7</v>
      </c>
      <c r="F31" s="179">
        <v>1</v>
      </c>
      <c r="G31" s="179">
        <v>9</v>
      </c>
      <c r="H31" s="179">
        <v>3</v>
      </c>
      <c r="I31" s="179">
        <v>41</v>
      </c>
      <c r="J31" s="179">
        <v>1</v>
      </c>
      <c r="K31" s="179">
        <v>28</v>
      </c>
      <c r="L31" s="178" t="s">
        <v>164</v>
      </c>
      <c r="M31" s="178" t="s">
        <v>164</v>
      </c>
      <c r="N31" s="179">
        <v>2</v>
      </c>
      <c r="O31" s="179">
        <v>131</v>
      </c>
      <c r="P31" s="178" t="s">
        <v>162</v>
      </c>
      <c r="Q31" s="178" t="s">
        <v>162</v>
      </c>
    </row>
    <row r="32" spans="1:17" ht="13.5">
      <c r="A32" s="19" t="s">
        <v>62</v>
      </c>
      <c r="B32" s="179">
        <v>2</v>
      </c>
      <c r="C32" s="179">
        <v>9</v>
      </c>
      <c r="D32" s="179">
        <v>1</v>
      </c>
      <c r="E32" s="179">
        <v>4</v>
      </c>
      <c r="F32" s="179">
        <v>1</v>
      </c>
      <c r="G32" s="179">
        <v>5</v>
      </c>
      <c r="H32" s="178" t="s">
        <v>162</v>
      </c>
      <c r="I32" s="178" t="s">
        <v>162</v>
      </c>
      <c r="J32" s="178" t="s">
        <v>164</v>
      </c>
      <c r="K32" s="178" t="s">
        <v>164</v>
      </c>
      <c r="L32" s="178" t="s">
        <v>164</v>
      </c>
      <c r="M32" s="178" t="s">
        <v>164</v>
      </c>
      <c r="N32" s="178" t="s">
        <v>164</v>
      </c>
      <c r="O32" s="178" t="s">
        <v>164</v>
      </c>
      <c r="P32" s="178" t="s">
        <v>162</v>
      </c>
      <c r="Q32" s="178" t="s">
        <v>162</v>
      </c>
    </row>
    <row r="33" spans="1:17" ht="13.5">
      <c r="A33" s="19" t="s">
        <v>175</v>
      </c>
      <c r="B33" s="179">
        <v>12</v>
      </c>
      <c r="C33" s="179">
        <v>190</v>
      </c>
      <c r="D33" s="179">
        <v>2</v>
      </c>
      <c r="E33" s="179">
        <v>6</v>
      </c>
      <c r="F33" s="179">
        <v>4</v>
      </c>
      <c r="G33" s="179">
        <v>21</v>
      </c>
      <c r="H33" s="179">
        <v>4</v>
      </c>
      <c r="I33" s="179">
        <v>59</v>
      </c>
      <c r="J33" s="179">
        <v>1</v>
      </c>
      <c r="K33" s="179">
        <v>23</v>
      </c>
      <c r="L33" s="178" t="s">
        <v>164</v>
      </c>
      <c r="M33" s="178" t="s">
        <v>164</v>
      </c>
      <c r="N33" s="179">
        <v>1</v>
      </c>
      <c r="O33" s="179">
        <v>81</v>
      </c>
      <c r="P33" s="178" t="s">
        <v>162</v>
      </c>
      <c r="Q33" s="178" t="s">
        <v>162</v>
      </c>
    </row>
    <row r="34" spans="1:17" ht="13.5">
      <c r="A34" s="19" t="s">
        <v>63</v>
      </c>
      <c r="B34" s="179">
        <v>1</v>
      </c>
      <c r="C34" s="179">
        <v>10</v>
      </c>
      <c r="D34" s="178" t="s">
        <v>161</v>
      </c>
      <c r="E34" s="178" t="s">
        <v>161</v>
      </c>
      <c r="F34" s="178" t="s">
        <v>161</v>
      </c>
      <c r="G34" s="178" t="s">
        <v>161</v>
      </c>
      <c r="H34" s="179">
        <v>1</v>
      </c>
      <c r="I34" s="179">
        <v>10</v>
      </c>
      <c r="J34" s="178" t="s">
        <v>164</v>
      </c>
      <c r="K34" s="178" t="s">
        <v>164</v>
      </c>
      <c r="L34" s="178" t="s">
        <v>164</v>
      </c>
      <c r="M34" s="178" t="s">
        <v>164</v>
      </c>
      <c r="N34" s="178" t="s">
        <v>164</v>
      </c>
      <c r="O34" s="178" t="s">
        <v>164</v>
      </c>
      <c r="P34" s="178" t="s">
        <v>162</v>
      </c>
      <c r="Q34" s="178" t="s">
        <v>162</v>
      </c>
    </row>
    <row r="35" spans="1:17" ht="13.5">
      <c r="A35" s="19" t="s">
        <v>64</v>
      </c>
      <c r="B35" s="179">
        <v>4</v>
      </c>
      <c r="C35" s="179">
        <v>9</v>
      </c>
      <c r="D35" s="179">
        <v>3</v>
      </c>
      <c r="E35" s="179">
        <v>4</v>
      </c>
      <c r="F35" s="179">
        <v>1</v>
      </c>
      <c r="G35" s="179">
        <v>5</v>
      </c>
      <c r="H35" s="178" t="s">
        <v>162</v>
      </c>
      <c r="I35" s="178" t="s">
        <v>162</v>
      </c>
      <c r="J35" s="178" t="s">
        <v>164</v>
      </c>
      <c r="K35" s="178" t="s">
        <v>164</v>
      </c>
      <c r="L35" s="178" t="s">
        <v>164</v>
      </c>
      <c r="M35" s="178" t="s">
        <v>164</v>
      </c>
      <c r="N35" s="178" t="s">
        <v>164</v>
      </c>
      <c r="O35" s="178" t="s">
        <v>164</v>
      </c>
      <c r="P35" s="178" t="s">
        <v>162</v>
      </c>
      <c r="Q35" s="178" t="s">
        <v>162</v>
      </c>
    </row>
    <row r="36" spans="1:17" ht="13.5">
      <c r="A36" s="19" t="s">
        <v>65</v>
      </c>
      <c r="B36" s="179">
        <v>43</v>
      </c>
      <c r="C36" s="179">
        <v>804</v>
      </c>
      <c r="D36" s="179">
        <v>8</v>
      </c>
      <c r="E36" s="179">
        <v>20</v>
      </c>
      <c r="F36" s="179">
        <v>9</v>
      </c>
      <c r="G36" s="179">
        <v>56</v>
      </c>
      <c r="H36" s="179">
        <v>11</v>
      </c>
      <c r="I36" s="179">
        <v>152</v>
      </c>
      <c r="J36" s="179">
        <v>9</v>
      </c>
      <c r="K36" s="179">
        <v>219</v>
      </c>
      <c r="L36" s="179">
        <v>4</v>
      </c>
      <c r="M36" s="179">
        <v>158</v>
      </c>
      <c r="N36" s="179">
        <v>1</v>
      </c>
      <c r="O36" s="179">
        <v>83</v>
      </c>
      <c r="P36" s="179">
        <v>1</v>
      </c>
      <c r="Q36" s="179">
        <v>116</v>
      </c>
    </row>
    <row r="37" spans="1:17" ht="13.5">
      <c r="A37" s="19" t="s">
        <v>176</v>
      </c>
      <c r="B37" s="179">
        <v>5</v>
      </c>
      <c r="C37" s="179">
        <v>42</v>
      </c>
      <c r="D37" s="179">
        <v>3</v>
      </c>
      <c r="E37" s="179">
        <v>9</v>
      </c>
      <c r="F37" s="178" t="s">
        <v>163</v>
      </c>
      <c r="G37" s="178" t="s">
        <v>163</v>
      </c>
      <c r="H37" s="179">
        <v>1</v>
      </c>
      <c r="I37" s="179">
        <v>13</v>
      </c>
      <c r="J37" s="179">
        <v>1</v>
      </c>
      <c r="K37" s="179">
        <v>20</v>
      </c>
      <c r="L37" s="178" t="s">
        <v>164</v>
      </c>
      <c r="M37" s="178" t="s">
        <v>164</v>
      </c>
      <c r="N37" s="178" t="s">
        <v>164</v>
      </c>
      <c r="O37" s="178" t="s">
        <v>164</v>
      </c>
      <c r="P37" s="178" t="s">
        <v>162</v>
      </c>
      <c r="Q37" s="178" t="s">
        <v>162</v>
      </c>
    </row>
    <row r="38" spans="1:17" ht="13.5">
      <c r="A38" s="19" t="s">
        <v>66</v>
      </c>
      <c r="B38" s="179">
        <v>3</v>
      </c>
      <c r="C38" s="179">
        <v>70</v>
      </c>
      <c r="D38" s="178" t="s">
        <v>163</v>
      </c>
      <c r="E38" s="178" t="s">
        <v>163</v>
      </c>
      <c r="F38" s="179">
        <v>1</v>
      </c>
      <c r="G38" s="179">
        <v>9</v>
      </c>
      <c r="H38" s="179">
        <v>1</v>
      </c>
      <c r="I38" s="179">
        <v>13</v>
      </c>
      <c r="J38" s="178" t="s">
        <v>164</v>
      </c>
      <c r="K38" s="178" t="s">
        <v>164</v>
      </c>
      <c r="L38" s="179">
        <v>1</v>
      </c>
      <c r="M38" s="179">
        <v>48</v>
      </c>
      <c r="N38" s="178" t="s">
        <v>164</v>
      </c>
      <c r="O38" s="178" t="s">
        <v>164</v>
      </c>
      <c r="P38" s="178" t="s">
        <v>162</v>
      </c>
      <c r="Q38" s="178" t="s">
        <v>162</v>
      </c>
    </row>
    <row r="39" spans="1:17" ht="13.5">
      <c r="A39" s="19" t="s">
        <v>67</v>
      </c>
      <c r="B39" s="179">
        <v>126</v>
      </c>
      <c r="C39" s="179">
        <v>1144</v>
      </c>
      <c r="D39" s="179">
        <v>51</v>
      </c>
      <c r="E39" s="179">
        <v>126</v>
      </c>
      <c r="F39" s="179">
        <v>40</v>
      </c>
      <c r="G39" s="179">
        <v>260</v>
      </c>
      <c r="H39" s="179">
        <v>19</v>
      </c>
      <c r="I39" s="179">
        <v>257</v>
      </c>
      <c r="J39" s="179">
        <v>13</v>
      </c>
      <c r="K39" s="179">
        <v>295</v>
      </c>
      <c r="L39" s="179">
        <v>2</v>
      </c>
      <c r="M39" s="179">
        <v>74</v>
      </c>
      <c r="N39" s="178" t="s">
        <v>164</v>
      </c>
      <c r="O39" s="178" t="s">
        <v>164</v>
      </c>
      <c r="P39" s="179">
        <v>1</v>
      </c>
      <c r="Q39" s="179">
        <v>132</v>
      </c>
    </row>
    <row r="40" spans="1:17" ht="13.5">
      <c r="A40" s="19" t="s">
        <v>68</v>
      </c>
      <c r="B40" s="179">
        <v>69</v>
      </c>
      <c r="C40" s="179">
        <v>866</v>
      </c>
      <c r="D40" s="179">
        <v>27</v>
      </c>
      <c r="E40" s="179">
        <v>73</v>
      </c>
      <c r="F40" s="179">
        <v>16</v>
      </c>
      <c r="G40" s="179">
        <v>119</v>
      </c>
      <c r="H40" s="179">
        <v>15</v>
      </c>
      <c r="I40" s="179">
        <v>214</v>
      </c>
      <c r="J40" s="179">
        <v>6</v>
      </c>
      <c r="K40" s="179">
        <v>158</v>
      </c>
      <c r="L40" s="179">
        <v>2</v>
      </c>
      <c r="M40" s="179">
        <v>90</v>
      </c>
      <c r="N40" s="179">
        <v>3</v>
      </c>
      <c r="O40" s="179">
        <v>212</v>
      </c>
      <c r="P40" s="178" t="s">
        <v>162</v>
      </c>
      <c r="Q40" s="178" t="s">
        <v>162</v>
      </c>
    </row>
    <row r="41" spans="1:17" ht="13.5">
      <c r="A41" s="19" t="s">
        <v>69</v>
      </c>
      <c r="B41" s="179">
        <v>14</v>
      </c>
      <c r="C41" s="179">
        <v>940</v>
      </c>
      <c r="D41" s="179">
        <v>4</v>
      </c>
      <c r="E41" s="179">
        <v>9</v>
      </c>
      <c r="F41" s="179">
        <v>4</v>
      </c>
      <c r="G41" s="179">
        <v>23</v>
      </c>
      <c r="H41" s="179">
        <v>2</v>
      </c>
      <c r="I41" s="179">
        <v>30</v>
      </c>
      <c r="J41" s="178" t="s">
        <v>164</v>
      </c>
      <c r="K41" s="178" t="s">
        <v>164</v>
      </c>
      <c r="L41" s="178" t="s">
        <v>164</v>
      </c>
      <c r="M41" s="178" t="s">
        <v>164</v>
      </c>
      <c r="N41" s="179">
        <v>3</v>
      </c>
      <c r="O41" s="179">
        <v>170</v>
      </c>
      <c r="P41" s="179">
        <v>1</v>
      </c>
      <c r="Q41" s="179">
        <v>708</v>
      </c>
    </row>
    <row r="42" spans="1:17" ht="13.5">
      <c r="A42" s="19" t="s">
        <v>70</v>
      </c>
      <c r="B42" s="179">
        <v>7</v>
      </c>
      <c r="C42" s="179">
        <v>80</v>
      </c>
      <c r="D42" s="179">
        <v>3</v>
      </c>
      <c r="E42" s="179">
        <v>10</v>
      </c>
      <c r="F42" s="179">
        <v>1</v>
      </c>
      <c r="G42" s="179">
        <v>6</v>
      </c>
      <c r="H42" s="179">
        <v>1</v>
      </c>
      <c r="I42" s="179">
        <v>12</v>
      </c>
      <c r="J42" s="179">
        <v>1</v>
      </c>
      <c r="K42" s="179">
        <v>20</v>
      </c>
      <c r="L42" s="179">
        <v>1</v>
      </c>
      <c r="M42" s="179">
        <v>32</v>
      </c>
      <c r="N42" s="178" t="s">
        <v>164</v>
      </c>
      <c r="O42" s="178" t="s">
        <v>164</v>
      </c>
      <c r="P42" s="178" t="s">
        <v>162</v>
      </c>
      <c r="Q42" s="178" t="s">
        <v>162</v>
      </c>
    </row>
    <row r="43" spans="1:17" ht="13.5">
      <c r="A43" s="19" t="s">
        <v>71</v>
      </c>
      <c r="B43" s="179">
        <v>6</v>
      </c>
      <c r="C43" s="179">
        <v>41</v>
      </c>
      <c r="D43" s="179">
        <v>5</v>
      </c>
      <c r="E43" s="179">
        <v>15</v>
      </c>
      <c r="F43" s="178" t="s">
        <v>164</v>
      </c>
      <c r="G43" s="178" t="s">
        <v>164</v>
      </c>
      <c r="H43" s="178" t="s">
        <v>164</v>
      </c>
      <c r="I43" s="178" t="s">
        <v>164</v>
      </c>
      <c r="J43" s="179">
        <v>1</v>
      </c>
      <c r="K43" s="179">
        <v>26</v>
      </c>
      <c r="L43" s="178" t="s">
        <v>164</v>
      </c>
      <c r="M43" s="178" t="s">
        <v>164</v>
      </c>
      <c r="N43" s="178" t="s">
        <v>164</v>
      </c>
      <c r="O43" s="178" t="s">
        <v>164</v>
      </c>
      <c r="P43" s="178" t="s">
        <v>162</v>
      </c>
      <c r="Q43" s="178" t="s">
        <v>162</v>
      </c>
    </row>
    <row r="44" spans="1:17" ht="13.5">
      <c r="A44" s="19" t="s">
        <v>72</v>
      </c>
      <c r="B44" s="178" t="s">
        <v>164</v>
      </c>
      <c r="C44" s="178" t="s">
        <v>164</v>
      </c>
      <c r="D44" s="178" t="s">
        <v>164</v>
      </c>
      <c r="E44" s="178" t="s">
        <v>164</v>
      </c>
      <c r="F44" s="178" t="s">
        <v>164</v>
      </c>
      <c r="G44" s="178" t="s">
        <v>164</v>
      </c>
      <c r="H44" s="178" t="s">
        <v>164</v>
      </c>
      <c r="I44" s="178" t="s">
        <v>164</v>
      </c>
      <c r="J44" s="178" t="s">
        <v>164</v>
      </c>
      <c r="K44" s="178" t="s">
        <v>164</v>
      </c>
      <c r="L44" s="178" t="s">
        <v>164</v>
      </c>
      <c r="M44" s="178" t="s">
        <v>164</v>
      </c>
      <c r="N44" s="178" t="s">
        <v>164</v>
      </c>
      <c r="O44" s="178" t="s">
        <v>164</v>
      </c>
      <c r="P44" s="178" t="s">
        <v>162</v>
      </c>
      <c r="Q44" s="178" t="s">
        <v>162</v>
      </c>
    </row>
    <row r="45" spans="1:17" ht="13.5">
      <c r="A45" s="19" t="s">
        <v>73</v>
      </c>
      <c r="B45" s="179">
        <v>69</v>
      </c>
      <c r="C45" s="179">
        <v>323</v>
      </c>
      <c r="D45" s="179">
        <v>48</v>
      </c>
      <c r="E45" s="179">
        <v>123</v>
      </c>
      <c r="F45" s="179">
        <v>15</v>
      </c>
      <c r="G45" s="179">
        <v>101</v>
      </c>
      <c r="H45" s="179">
        <v>4</v>
      </c>
      <c r="I45" s="179">
        <v>56</v>
      </c>
      <c r="J45" s="179">
        <v>2</v>
      </c>
      <c r="K45" s="179">
        <v>43</v>
      </c>
      <c r="L45" s="178" t="s">
        <v>164</v>
      </c>
      <c r="M45" s="178" t="s">
        <v>164</v>
      </c>
      <c r="N45" s="178" t="s">
        <v>164</v>
      </c>
      <c r="O45" s="178" t="s">
        <v>164</v>
      </c>
      <c r="P45" s="178" t="s">
        <v>162</v>
      </c>
      <c r="Q45" s="178" t="s">
        <v>162</v>
      </c>
    </row>
    <row r="46" spans="1:17" s="14" customFormat="1" ht="13.5">
      <c r="A46" s="18" t="s">
        <v>28</v>
      </c>
      <c r="B46" s="177">
        <f>SUM(B47:B50)</f>
        <v>12</v>
      </c>
      <c r="C46" s="177">
        <f aca="true" t="shared" si="5" ref="C46:Q46">SUM(C47:C50)</f>
        <v>936</v>
      </c>
      <c r="D46" s="181" t="s">
        <v>207</v>
      </c>
      <c r="E46" s="181" t="s">
        <v>207</v>
      </c>
      <c r="F46" s="177">
        <f t="shared" si="5"/>
        <v>1</v>
      </c>
      <c r="G46" s="177">
        <f t="shared" si="5"/>
        <v>8</v>
      </c>
      <c r="H46" s="177">
        <f t="shared" si="5"/>
        <v>1</v>
      </c>
      <c r="I46" s="177">
        <f t="shared" si="5"/>
        <v>14</v>
      </c>
      <c r="J46" s="177">
        <f t="shared" si="5"/>
        <v>1</v>
      </c>
      <c r="K46" s="177">
        <f t="shared" si="5"/>
        <v>21</v>
      </c>
      <c r="L46" s="177">
        <f t="shared" si="5"/>
        <v>2</v>
      </c>
      <c r="M46" s="177">
        <f t="shared" si="5"/>
        <v>94</v>
      </c>
      <c r="N46" s="177">
        <f t="shared" si="5"/>
        <v>1</v>
      </c>
      <c r="O46" s="177">
        <f t="shared" si="5"/>
        <v>64</v>
      </c>
      <c r="P46" s="177">
        <f t="shared" si="5"/>
        <v>2</v>
      </c>
      <c r="Q46" s="177">
        <f t="shared" si="5"/>
        <v>429</v>
      </c>
    </row>
    <row r="47" spans="1:17" ht="13.5">
      <c r="A47" s="19" t="s">
        <v>74</v>
      </c>
      <c r="B47" s="179">
        <v>2</v>
      </c>
      <c r="C47" s="179">
        <v>429</v>
      </c>
      <c r="D47" s="178" t="s">
        <v>165</v>
      </c>
      <c r="E47" s="178" t="s">
        <v>165</v>
      </c>
      <c r="F47" s="178" t="s">
        <v>165</v>
      </c>
      <c r="G47" s="178" t="s">
        <v>165</v>
      </c>
      <c r="H47" s="178" t="s">
        <v>165</v>
      </c>
      <c r="I47" s="178" t="s">
        <v>165</v>
      </c>
      <c r="J47" s="178" t="s">
        <v>165</v>
      </c>
      <c r="K47" s="178" t="s">
        <v>165</v>
      </c>
      <c r="L47" s="178" t="s">
        <v>165</v>
      </c>
      <c r="M47" s="178" t="s">
        <v>165</v>
      </c>
      <c r="N47" s="178" t="s">
        <v>165</v>
      </c>
      <c r="O47" s="178" t="s">
        <v>165</v>
      </c>
      <c r="P47" s="179">
        <v>2</v>
      </c>
      <c r="Q47" s="179">
        <v>429</v>
      </c>
    </row>
    <row r="48" spans="1:17" ht="13.5">
      <c r="A48" s="19" t="s">
        <v>75</v>
      </c>
      <c r="B48" s="179">
        <v>4</v>
      </c>
      <c r="C48" s="179">
        <v>131</v>
      </c>
      <c r="D48" s="178" t="s">
        <v>158</v>
      </c>
      <c r="E48" s="178" t="s">
        <v>158</v>
      </c>
      <c r="F48" s="179">
        <v>1</v>
      </c>
      <c r="G48" s="179">
        <v>8</v>
      </c>
      <c r="H48" s="179">
        <v>1</v>
      </c>
      <c r="I48" s="179">
        <v>14</v>
      </c>
      <c r="J48" s="178" t="s">
        <v>165</v>
      </c>
      <c r="K48" s="178" t="s">
        <v>165</v>
      </c>
      <c r="L48" s="179">
        <v>1</v>
      </c>
      <c r="M48" s="179">
        <v>45</v>
      </c>
      <c r="N48" s="179">
        <v>1</v>
      </c>
      <c r="O48" s="179">
        <v>64</v>
      </c>
      <c r="P48" s="178" t="s">
        <v>162</v>
      </c>
      <c r="Q48" s="178" t="s">
        <v>162</v>
      </c>
    </row>
    <row r="49" spans="1:17" ht="13.5">
      <c r="A49" s="19" t="s">
        <v>76</v>
      </c>
      <c r="B49" s="178" t="s">
        <v>166</v>
      </c>
      <c r="C49" s="178" t="s">
        <v>166</v>
      </c>
      <c r="D49" s="178" t="s">
        <v>166</v>
      </c>
      <c r="E49" s="178" t="s">
        <v>166</v>
      </c>
      <c r="F49" s="178" t="s">
        <v>166</v>
      </c>
      <c r="G49" s="178" t="s">
        <v>166</v>
      </c>
      <c r="H49" s="178" t="s">
        <v>166</v>
      </c>
      <c r="I49" s="178" t="s">
        <v>166</v>
      </c>
      <c r="J49" s="178" t="s">
        <v>166</v>
      </c>
      <c r="K49" s="178" t="s">
        <v>166</v>
      </c>
      <c r="L49" s="178" t="s">
        <v>166</v>
      </c>
      <c r="M49" s="178" t="s">
        <v>166</v>
      </c>
      <c r="N49" s="178" t="s">
        <v>166</v>
      </c>
      <c r="O49" s="178" t="s">
        <v>166</v>
      </c>
      <c r="P49" s="178" t="s">
        <v>166</v>
      </c>
      <c r="Q49" s="178" t="s">
        <v>166</v>
      </c>
    </row>
    <row r="50" spans="1:17" ht="13.5">
      <c r="A50" s="19" t="s">
        <v>77</v>
      </c>
      <c r="B50" s="179">
        <v>6</v>
      </c>
      <c r="C50" s="179">
        <v>376</v>
      </c>
      <c r="D50" s="178" t="s">
        <v>159</v>
      </c>
      <c r="E50" s="178" t="s">
        <v>159</v>
      </c>
      <c r="F50" s="178" t="s">
        <v>166</v>
      </c>
      <c r="G50" s="178" t="s">
        <v>166</v>
      </c>
      <c r="H50" s="178" t="s">
        <v>166</v>
      </c>
      <c r="I50" s="178" t="s">
        <v>166</v>
      </c>
      <c r="J50" s="179">
        <v>1</v>
      </c>
      <c r="K50" s="179">
        <v>21</v>
      </c>
      <c r="L50" s="179">
        <v>1</v>
      </c>
      <c r="M50" s="179">
        <v>49</v>
      </c>
      <c r="N50" s="178" t="s">
        <v>166</v>
      </c>
      <c r="O50" s="178" t="s">
        <v>166</v>
      </c>
      <c r="P50" s="178" t="s">
        <v>162</v>
      </c>
      <c r="Q50" s="178" t="s">
        <v>162</v>
      </c>
    </row>
    <row r="51" spans="1:17" s="14" customFormat="1" ht="13.5">
      <c r="A51" s="18" t="s">
        <v>27</v>
      </c>
      <c r="B51" s="177">
        <f>SUM(B52:B60)</f>
        <v>571</v>
      </c>
      <c r="C51" s="177">
        <f aca="true" t="shared" si="6" ref="C51:Q51">SUM(C52:C60)</f>
        <v>12188</v>
      </c>
      <c r="D51" s="177">
        <f t="shared" si="6"/>
        <v>256</v>
      </c>
      <c r="E51" s="177">
        <f t="shared" si="6"/>
        <v>471</v>
      </c>
      <c r="F51" s="177">
        <f t="shared" si="6"/>
        <v>76</v>
      </c>
      <c r="G51" s="177">
        <f t="shared" si="6"/>
        <v>513</v>
      </c>
      <c r="H51" s="177">
        <f t="shared" si="6"/>
        <v>54</v>
      </c>
      <c r="I51" s="177">
        <f t="shared" si="6"/>
        <v>707</v>
      </c>
      <c r="J51" s="177">
        <f>SUM(J52:J60)</f>
        <v>31</v>
      </c>
      <c r="K51" s="177">
        <f>SUM(K52:K60)</f>
        <v>739</v>
      </c>
      <c r="L51" s="177">
        <f t="shared" si="6"/>
        <v>38</v>
      </c>
      <c r="M51" s="177">
        <f t="shared" si="6"/>
        <v>1381</v>
      </c>
      <c r="N51" s="177">
        <f t="shared" si="6"/>
        <v>39</v>
      </c>
      <c r="O51" s="177">
        <f t="shared" si="6"/>
        <v>2716</v>
      </c>
      <c r="P51" s="177">
        <f t="shared" si="6"/>
        <v>16</v>
      </c>
      <c r="Q51" s="177">
        <f t="shared" si="6"/>
        <v>4412</v>
      </c>
    </row>
    <row r="52" spans="1:17" ht="13.5">
      <c r="A52" s="19" t="s">
        <v>78</v>
      </c>
      <c r="B52" s="179">
        <v>13</v>
      </c>
      <c r="C52" s="179">
        <v>1894</v>
      </c>
      <c r="D52" s="179">
        <v>3</v>
      </c>
      <c r="E52" s="179">
        <v>9</v>
      </c>
      <c r="F52" s="179">
        <v>2</v>
      </c>
      <c r="G52" s="179">
        <v>10</v>
      </c>
      <c r="H52" s="179">
        <v>3</v>
      </c>
      <c r="I52" s="179">
        <v>48</v>
      </c>
      <c r="J52" s="178" t="s">
        <v>166</v>
      </c>
      <c r="K52" s="178" t="s">
        <v>166</v>
      </c>
      <c r="L52" s="178" t="s">
        <v>159</v>
      </c>
      <c r="M52" s="178" t="s">
        <v>159</v>
      </c>
      <c r="N52" s="179">
        <v>3</v>
      </c>
      <c r="O52" s="179">
        <v>205</v>
      </c>
      <c r="P52" s="179">
        <v>2</v>
      </c>
      <c r="Q52" s="179">
        <v>1622</v>
      </c>
    </row>
    <row r="53" spans="1:17" ht="13.5">
      <c r="A53" s="19" t="s">
        <v>79</v>
      </c>
      <c r="B53" s="179">
        <v>140</v>
      </c>
      <c r="C53" s="179">
        <v>2901</v>
      </c>
      <c r="D53" s="179">
        <v>115</v>
      </c>
      <c r="E53" s="179">
        <v>144</v>
      </c>
      <c r="F53" s="179">
        <v>3</v>
      </c>
      <c r="G53" s="179">
        <v>19</v>
      </c>
      <c r="H53" s="179">
        <v>1</v>
      </c>
      <c r="I53" s="179">
        <v>10</v>
      </c>
      <c r="J53" s="179">
        <v>1</v>
      </c>
      <c r="K53" s="179">
        <v>28</v>
      </c>
      <c r="L53" s="179">
        <v>2</v>
      </c>
      <c r="M53" s="179">
        <v>69</v>
      </c>
      <c r="N53" s="179">
        <v>9</v>
      </c>
      <c r="O53" s="179">
        <v>745</v>
      </c>
      <c r="P53" s="179">
        <v>9</v>
      </c>
      <c r="Q53" s="179">
        <v>1886</v>
      </c>
    </row>
    <row r="54" spans="1:17" ht="13.5">
      <c r="A54" s="19" t="s">
        <v>80</v>
      </c>
      <c r="B54" s="179">
        <v>241</v>
      </c>
      <c r="C54" s="179">
        <v>4758</v>
      </c>
      <c r="D54" s="179">
        <v>79</v>
      </c>
      <c r="E54" s="179">
        <v>171</v>
      </c>
      <c r="F54" s="179">
        <v>38</v>
      </c>
      <c r="G54" s="179">
        <v>271</v>
      </c>
      <c r="H54" s="179">
        <v>37</v>
      </c>
      <c r="I54" s="179">
        <v>491</v>
      </c>
      <c r="J54" s="179">
        <v>25</v>
      </c>
      <c r="K54" s="179">
        <v>600</v>
      </c>
      <c r="L54" s="179">
        <v>34</v>
      </c>
      <c r="M54" s="179">
        <v>1241</v>
      </c>
      <c r="N54" s="179">
        <v>26</v>
      </c>
      <c r="O54" s="179">
        <v>1709</v>
      </c>
      <c r="P54" s="179">
        <v>2</v>
      </c>
      <c r="Q54" s="179">
        <v>275</v>
      </c>
    </row>
    <row r="55" spans="1:17" ht="13.5">
      <c r="A55" s="19" t="s">
        <v>81</v>
      </c>
      <c r="B55" s="178" t="s">
        <v>159</v>
      </c>
      <c r="C55" s="178" t="s">
        <v>159</v>
      </c>
      <c r="D55" s="178" t="s">
        <v>159</v>
      </c>
      <c r="E55" s="178" t="s">
        <v>159</v>
      </c>
      <c r="F55" s="178" t="s">
        <v>159</v>
      </c>
      <c r="G55" s="178" t="s">
        <v>159</v>
      </c>
      <c r="H55" s="178" t="s">
        <v>159</v>
      </c>
      <c r="I55" s="178" t="s">
        <v>159</v>
      </c>
      <c r="J55" s="178" t="s">
        <v>159</v>
      </c>
      <c r="K55" s="178" t="s">
        <v>159</v>
      </c>
      <c r="L55" s="178" t="s">
        <v>159</v>
      </c>
      <c r="M55" s="178" t="s">
        <v>159</v>
      </c>
      <c r="N55" s="178" t="s">
        <v>159</v>
      </c>
      <c r="O55" s="178" t="s">
        <v>159</v>
      </c>
      <c r="P55" s="178" t="s">
        <v>159</v>
      </c>
      <c r="Q55" s="178" t="s">
        <v>159</v>
      </c>
    </row>
    <row r="56" spans="1:17" ht="13.5">
      <c r="A56" s="19" t="s">
        <v>82</v>
      </c>
      <c r="B56" s="179">
        <v>3</v>
      </c>
      <c r="C56" s="179">
        <v>11</v>
      </c>
      <c r="D56" s="179">
        <v>2</v>
      </c>
      <c r="E56" s="179">
        <v>6</v>
      </c>
      <c r="F56" s="179">
        <v>1</v>
      </c>
      <c r="G56" s="179">
        <v>5</v>
      </c>
      <c r="H56" s="178" t="s">
        <v>159</v>
      </c>
      <c r="I56" s="178" t="s">
        <v>159</v>
      </c>
      <c r="J56" s="178" t="s">
        <v>159</v>
      </c>
      <c r="K56" s="178" t="s">
        <v>159</v>
      </c>
      <c r="L56" s="178" t="s">
        <v>159</v>
      </c>
      <c r="M56" s="178" t="s">
        <v>159</v>
      </c>
      <c r="N56" s="178" t="s">
        <v>159</v>
      </c>
      <c r="O56" s="178" t="s">
        <v>159</v>
      </c>
      <c r="P56" s="178" t="s">
        <v>162</v>
      </c>
      <c r="Q56" s="178" t="s">
        <v>162</v>
      </c>
    </row>
    <row r="57" spans="1:17" ht="13.5">
      <c r="A57" s="19" t="s">
        <v>83</v>
      </c>
      <c r="B57" s="179">
        <v>13</v>
      </c>
      <c r="C57" s="179">
        <v>153</v>
      </c>
      <c r="D57" s="179">
        <v>4</v>
      </c>
      <c r="E57" s="179">
        <v>11</v>
      </c>
      <c r="F57" s="179">
        <v>6</v>
      </c>
      <c r="G57" s="179">
        <v>41</v>
      </c>
      <c r="H57" s="178" t="s">
        <v>159</v>
      </c>
      <c r="I57" s="178" t="s">
        <v>159</v>
      </c>
      <c r="J57" s="179">
        <v>2</v>
      </c>
      <c r="K57" s="179">
        <v>44</v>
      </c>
      <c r="L57" s="178" t="s">
        <v>159</v>
      </c>
      <c r="M57" s="178" t="s">
        <v>159</v>
      </c>
      <c r="N57" s="179">
        <v>1</v>
      </c>
      <c r="O57" s="179">
        <v>57</v>
      </c>
      <c r="P57" s="178" t="s">
        <v>162</v>
      </c>
      <c r="Q57" s="178" t="s">
        <v>162</v>
      </c>
    </row>
    <row r="58" spans="1:17" ht="13.5">
      <c r="A58" s="19" t="s">
        <v>84</v>
      </c>
      <c r="B58" s="179">
        <v>42</v>
      </c>
      <c r="C58" s="179">
        <v>361</v>
      </c>
      <c r="D58" s="179">
        <v>16</v>
      </c>
      <c r="E58" s="179">
        <v>45</v>
      </c>
      <c r="F58" s="179">
        <v>12</v>
      </c>
      <c r="G58" s="179">
        <v>74</v>
      </c>
      <c r="H58" s="179">
        <v>8</v>
      </c>
      <c r="I58" s="179">
        <v>103</v>
      </c>
      <c r="J58" s="179">
        <v>3</v>
      </c>
      <c r="K58" s="179">
        <v>67</v>
      </c>
      <c r="L58" s="179">
        <v>2</v>
      </c>
      <c r="M58" s="179">
        <v>71</v>
      </c>
      <c r="N58" s="178" t="s">
        <v>159</v>
      </c>
      <c r="O58" s="178" t="s">
        <v>159</v>
      </c>
      <c r="P58" s="178" t="s">
        <v>162</v>
      </c>
      <c r="Q58" s="178" t="s">
        <v>162</v>
      </c>
    </row>
    <row r="59" spans="1:17" ht="13.5">
      <c r="A59" s="19" t="s">
        <v>85</v>
      </c>
      <c r="B59" s="179">
        <v>65</v>
      </c>
      <c r="C59" s="179">
        <v>1261</v>
      </c>
      <c r="D59" s="179">
        <v>6</v>
      </c>
      <c r="E59" s="179">
        <v>13</v>
      </c>
      <c r="F59" s="178" t="s">
        <v>159</v>
      </c>
      <c r="G59" s="178" t="s">
        <v>159</v>
      </c>
      <c r="H59" s="178" t="s">
        <v>159</v>
      </c>
      <c r="I59" s="178" t="s">
        <v>159</v>
      </c>
      <c r="J59" s="178" t="s">
        <v>159</v>
      </c>
      <c r="K59" s="178" t="s">
        <v>159</v>
      </c>
      <c r="L59" s="178" t="s">
        <v>159</v>
      </c>
      <c r="M59" s="178" t="s">
        <v>159</v>
      </c>
      <c r="N59" s="178" t="s">
        <v>159</v>
      </c>
      <c r="O59" s="178" t="s">
        <v>159</v>
      </c>
      <c r="P59" s="178" t="s">
        <v>162</v>
      </c>
      <c r="Q59" s="178" t="s">
        <v>162</v>
      </c>
    </row>
    <row r="60" spans="1:17" ht="13.5">
      <c r="A60" s="50" t="s">
        <v>86</v>
      </c>
      <c r="B60" s="182">
        <v>54</v>
      </c>
      <c r="C60" s="182">
        <v>849</v>
      </c>
      <c r="D60" s="182">
        <v>31</v>
      </c>
      <c r="E60" s="182">
        <v>72</v>
      </c>
      <c r="F60" s="182">
        <v>14</v>
      </c>
      <c r="G60" s="182">
        <v>93</v>
      </c>
      <c r="H60" s="182">
        <v>5</v>
      </c>
      <c r="I60" s="182">
        <v>55</v>
      </c>
      <c r="J60" s="183" t="s">
        <v>159</v>
      </c>
      <c r="K60" s="183" t="s">
        <v>159</v>
      </c>
      <c r="L60" s="183" t="s">
        <v>159</v>
      </c>
      <c r="M60" s="183" t="s">
        <v>159</v>
      </c>
      <c r="N60" s="183" t="s">
        <v>159</v>
      </c>
      <c r="O60" s="183" t="s">
        <v>159</v>
      </c>
      <c r="P60" s="182">
        <v>3</v>
      </c>
      <c r="Q60" s="182">
        <v>629</v>
      </c>
    </row>
    <row r="61" spans="1:17" ht="13.5">
      <c r="A61" s="49"/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  <c r="O61" s="21"/>
      <c r="P61" s="20"/>
      <c r="Q61" s="20"/>
    </row>
    <row r="62" spans="1:17" ht="24">
      <c r="A62" s="51"/>
      <c r="B62" s="51"/>
      <c r="C62" s="51"/>
      <c r="D62" s="51"/>
      <c r="E62" s="51"/>
      <c r="F62" s="51"/>
      <c r="G62" s="52" t="s">
        <v>226</v>
      </c>
      <c r="H62" s="51" t="s">
        <v>228</v>
      </c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4.25" thickBot="1">
      <c r="A63" s="15" t="s">
        <v>185</v>
      </c>
      <c r="Q63" s="30" t="s">
        <v>128</v>
      </c>
    </row>
    <row r="64" spans="1:69" ht="13.5">
      <c r="A64" s="83" t="s">
        <v>0</v>
      </c>
      <c r="B64" s="114" t="s">
        <v>34</v>
      </c>
      <c r="C64" s="86"/>
      <c r="D64" s="86" t="s">
        <v>36</v>
      </c>
      <c r="E64" s="86"/>
      <c r="F64" s="86" t="s">
        <v>37</v>
      </c>
      <c r="G64" s="86"/>
      <c r="H64" s="86" t="s">
        <v>38</v>
      </c>
      <c r="I64" s="86"/>
      <c r="J64" s="86" t="s">
        <v>39</v>
      </c>
      <c r="K64" s="86"/>
      <c r="L64" s="86" t="s">
        <v>40</v>
      </c>
      <c r="M64" s="86"/>
      <c r="N64" s="86" t="s">
        <v>41</v>
      </c>
      <c r="O64" s="86"/>
      <c r="P64" s="86" t="s">
        <v>42</v>
      </c>
      <c r="Q64" s="82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</row>
    <row r="65" spans="1:102" ht="13.5">
      <c r="A65" s="84"/>
      <c r="B65" s="2" t="s">
        <v>1</v>
      </c>
      <c r="C65" s="16" t="s">
        <v>35</v>
      </c>
      <c r="D65" s="16" t="s">
        <v>1</v>
      </c>
      <c r="E65" s="16" t="s">
        <v>35</v>
      </c>
      <c r="F65" s="16" t="s">
        <v>1</v>
      </c>
      <c r="G65" s="16" t="s">
        <v>35</v>
      </c>
      <c r="H65" s="16" t="s">
        <v>1</v>
      </c>
      <c r="I65" s="16" t="s">
        <v>35</v>
      </c>
      <c r="J65" s="16" t="s">
        <v>1</v>
      </c>
      <c r="K65" s="16" t="s">
        <v>35</v>
      </c>
      <c r="L65" s="16" t="s">
        <v>1</v>
      </c>
      <c r="M65" s="16" t="s">
        <v>35</v>
      </c>
      <c r="N65" s="16" t="s">
        <v>1</v>
      </c>
      <c r="O65" s="16" t="s">
        <v>35</v>
      </c>
      <c r="P65" s="16" t="s">
        <v>1</v>
      </c>
      <c r="Q65" s="17" t="s">
        <v>35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1:17" s="14" customFormat="1" ht="13.5">
      <c r="A66" s="18" t="s">
        <v>103</v>
      </c>
      <c r="B66" s="176">
        <f>SUM(B67:B80)</f>
        <v>7322</v>
      </c>
      <c r="C66" s="176">
        <f aca="true" t="shared" si="7" ref="C66:Q66">SUM(C67:C80)</f>
        <v>53301</v>
      </c>
      <c r="D66" s="176">
        <f t="shared" si="7"/>
        <v>4530</v>
      </c>
      <c r="E66" s="176">
        <f t="shared" si="7"/>
        <v>10514</v>
      </c>
      <c r="F66" s="176">
        <f t="shared" si="7"/>
        <v>1534</v>
      </c>
      <c r="G66" s="176">
        <f t="shared" si="7"/>
        <v>9923</v>
      </c>
      <c r="H66" s="176">
        <f>SUM(H67:H80)</f>
        <v>731</v>
      </c>
      <c r="I66" s="176">
        <f>SUM(I67:I80)</f>
        <v>9712</v>
      </c>
      <c r="J66" s="176">
        <f t="shared" si="7"/>
        <v>261</v>
      </c>
      <c r="K66" s="176">
        <f t="shared" si="7"/>
        <v>6225</v>
      </c>
      <c r="L66" s="176">
        <f t="shared" si="7"/>
        <v>143</v>
      </c>
      <c r="M66" s="176">
        <f t="shared" si="7"/>
        <v>5470</v>
      </c>
      <c r="N66" s="176">
        <f t="shared" si="7"/>
        <v>86</v>
      </c>
      <c r="O66" s="176">
        <f t="shared" si="7"/>
        <v>5888</v>
      </c>
      <c r="P66" s="176">
        <f t="shared" si="7"/>
        <v>35</v>
      </c>
      <c r="Q66" s="176">
        <f t="shared" si="7"/>
        <v>5551</v>
      </c>
    </row>
    <row r="67" spans="1:17" ht="13.5">
      <c r="A67" s="19" t="s">
        <v>87</v>
      </c>
      <c r="B67" s="172" t="s">
        <v>167</v>
      </c>
      <c r="C67" s="172" t="s">
        <v>167</v>
      </c>
      <c r="D67" s="172" t="s">
        <v>167</v>
      </c>
      <c r="E67" s="172" t="s">
        <v>167</v>
      </c>
      <c r="F67" s="172" t="s">
        <v>167</v>
      </c>
      <c r="G67" s="172" t="s">
        <v>167</v>
      </c>
      <c r="H67" s="172" t="s">
        <v>167</v>
      </c>
      <c r="I67" s="172" t="s">
        <v>167</v>
      </c>
      <c r="J67" s="172" t="s">
        <v>167</v>
      </c>
      <c r="K67" s="172" t="s">
        <v>167</v>
      </c>
      <c r="L67" s="172" t="s">
        <v>167</v>
      </c>
      <c r="M67" s="172" t="s">
        <v>167</v>
      </c>
      <c r="N67" s="172" t="s">
        <v>167</v>
      </c>
      <c r="O67" s="172" t="s">
        <v>167</v>
      </c>
      <c r="P67" s="172" t="s">
        <v>167</v>
      </c>
      <c r="Q67" s="172" t="s">
        <v>167</v>
      </c>
    </row>
    <row r="68" spans="1:17" ht="13.5">
      <c r="A68" s="19" t="s">
        <v>88</v>
      </c>
      <c r="B68" s="173">
        <v>96</v>
      </c>
      <c r="C68" s="173">
        <v>885</v>
      </c>
      <c r="D68" s="173">
        <v>53</v>
      </c>
      <c r="E68" s="173">
        <v>133</v>
      </c>
      <c r="F68" s="173">
        <v>24</v>
      </c>
      <c r="G68" s="173">
        <v>164</v>
      </c>
      <c r="H68" s="173">
        <v>8</v>
      </c>
      <c r="I68" s="173">
        <v>104</v>
      </c>
      <c r="J68" s="173">
        <v>4</v>
      </c>
      <c r="K68" s="173">
        <v>98</v>
      </c>
      <c r="L68" s="173">
        <v>2</v>
      </c>
      <c r="M68" s="173">
        <v>68</v>
      </c>
      <c r="N68" s="173">
        <v>5</v>
      </c>
      <c r="O68" s="173">
        <v>318</v>
      </c>
      <c r="P68" s="172" t="s">
        <v>162</v>
      </c>
      <c r="Q68" s="172" t="s">
        <v>162</v>
      </c>
    </row>
    <row r="69" spans="1:17" ht="13.5">
      <c r="A69" s="19" t="s">
        <v>89</v>
      </c>
      <c r="B69" s="173">
        <v>236</v>
      </c>
      <c r="C69" s="173">
        <v>3546</v>
      </c>
      <c r="D69" s="173">
        <v>82</v>
      </c>
      <c r="E69" s="173">
        <v>219</v>
      </c>
      <c r="F69" s="173">
        <v>69</v>
      </c>
      <c r="G69" s="173">
        <v>466</v>
      </c>
      <c r="H69" s="173">
        <v>39</v>
      </c>
      <c r="I69" s="173">
        <v>534</v>
      </c>
      <c r="J69" s="173">
        <v>18</v>
      </c>
      <c r="K69" s="173">
        <v>422</v>
      </c>
      <c r="L69" s="173">
        <v>14</v>
      </c>
      <c r="M69" s="173">
        <v>570</v>
      </c>
      <c r="N69" s="173">
        <v>10</v>
      </c>
      <c r="O69" s="173">
        <v>730</v>
      </c>
      <c r="P69" s="173">
        <v>4</v>
      </c>
      <c r="Q69" s="173">
        <v>605</v>
      </c>
    </row>
    <row r="70" spans="1:17" ht="13.5">
      <c r="A70" s="19" t="s">
        <v>90</v>
      </c>
      <c r="B70" s="173">
        <v>288</v>
      </c>
      <c r="C70" s="173">
        <v>2644</v>
      </c>
      <c r="D70" s="173">
        <v>122</v>
      </c>
      <c r="E70" s="173">
        <v>316</v>
      </c>
      <c r="F70" s="173">
        <v>80</v>
      </c>
      <c r="G70" s="173">
        <v>525</v>
      </c>
      <c r="H70" s="173">
        <v>56</v>
      </c>
      <c r="I70" s="173">
        <v>742</v>
      </c>
      <c r="J70" s="173">
        <v>16</v>
      </c>
      <c r="K70" s="173">
        <v>383</v>
      </c>
      <c r="L70" s="173">
        <v>10</v>
      </c>
      <c r="M70" s="173">
        <v>372</v>
      </c>
      <c r="N70" s="173">
        <v>4</v>
      </c>
      <c r="O70" s="173">
        <v>306</v>
      </c>
      <c r="P70" s="172" t="s">
        <v>162</v>
      </c>
      <c r="Q70" s="172" t="s">
        <v>162</v>
      </c>
    </row>
    <row r="71" spans="1:17" ht="13.5">
      <c r="A71" s="19" t="s">
        <v>91</v>
      </c>
      <c r="B71" s="173">
        <v>357</v>
      </c>
      <c r="C71" s="173">
        <v>3110</v>
      </c>
      <c r="D71" s="173">
        <v>163</v>
      </c>
      <c r="E71" s="173">
        <v>443</v>
      </c>
      <c r="F71" s="173">
        <v>97</v>
      </c>
      <c r="G71" s="173">
        <v>614</v>
      </c>
      <c r="H71" s="173">
        <v>60</v>
      </c>
      <c r="I71" s="173">
        <v>772</v>
      </c>
      <c r="J71" s="173">
        <v>21</v>
      </c>
      <c r="K71" s="173">
        <v>506</v>
      </c>
      <c r="L71" s="173">
        <v>11</v>
      </c>
      <c r="M71" s="173">
        <v>432</v>
      </c>
      <c r="N71" s="173">
        <v>4</v>
      </c>
      <c r="O71" s="173">
        <v>239</v>
      </c>
      <c r="P71" s="173">
        <v>1</v>
      </c>
      <c r="Q71" s="173">
        <v>104</v>
      </c>
    </row>
    <row r="72" spans="1:17" ht="13.5">
      <c r="A72" s="19" t="s">
        <v>92</v>
      </c>
      <c r="B72" s="173">
        <v>334</v>
      </c>
      <c r="C72" s="173">
        <v>2952</v>
      </c>
      <c r="D72" s="173">
        <v>156</v>
      </c>
      <c r="E72" s="173">
        <v>423</v>
      </c>
      <c r="F72" s="173">
        <v>92</v>
      </c>
      <c r="G72" s="173">
        <v>603</v>
      </c>
      <c r="H72" s="173">
        <v>56</v>
      </c>
      <c r="I72" s="173">
        <v>736</v>
      </c>
      <c r="J72" s="173">
        <v>14</v>
      </c>
      <c r="K72" s="173">
        <v>331</v>
      </c>
      <c r="L72" s="173">
        <v>8</v>
      </c>
      <c r="M72" s="173">
        <v>288</v>
      </c>
      <c r="N72" s="173">
        <v>7</v>
      </c>
      <c r="O72" s="173">
        <v>458</v>
      </c>
      <c r="P72" s="173">
        <v>1</v>
      </c>
      <c r="Q72" s="173">
        <v>113</v>
      </c>
    </row>
    <row r="73" spans="1:17" ht="13.5">
      <c r="A73" s="19" t="s">
        <v>93</v>
      </c>
      <c r="B73" s="173">
        <v>13</v>
      </c>
      <c r="C73" s="173">
        <v>2030</v>
      </c>
      <c r="D73" s="172" t="s">
        <v>167</v>
      </c>
      <c r="E73" s="172" t="s">
        <v>167</v>
      </c>
      <c r="F73" s="172" t="s">
        <v>167</v>
      </c>
      <c r="G73" s="172" t="s">
        <v>167</v>
      </c>
      <c r="H73" s="173">
        <v>1</v>
      </c>
      <c r="I73" s="173">
        <v>10</v>
      </c>
      <c r="J73" s="173">
        <v>3</v>
      </c>
      <c r="K73" s="173">
        <v>78</v>
      </c>
      <c r="L73" s="172" t="s">
        <v>167</v>
      </c>
      <c r="M73" s="172" t="s">
        <v>167</v>
      </c>
      <c r="N73" s="173">
        <v>1</v>
      </c>
      <c r="O73" s="173">
        <v>71</v>
      </c>
      <c r="P73" s="173">
        <v>8</v>
      </c>
      <c r="Q73" s="173">
        <v>1871</v>
      </c>
    </row>
    <row r="74" spans="1:17" ht="13.5">
      <c r="A74" s="19" t="s">
        <v>94</v>
      </c>
      <c r="B74" s="173">
        <v>539</v>
      </c>
      <c r="C74" s="173">
        <v>2368</v>
      </c>
      <c r="D74" s="173">
        <v>408</v>
      </c>
      <c r="E74" s="173">
        <v>999</v>
      </c>
      <c r="F74" s="173">
        <v>98</v>
      </c>
      <c r="G74" s="173">
        <v>629</v>
      </c>
      <c r="H74" s="173">
        <v>25</v>
      </c>
      <c r="I74" s="173">
        <v>316</v>
      </c>
      <c r="J74" s="173">
        <v>3</v>
      </c>
      <c r="K74" s="173">
        <v>69</v>
      </c>
      <c r="L74" s="172" t="s">
        <v>167</v>
      </c>
      <c r="M74" s="172" t="s">
        <v>167</v>
      </c>
      <c r="N74" s="173">
        <v>5</v>
      </c>
      <c r="O74" s="173">
        <v>355</v>
      </c>
      <c r="P74" s="172" t="s">
        <v>162</v>
      </c>
      <c r="Q74" s="172" t="s">
        <v>162</v>
      </c>
    </row>
    <row r="75" spans="1:17" ht="13.5">
      <c r="A75" s="19" t="s">
        <v>95</v>
      </c>
      <c r="B75" s="173">
        <v>1076</v>
      </c>
      <c r="C75" s="173">
        <v>10090</v>
      </c>
      <c r="D75" s="173">
        <v>594</v>
      </c>
      <c r="E75" s="173">
        <v>1438</v>
      </c>
      <c r="F75" s="173">
        <v>200</v>
      </c>
      <c r="G75" s="173">
        <v>1285</v>
      </c>
      <c r="H75" s="173">
        <v>143</v>
      </c>
      <c r="I75" s="173">
        <v>1957</v>
      </c>
      <c r="J75" s="173">
        <v>83</v>
      </c>
      <c r="K75" s="173">
        <v>1961</v>
      </c>
      <c r="L75" s="173">
        <v>24</v>
      </c>
      <c r="M75" s="173">
        <v>936</v>
      </c>
      <c r="N75" s="173">
        <v>22</v>
      </c>
      <c r="O75" s="173">
        <v>1541</v>
      </c>
      <c r="P75" s="173">
        <v>8</v>
      </c>
      <c r="Q75" s="173">
        <v>955</v>
      </c>
    </row>
    <row r="76" spans="1:17" ht="13.5">
      <c r="A76" s="19" t="s">
        <v>96</v>
      </c>
      <c r="B76" s="173">
        <v>326</v>
      </c>
      <c r="C76" s="173">
        <v>2678</v>
      </c>
      <c r="D76" s="173">
        <v>181</v>
      </c>
      <c r="E76" s="173">
        <v>406</v>
      </c>
      <c r="F76" s="173">
        <v>56</v>
      </c>
      <c r="G76" s="173">
        <v>349</v>
      </c>
      <c r="H76" s="173">
        <v>54</v>
      </c>
      <c r="I76" s="173">
        <v>733</v>
      </c>
      <c r="J76" s="173">
        <v>18</v>
      </c>
      <c r="K76" s="173">
        <v>437</v>
      </c>
      <c r="L76" s="173">
        <v>12</v>
      </c>
      <c r="M76" s="173">
        <v>460</v>
      </c>
      <c r="N76" s="173">
        <v>5</v>
      </c>
      <c r="O76" s="173">
        <v>293</v>
      </c>
      <c r="P76" s="172" t="s">
        <v>162</v>
      </c>
      <c r="Q76" s="172" t="s">
        <v>162</v>
      </c>
    </row>
    <row r="77" spans="1:17" ht="13.5">
      <c r="A77" s="19" t="s">
        <v>97</v>
      </c>
      <c r="B77" s="173">
        <v>303</v>
      </c>
      <c r="C77" s="173">
        <v>1563</v>
      </c>
      <c r="D77" s="173">
        <v>223</v>
      </c>
      <c r="E77" s="173">
        <v>517</v>
      </c>
      <c r="F77" s="173">
        <v>49</v>
      </c>
      <c r="G77" s="173">
        <v>308</v>
      </c>
      <c r="H77" s="173">
        <v>19</v>
      </c>
      <c r="I77" s="173">
        <v>253</v>
      </c>
      <c r="J77" s="173">
        <v>2</v>
      </c>
      <c r="K77" s="173">
        <v>56</v>
      </c>
      <c r="L77" s="173">
        <v>7</v>
      </c>
      <c r="M77" s="173">
        <v>250</v>
      </c>
      <c r="N77" s="173">
        <v>3</v>
      </c>
      <c r="O77" s="173">
        <v>179</v>
      </c>
      <c r="P77" s="172" t="s">
        <v>162</v>
      </c>
      <c r="Q77" s="172" t="s">
        <v>162</v>
      </c>
    </row>
    <row r="78" spans="1:17" ht="13.5">
      <c r="A78" s="19" t="s">
        <v>98</v>
      </c>
      <c r="B78" s="173">
        <v>1188</v>
      </c>
      <c r="C78" s="173">
        <v>9804</v>
      </c>
      <c r="D78" s="173">
        <v>675</v>
      </c>
      <c r="E78" s="173">
        <v>1590</v>
      </c>
      <c r="F78" s="173">
        <v>290</v>
      </c>
      <c r="G78" s="173">
        <v>1924</v>
      </c>
      <c r="H78" s="173">
        <v>141</v>
      </c>
      <c r="I78" s="173">
        <v>1823</v>
      </c>
      <c r="J78" s="173">
        <v>25</v>
      </c>
      <c r="K78" s="173">
        <v>602</v>
      </c>
      <c r="L78" s="173">
        <v>31</v>
      </c>
      <c r="M78" s="173">
        <v>1230</v>
      </c>
      <c r="N78" s="173">
        <v>15</v>
      </c>
      <c r="O78" s="173">
        <v>1071</v>
      </c>
      <c r="P78" s="173">
        <v>11</v>
      </c>
      <c r="Q78" s="173">
        <v>1563</v>
      </c>
    </row>
    <row r="79" spans="1:17" ht="13.5">
      <c r="A79" s="19" t="s">
        <v>99</v>
      </c>
      <c r="B79" s="173">
        <v>1237</v>
      </c>
      <c r="C79" s="173">
        <v>6844</v>
      </c>
      <c r="D79" s="173">
        <v>805</v>
      </c>
      <c r="E79" s="173">
        <v>1878</v>
      </c>
      <c r="F79" s="173">
        <v>285</v>
      </c>
      <c r="G79" s="173">
        <v>1855</v>
      </c>
      <c r="H79" s="173">
        <v>87</v>
      </c>
      <c r="I79" s="173">
        <v>1186</v>
      </c>
      <c r="J79" s="173">
        <v>37</v>
      </c>
      <c r="K79" s="173">
        <v>894</v>
      </c>
      <c r="L79" s="173">
        <v>18</v>
      </c>
      <c r="M79" s="173">
        <v>635</v>
      </c>
      <c r="N79" s="173">
        <v>4</v>
      </c>
      <c r="O79" s="173">
        <v>257</v>
      </c>
      <c r="P79" s="173">
        <v>1</v>
      </c>
      <c r="Q79" s="173">
        <v>139</v>
      </c>
    </row>
    <row r="80" spans="1:17" ht="13.5">
      <c r="A80" s="19" t="s">
        <v>100</v>
      </c>
      <c r="B80" s="173">
        <v>1329</v>
      </c>
      <c r="C80" s="173">
        <v>4787</v>
      </c>
      <c r="D80" s="173">
        <v>1068</v>
      </c>
      <c r="E80" s="173">
        <v>2152</v>
      </c>
      <c r="F80" s="173">
        <v>194</v>
      </c>
      <c r="G80" s="173">
        <v>1201</v>
      </c>
      <c r="H80" s="173">
        <v>42</v>
      </c>
      <c r="I80" s="173">
        <v>546</v>
      </c>
      <c r="J80" s="173">
        <v>17</v>
      </c>
      <c r="K80" s="173">
        <v>388</v>
      </c>
      <c r="L80" s="173">
        <v>6</v>
      </c>
      <c r="M80" s="173">
        <v>229</v>
      </c>
      <c r="N80" s="173">
        <v>1</v>
      </c>
      <c r="O80" s="173">
        <v>70</v>
      </c>
      <c r="P80" s="173">
        <v>1</v>
      </c>
      <c r="Q80" s="173">
        <v>201</v>
      </c>
    </row>
    <row r="81" spans="1:17" s="14" customFormat="1" ht="13.5">
      <c r="A81" s="18" t="s">
        <v>25</v>
      </c>
      <c r="B81" s="176">
        <f>SUM(B82:B89)</f>
        <v>420</v>
      </c>
      <c r="C81" s="176">
        <f aca="true" t="shared" si="8" ref="C81:Q81">SUM(C82:C89)</f>
        <v>5985</v>
      </c>
      <c r="D81" s="176">
        <f t="shared" si="8"/>
        <v>184</v>
      </c>
      <c r="E81" s="176">
        <f t="shared" si="8"/>
        <v>424</v>
      </c>
      <c r="F81" s="176">
        <f>SUM(F82:F89)</f>
        <v>99</v>
      </c>
      <c r="G81" s="176">
        <f t="shared" si="8"/>
        <v>677</v>
      </c>
      <c r="H81" s="176">
        <f t="shared" si="8"/>
        <v>65</v>
      </c>
      <c r="I81" s="176">
        <f t="shared" si="8"/>
        <v>903</v>
      </c>
      <c r="J81" s="176">
        <f t="shared" si="8"/>
        <v>29</v>
      </c>
      <c r="K81" s="176">
        <f t="shared" si="8"/>
        <v>692</v>
      </c>
      <c r="L81" s="176">
        <f t="shared" si="8"/>
        <v>20</v>
      </c>
      <c r="M81" s="176">
        <f t="shared" si="8"/>
        <v>760</v>
      </c>
      <c r="N81" s="176">
        <f t="shared" si="8"/>
        <v>16</v>
      </c>
      <c r="O81" s="176">
        <f t="shared" si="8"/>
        <v>1113</v>
      </c>
      <c r="P81" s="176">
        <f t="shared" si="8"/>
        <v>6</v>
      </c>
      <c r="Q81" s="176">
        <f t="shared" si="8"/>
        <v>1286</v>
      </c>
    </row>
    <row r="82" spans="1:17" ht="13.5">
      <c r="A82" s="19" t="s">
        <v>101</v>
      </c>
      <c r="B82" s="173">
        <v>25</v>
      </c>
      <c r="C82" s="173">
        <v>478</v>
      </c>
      <c r="D82" s="173">
        <v>4</v>
      </c>
      <c r="E82" s="173">
        <v>8</v>
      </c>
      <c r="F82" s="173">
        <v>3</v>
      </c>
      <c r="G82" s="173">
        <v>23</v>
      </c>
      <c r="H82" s="173">
        <v>12</v>
      </c>
      <c r="I82" s="173">
        <v>166</v>
      </c>
      <c r="J82" s="173">
        <v>2</v>
      </c>
      <c r="K82" s="173">
        <v>42</v>
      </c>
      <c r="L82" s="173">
        <v>2</v>
      </c>
      <c r="M82" s="173">
        <v>77</v>
      </c>
      <c r="N82" s="173">
        <v>2</v>
      </c>
      <c r="O82" s="173">
        <v>162</v>
      </c>
      <c r="P82" s="172" t="s">
        <v>162</v>
      </c>
      <c r="Q82" s="172" t="s">
        <v>162</v>
      </c>
    </row>
    <row r="83" spans="1:17" ht="13.5">
      <c r="A83" s="19" t="s">
        <v>210</v>
      </c>
      <c r="B83" s="173">
        <v>71</v>
      </c>
      <c r="C83" s="173">
        <v>1150</v>
      </c>
      <c r="D83" s="173">
        <v>1</v>
      </c>
      <c r="E83" s="173">
        <v>4</v>
      </c>
      <c r="F83" s="173">
        <v>41</v>
      </c>
      <c r="G83" s="173">
        <v>306</v>
      </c>
      <c r="H83" s="173">
        <v>24</v>
      </c>
      <c r="I83" s="173">
        <v>301</v>
      </c>
      <c r="J83" s="173">
        <v>2</v>
      </c>
      <c r="K83" s="173">
        <v>50</v>
      </c>
      <c r="L83" s="172" t="s">
        <v>167</v>
      </c>
      <c r="M83" s="172" t="s">
        <v>167</v>
      </c>
      <c r="N83" s="173">
        <v>2</v>
      </c>
      <c r="O83" s="173">
        <v>123</v>
      </c>
      <c r="P83" s="173">
        <v>1</v>
      </c>
      <c r="Q83" s="173">
        <v>366</v>
      </c>
    </row>
    <row r="84" spans="1:17" ht="13.5">
      <c r="A84" s="19" t="s">
        <v>211</v>
      </c>
      <c r="B84" s="173">
        <v>6</v>
      </c>
      <c r="C84" s="173">
        <v>56</v>
      </c>
      <c r="D84" s="173">
        <v>2</v>
      </c>
      <c r="E84" s="173">
        <v>8</v>
      </c>
      <c r="F84" s="173">
        <v>2</v>
      </c>
      <c r="G84" s="173">
        <v>10</v>
      </c>
      <c r="H84" s="173">
        <v>1</v>
      </c>
      <c r="I84" s="173">
        <v>12</v>
      </c>
      <c r="J84" s="173">
        <v>1</v>
      </c>
      <c r="K84" s="173">
        <v>26</v>
      </c>
      <c r="L84" s="172" t="s">
        <v>167</v>
      </c>
      <c r="M84" s="172" t="s">
        <v>167</v>
      </c>
      <c r="N84" s="172" t="s">
        <v>159</v>
      </c>
      <c r="O84" s="172" t="s">
        <v>159</v>
      </c>
      <c r="P84" s="172" t="s">
        <v>162</v>
      </c>
      <c r="Q84" s="172" t="s">
        <v>162</v>
      </c>
    </row>
    <row r="85" spans="1:17" ht="13.5">
      <c r="A85" s="19" t="s">
        <v>177</v>
      </c>
      <c r="B85" s="173">
        <v>3</v>
      </c>
      <c r="C85" s="173">
        <v>167</v>
      </c>
      <c r="D85" s="172" t="s">
        <v>161</v>
      </c>
      <c r="E85" s="172" t="s">
        <v>161</v>
      </c>
      <c r="F85" s="172" t="s">
        <v>161</v>
      </c>
      <c r="G85" s="172" t="s">
        <v>161</v>
      </c>
      <c r="H85" s="173">
        <v>1</v>
      </c>
      <c r="I85" s="173">
        <v>12</v>
      </c>
      <c r="J85" s="173">
        <v>1</v>
      </c>
      <c r="K85" s="173">
        <v>25</v>
      </c>
      <c r="L85" s="172" t="s">
        <v>167</v>
      </c>
      <c r="M85" s="172" t="s">
        <v>167</v>
      </c>
      <c r="N85" s="172" t="s">
        <v>159</v>
      </c>
      <c r="O85" s="172" t="s">
        <v>159</v>
      </c>
      <c r="P85" s="172" t="s">
        <v>162</v>
      </c>
      <c r="Q85" s="172" t="s">
        <v>162</v>
      </c>
    </row>
    <row r="86" spans="1:17" ht="13.5">
      <c r="A86" s="19" t="s">
        <v>209</v>
      </c>
      <c r="B86" s="173">
        <v>96</v>
      </c>
      <c r="C86" s="173">
        <v>926</v>
      </c>
      <c r="D86" s="173">
        <v>48</v>
      </c>
      <c r="E86" s="173">
        <v>119</v>
      </c>
      <c r="F86" s="173">
        <v>30</v>
      </c>
      <c r="G86" s="173">
        <v>188</v>
      </c>
      <c r="H86" s="173">
        <v>9</v>
      </c>
      <c r="I86" s="173">
        <v>125</v>
      </c>
      <c r="J86" s="173">
        <v>2</v>
      </c>
      <c r="K86" s="173">
        <v>47</v>
      </c>
      <c r="L86" s="173">
        <v>2</v>
      </c>
      <c r="M86" s="173">
        <v>79</v>
      </c>
      <c r="N86" s="173">
        <v>4</v>
      </c>
      <c r="O86" s="173">
        <v>264</v>
      </c>
      <c r="P86" s="173">
        <v>1</v>
      </c>
      <c r="Q86" s="173">
        <v>104</v>
      </c>
    </row>
    <row r="87" spans="1:17" ht="13.5">
      <c r="A87" s="19" t="s">
        <v>178</v>
      </c>
      <c r="B87" s="173">
        <v>1</v>
      </c>
      <c r="C87" s="173">
        <v>17</v>
      </c>
      <c r="D87" s="172" t="s">
        <v>168</v>
      </c>
      <c r="E87" s="172" t="s">
        <v>168</v>
      </c>
      <c r="F87" s="172" t="s">
        <v>168</v>
      </c>
      <c r="G87" s="172" t="s">
        <v>168</v>
      </c>
      <c r="H87" s="173">
        <v>1</v>
      </c>
      <c r="I87" s="173">
        <v>17</v>
      </c>
      <c r="J87" s="172" t="s">
        <v>167</v>
      </c>
      <c r="K87" s="172" t="s">
        <v>167</v>
      </c>
      <c r="L87" s="172" t="s">
        <v>167</v>
      </c>
      <c r="M87" s="172" t="s">
        <v>167</v>
      </c>
      <c r="N87" s="172" t="s">
        <v>159</v>
      </c>
      <c r="O87" s="172" t="s">
        <v>159</v>
      </c>
      <c r="P87" s="172" t="s">
        <v>162</v>
      </c>
      <c r="Q87" s="172" t="s">
        <v>162</v>
      </c>
    </row>
    <row r="88" spans="1:17" ht="13.5">
      <c r="A88" s="19" t="s">
        <v>102</v>
      </c>
      <c r="B88" s="173">
        <v>13</v>
      </c>
      <c r="C88" s="173">
        <v>172</v>
      </c>
      <c r="D88" s="173">
        <v>7</v>
      </c>
      <c r="E88" s="173">
        <v>22</v>
      </c>
      <c r="F88" s="173">
        <v>2</v>
      </c>
      <c r="G88" s="173">
        <v>14</v>
      </c>
      <c r="H88" s="173">
        <v>1</v>
      </c>
      <c r="I88" s="173">
        <v>19</v>
      </c>
      <c r="J88" s="173">
        <v>1</v>
      </c>
      <c r="K88" s="173">
        <v>26</v>
      </c>
      <c r="L88" s="173">
        <v>1</v>
      </c>
      <c r="M88" s="173">
        <v>30</v>
      </c>
      <c r="N88" s="173">
        <v>1</v>
      </c>
      <c r="O88" s="173">
        <v>61</v>
      </c>
      <c r="P88" s="172" t="s">
        <v>162</v>
      </c>
      <c r="Q88" s="172" t="s">
        <v>162</v>
      </c>
    </row>
    <row r="89" spans="1:17" ht="13.5">
      <c r="A89" s="19" t="s">
        <v>212</v>
      </c>
      <c r="B89" s="173">
        <v>205</v>
      </c>
      <c r="C89" s="173">
        <v>3019</v>
      </c>
      <c r="D89" s="173">
        <v>122</v>
      </c>
      <c r="E89" s="173">
        <v>263</v>
      </c>
      <c r="F89" s="173">
        <v>21</v>
      </c>
      <c r="G89" s="173">
        <v>136</v>
      </c>
      <c r="H89" s="173">
        <v>16</v>
      </c>
      <c r="I89" s="173">
        <v>251</v>
      </c>
      <c r="J89" s="173">
        <v>20</v>
      </c>
      <c r="K89" s="173">
        <v>476</v>
      </c>
      <c r="L89" s="173">
        <v>15</v>
      </c>
      <c r="M89" s="173">
        <v>574</v>
      </c>
      <c r="N89" s="173">
        <v>7</v>
      </c>
      <c r="O89" s="173">
        <v>503</v>
      </c>
      <c r="P89" s="173">
        <v>4</v>
      </c>
      <c r="Q89" s="173">
        <v>816</v>
      </c>
    </row>
    <row r="90" spans="1:17" s="14" customFormat="1" ht="13.5">
      <c r="A90" s="18" t="s">
        <v>24</v>
      </c>
      <c r="B90" s="176">
        <f>SUM(B91:B92)</f>
        <v>1229</v>
      </c>
      <c r="C90" s="176">
        <f aca="true" t="shared" si="9" ref="C90:M90">SUM(C91:C92)</f>
        <v>2484</v>
      </c>
      <c r="D90" s="176">
        <f t="shared" si="9"/>
        <v>1141</v>
      </c>
      <c r="E90" s="176">
        <f t="shared" si="9"/>
        <v>1729</v>
      </c>
      <c r="F90" s="176">
        <f t="shared" si="9"/>
        <v>62</v>
      </c>
      <c r="G90" s="176">
        <f t="shared" si="9"/>
        <v>378</v>
      </c>
      <c r="H90" s="176">
        <f t="shared" si="9"/>
        <v>13</v>
      </c>
      <c r="I90" s="176">
        <f t="shared" si="9"/>
        <v>171</v>
      </c>
      <c r="J90" s="176">
        <f t="shared" si="9"/>
        <v>3</v>
      </c>
      <c r="K90" s="176">
        <f t="shared" si="9"/>
        <v>76</v>
      </c>
      <c r="L90" s="176">
        <f t="shared" si="9"/>
        <v>3</v>
      </c>
      <c r="M90" s="176">
        <f t="shared" si="9"/>
        <v>104</v>
      </c>
      <c r="N90" s="172" t="s">
        <v>159</v>
      </c>
      <c r="O90" s="172" t="s">
        <v>159</v>
      </c>
      <c r="P90" s="172" t="s">
        <v>162</v>
      </c>
      <c r="Q90" s="172" t="s">
        <v>162</v>
      </c>
    </row>
    <row r="91" spans="1:17" ht="13.5">
      <c r="A91" s="19" t="s">
        <v>104</v>
      </c>
      <c r="B91" s="173">
        <v>133</v>
      </c>
      <c r="C91" s="173">
        <v>515</v>
      </c>
      <c r="D91" s="173">
        <v>100</v>
      </c>
      <c r="E91" s="173">
        <v>246</v>
      </c>
      <c r="F91" s="173">
        <v>29</v>
      </c>
      <c r="G91" s="173">
        <v>177</v>
      </c>
      <c r="H91" s="173">
        <v>2</v>
      </c>
      <c r="I91" s="173">
        <v>29</v>
      </c>
      <c r="J91" s="173">
        <v>1</v>
      </c>
      <c r="K91" s="173">
        <v>29</v>
      </c>
      <c r="L91" s="173">
        <v>1</v>
      </c>
      <c r="M91" s="173">
        <v>34</v>
      </c>
      <c r="N91" s="172" t="s">
        <v>159</v>
      </c>
      <c r="O91" s="172" t="s">
        <v>159</v>
      </c>
      <c r="P91" s="172" t="s">
        <v>162</v>
      </c>
      <c r="Q91" s="172" t="s">
        <v>162</v>
      </c>
    </row>
    <row r="92" spans="1:17" ht="13.5">
      <c r="A92" s="19" t="s">
        <v>105</v>
      </c>
      <c r="B92" s="173">
        <v>1096</v>
      </c>
      <c r="C92" s="173">
        <v>1969</v>
      </c>
      <c r="D92" s="173">
        <v>1041</v>
      </c>
      <c r="E92" s="173">
        <v>1483</v>
      </c>
      <c r="F92" s="173">
        <v>33</v>
      </c>
      <c r="G92" s="173">
        <v>201</v>
      </c>
      <c r="H92" s="173">
        <v>11</v>
      </c>
      <c r="I92" s="173">
        <v>142</v>
      </c>
      <c r="J92" s="173">
        <v>2</v>
      </c>
      <c r="K92" s="173">
        <v>47</v>
      </c>
      <c r="L92" s="173">
        <v>2</v>
      </c>
      <c r="M92" s="173">
        <v>70</v>
      </c>
      <c r="N92" s="172" t="s">
        <v>159</v>
      </c>
      <c r="O92" s="172" t="s">
        <v>159</v>
      </c>
      <c r="P92" s="172" t="s">
        <v>162</v>
      </c>
      <c r="Q92" s="172" t="s">
        <v>162</v>
      </c>
    </row>
    <row r="93" spans="1:17" s="14" customFormat="1" ht="13.5">
      <c r="A93" s="18" t="s">
        <v>23</v>
      </c>
      <c r="B93" s="176">
        <f>SUM(B94:B117)</f>
        <v>5008</v>
      </c>
      <c r="C93" s="176">
        <f aca="true" t="shared" si="10" ref="C93:Q93">SUM(C94:C117)</f>
        <v>52816</v>
      </c>
      <c r="D93" s="176">
        <f t="shared" si="10"/>
        <v>2947</v>
      </c>
      <c r="E93" s="176">
        <f t="shared" si="10"/>
        <v>6009</v>
      </c>
      <c r="F93" s="176">
        <f t="shared" si="10"/>
        <v>892</v>
      </c>
      <c r="G93" s="176">
        <f t="shared" si="10"/>
        <v>5801</v>
      </c>
      <c r="H93" s="176">
        <f t="shared" si="10"/>
        <v>475</v>
      </c>
      <c r="I93" s="176">
        <f t="shared" si="10"/>
        <v>6307</v>
      </c>
      <c r="J93" s="176">
        <f t="shared" si="10"/>
        <v>153</v>
      </c>
      <c r="K93" s="176">
        <f t="shared" si="10"/>
        <v>3602</v>
      </c>
      <c r="L93" s="176">
        <f t="shared" si="10"/>
        <v>91</v>
      </c>
      <c r="M93" s="176">
        <f t="shared" si="10"/>
        <v>3487</v>
      </c>
      <c r="N93" s="176">
        <f t="shared" si="10"/>
        <v>90</v>
      </c>
      <c r="O93" s="176">
        <f t="shared" si="10"/>
        <v>6176</v>
      </c>
      <c r="P93" s="176">
        <f t="shared" si="10"/>
        <v>57</v>
      </c>
      <c r="Q93" s="176">
        <f t="shared" si="10"/>
        <v>12606</v>
      </c>
    </row>
    <row r="94" spans="1:17" ht="13.5">
      <c r="A94" s="19" t="s">
        <v>106</v>
      </c>
      <c r="B94" s="173">
        <v>1255</v>
      </c>
      <c r="C94" s="173">
        <v>3747</v>
      </c>
      <c r="D94" s="173">
        <v>1099</v>
      </c>
      <c r="E94" s="173">
        <v>1964</v>
      </c>
      <c r="F94" s="173">
        <v>106</v>
      </c>
      <c r="G94" s="173">
        <v>667</v>
      </c>
      <c r="H94" s="173">
        <v>28</v>
      </c>
      <c r="I94" s="173">
        <v>350</v>
      </c>
      <c r="J94" s="173">
        <v>12</v>
      </c>
      <c r="K94" s="173">
        <v>305</v>
      </c>
      <c r="L94" s="173">
        <v>7</v>
      </c>
      <c r="M94" s="173">
        <v>291</v>
      </c>
      <c r="N94" s="173">
        <v>2</v>
      </c>
      <c r="O94" s="173">
        <v>168</v>
      </c>
      <c r="P94" s="172" t="s">
        <v>162</v>
      </c>
      <c r="Q94" s="172" t="s">
        <v>162</v>
      </c>
    </row>
    <row r="95" spans="1:17" ht="13.5">
      <c r="A95" s="19" t="s">
        <v>107</v>
      </c>
      <c r="B95" s="173">
        <v>85</v>
      </c>
      <c r="C95" s="173">
        <v>289</v>
      </c>
      <c r="D95" s="173">
        <v>62</v>
      </c>
      <c r="E95" s="173">
        <v>131</v>
      </c>
      <c r="F95" s="173">
        <v>16</v>
      </c>
      <c r="G95" s="173">
        <v>98</v>
      </c>
      <c r="H95" s="173">
        <v>5</v>
      </c>
      <c r="I95" s="173">
        <v>60</v>
      </c>
      <c r="J95" s="173"/>
      <c r="K95" s="173"/>
      <c r="L95" s="172" t="s">
        <v>167</v>
      </c>
      <c r="M95" s="172" t="s">
        <v>167</v>
      </c>
      <c r="N95" s="173"/>
      <c r="O95" s="173"/>
      <c r="P95" s="172" t="s">
        <v>162</v>
      </c>
      <c r="Q95" s="172" t="s">
        <v>162</v>
      </c>
    </row>
    <row r="96" spans="1:17" ht="13.5">
      <c r="A96" s="19" t="s">
        <v>108</v>
      </c>
      <c r="B96" s="173">
        <v>177</v>
      </c>
      <c r="C96" s="173">
        <v>1073</v>
      </c>
      <c r="D96" s="173">
        <v>111</v>
      </c>
      <c r="E96" s="173">
        <v>253</v>
      </c>
      <c r="F96" s="173">
        <v>35</v>
      </c>
      <c r="G96" s="173">
        <v>228</v>
      </c>
      <c r="H96" s="173">
        <v>16</v>
      </c>
      <c r="I96" s="173">
        <v>201</v>
      </c>
      <c r="J96" s="173">
        <v>10</v>
      </c>
      <c r="K96" s="173">
        <v>222</v>
      </c>
      <c r="L96" s="173">
        <v>3</v>
      </c>
      <c r="M96" s="173">
        <v>116</v>
      </c>
      <c r="N96" s="173">
        <v>1</v>
      </c>
      <c r="O96" s="173">
        <v>50</v>
      </c>
      <c r="P96" s="172" t="s">
        <v>162</v>
      </c>
      <c r="Q96" s="172" t="s">
        <v>162</v>
      </c>
    </row>
    <row r="97" spans="1:17" ht="13.5">
      <c r="A97" s="19" t="s">
        <v>109</v>
      </c>
      <c r="B97" s="173">
        <v>195</v>
      </c>
      <c r="C97" s="173">
        <v>2122</v>
      </c>
      <c r="D97" s="173">
        <v>104</v>
      </c>
      <c r="E97" s="173">
        <v>208</v>
      </c>
      <c r="F97" s="173">
        <v>41</v>
      </c>
      <c r="G97" s="173">
        <v>268</v>
      </c>
      <c r="H97" s="173">
        <v>30</v>
      </c>
      <c r="I97" s="173">
        <v>402</v>
      </c>
      <c r="J97" s="173">
        <v>6</v>
      </c>
      <c r="K97" s="173">
        <v>144</v>
      </c>
      <c r="L97" s="173">
        <v>5</v>
      </c>
      <c r="M97" s="173">
        <v>200</v>
      </c>
      <c r="N97" s="173">
        <v>4</v>
      </c>
      <c r="O97" s="173">
        <v>330</v>
      </c>
      <c r="P97" s="173">
        <v>3</v>
      </c>
      <c r="Q97" s="173">
        <v>567</v>
      </c>
    </row>
    <row r="98" spans="1:17" ht="13.5">
      <c r="A98" s="19" t="s">
        <v>179</v>
      </c>
      <c r="B98" s="173">
        <v>171</v>
      </c>
      <c r="C98" s="173">
        <v>2506</v>
      </c>
      <c r="D98" s="173">
        <v>70</v>
      </c>
      <c r="E98" s="173">
        <v>156</v>
      </c>
      <c r="F98" s="173">
        <v>34</v>
      </c>
      <c r="G98" s="173">
        <v>228</v>
      </c>
      <c r="H98" s="173">
        <v>27</v>
      </c>
      <c r="I98" s="173">
        <v>382</v>
      </c>
      <c r="J98" s="173">
        <v>18</v>
      </c>
      <c r="K98" s="173">
        <v>428</v>
      </c>
      <c r="L98" s="173">
        <v>11</v>
      </c>
      <c r="M98" s="173">
        <v>416</v>
      </c>
      <c r="N98" s="173">
        <v>4</v>
      </c>
      <c r="O98" s="173">
        <v>300</v>
      </c>
      <c r="P98" s="173">
        <v>2</v>
      </c>
      <c r="Q98" s="173">
        <v>260</v>
      </c>
    </row>
    <row r="99" spans="1:17" ht="13.5">
      <c r="A99" s="19" t="s">
        <v>110</v>
      </c>
      <c r="B99" s="173">
        <v>216</v>
      </c>
      <c r="C99" s="173">
        <v>1339</v>
      </c>
      <c r="D99" s="173">
        <v>117</v>
      </c>
      <c r="E99" s="173">
        <v>323</v>
      </c>
      <c r="F99" s="173">
        <v>57</v>
      </c>
      <c r="G99" s="173">
        <v>368</v>
      </c>
      <c r="H99" s="173">
        <v>34</v>
      </c>
      <c r="I99" s="173">
        <v>434</v>
      </c>
      <c r="J99" s="173">
        <v>6</v>
      </c>
      <c r="K99" s="173">
        <v>134</v>
      </c>
      <c r="L99" s="173">
        <v>2</v>
      </c>
      <c r="M99" s="173">
        <v>80</v>
      </c>
      <c r="N99" s="173"/>
      <c r="O99" s="173"/>
      <c r="P99" s="172" t="s">
        <v>162</v>
      </c>
      <c r="Q99" s="172" t="s">
        <v>162</v>
      </c>
    </row>
    <row r="100" spans="1:17" ht="13.5">
      <c r="A100" s="19" t="s">
        <v>180</v>
      </c>
      <c r="B100" s="173">
        <v>112</v>
      </c>
      <c r="C100" s="173">
        <v>500</v>
      </c>
      <c r="D100" s="173">
        <v>76</v>
      </c>
      <c r="E100" s="173">
        <v>165</v>
      </c>
      <c r="F100" s="173">
        <v>31</v>
      </c>
      <c r="G100" s="173">
        <v>203</v>
      </c>
      <c r="H100" s="173">
        <v>3</v>
      </c>
      <c r="I100" s="173">
        <v>39</v>
      </c>
      <c r="J100" s="173">
        <v>1</v>
      </c>
      <c r="K100" s="173">
        <v>26</v>
      </c>
      <c r="L100" s="172" t="s">
        <v>167</v>
      </c>
      <c r="M100" s="172" t="s">
        <v>167</v>
      </c>
      <c r="N100" s="173">
        <v>1</v>
      </c>
      <c r="O100" s="173">
        <v>67</v>
      </c>
      <c r="P100" s="172" t="s">
        <v>162</v>
      </c>
      <c r="Q100" s="172" t="s">
        <v>162</v>
      </c>
    </row>
    <row r="101" spans="1:17" ht="13.5">
      <c r="A101" s="19" t="s">
        <v>111</v>
      </c>
      <c r="B101" s="173">
        <v>103</v>
      </c>
      <c r="C101" s="173">
        <v>851</v>
      </c>
      <c r="D101" s="173">
        <v>43</v>
      </c>
      <c r="E101" s="173">
        <v>112</v>
      </c>
      <c r="F101" s="173">
        <v>27</v>
      </c>
      <c r="G101" s="173">
        <v>176</v>
      </c>
      <c r="H101" s="173">
        <v>27</v>
      </c>
      <c r="I101" s="173">
        <v>339</v>
      </c>
      <c r="J101" s="173">
        <v>3</v>
      </c>
      <c r="K101" s="173">
        <v>62</v>
      </c>
      <c r="L101" s="173">
        <v>1</v>
      </c>
      <c r="M101" s="173">
        <v>40</v>
      </c>
      <c r="N101" s="173">
        <v>2</v>
      </c>
      <c r="O101" s="173">
        <v>122</v>
      </c>
      <c r="P101" s="172" t="s">
        <v>162</v>
      </c>
      <c r="Q101" s="172" t="s">
        <v>162</v>
      </c>
    </row>
    <row r="102" spans="1:17" ht="13.5">
      <c r="A102" s="19" t="s">
        <v>112</v>
      </c>
      <c r="B102" s="173">
        <v>5</v>
      </c>
      <c r="C102" s="173">
        <v>44</v>
      </c>
      <c r="D102" s="173">
        <v>1</v>
      </c>
      <c r="E102" s="173">
        <v>3</v>
      </c>
      <c r="F102" s="173">
        <v>3</v>
      </c>
      <c r="G102" s="173">
        <v>22</v>
      </c>
      <c r="H102" s="173">
        <v>1</v>
      </c>
      <c r="I102" s="173">
        <v>19</v>
      </c>
      <c r="J102" s="172" t="s">
        <v>167</v>
      </c>
      <c r="K102" s="172" t="s">
        <v>167</v>
      </c>
      <c r="L102" s="172" t="s">
        <v>167</v>
      </c>
      <c r="M102" s="172" t="s">
        <v>167</v>
      </c>
      <c r="N102" s="173"/>
      <c r="O102" s="173"/>
      <c r="P102" s="172" t="s">
        <v>162</v>
      </c>
      <c r="Q102" s="172" t="s">
        <v>162</v>
      </c>
    </row>
    <row r="103" spans="1:17" ht="13.5">
      <c r="A103" s="19" t="s">
        <v>113</v>
      </c>
      <c r="B103" s="173">
        <v>7</v>
      </c>
      <c r="C103" s="173">
        <v>151</v>
      </c>
      <c r="D103" s="173">
        <v>2</v>
      </c>
      <c r="E103" s="173">
        <v>7</v>
      </c>
      <c r="F103" s="173">
        <v>2</v>
      </c>
      <c r="G103" s="173">
        <v>10</v>
      </c>
      <c r="H103" s="173">
        <v>1</v>
      </c>
      <c r="I103" s="173">
        <v>18</v>
      </c>
      <c r="J103" s="172" t="s">
        <v>167</v>
      </c>
      <c r="K103" s="172" t="s">
        <v>167</v>
      </c>
      <c r="L103" s="173">
        <v>1</v>
      </c>
      <c r="M103" s="173">
        <v>36</v>
      </c>
      <c r="N103" s="173">
        <v>1</v>
      </c>
      <c r="O103" s="173">
        <v>80</v>
      </c>
      <c r="P103" s="172" t="s">
        <v>162</v>
      </c>
      <c r="Q103" s="172" t="s">
        <v>162</v>
      </c>
    </row>
    <row r="104" spans="1:17" ht="13.5">
      <c r="A104" s="19" t="s">
        <v>114</v>
      </c>
      <c r="B104" s="173">
        <v>59</v>
      </c>
      <c r="C104" s="173">
        <v>527</v>
      </c>
      <c r="D104" s="173">
        <v>29</v>
      </c>
      <c r="E104" s="173">
        <v>67</v>
      </c>
      <c r="F104" s="173">
        <v>17</v>
      </c>
      <c r="G104" s="173">
        <v>118</v>
      </c>
      <c r="H104" s="173">
        <v>11</v>
      </c>
      <c r="I104" s="173">
        <v>137</v>
      </c>
      <c r="J104" s="172" t="s">
        <v>167</v>
      </c>
      <c r="K104" s="172" t="s">
        <v>167</v>
      </c>
      <c r="L104" s="173">
        <v>1</v>
      </c>
      <c r="M104" s="173">
        <v>41</v>
      </c>
      <c r="N104" s="173"/>
      <c r="O104" s="173"/>
      <c r="P104" s="173">
        <v>1</v>
      </c>
      <c r="Q104" s="173">
        <v>164</v>
      </c>
    </row>
    <row r="105" spans="1:17" ht="13.5">
      <c r="A105" s="19" t="s">
        <v>115</v>
      </c>
      <c r="B105" s="173">
        <v>31</v>
      </c>
      <c r="C105" s="173">
        <v>247</v>
      </c>
      <c r="D105" s="173">
        <v>14</v>
      </c>
      <c r="E105" s="173">
        <v>30</v>
      </c>
      <c r="F105" s="173">
        <v>10</v>
      </c>
      <c r="G105" s="173">
        <v>60</v>
      </c>
      <c r="H105" s="173">
        <v>3</v>
      </c>
      <c r="I105" s="173">
        <v>37</v>
      </c>
      <c r="J105" s="173">
        <v>3</v>
      </c>
      <c r="K105" s="173">
        <v>72</v>
      </c>
      <c r="L105" s="173">
        <v>1</v>
      </c>
      <c r="M105" s="173">
        <v>48</v>
      </c>
      <c r="N105" s="173"/>
      <c r="O105" s="173"/>
      <c r="P105" s="172" t="s">
        <v>162</v>
      </c>
      <c r="Q105" s="172" t="s">
        <v>162</v>
      </c>
    </row>
    <row r="106" spans="1:17" ht="13.5">
      <c r="A106" s="19" t="s">
        <v>181</v>
      </c>
      <c r="B106" s="173">
        <v>721</v>
      </c>
      <c r="C106" s="173">
        <v>4784</v>
      </c>
      <c r="D106" s="173">
        <v>492</v>
      </c>
      <c r="E106" s="173">
        <v>981</v>
      </c>
      <c r="F106" s="173">
        <v>128</v>
      </c>
      <c r="G106" s="173">
        <v>832</v>
      </c>
      <c r="H106" s="173">
        <v>56</v>
      </c>
      <c r="I106" s="173">
        <v>754</v>
      </c>
      <c r="J106" s="173">
        <v>19</v>
      </c>
      <c r="K106" s="173">
        <v>443</v>
      </c>
      <c r="L106" s="173">
        <v>8</v>
      </c>
      <c r="M106" s="173">
        <v>279</v>
      </c>
      <c r="N106" s="173">
        <v>7</v>
      </c>
      <c r="O106" s="173">
        <v>431</v>
      </c>
      <c r="P106" s="173">
        <v>2</v>
      </c>
      <c r="Q106" s="173">
        <v>317</v>
      </c>
    </row>
    <row r="107" spans="1:17" ht="13.5">
      <c r="A107" s="19" t="s">
        <v>182</v>
      </c>
      <c r="B107" s="173">
        <v>68</v>
      </c>
      <c r="C107" s="173">
        <v>825</v>
      </c>
      <c r="D107" s="173">
        <v>39</v>
      </c>
      <c r="E107" s="173">
        <v>101</v>
      </c>
      <c r="F107" s="173">
        <v>12</v>
      </c>
      <c r="G107" s="173">
        <v>78</v>
      </c>
      <c r="H107" s="173">
        <v>4</v>
      </c>
      <c r="I107" s="173">
        <v>50</v>
      </c>
      <c r="J107" s="173">
        <v>8</v>
      </c>
      <c r="K107" s="173">
        <v>197</v>
      </c>
      <c r="L107" s="173">
        <v>1</v>
      </c>
      <c r="M107" s="173">
        <v>32</v>
      </c>
      <c r="N107" s="173">
        <v>2</v>
      </c>
      <c r="O107" s="173">
        <v>113</v>
      </c>
      <c r="P107" s="173">
        <v>2</v>
      </c>
      <c r="Q107" s="173">
        <v>254</v>
      </c>
    </row>
    <row r="108" spans="1:17" ht="13.5">
      <c r="A108" s="19" t="s">
        <v>116</v>
      </c>
      <c r="B108" s="173">
        <v>192</v>
      </c>
      <c r="C108" s="173">
        <v>8068</v>
      </c>
      <c r="D108" s="173">
        <v>43</v>
      </c>
      <c r="E108" s="173">
        <v>109</v>
      </c>
      <c r="F108" s="173">
        <v>34</v>
      </c>
      <c r="G108" s="173">
        <v>218</v>
      </c>
      <c r="H108" s="173">
        <v>31</v>
      </c>
      <c r="I108" s="173">
        <v>434</v>
      </c>
      <c r="J108" s="173">
        <v>12</v>
      </c>
      <c r="K108" s="173">
        <v>283</v>
      </c>
      <c r="L108" s="173">
        <v>21</v>
      </c>
      <c r="M108" s="173">
        <v>802</v>
      </c>
      <c r="N108" s="173">
        <v>24</v>
      </c>
      <c r="O108" s="173">
        <v>1614</v>
      </c>
      <c r="P108" s="173">
        <v>21</v>
      </c>
      <c r="Q108" s="173">
        <v>4543</v>
      </c>
    </row>
    <row r="109" spans="1:17" ht="13.5">
      <c r="A109" s="19" t="s">
        <v>117</v>
      </c>
      <c r="B109" s="173">
        <v>32</v>
      </c>
      <c r="C109" s="173">
        <v>630</v>
      </c>
      <c r="D109" s="173">
        <v>6</v>
      </c>
      <c r="E109" s="173">
        <v>17</v>
      </c>
      <c r="F109" s="173">
        <v>9</v>
      </c>
      <c r="G109" s="173">
        <v>55</v>
      </c>
      <c r="H109" s="173">
        <v>7</v>
      </c>
      <c r="I109" s="173">
        <v>97</v>
      </c>
      <c r="J109" s="173">
        <v>1</v>
      </c>
      <c r="K109" s="173">
        <v>23</v>
      </c>
      <c r="L109" s="173">
        <v>2</v>
      </c>
      <c r="M109" s="173">
        <v>79</v>
      </c>
      <c r="N109" s="173">
        <v>1</v>
      </c>
      <c r="O109" s="173">
        <v>51</v>
      </c>
      <c r="P109" s="173">
        <v>1</v>
      </c>
      <c r="Q109" s="173">
        <v>159</v>
      </c>
    </row>
    <row r="110" spans="1:17" ht="13.5">
      <c r="A110" s="19" t="s">
        <v>118</v>
      </c>
      <c r="B110" s="173">
        <v>730</v>
      </c>
      <c r="C110" s="173">
        <v>12823</v>
      </c>
      <c r="D110" s="173">
        <v>332</v>
      </c>
      <c r="E110" s="173">
        <v>700</v>
      </c>
      <c r="F110" s="173">
        <v>214</v>
      </c>
      <c r="G110" s="173">
        <v>1392</v>
      </c>
      <c r="H110" s="173">
        <v>98</v>
      </c>
      <c r="I110" s="173">
        <v>1274</v>
      </c>
      <c r="J110" s="173">
        <v>26</v>
      </c>
      <c r="K110" s="173">
        <v>611</v>
      </c>
      <c r="L110" s="173">
        <v>11</v>
      </c>
      <c r="M110" s="173">
        <v>413</v>
      </c>
      <c r="N110" s="173">
        <v>21</v>
      </c>
      <c r="O110" s="173">
        <v>1441</v>
      </c>
      <c r="P110" s="173">
        <v>20</v>
      </c>
      <c r="Q110" s="173">
        <v>5181</v>
      </c>
    </row>
    <row r="111" spans="1:17" ht="13.5">
      <c r="A111" s="19" t="s">
        <v>119</v>
      </c>
      <c r="B111" s="173">
        <v>6</v>
      </c>
      <c r="C111" s="173">
        <v>292</v>
      </c>
      <c r="D111" s="172" t="s">
        <v>168</v>
      </c>
      <c r="E111" s="172" t="s">
        <v>168</v>
      </c>
      <c r="F111" s="172" t="s">
        <v>168</v>
      </c>
      <c r="G111" s="172" t="s">
        <v>168</v>
      </c>
      <c r="H111" s="173">
        <v>1</v>
      </c>
      <c r="I111" s="173">
        <v>11</v>
      </c>
      <c r="J111" s="172" t="s">
        <v>167</v>
      </c>
      <c r="K111" s="172" t="s">
        <v>167</v>
      </c>
      <c r="L111" s="173">
        <v>1</v>
      </c>
      <c r="M111" s="173">
        <v>35</v>
      </c>
      <c r="N111" s="173"/>
      <c r="O111" s="173"/>
      <c r="P111" s="172" t="s">
        <v>162</v>
      </c>
      <c r="Q111" s="172" t="s">
        <v>162</v>
      </c>
    </row>
    <row r="112" spans="1:17" ht="13.5">
      <c r="A112" s="19" t="s">
        <v>120</v>
      </c>
      <c r="B112" s="173">
        <v>253</v>
      </c>
      <c r="C112" s="173">
        <v>4289</v>
      </c>
      <c r="D112" s="173">
        <v>38</v>
      </c>
      <c r="E112" s="173">
        <v>113</v>
      </c>
      <c r="F112" s="173">
        <v>52</v>
      </c>
      <c r="G112" s="173">
        <v>352</v>
      </c>
      <c r="H112" s="173">
        <v>47</v>
      </c>
      <c r="I112" s="173">
        <v>721</v>
      </c>
      <c r="J112" s="173">
        <v>26</v>
      </c>
      <c r="K112" s="173">
        <v>601</v>
      </c>
      <c r="L112" s="173">
        <v>8</v>
      </c>
      <c r="M112" s="173">
        <v>315</v>
      </c>
      <c r="N112" s="173">
        <v>10</v>
      </c>
      <c r="O112" s="173">
        <v>696</v>
      </c>
      <c r="P112" s="173">
        <v>2</v>
      </c>
      <c r="Q112" s="173">
        <v>717</v>
      </c>
    </row>
    <row r="113" spans="1:17" ht="13.5">
      <c r="A113" s="19" t="s">
        <v>121</v>
      </c>
      <c r="B113" s="173">
        <v>240</v>
      </c>
      <c r="C113" s="173">
        <v>5980</v>
      </c>
      <c r="D113" s="173">
        <v>16</v>
      </c>
      <c r="E113" s="173">
        <v>44</v>
      </c>
      <c r="F113" s="173">
        <v>17</v>
      </c>
      <c r="G113" s="173">
        <v>130</v>
      </c>
      <c r="H113" s="173">
        <v>30</v>
      </c>
      <c r="I113" s="173">
        <v>359</v>
      </c>
      <c r="J113" s="173">
        <v>1</v>
      </c>
      <c r="K113" s="173">
        <v>27</v>
      </c>
      <c r="L113" s="173">
        <v>4</v>
      </c>
      <c r="M113" s="173">
        <v>142</v>
      </c>
      <c r="N113" s="173">
        <v>9</v>
      </c>
      <c r="O113" s="173">
        <v>638</v>
      </c>
      <c r="P113" s="173">
        <v>2</v>
      </c>
      <c r="Q113" s="173">
        <v>237</v>
      </c>
    </row>
    <row r="114" spans="1:17" ht="13.5">
      <c r="A114" s="19" t="s">
        <v>122</v>
      </c>
      <c r="B114" s="173">
        <v>5</v>
      </c>
      <c r="C114" s="173">
        <v>218</v>
      </c>
      <c r="D114" s="173">
        <v>1</v>
      </c>
      <c r="E114" s="173">
        <v>2</v>
      </c>
      <c r="F114" s="172" t="s">
        <v>168</v>
      </c>
      <c r="G114" s="172" t="s">
        <v>168</v>
      </c>
      <c r="H114" s="172" t="s">
        <v>167</v>
      </c>
      <c r="I114" s="172" t="s">
        <v>167</v>
      </c>
      <c r="J114" s="172" t="s">
        <v>167</v>
      </c>
      <c r="K114" s="172" t="s">
        <v>167</v>
      </c>
      <c r="L114" s="172" t="s">
        <v>167</v>
      </c>
      <c r="M114" s="172" t="s">
        <v>167</v>
      </c>
      <c r="N114" s="173"/>
      <c r="O114" s="173"/>
      <c r="P114" s="172" t="s">
        <v>162</v>
      </c>
      <c r="Q114" s="172" t="s">
        <v>162</v>
      </c>
    </row>
    <row r="115" spans="1:17" ht="13.5">
      <c r="A115" s="19" t="s">
        <v>123</v>
      </c>
      <c r="B115" s="173">
        <v>201</v>
      </c>
      <c r="C115" s="173">
        <v>644</v>
      </c>
      <c r="D115" s="173">
        <v>164</v>
      </c>
      <c r="E115" s="173">
        <v>354</v>
      </c>
      <c r="F115" s="173">
        <v>29</v>
      </c>
      <c r="G115" s="173">
        <v>184</v>
      </c>
      <c r="H115" s="173">
        <v>8</v>
      </c>
      <c r="I115" s="173">
        <v>106</v>
      </c>
      <c r="J115" s="172" t="s">
        <v>167</v>
      </c>
      <c r="K115" s="172" t="s">
        <v>167</v>
      </c>
      <c r="L115" s="172" t="s">
        <v>167</v>
      </c>
      <c r="M115" s="172" t="s">
        <v>167</v>
      </c>
      <c r="N115" s="173"/>
      <c r="O115" s="173"/>
      <c r="P115" s="172" t="s">
        <v>162</v>
      </c>
      <c r="Q115" s="172" t="s">
        <v>162</v>
      </c>
    </row>
    <row r="116" spans="1:17" ht="13.5">
      <c r="A116" s="19" t="s">
        <v>124</v>
      </c>
      <c r="B116" s="173">
        <v>115</v>
      </c>
      <c r="C116" s="173">
        <v>581</v>
      </c>
      <c r="D116" s="173">
        <v>85</v>
      </c>
      <c r="E116" s="173">
        <v>163</v>
      </c>
      <c r="F116" s="173">
        <v>18</v>
      </c>
      <c r="G116" s="173">
        <v>114</v>
      </c>
      <c r="H116" s="173">
        <v>7</v>
      </c>
      <c r="I116" s="173">
        <v>83</v>
      </c>
      <c r="J116" s="173">
        <v>1</v>
      </c>
      <c r="K116" s="173">
        <v>24</v>
      </c>
      <c r="L116" s="173">
        <v>3</v>
      </c>
      <c r="M116" s="173">
        <v>122</v>
      </c>
      <c r="N116" s="173">
        <v>1</v>
      </c>
      <c r="O116" s="173">
        <v>75</v>
      </c>
      <c r="P116" s="172" t="s">
        <v>162</v>
      </c>
      <c r="Q116" s="172" t="s">
        <v>162</v>
      </c>
    </row>
    <row r="117" spans="1:17" ht="14.25" thickBot="1">
      <c r="A117" s="22" t="s">
        <v>125</v>
      </c>
      <c r="B117" s="174">
        <v>29</v>
      </c>
      <c r="C117" s="174">
        <v>286</v>
      </c>
      <c r="D117" s="174">
        <v>3</v>
      </c>
      <c r="E117" s="174">
        <v>6</v>
      </c>
      <c r="F117" s="175" t="s">
        <v>168</v>
      </c>
      <c r="G117" s="175" t="s">
        <v>168</v>
      </c>
      <c r="H117" s="175" t="s">
        <v>167</v>
      </c>
      <c r="I117" s="175" t="s">
        <v>167</v>
      </c>
      <c r="J117" s="175" t="s">
        <v>167</v>
      </c>
      <c r="K117" s="175" t="s">
        <v>167</v>
      </c>
      <c r="L117" s="175" t="s">
        <v>167</v>
      </c>
      <c r="M117" s="175" t="s">
        <v>167</v>
      </c>
      <c r="N117" s="174"/>
      <c r="O117" s="174"/>
      <c r="P117" s="174">
        <v>1</v>
      </c>
      <c r="Q117" s="174">
        <v>207</v>
      </c>
    </row>
    <row r="118" spans="1:17" s="14" customFormat="1" ht="13.5">
      <c r="A118" s="18" t="s">
        <v>22</v>
      </c>
      <c r="B118" s="31">
        <f>SUM(B119:B120)</f>
        <v>76</v>
      </c>
      <c r="C118" s="31">
        <f aca="true" t="shared" si="11" ref="C118:Q118">SUM(C119:C120)</f>
        <v>7777</v>
      </c>
      <c r="D118" s="31">
        <f t="shared" si="11"/>
        <v>0</v>
      </c>
      <c r="E118" s="31">
        <f t="shared" si="11"/>
        <v>0</v>
      </c>
      <c r="F118" s="31">
        <f t="shared" si="11"/>
        <v>0</v>
      </c>
      <c r="G118" s="31">
        <f t="shared" si="11"/>
        <v>0</v>
      </c>
      <c r="H118" s="31">
        <f t="shared" si="11"/>
        <v>0</v>
      </c>
      <c r="I118" s="31">
        <f t="shared" si="11"/>
        <v>0</v>
      </c>
      <c r="J118" s="31">
        <f t="shared" si="11"/>
        <v>0</v>
      </c>
      <c r="K118" s="31">
        <f t="shared" si="11"/>
        <v>0</v>
      </c>
      <c r="L118" s="31">
        <f t="shared" si="11"/>
        <v>0</v>
      </c>
      <c r="M118" s="31">
        <f t="shared" si="11"/>
        <v>0</v>
      </c>
      <c r="N118" s="31">
        <f t="shared" si="11"/>
        <v>0</v>
      </c>
      <c r="O118" s="31">
        <f t="shared" si="11"/>
        <v>0</v>
      </c>
      <c r="P118" s="31">
        <f t="shared" si="11"/>
        <v>0</v>
      </c>
      <c r="Q118" s="31">
        <f t="shared" si="11"/>
        <v>0</v>
      </c>
    </row>
    <row r="119" spans="1:17" ht="13.5">
      <c r="A119" s="19" t="s">
        <v>126</v>
      </c>
      <c r="B119" s="32">
        <v>27</v>
      </c>
      <c r="C119" s="32">
        <v>4326</v>
      </c>
      <c r="D119" s="32"/>
      <c r="E119" s="32"/>
      <c r="F119" s="32"/>
      <c r="G119" s="32"/>
      <c r="H119" s="32"/>
      <c r="I119" s="32"/>
      <c r="J119" s="33" t="s">
        <v>208</v>
      </c>
      <c r="K119" s="33" t="s">
        <v>208</v>
      </c>
      <c r="L119" s="32"/>
      <c r="M119" s="32"/>
      <c r="N119" s="32"/>
      <c r="O119" s="32"/>
      <c r="P119" s="32"/>
      <c r="Q119" s="32"/>
    </row>
    <row r="120" spans="1:17" ht="14.25" thickBot="1">
      <c r="A120" s="22" t="s">
        <v>127</v>
      </c>
      <c r="B120" s="34">
        <v>49</v>
      </c>
      <c r="C120" s="34">
        <v>3451</v>
      </c>
      <c r="D120" s="34"/>
      <c r="E120" s="34"/>
      <c r="F120" s="34"/>
      <c r="G120" s="34"/>
      <c r="H120" s="34"/>
      <c r="I120" s="34"/>
      <c r="J120" s="45" t="s">
        <v>208</v>
      </c>
      <c r="K120" s="45" t="s">
        <v>208</v>
      </c>
      <c r="L120" s="34"/>
      <c r="M120" s="34"/>
      <c r="N120" s="34"/>
      <c r="O120" s="34"/>
      <c r="P120" s="34"/>
      <c r="Q120" s="34"/>
    </row>
    <row r="121" spans="1:17" ht="13.5">
      <c r="A121" s="15" t="s">
        <v>213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3.5">
      <c r="A122" s="15" t="s">
        <v>214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2:17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2:17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2:17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2:17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2:17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2:17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2:17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2:17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2:17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2:17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2:17" ht="13.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2:17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2:17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2:17" ht="13.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2:17" ht="13.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2:17" ht="13.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3.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2:17" ht="13.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2:17" ht="13.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2:17" ht="13.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2:17" ht="13.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2:17" ht="13.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2:17" ht="13.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2:17" ht="13.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2:17" ht="13.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2:17" ht="13.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ht="13.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2:17" ht="13.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2:17" ht="13.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2:17" ht="13.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2:17" ht="13.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2:17" ht="13.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2:17" ht="13.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2:17" ht="13.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2:17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2:17" ht="13.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2:17" ht="13.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2:17" ht="13.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2:17" ht="13.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2:17" ht="13.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2:17" ht="13.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2:17" ht="13.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17" ht="13.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17" ht="13.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17" ht="13.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17" ht="13.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17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17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17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17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17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17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17" ht="13.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17" ht="13.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 ht="13.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 ht="13.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 ht="13.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2:17" ht="13.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2:17" ht="13.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2:17" ht="13.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2:17" ht="13.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2:17" ht="13.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2:17" ht="13.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2:17" ht="13.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2:17" ht="13.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2:17" ht="13.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2:17" ht="13.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2:17" ht="13.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2:17" ht="13.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2:17" ht="13.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2:17" ht="13.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2:17" ht="13.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2:17" ht="13.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ht="13.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2:17" ht="13.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2:17" ht="13.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2:17" ht="13.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2:17" ht="13.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2:17" ht="13.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2:17" ht="13.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2:17" ht="13.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2:17" ht="13.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2:17" ht="13.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2:17" ht="13.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2:17" ht="13.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2:17" ht="13.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2:17" ht="13.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2:17" ht="13.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2:17" ht="13.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2:17" ht="13.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2:17" ht="13.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2:17" ht="13.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2:17" ht="13.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2:17" ht="13.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2:17" ht="13.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2:17" ht="13.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2:17" ht="13.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2:17" ht="13.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2:17" ht="13.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2:17" ht="13.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2:17" ht="13.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2:17" ht="13.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2:17" ht="13.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2:17" ht="13.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2:17" ht="13.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2:17" ht="13.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2:17" ht="13.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2:17" ht="13.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2:17" ht="13.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2:17" ht="13.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</sheetData>
  <mergeCells count="70">
    <mergeCell ref="BL64:BM64"/>
    <mergeCell ref="BN64:BO64"/>
    <mergeCell ref="BP64:BQ64"/>
    <mergeCell ref="BD64:BE64"/>
    <mergeCell ref="BF64:BG64"/>
    <mergeCell ref="BH64:BI64"/>
    <mergeCell ref="BJ64:BK64"/>
    <mergeCell ref="AV64:AW64"/>
    <mergeCell ref="AX64:AY64"/>
    <mergeCell ref="AZ64:BA64"/>
    <mergeCell ref="BB64:BC64"/>
    <mergeCell ref="AN64:AO64"/>
    <mergeCell ref="AP64:AQ64"/>
    <mergeCell ref="AR64:AS64"/>
    <mergeCell ref="AT64:AU64"/>
    <mergeCell ref="AF64:AG64"/>
    <mergeCell ref="AH64:AI64"/>
    <mergeCell ref="AJ64:AK64"/>
    <mergeCell ref="AL64:AM64"/>
    <mergeCell ref="X64:Y64"/>
    <mergeCell ref="Z64:AA64"/>
    <mergeCell ref="AB64:AC64"/>
    <mergeCell ref="AD64:AE64"/>
    <mergeCell ref="P64:Q64"/>
    <mergeCell ref="R64:S64"/>
    <mergeCell ref="T64:U64"/>
    <mergeCell ref="V64:W64"/>
    <mergeCell ref="H64:I64"/>
    <mergeCell ref="J64:K64"/>
    <mergeCell ref="L64:M64"/>
    <mergeCell ref="N64:O64"/>
    <mergeCell ref="A64:A65"/>
    <mergeCell ref="B64:C64"/>
    <mergeCell ref="D64:E64"/>
    <mergeCell ref="F64:G64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T3:AU3"/>
    <mergeCell ref="AF3:AG3"/>
    <mergeCell ref="AH3:AI3"/>
    <mergeCell ref="AJ3:AK3"/>
    <mergeCell ref="AL3:AM3"/>
    <mergeCell ref="AN3:AO3"/>
    <mergeCell ref="AP3:AQ3"/>
    <mergeCell ref="AR3:AS3"/>
    <mergeCell ref="BP3:BQ3"/>
    <mergeCell ref="BD3:BE3"/>
    <mergeCell ref="BF3:BG3"/>
    <mergeCell ref="BH3:BI3"/>
    <mergeCell ref="BJ3:BK3"/>
    <mergeCell ref="BL3:BM3"/>
    <mergeCell ref="BN3:BO3"/>
    <mergeCell ref="AV3:AW3"/>
    <mergeCell ref="AX3:AY3"/>
    <mergeCell ref="AZ3:BA3"/>
    <mergeCell ref="BB3:BC3"/>
  </mergeCells>
  <printOptions/>
  <pageMargins left="0.7874015748031497" right="0.7874015748031497" top="0.984251968503937" bottom="0.984251968503937" header="0.5118110236220472" footer="0.6"/>
  <pageSetup fitToHeight="2" fitToWidth="2" orientation="portrait" pageOrder="overThenDown" paperSize="9" scale="93" r:id="rId1"/>
  <headerFooter alignWithMargins="0">
    <oddFooter>&amp;C&amp;"ＭＳ 明朝,標準"&amp;P+13
</oddFooter>
  </headerFooter>
  <rowBreaks count="1" manualBreakCount="1">
    <brk id="6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3" width="10.8984375" style="1" bestFit="1" customWidth="1"/>
    <col min="4" max="4" width="11.5" style="1" bestFit="1" customWidth="1"/>
    <col min="5" max="5" width="9.59765625" style="1" bestFit="1" customWidth="1"/>
    <col min="6" max="6" width="10.69921875" style="1" bestFit="1" customWidth="1"/>
    <col min="7" max="7" width="11.5" style="1" bestFit="1" customWidth="1"/>
    <col min="8" max="9" width="10.69921875" style="1" bestFit="1" customWidth="1"/>
    <col min="10" max="10" width="10.3984375" style="1" bestFit="1" customWidth="1"/>
    <col min="11" max="12" width="10.69921875" style="1" bestFit="1" customWidth="1"/>
    <col min="13" max="13" width="11.5" style="1" bestFit="1" customWidth="1"/>
    <col min="14" max="15" width="10.69921875" style="1" bestFit="1" customWidth="1"/>
    <col min="16" max="16" width="9.8984375" style="1" bestFit="1" customWidth="1"/>
    <col min="17" max="17" width="10.59765625" style="1" bestFit="1" customWidth="1"/>
    <col min="18" max="18" width="9.59765625" style="1" bestFit="1" customWidth="1"/>
    <col min="19" max="19" width="10.59765625" style="1" bestFit="1" customWidth="1"/>
    <col min="20" max="21" width="9.3984375" style="1" bestFit="1" customWidth="1"/>
    <col min="22" max="22" width="9.8984375" style="1" bestFit="1" customWidth="1"/>
    <col min="23" max="23" width="9.3984375" style="1" bestFit="1" customWidth="1"/>
    <col min="24" max="25" width="9.19921875" style="1" bestFit="1" customWidth="1"/>
    <col min="26" max="16384" width="9" style="1" customWidth="1"/>
  </cols>
  <sheetData>
    <row r="1" spans="2:20" ht="24">
      <c r="B1" s="51"/>
      <c r="C1" s="51"/>
      <c r="D1" s="51"/>
      <c r="E1" s="51"/>
      <c r="F1" s="51"/>
      <c r="G1" s="51"/>
      <c r="H1" s="51"/>
      <c r="I1" s="51"/>
      <c r="J1" s="52" t="s">
        <v>229</v>
      </c>
      <c r="K1" s="51" t="s">
        <v>217</v>
      </c>
      <c r="L1" s="51"/>
      <c r="M1" s="51"/>
      <c r="N1" s="51"/>
      <c r="O1" s="51"/>
      <c r="P1" s="51"/>
      <c r="Q1" s="51"/>
      <c r="R1" s="51"/>
      <c r="S1" s="51"/>
      <c r="T1" s="51"/>
    </row>
    <row r="2" spans="1:19" s="60" customFormat="1" ht="19.5" customHeight="1" thickBot="1">
      <c r="A2" s="60" t="s">
        <v>186</v>
      </c>
      <c r="S2" s="61" t="s">
        <v>137</v>
      </c>
    </row>
    <row r="3" spans="1:20" s="60" customFormat="1" ht="19.5" customHeight="1">
      <c r="A3" s="115" t="s">
        <v>132</v>
      </c>
      <c r="B3" s="115" t="s">
        <v>129</v>
      </c>
      <c r="C3" s="117"/>
      <c r="D3" s="117"/>
      <c r="E3" s="117" t="s">
        <v>36</v>
      </c>
      <c r="F3" s="117"/>
      <c r="G3" s="117"/>
      <c r="H3" s="117" t="s">
        <v>37</v>
      </c>
      <c r="I3" s="117"/>
      <c r="J3" s="117"/>
      <c r="K3" s="117" t="s">
        <v>38</v>
      </c>
      <c r="L3" s="117"/>
      <c r="M3" s="117"/>
      <c r="N3" s="117" t="s">
        <v>39</v>
      </c>
      <c r="O3" s="117"/>
      <c r="P3" s="117"/>
      <c r="Q3" s="117" t="s">
        <v>193</v>
      </c>
      <c r="R3" s="117" t="s">
        <v>193</v>
      </c>
      <c r="S3" s="117" t="s">
        <v>193</v>
      </c>
      <c r="T3" s="48" t="s">
        <v>195</v>
      </c>
    </row>
    <row r="4" spans="1:20" s="60" customFormat="1" ht="28.5">
      <c r="A4" s="116"/>
      <c r="B4" s="62" t="s">
        <v>130</v>
      </c>
      <c r="C4" s="63" t="s">
        <v>134</v>
      </c>
      <c r="D4" s="63" t="s">
        <v>131</v>
      </c>
      <c r="E4" s="63" t="s">
        <v>130</v>
      </c>
      <c r="F4" s="63" t="s">
        <v>134</v>
      </c>
      <c r="G4" s="63" t="s">
        <v>131</v>
      </c>
      <c r="H4" s="63" t="s">
        <v>130</v>
      </c>
      <c r="I4" s="63" t="s">
        <v>134</v>
      </c>
      <c r="J4" s="63" t="s">
        <v>131</v>
      </c>
      <c r="K4" s="63" t="s">
        <v>130</v>
      </c>
      <c r="L4" s="63" t="s">
        <v>134</v>
      </c>
      <c r="M4" s="63" t="s">
        <v>131</v>
      </c>
      <c r="N4" s="63" t="s">
        <v>130</v>
      </c>
      <c r="O4" s="63" t="s">
        <v>134</v>
      </c>
      <c r="P4" s="63" t="s">
        <v>131</v>
      </c>
      <c r="Q4" s="63" t="s">
        <v>130</v>
      </c>
      <c r="R4" s="63" t="s">
        <v>134</v>
      </c>
      <c r="S4" s="63" t="s">
        <v>131</v>
      </c>
      <c r="T4" s="74" t="s">
        <v>231</v>
      </c>
    </row>
    <row r="5" spans="1:20" s="66" customFormat="1" ht="19.5" customHeight="1">
      <c r="A5" s="64" t="s">
        <v>5</v>
      </c>
      <c r="B5" s="65">
        <f>SUM(B6:B19)</f>
        <v>18906</v>
      </c>
      <c r="C5" s="65">
        <f>SUM(C6:C19)</f>
        <v>17431</v>
      </c>
      <c r="D5" s="65">
        <v>-1475</v>
      </c>
      <c r="E5" s="65">
        <v>11454</v>
      </c>
      <c r="F5" s="65">
        <v>10278</v>
      </c>
      <c r="G5" s="65">
        <v>-1176</v>
      </c>
      <c r="H5" s="65">
        <f>SUM(H6:H19)</f>
        <v>3585</v>
      </c>
      <c r="I5" s="65">
        <f>SUM(I6:I19)</f>
        <v>3454</v>
      </c>
      <c r="J5" s="65">
        <f>I5-H5</f>
        <v>-131</v>
      </c>
      <c r="K5" s="65">
        <f>SUM(K6:K19)</f>
        <v>2057</v>
      </c>
      <c r="L5" s="65">
        <f>SUM(L6:L19)</f>
        <v>1927</v>
      </c>
      <c r="M5" s="65">
        <f>L5-K5</f>
        <v>-130</v>
      </c>
      <c r="N5" s="65">
        <f>SUM(N6:N19)</f>
        <v>742</v>
      </c>
      <c r="O5" s="65">
        <f>SUM(O6:O19)</f>
        <v>737</v>
      </c>
      <c r="P5" s="65">
        <f>O5-N5</f>
        <v>-5</v>
      </c>
      <c r="Q5" s="65">
        <f>SUM(Q6:Q19)</f>
        <v>1068</v>
      </c>
      <c r="R5" s="65">
        <f>SUM(R6:R19)</f>
        <v>1004</v>
      </c>
      <c r="S5" s="65">
        <f>R5-Q5</f>
        <v>-64</v>
      </c>
      <c r="T5" s="75">
        <f>SUM(T6:T19)</f>
        <v>31</v>
      </c>
    </row>
    <row r="6" spans="1:20" s="60" customFormat="1" ht="19.5" customHeight="1">
      <c r="A6" s="67" t="s">
        <v>7</v>
      </c>
      <c r="B6" s="68">
        <f aca="true" t="shared" si="0" ref="B6:B13">E6+H6+K6+N6+Q6</f>
        <v>1033</v>
      </c>
      <c r="C6" s="68">
        <f>SUM(F6,I6,L6,O6,R6,T6)</f>
        <v>901</v>
      </c>
      <c r="D6" s="68">
        <f aca="true" t="shared" si="1" ref="D6:D19">C6-B6</f>
        <v>-132</v>
      </c>
      <c r="E6" s="68">
        <v>685</v>
      </c>
      <c r="F6" s="68">
        <v>569</v>
      </c>
      <c r="G6" s="68">
        <f aca="true" t="shared" si="2" ref="G6:G19">F6-E6</f>
        <v>-116</v>
      </c>
      <c r="H6" s="68">
        <v>189</v>
      </c>
      <c r="I6" s="68">
        <v>172</v>
      </c>
      <c r="J6" s="68">
        <f aca="true" t="shared" si="3" ref="J6:J19">I6-H6</f>
        <v>-17</v>
      </c>
      <c r="K6" s="68">
        <v>88</v>
      </c>
      <c r="L6" s="68">
        <v>92</v>
      </c>
      <c r="M6" s="68">
        <f aca="true" t="shared" si="4" ref="M6:M19">L6-K6</f>
        <v>4</v>
      </c>
      <c r="N6" s="68">
        <v>30</v>
      </c>
      <c r="O6" s="68">
        <v>21</v>
      </c>
      <c r="P6" s="68">
        <f aca="true" t="shared" si="5" ref="P6:P19">O6-N6</f>
        <v>-9</v>
      </c>
      <c r="Q6" s="68">
        <v>41</v>
      </c>
      <c r="R6" s="68">
        <v>46</v>
      </c>
      <c r="S6" s="68">
        <f aca="true" t="shared" si="6" ref="S6:S19">R6-Q6</f>
        <v>5</v>
      </c>
      <c r="T6" s="76">
        <v>1</v>
      </c>
    </row>
    <row r="7" spans="1:20" s="60" customFormat="1" ht="19.5" customHeight="1">
      <c r="A7" s="67" t="s">
        <v>8</v>
      </c>
      <c r="B7" s="68">
        <f t="shared" si="0"/>
        <v>3272</v>
      </c>
      <c r="C7" s="68">
        <f aca="true" t="shared" si="7" ref="C7:C19">SUM(F7,I7,L7,O7,R7,T7)</f>
        <v>2732</v>
      </c>
      <c r="D7" s="68">
        <f t="shared" si="1"/>
        <v>-540</v>
      </c>
      <c r="E7" s="68">
        <v>1999</v>
      </c>
      <c r="F7" s="68">
        <v>1582</v>
      </c>
      <c r="G7" s="68">
        <f t="shared" si="2"/>
        <v>-417</v>
      </c>
      <c r="H7" s="68">
        <v>699</v>
      </c>
      <c r="I7" s="68">
        <v>625</v>
      </c>
      <c r="J7" s="68">
        <f t="shared" si="3"/>
        <v>-74</v>
      </c>
      <c r="K7" s="68">
        <v>329</v>
      </c>
      <c r="L7" s="68">
        <v>297</v>
      </c>
      <c r="M7" s="68">
        <f t="shared" si="4"/>
        <v>-32</v>
      </c>
      <c r="N7" s="68">
        <v>93</v>
      </c>
      <c r="O7" s="68">
        <v>79</v>
      </c>
      <c r="P7" s="68">
        <f t="shared" si="5"/>
        <v>-14</v>
      </c>
      <c r="Q7" s="68">
        <v>152</v>
      </c>
      <c r="R7" s="68">
        <v>146</v>
      </c>
      <c r="S7" s="68">
        <f t="shared" si="6"/>
        <v>-6</v>
      </c>
      <c r="T7" s="76">
        <v>3</v>
      </c>
    </row>
    <row r="8" spans="1:20" s="60" customFormat="1" ht="19.5" customHeight="1">
      <c r="A8" s="67" t="s">
        <v>9</v>
      </c>
      <c r="B8" s="68">
        <f t="shared" si="0"/>
        <v>1132</v>
      </c>
      <c r="C8" s="68">
        <f t="shared" si="7"/>
        <v>980</v>
      </c>
      <c r="D8" s="68">
        <f t="shared" si="1"/>
        <v>-152</v>
      </c>
      <c r="E8" s="68">
        <v>678</v>
      </c>
      <c r="F8" s="68">
        <v>586</v>
      </c>
      <c r="G8" s="68">
        <f t="shared" si="2"/>
        <v>-92</v>
      </c>
      <c r="H8" s="68">
        <v>236</v>
      </c>
      <c r="I8" s="68">
        <v>204</v>
      </c>
      <c r="J8" s="68">
        <f t="shared" si="3"/>
        <v>-32</v>
      </c>
      <c r="K8" s="68">
        <v>118</v>
      </c>
      <c r="L8" s="68">
        <v>96</v>
      </c>
      <c r="M8" s="68">
        <f t="shared" si="4"/>
        <v>-22</v>
      </c>
      <c r="N8" s="68">
        <v>34</v>
      </c>
      <c r="O8" s="68">
        <v>33</v>
      </c>
      <c r="P8" s="68">
        <f t="shared" si="5"/>
        <v>-1</v>
      </c>
      <c r="Q8" s="68">
        <v>66</v>
      </c>
      <c r="R8" s="68">
        <v>61</v>
      </c>
      <c r="S8" s="68">
        <f t="shared" si="6"/>
        <v>-5</v>
      </c>
      <c r="T8" s="77" t="s">
        <v>232</v>
      </c>
    </row>
    <row r="9" spans="1:20" s="60" customFormat="1" ht="19.5" customHeight="1">
      <c r="A9" s="67" t="s">
        <v>10</v>
      </c>
      <c r="B9" s="68">
        <f t="shared" si="0"/>
        <v>2764</v>
      </c>
      <c r="C9" s="68">
        <f t="shared" si="7"/>
        <v>2625</v>
      </c>
      <c r="D9" s="68">
        <f t="shared" si="1"/>
        <v>-139</v>
      </c>
      <c r="E9" s="68">
        <v>1761</v>
      </c>
      <c r="F9" s="68">
        <v>1638</v>
      </c>
      <c r="G9" s="68">
        <f t="shared" si="2"/>
        <v>-123</v>
      </c>
      <c r="H9" s="68">
        <v>498</v>
      </c>
      <c r="I9" s="68">
        <v>501</v>
      </c>
      <c r="J9" s="68">
        <f t="shared" si="3"/>
        <v>3</v>
      </c>
      <c r="K9" s="68">
        <v>283</v>
      </c>
      <c r="L9" s="68">
        <v>269</v>
      </c>
      <c r="M9" s="68">
        <f t="shared" si="4"/>
        <v>-14</v>
      </c>
      <c r="N9" s="68">
        <v>93</v>
      </c>
      <c r="O9" s="68">
        <v>103</v>
      </c>
      <c r="P9" s="68">
        <f t="shared" si="5"/>
        <v>10</v>
      </c>
      <c r="Q9" s="68">
        <v>129</v>
      </c>
      <c r="R9" s="68">
        <v>110</v>
      </c>
      <c r="S9" s="68">
        <f t="shared" si="6"/>
        <v>-19</v>
      </c>
      <c r="T9" s="76">
        <v>4</v>
      </c>
    </row>
    <row r="10" spans="1:20" s="60" customFormat="1" ht="19.5" customHeight="1">
      <c r="A10" s="67" t="s">
        <v>11</v>
      </c>
      <c r="B10" s="68">
        <f t="shared" si="0"/>
        <v>781</v>
      </c>
      <c r="C10" s="68">
        <f t="shared" si="7"/>
        <v>771</v>
      </c>
      <c r="D10" s="68">
        <f t="shared" si="1"/>
        <v>-10</v>
      </c>
      <c r="E10" s="68">
        <v>439</v>
      </c>
      <c r="F10" s="68">
        <v>433</v>
      </c>
      <c r="G10" s="68">
        <f t="shared" si="2"/>
        <v>-6</v>
      </c>
      <c r="H10" s="68">
        <v>148</v>
      </c>
      <c r="I10" s="68">
        <v>163</v>
      </c>
      <c r="J10" s="68">
        <f t="shared" si="3"/>
        <v>15</v>
      </c>
      <c r="K10" s="68">
        <v>98</v>
      </c>
      <c r="L10" s="68">
        <v>83</v>
      </c>
      <c r="M10" s="68">
        <f t="shared" si="4"/>
        <v>-15</v>
      </c>
      <c r="N10" s="68">
        <v>36</v>
      </c>
      <c r="O10" s="68">
        <v>40</v>
      </c>
      <c r="P10" s="68">
        <f t="shared" si="5"/>
        <v>4</v>
      </c>
      <c r="Q10" s="68">
        <v>60</v>
      </c>
      <c r="R10" s="68">
        <v>48</v>
      </c>
      <c r="S10" s="68">
        <f t="shared" si="6"/>
        <v>-12</v>
      </c>
      <c r="T10" s="76">
        <v>4</v>
      </c>
    </row>
    <row r="11" spans="1:20" s="60" customFormat="1" ht="19.5" customHeight="1">
      <c r="A11" s="67" t="s">
        <v>12</v>
      </c>
      <c r="B11" s="68">
        <f t="shared" si="0"/>
        <v>1736</v>
      </c>
      <c r="C11" s="68">
        <f t="shared" si="7"/>
        <v>1492</v>
      </c>
      <c r="D11" s="68">
        <f t="shared" si="1"/>
        <v>-244</v>
      </c>
      <c r="E11" s="68">
        <v>1168</v>
      </c>
      <c r="F11" s="68">
        <v>983</v>
      </c>
      <c r="G11" s="68">
        <f t="shared" si="2"/>
        <v>-185</v>
      </c>
      <c r="H11" s="68">
        <v>280</v>
      </c>
      <c r="I11" s="68">
        <v>242</v>
      </c>
      <c r="J11" s="68">
        <f t="shared" si="3"/>
        <v>-38</v>
      </c>
      <c r="K11" s="68">
        <v>134</v>
      </c>
      <c r="L11" s="68">
        <v>134</v>
      </c>
      <c r="M11" s="68">
        <f t="shared" si="4"/>
        <v>0</v>
      </c>
      <c r="N11" s="68">
        <v>67</v>
      </c>
      <c r="O11" s="68">
        <v>55</v>
      </c>
      <c r="P11" s="68">
        <f t="shared" si="5"/>
        <v>-12</v>
      </c>
      <c r="Q11" s="68">
        <v>87</v>
      </c>
      <c r="R11" s="68">
        <v>77</v>
      </c>
      <c r="S11" s="68">
        <f t="shared" si="6"/>
        <v>-10</v>
      </c>
      <c r="T11" s="76">
        <v>1</v>
      </c>
    </row>
    <row r="12" spans="1:20" s="60" customFormat="1" ht="19.5" customHeight="1">
      <c r="A12" s="67" t="s">
        <v>13</v>
      </c>
      <c r="B12" s="68">
        <f t="shared" si="0"/>
        <v>1187</v>
      </c>
      <c r="C12" s="68">
        <f t="shared" si="7"/>
        <v>1080</v>
      </c>
      <c r="D12" s="68">
        <f t="shared" si="1"/>
        <v>-107</v>
      </c>
      <c r="E12" s="68">
        <v>790</v>
      </c>
      <c r="F12" s="68">
        <v>696</v>
      </c>
      <c r="G12" s="68">
        <f t="shared" si="2"/>
        <v>-94</v>
      </c>
      <c r="H12" s="68">
        <v>180</v>
      </c>
      <c r="I12" s="68">
        <v>193</v>
      </c>
      <c r="J12" s="68">
        <f t="shared" si="3"/>
        <v>13</v>
      </c>
      <c r="K12" s="68">
        <v>116</v>
      </c>
      <c r="L12" s="68">
        <v>100</v>
      </c>
      <c r="M12" s="68">
        <f t="shared" si="4"/>
        <v>-16</v>
      </c>
      <c r="N12" s="68">
        <v>38</v>
      </c>
      <c r="O12" s="68">
        <v>41</v>
      </c>
      <c r="P12" s="68">
        <f t="shared" si="5"/>
        <v>3</v>
      </c>
      <c r="Q12" s="68">
        <v>63</v>
      </c>
      <c r="R12" s="68">
        <v>48</v>
      </c>
      <c r="S12" s="68">
        <f t="shared" si="6"/>
        <v>-15</v>
      </c>
      <c r="T12" s="76">
        <v>2</v>
      </c>
    </row>
    <row r="13" spans="1:20" s="60" customFormat="1" ht="19.5" customHeight="1">
      <c r="A13" s="67" t="s">
        <v>14</v>
      </c>
      <c r="B13" s="68">
        <f t="shared" si="0"/>
        <v>1284</v>
      </c>
      <c r="C13" s="68">
        <f t="shared" si="7"/>
        <v>1224</v>
      </c>
      <c r="D13" s="68">
        <f t="shared" si="1"/>
        <v>-60</v>
      </c>
      <c r="E13" s="68">
        <v>779</v>
      </c>
      <c r="F13" s="68">
        <v>734</v>
      </c>
      <c r="G13" s="68">
        <f t="shared" si="2"/>
        <v>-45</v>
      </c>
      <c r="H13" s="68">
        <v>224</v>
      </c>
      <c r="I13" s="68">
        <v>218</v>
      </c>
      <c r="J13" s="68">
        <f t="shared" si="3"/>
        <v>-6</v>
      </c>
      <c r="K13" s="68">
        <v>160</v>
      </c>
      <c r="L13" s="68">
        <v>149</v>
      </c>
      <c r="M13" s="68">
        <f t="shared" si="4"/>
        <v>-11</v>
      </c>
      <c r="N13" s="68">
        <v>54</v>
      </c>
      <c r="O13" s="68">
        <v>51</v>
      </c>
      <c r="P13" s="68">
        <f t="shared" si="5"/>
        <v>-3</v>
      </c>
      <c r="Q13" s="68">
        <v>67</v>
      </c>
      <c r="R13" s="68">
        <v>68</v>
      </c>
      <c r="S13" s="68">
        <f t="shared" si="6"/>
        <v>1</v>
      </c>
      <c r="T13" s="76">
        <v>4</v>
      </c>
    </row>
    <row r="14" spans="1:20" s="60" customFormat="1" ht="19.5" customHeight="1">
      <c r="A14" s="67" t="s">
        <v>15</v>
      </c>
      <c r="B14" s="68">
        <v>35</v>
      </c>
      <c r="C14" s="68">
        <f t="shared" si="7"/>
        <v>33</v>
      </c>
      <c r="D14" s="68">
        <f t="shared" si="1"/>
        <v>-2</v>
      </c>
      <c r="E14" s="68">
        <v>22</v>
      </c>
      <c r="F14" s="68">
        <v>14</v>
      </c>
      <c r="G14" s="68">
        <f t="shared" si="2"/>
        <v>-8</v>
      </c>
      <c r="H14" s="68">
        <v>8</v>
      </c>
      <c r="I14" s="68">
        <v>12</v>
      </c>
      <c r="J14" s="69">
        <f t="shared" si="3"/>
        <v>4</v>
      </c>
      <c r="K14" s="68">
        <v>4</v>
      </c>
      <c r="L14" s="68">
        <v>3</v>
      </c>
      <c r="M14" s="69">
        <f t="shared" si="4"/>
        <v>-1</v>
      </c>
      <c r="N14" s="69" t="s">
        <v>135</v>
      </c>
      <c r="O14" s="69" t="s">
        <v>135</v>
      </c>
      <c r="P14" s="69" t="s">
        <v>135</v>
      </c>
      <c r="Q14" s="68">
        <v>1</v>
      </c>
      <c r="R14" s="68">
        <v>1</v>
      </c>
      <c r="S14" s="69" t="s">
        <v>135</v>
      </c>
      <c r="T14" s="76">
        <v>3</v>
      </c>
    </row>
    <row r="15" spans="1:20" s="60" customFormat="1" ht="19.5" customHeight="1">
      <c r="A15" s="67" t="s">
        <v>16</v>
      </c>
      <c r="B15" s="68">
        <f>E15+H15+K15+N15+Q15</f>
        <v>1904</v>
      </c>
      <c r="C15" s="68">
        <f t="shared" si="7"/>
        <v>1993</v>
      </c>
      <c r="D15" s="68">
        <f t="shared" si="1"/>
        <v>89</v>
      </c>
      <c r="E15" s="68">
        <v>905</v>
      </c>
      <c r="F15" s="68">
        <v>876</v>
      </c>
      <c r="G15" s="68">
        <f t="shared" si="2"/>
        <v>-29</v>
      </c>
      <c r="H15" s="68">
        <v>419</v>
      </c>
      <c r="I15" s="68">
        <v>461</v>
      </c>
      <c r="J15" s="68">
        <f t="shared" si="3"/>
        <v>42</v>
      </c>
      <c r="K15" s="68">
        <v>268</v>
      </c>
      <c r="L15" s="68">
        <v>299</v>
      </c>
      <c r="M15" s="68">
        <f t="shared" si="4"/>
        <v>31</v>
      </c>
      <c r="N15" s="68">
        <v>119</v>
      </c>
      <c r="O15" s="68">
        <v>152</v>
      </c>
      <c r="P15" s="68">
        <f t="shared" si="5"/>
        <v>33</v>
      </c>
      <c r="Q15" s="68">
        <v>193</v>
      </c>
      <c r="R15" s="68">
        <v>203</v>
      </c>
      <c r="S15" s="68">
        <f t="shared" si="6"/>
        <v>10</v>
      </c>
      <c r="T15" s="76">
        <v>2</v>
      </c>
    </row>
    <row r="16" spans="1:20" s="60" customFormat="1" ht="19.5" customHeight="1">
      <c r="A16" s="67" t="s">
        <v>133</v>
      </c>
      <c r="B16" s="68">
        <f>E16+H16+K16+N16+Q16</f>
        <v>1784</v>
      </c>
      <c r="C16" s="68">
        <f t="shared" si="7"/>
        <v>1606</v>
      </c>
      <c r="D16" s="68">
        <f t="shared" si="1"/>
        <v>-178</v>
      </c>
      <c r="E16" s="68">
        <v>1053</v>
      </c>
      <c r="F16" s="68">
        <v>1016</v>
      </c>
      <c r="G16" s="68">
        <f t="shared" si="2"/>
        <v>-37</v>
      </c>
      <c r="H16" s="68">
        <v>342</v>
      </c>
      <c r="I16" s="68">
        <v>284</v>
      </c>
      <c r="J16" s="68">
        <f t="shared" si="3"/>
        <v>-58</v>
      </c>
      <c r="K16" s="68">
        <v>223</v>
      </c>
      <c r="L16" s="68">
        <v>179</v>
      </c>
      <c r="M16" s="68">
        <f t="shared" si="4"/>
        <v>-44</v>
      </c>
      <c r="N16" s="68">
        <v>79</v>
      </c>
      <c r="O16" s="68">
        <v>61</v>
      </c>
      <c r="P16" s="68">
        <f t="shared" si="5"/>
        <v>-18</v>
      </c>
      <c r="Q16" s="68">
        <v>87</v>
      </c>
      <c r="R16" s="68">
        <v>64</v>
      </c>
      <c r="S16" s="68">
        <f t="shared" si="6"/>
        <v>-23</v>
      </c>
      <c r="T16" s="76">
        <v>2</v>
      </c>
    </row>
    <row r="17" spans="1:20" s="60" customFormat="1" ht="19.5" customHeight="1">
      <c r="A17" s="67" t="s">
        <v>18</v>
      </c>
      <c r="B17" s="68">
        <f>E17+H17+K17+N17+Q17</f>
        <v>888</v>
      </c>
      <c r="C17" s="68">
        <f t="shared" si="7"/>
        <v>940</v>
      </c>
      <c r="D17" s="68">
        <f t="shared" si="1"/>
        <v>52</v>
      </c>
      <c r="E17" s="68">
        <v>565</v>
      </c>
      <c r="F17" s="68">
        <v>610</v>
      </c>
      <c r="G17" s="68">
        <f t="shared" si="2"/>
        <v>45</v>
      </c>
      <c r="H17" s="68">
        <v>162</v>
      </c>
      <c r="I17" s="68">
        <v>173</v>
      </c>
      <c r="J17" s="68">
        <f t="shared" si="3"/>
        <v>11</v>
      </c>
      <c r="K17" s="68">
        <v>86</v>
      </c>
      <c r="L17" s="68">
        <v>76</v>
      </c>
      <c r="M17" s="68">
        <f t="shared" si="4"/>
        <v>-10</v>
      </c>
      <c r="N17" s="68">
        <v>35</v>
      </c>
      <c r="O17" s="68">
        <v>34</v>
      </c>
      <c r="P17" s="68">
        <f t="shared" si="5"/>
        <v>-1</v>
      </c>
      <c r="Q17" s="68">
        <v>40</v>
      </c>
      <c r="R17" s="68">
        <v>45</v>
      </c>
      <c r="S17" s="68">
        <f t="shared" si="6"/>
        <v>5</v>
      </c>
      <c r="T17" s="76">
        <v>2</v>
      </c>
    </row>
    <row r="18" spans="1:20" s="60" customFormat="1" ht="19.5" customHeight="1">
      <c r="A18" s="67" t="s">
        <v>19</v>
      </c>
      <c r="B18" s="68">
        <f>E18+H18+K18+N18+Q18</f>
        <v>250</v>
      </c>
      <c r="C18" s="68">
        <f t="shared" si="7"/>
        <v>156</v>
      </c>
      <c r="D18" s="68">
        <f t="shared" si="1"/>
        <v>-94</v>
      </c>
      <c r="E18" s="68">
        <v>141</v>
      </c>
      <c r="F18" s="68">
        <v>81</v>
      </c>
      <c r="G18" s="68">
        <f t="shared" si="2"/>
        <v>-60</v>
      </c>
      <c r="H18" s="68">
        <v>37</v>
      </c>
      <c r="I18" s="68">
        <v>29</v>
      </c>
      <c r="J18" s="68">
        <f t="shared" si="3"/>
        <v>-8</v>
      </c>
      <c r="K18" s="68">
        <v>33</v>
      </c>
      <c r="L18" s="68">
        <v>23</v>
      </c>
      <c r="M18" s="68">
        <f t="shared" si="4"/>
        <v>-10</v>
      </c>
      <c r="N18" s="68">
        <v>17</v>
      </c>
      <c r="O18" s="68">
        <v>12</v>
      </c>
      <c r="P18" s="68">
        <f t="shared" si="5"/>
        <v>-5</v>
      </c>
      <c r="Q18" s="68">
        <v>22</v>
      </c>
      <c r="R18" s="68">
        <v>11</v>
      </c>
      <c r="S18" s="68">
        <f t="shared" si="6"/>
        <v>-11</v>
      </c>
      <c r="T18" s="77" t="s">
        <v>233</v>
      </c>
    </row>
    <row r="19" spans="1:20" s="60" customFormat="1" ht="19.5" customHeight="1" thickBot="1">
      <c r="A19" s="70" t="s">
        <v>20</v>
      </c>
      <c r="B19" s="71">
        <f>E19+H19+K19+N19+Q19</f>
        <v>856</v>
      </c>
      <c r="C19" s="71">
        <f t="shared" si="7"/>
        <v>898</v>
      </c>
      <c r="D19" s="71">
        <f t="shared" si="1"/>
        <v>42</v>
      </c>
      <c r="E19" s="71">
        <v>469</v>
      </c>
      <c r="F19" s="71">
        <v>460</v>
      </c>
      <c r="G19" s="71">
        <f t="shared" si="2"/>
        <v>-9</v>
      </c>
      <c r="H19" s="71">
        <v>163</v>
      </c>
      <c r="I19" s="71">
        <v>177</v>
      </c>
      <c r="J19" s="71">
        <f t="shared" si="3"/>
        <v>14</v>
      </c>
      <c r="K19" s="71">
        <v>117</v>
      </c>
      <c r="L19" s="71">
        <v>127</v>
      </c>
      <c r="M19" s="71">
        <f t="shared" si="4"/>
        <v>10</v>
      </c>
      <c r="N19" s="71">
        <v>47</v>
      </c>
      <c r="O19" s="71">
        <v>55</v>
      </c>
      <c r="P19" s="71">
        <f t="shared" si="5"/>
        <v>8</v>
      </c>
      <c r="Q19" s="71">
        <v>60</v>
      </c>
      <c r="R19" s="71">
        <v>76</v>
      </c>
      <c r="S19" s="71">
        <f t="shared" si="6"/>
        <v>16</v>
      </c>
      <c r="T19" s="71">
        <v>3</v>
      </c>
    </row>
    <row r="20" spans="4:20" ht="13.5">
      <c r="D20" s="23"/>
      <c r="G20" s="23"/>
      <c r="J20" s="23"/>
      <c r="M20" s="23"/>
      <c r="T20" s="78"/>
    </row>
    <row r="21" ht="13.5">
      <c r="T21" s="78"/>
    </row>
    <row r="22" ht="13.5">
      <c r="T22" s="78"/>
    </row>
    <row r="23" ht="13.5">
      <c r="T23" s="78"/>
    </row>
    <row r="24" ht="13.5">
      <c r="T24" s="78"/>
    </row>
    <row r="25" ht="13.5">
      <c r="T25" s="78"/>
    </row>
    <row r="26" ht="13.5">
      <c r="T26" s="78"/>
    </row>
    <row r="27" s="14" customFormat="1" ht="13.5">
      <c r="T27" s="79"/>
    </row>
    <row r="28" ht="13.5">
      <c r="T28" s="78"/>
    </row>
    <row r="29" spans="2:20" ht="24">
      <c r="B29" s="51"/>
      <c r="C29" s="51"/>
      <c r="D29" s="51"/>
      <c r="E29" s="51"/>
      <c r="F29" s="51"/>
      <c r="G29" s="51"/>
      <c r="H29" s="51"/>
      <c r="I29" s="51"/>
      <c r="J29" s="52" t="s">
        <v>218</v>
      </c>
      <c r="K29" s="51" t="s">
        <v>219</v>
      </c>
      <c r="L29" s="51"/>
      <c r="M29" s="51"/>
      <c r="N29" s="51"/>
      <c r="O29" s="51"/>
      <c r="P29" s="51"/>
      <c r="Q29" s="51"/>
      <c r="R29" s="51"/>
      <c r="S29" s="51"/>
      <c r="T29" s="80"/>
    </row>
    <row r="30" spans="1:20" s="60" customFormat="1" ht="19.5" customHeight="1" thickBot="1">
      <c r="A30" s="60" t="s">
        <v>136</v>
      </c>
      <c r="S30" s="72" t="s">
        <v>137</v>
      </c>
      <c r="T30" s="81"/>
    </row>
    <row r="31" spans="1:20" s="60" customFormat="1" ht="19.5" customHeight="1">
      <c r="A31" s="115" t="s">
        <v>132</v>
      </c>
      <c r="B31" s="115" t="s">
        <v>129</v>
      </c>
      <c r="C31" s="117"/>
      <c r="D31" s="117"/>
      <c r="E31" s="117" t="s">
        <v>36</v>
      </c>
      <c r="F31" s="117"/>
      <c r="G31" s="117"/>
      <c r="H31" s="117" t="s">
        <v>37</v>
      </c>
      <c r="I31" s="117"/>
      <c r="J31" s="117"/>
      <c r="K31" s="117" t="s">
        <v>38</v>
      </c>
      <c r="L31" s="117"/>
      <c r="M31" s="117"/>
      <c r="N31" s="117" t="s">
        <v>39</v>
      </c>
      <c r="O31" s="117"/>
      <c r="P31" s="117"/>
      <c r="Q31" s="117" t="s">
        <v>193</v>
      </c>
      <c r="R31" s="117" t="s">
        <v>193</v>
      </c>
      <c r="S31" s="118" t="s">
        <v>193</v>
      </c>
      <c r="T31" s="81"/>
    </row>
    <row r="32" spans="1:20" s="60" customFormat="1" ht="28.5">
      <c r="A32" s="116"/>
      <c r="B32" s="62" t="s">
        <v>130</v>
      </c>
      <c r="C32" s="63" t="s">
        <v>134</v>
      </c>
      <c r="D32" s="63" t="s">
        <v>131</v>
      </c>
      <c r="E32" s="63" t="s">
        <v>130</v>
      </c>
      <c r="F32" s="63" t="s">
        <v>134</v>
      </c>
      <c r="G32" s="63" t="s">
        <v>131</v>
      </c>
      <c r="H32" s="63" t="s">
        <v>130</v>
      </c>
      <c r="I32" s="63" t="s">
        <v>134</v>
      </c>
      <c r="J32" s="63" t="s">
        <v>131</v>
      </c>
      <c r="K32" s="63" t="s">
        <v>130</v>
      </c>
      <c r="L32" s="63" t="s">
        <v>134</v>
      </c>
      <c r="M32" s="63" t="s">
        <v>131</v>
      </c>
      <c r="N32" s="63" t="s">
        <v>130</v>
      </c>
      <c r="O32" s="63" t="s">
        <v>134</v>
      </c>
      <c r="P32" s="63" t="s">
        <v>131</v>
      </c>
      <c r="Q32" s="63" t="s">
        <v>130</v>
      </c>
      <c r="R32" s="63" t="s">
        <v>134</v>
      </c>
      <c r="S32" s="74" t="s">
        <v>131</v>
      </c>
      <c r="T32" s="81"/>
    </row>
    <row r="33" spans="1:20" s="60" customFormat="1" ht="19.5" customHeight="1">
      <c r="A33" s="64" t="s">
        <v>5</v>
      </c>
      <c r="B33" s="65">
        <f>SUM(B34:B47)</f>
        <v>180412</v>
      </c>
      <c r="C33" s="65">
        <f>SUM(C34:C47)</f>
        <v>171461</v>
      </c>
      <c r="D33" s="65">
        <f>C33-B33</f>
        <v>-8951</v>
      </c>
      <c r="E33" s="65">
        <f>SUM(E34:E47)</f>
        <v>24398</v>
      </c>
      <c r="F33" s="65">
        <f>SUM(F34:F47)</f>
        <v>22262</v>
      </c>
      <c r="G33" s="65">
        <f>F33-E33</f>
        <v>-2136</v>
      </c>
      <c r="H33" s="65">
        <f>SUM(H34:H47)</f>
        <v>23323</v>
      </c>
      <c r="I33" s="65">
        <f>SUM(I34:I47)</f>
        <v>22584</v>
      </c>
      <c r="J33" s="65">
        <f>I33-H33</f>
        <v>-739</v>
      </c>
      <c r="K33" s="65">
        <f>SUM(K34:K47)</f>
        <v>27369</v>
      </c>
      <c r="L33" s="65">
        <f>SUM(L34:L47)</f>
        <v>25852</v>
      </c>
      <c r="M33" s="65">
        <f>L33-K33</f>
        <v>-1517</v>
      </c>
      <c r="N33" s="65">
        <f>SUM(N34:N47)</f>
        <v>17659</v>
      </c>
      <c r="O33" s="65">
        <f>SUM(O34:O47)</f>
        <v>17494</v>
      </c>
      <c r="P33" s="65">
        <f>O33-N33</f>
        <v>-165</v>
      </c>
      <c r="Q33" s="65">
        <f>SUM(Q34:Q47)</f>
        <v>87663</v>
      </c>
      <c r="R33" s="65">
        <f>SUM(R34:R47)</f>
        <v>83269</v>
      </c>
      <c r="S33" s="65">
        <f>R33-Q33</f>
        <v>-4394</v>
      </c>
      <c r="T33" s="81"/>
    </row>
    <row r="34" spans="1:20" s="60" customFormat="1" ht="19.5" customHeight="1">
      <c r="A34" s="67" t="s">
        <v>7</v>
      </c>
      <c r="B34" s="68">
        <f>E34+H34+K34+N34+Q34</f>
        <v>8344</v>
      </c>
      <c r="C34" s="68">
        <f>SUM(F34,I34,L34,O34,R34)</f>
        <v>8447</v>
      </c>
      <c r="D34" s="68">
        <f aca="true" t="shared" si="8" ref="D34:D47">C34-B34</f>
        <v>103</v>
      </c>
      <c r="E34" s="68">
        <v>1393</v>
      </c>
      <c r="F34" s="68">
        <v>1173</v>
      </c>
      <c r="G34" s="68">
        <f aca="true" t="shared" si="9" ref="G34:G47">F34-E34</f>
        <v>-220</v>
      </c>
      <c r="H34" s="68">
        <v>1281</v>
      </c>
      <c r="I34" s="68">
        <v>1138</v>
      </c>
      <c r="J34" s="68">
        <f aca="true" t="shared" si="10" ref="J34:J47">I34-H34</f>
        <v>-143</v>
      </c>
      <c r="K34" s="68">
        <v>1213</v>
      </c>
      <c r="L34" s="68">
        <v>1265</v>
      </c>
      <c r="M34" s="68">
        <f aca="true" t="shared" si="11" ref="M34:M47">L34-K34</f>
        <v>52</v>
      </c>
      <c r="N34" s="68">
        <v>694</v>
      </c>
      <c r="O34" s="68">
        <v>478</v>
      </c>
      <c r="P34" s="68">
        <f aca="true" t="shared" si="12" ref="P34:P47">O34-N34</f>
        <v>-216</v>
      </c>
      <c r="Q34" s="68">
        <v>3763</v>
      </c>
      <c r="R34" s="68">
        <v>4393</v>
      </c>
      <c r="S34" s="68">
        <f aca="true" t="shared" si="13" ref="S34:S47">R34-Q34</f>
        <v>630</v>
      </c>
      <c r="T34" s="81"/>
    </row>
    <row r="35" spans="1:20" s="60" customFormat="1" ht="19.5" customHeight="1">
      <c r="A35" s="67" t="s">
        <v>8</v>
      </c>
      <c r="B35" s="68">
        <f aca="true" t="shared" si="14" ref="B35:B47">E35+H35+K35+N35+Q35</f>
        <v>33440</v>
      </c>
      <c r="C35" s="68">
        <f aca="true" t="shared" si="15" ref="C35:C47">SUM(F35,I35,L35,O35,R35)</f>
        <v>31126</v>
      </c>
      <c r="D35" s="68">
        <f t="shared" si="8"/>
        <v>-2314</v>
      </c>
      <c r="E35" s="68">
        <v>4872</v>
      </c>
      <c r="F35" s="68">
        <v>3830</v>
      </c>
      <c r="G35" s="68">
        <f t="shared" si="9"/>
        <v>-1042</v>
      </c>
      <c r="H35" s="68">
        <v>4501</v>
      </c>
      <c r="I35" s="68">
        <v>4043</v>
      </c>
      <c r="J35" s="68">
        <f t="shared" si="10"/>
        <v>-458</v>
      </c>
      <c r="K35" s="68">
        <v>4398</v>
      </c>
      <c r="L35" s="68">
        <v>3913</v>
      </c>
      <c r="M35" s="68">
        <f t="shared" si="11"/>
        <v>-485</v>
      </c>
      <c r="N35" s="68">
        <v>2246</v>
      </c>
      <c r="O35" s="68">
        <v>1872</v>
      </c>
      <c r="P35" s="68">
        <f t="shared" si="12"/>
        <v>-374</v>
      </c>
      <c r="Q35" s="68">
        <v>17423</v>
      </c>
      <c r="R35" s="68">
        <v>17468</v>
      </c>
      <c r="S35" s="68">
        <f t="shared" si="13"/>
        <v>45</v>
      </c>
      <c r="T35" s="81"/>
    </row>
    <row r="36" spans="1:20" s="60" customFormat="1" ht="19.5" customHeight="1">
      <c r="A36" s="67" t="s">
        <v>9</v>
      </c>
      <c r="B36" s="68">
        <f t="shared" si="14"/>
        <v>11268</v>
      </c>
      <c r="C36" s="68">
        <f t="shared" si="15"/>
        <v>9785</v>
      </c>
      <c r="D36" s="68">
        <f t="shared" si="8"/>
        <v>-1483</v>
      </c>
      <c r="E36" s="68">
        <v>1502</v>
      </c>
      <c r="F36" s="68">
        <v>1344</v>
      </c>
      <c r="G36" s="68">
        <f t="shared" si="9"/>
        <v>-158</v>
      </c>
      <c r="H36" s="68">
        <v>1513</v>
      </c>
      <c r="I36" s="68">
        <v>1329</v>
      </c>
      <c r="J36" s="68">
        <f t="shared" si="10"/>
        <v>-184</v>
      </c>
      <c r="K36" s="68">
        <v>1534</v>
      </c>
      <c r="L36" s="68">
        <v>1274</v>
      </c>
      <c r="M36" s="68">
        <f t="shared" si="11"/>
        <v>-260</v>
      </c>
      <c r="N36" s="68">
        <v>784</v>
      </c>
      <c r="O36" s="68">
        <v>773</v>
      </c>
      <c r="P36" s="68">
        <f t="shared" si="12"/>
        <v>-11</v>
      </c>
      <c r="Q36" s="68">
        <v>5935</v>
      </c>
      <c r="R36" s="68">
        <v>5065</v>
      </c>
      <c r="S36" s="68">
        <f t="shared" si="13"/>
        <v>-870</v>
      </c>
      <c r="T36" s="81"/>
    </row>
    <row r="37" spans="1:20" s="60" customFormat="1" ht="19.5" customHeight="1">
      <c r="A37" s="67" t="s">
        <v>10</v>
      </c>
      <c r="B37" s="68">
        <f t="shared" si="14"/>
        <v>23008</v>
      </c>
      <c r="C37" s="68">
        <f t="shared" si="15"/>
        <v>22095</v>
      </c>
      <c r="D37" s="68">
        <f t="shared" si="8"/>
        <v>-913</v>
      </c>
      <c r="E37" s="68">
        <v>3619</v>
      </c>
      <c r="F37" s="68">
        <v>3373</v>
      </c>
      <c r="G37" s="68">
        <f t="shared" si="9"/>
        <v>-246</v>
      </c>
      <c r="H37" s="68">
        <v>3203</v>
      </c>
      <c r="I37" s="68">
        <v>3206</v>
      </c>
      <c r="J37" s="68">
        <f t="shared" si="10"/>
        <v>3</v>
      </c>
      <c r="K37" s="68">
        <v>3765</v>
      </c>
      <c r="L37" s="68">
        <v>3604</v>
      </c>
      <c r="M37" s="68">
        <f t="shared" si="11"/>
        <v>-161</v>
      </c>
      <c r="N37" s="68">
        <v>2187</v>
      </c>
      <c r="O37" s="68">
        <v>2443</v>
      </c>
      <c r="P37" s="68">
        <f t="shared" si="12"/>
        <v>256</v>
      </c>
      <c r="Q37" s="68">
        <v>10234</v>
      </c>
      <c r="R37" s="68">
        <v>9469</v>
      </c>
      <c r="S37" s="68">
        <f t="shared" si="13"/>
        <v>-765</v>
      </c>
      <c r="T37" s="81"/>
    </row>
    <row r="38" spans="1:20" s="60" customFormat="1" ht="19.5" customHeight="1">
      <c r="A38" s="67" t="s">
        <v>11</v>
      </c>
      <c r="B38" s="68">
        <f t="shared" si="14"/>
        <v>9391</v>
      </c>
      <c r="C38" s="68">
        <f t="shared" si="15"/>
        <v>8125</v>
      </c>
      <c r="D38" s="68">
        <f t="shared" si="8"/>
        <v>-1266</v>
      </c>
      <c r="E38" s="68">
        <v>909</v>
      </c>
      <c r="F38" s="68">
        <v>913</v>
      </c>
      <c r="G38" s="68">
        <f t="shared" si="9"/>
        <v>4</v>
      </c>
      <c r="H38" s="68">
        <v>950</v>
      </c>
      <c r="I38" s="68">
        <v>1067</v>
      </c>
      <c r="J38" s="68">
        <f t="shared" si="10"/>
        <v>117</v>
      </c>
      <c r="K38" s="68">
        <v>1307</v>
      </c>
      <c r="L38" s="68">
        <v>1076</v>
      </c>
      <c r="M38" s="68">
        <f t="shared" si="11"/>
        <v>-231</v>
      </c>
      <c r="N38" s="68">
        <v>862</v>
      </c>
      <c r="O38" s="68">
        <v>968</v>
      </c>
      <c r="P38" s="68">
        <f t="shared" si="12"/>
        <v>106</v>
      </c>
      <c r="Q38" s="68">
        <v>5363</v>
      </c>
      <c r="R38" s="68">
        <v>4101</v>
      </c>
      <c r="S38" s="68">
        <f t="shared" si="13"/>
        <v>-1262</v>
      </c>
      <c r="T38" s="81"/>
    </row>
    <row r="39" spans="1:20" s="60" customFormat="1" ht="19.5" customHeight="1">
      <c r="A39" s="67" t="s">
        <v>12</v>
      </c>
      <c r="B39" s="68">
        <f t="shared" si="14"/>
        <v>13360</v>
      </c>
      <c r="C39" s="68">
        <f t="shared" si="15"/>
        <v>11791</v>
      </c>
      <c r="D39" s="68">
        <f t="shared" si="8"/>
        <v>-1569</v>
      </c>
      <c r="E39" s="68">
        <v>2247</v>
      </c>
      <c r="F39" s="68">
        <v>1988</v>
      </c>
      <c r="G39" s="68">
        <f t="shared" si="9"/>
        <v>-259</v>
      </c>
      <c r="H39" s="68">
        <v>1820</v>
      </c>
      <c r="I39" s="68">
        <v>1585</v>
      </c>
      <c r="J39" s="68">
        <f t="shared" si="10"/>
        <v>-235</v>
      </c>
      <c r="K39" s="68">
        <v>1803</v>
      </c>
      <c r="L39" s="68">
        <v>1802</v>
      </c>
      <c r="M39" s="68">
        <f t="shared" si="11"/>
        <v>-1</v>
      </c>
      <c r="N39" s="68">
        <v>1602</v>
      </c>
      <c r="O39" s="68">
        <v>1319</v>
      </c>
      <c r="P39" s="68">
        <f t="shared" si="12"/>
        <v>-283</v>
      </c>
      <c r="Q39" s="68">
        <v>5888</v>
      </c>
      <c r="R39" s="68">
        <v>5097</v>
      </c>
      <c r="S39" s="68">
        <f t="shared" si="13"/>
        <v>-791</v>
      </c>
      <c r="T39" s="81"/>
    </row>
    <row r="40" spans="1:20" s="60" customFormat="1" ht="19.5" customHeight="1">
      <c r="A40" s="67" t="s">
        <v>13</v>
      </c>
      <c r="B40" s="68">
        <f t="shared" si="14"/>
        <v>12909</v>
      </c>
      <c r="C40" s="68">
        <f t="shared" si="15"/>
        <v>11457</v>
      </c>
      <c r="D40" s="68">
        <f t="shared" si="8"/>
        <v>-1452</v>
      </c>
      <c r="E40" s="68">
        <v>1610</v>
      </c>
      <c r="F40" s="68">
        <v>1447</v>
      </c>
      <c r="G40" s="68">
        <f t="shared" si="9"/>
        <v>-163</v>
      </c>
      <c r="H40" s="68">
        <v>1205</v>
      </c>
      <c r="I40" s="68">
        <v>1257</v>
      </c>
      <c r="J40" s="68">
        <f t="shared" si="10"/>
        <v>52</v>
      </c>
      <c r="K40" s="68">
        <v>1540</v>
      </c>
      <c r="L40" s="68">
        <v>1372</v>
      </c>
      <c r="M40" s="68">
        <f t="shared" si="11"/>
        <v>-168</v>
      </c>
      <c r="N40" s="68">
        <v>899</v>
      </c>
      <c r="O40" s="68">
        <v>994</v>
      </c>
      <c r="P40" s="68">
        <f t="shared" si="12"/>
        <v>95</v>
      </c>
      <c r="Q40" s="68">
        <v>7655</v>
      </c>
      <c r="R40" s="68">
        <v>6387</v>
      </c>
      <c r="S40" s="68">
        <f t="shared" si="13"/>
        <v>-1268</v>
      </c>
      <c r="T40" s="81"/>
    </row>
    <row r="41" spans="1:20" s="60" customFormat="1" ht="19.5" customHeight="1">
      <c r="A41" s="67" t="s">
        <v>14</v>
      </c>
      <c r="B41" s="68">
        <f t="shared" si="14"/>
        <v>11220</v>
      </c>
      <c r="C41" s="68">
        <f t="shared" si="15"/>
        <v>10528</v>
      </c>
      <c r="D41" s="68">
        <f t="shared" si="8"/>
        <v>-692</v>
      </c>
      <c r="E41" s="68">
        <v>1594</v>
      </c>
      <c r="F41" s="68">
        <v>1539</v>
      </c>
      <c r="G41" s="68">
        <f t="shared" si="9"/>
        <v>-55</v>
      </c>
      <c r="H41" s="68">
        <v>1446</v>
      </c>
      <c r="I41" s="68">
        <v>1456</v>
      </c>
      <c r="J41" s="68">
        <f t="shared" si="10"/>
        <v>10</v>
      </c>
      <c r="K41" s="68">
        <v>2112</v>
      </c>
      <c r="L41" s="68">
        <v>1989</v>
      </c>
      <c r="M41" s="68">
        <f t="shared" si="11"/>
        <v>-123</v>
      </c>
      <c r="N41" s="68">
        <v>1291</v>
      </c>
      <c r="O41" s="68">
        <v>1204</v>
      </c>
      <c r="P41" s="68">
        <f t="shared" si="12"/>
        <v>-87</v>
      </c>
      <c r="Q41" s="68">
        <v>4777</v>
      </c>
      <c r="R41" s="68">
        <v>4340</v>
      </c>
      <c r="S41" s="68">
        <f t="shared" si="13"/>
        <v>-437</v>
      </c>
      <c r="T41" s="81"/>
    </row>
    <row r="42" spans="1:20" s="60" customFormat="1" ht="19.5" customHeight="1">
      <c r="A42" s="67" t="s">
        <v>15</v>
      </c>
      <c r="B42" s="68">
        <v>194</v>
      </c>
      <c r="C42" s="68">
        <f t="shared" si="15"/>
        <v>191</v>
      </c>
      <c r="D42" s="68">
        <f t="shared" si="8"/>
        <v>-3</v>
      </c>
      <c r="E42" s="68">
        <v>51</v>
      </c>
      <c r="F42" s="68">
        <v>32</v>
      </c>
      <c r="G42" s="68">
        <f t="shared" si="9"/>
        <v>-19</v>
      </c>
      <c r="H42" s="68">
        <v>55</v>
      </c>
      <c r="I42" s="68">
        <v>80</v>
      </c>
      <c r="J42" s="68">
        <f t="shared" si="10"/>
        <v>25</v>
      </c>
      <c r="K42" s="68">
        <v>51</v>
      </c>
      <c r="L42" s="68">
        <v>36</v>
      </c>
      <c r="M42" s="68">
        <f t="shared" si="11"/>
        <v>-15</v>
      </c>
      <c r="N42" s="69" t="s">
        <v>135</v>
      </c>
      <c r="O42" s="69" t="s">
        <v>135</v>
      </c>
      <c r="P42" s="69" t="s">
        <v>135</v>
      </c>
      <c r="Q42" s="68">
        <v>37</v>
      </c>
      <c r="R42" s="68">
        <v>43</v>
      </c>
      <c r="S42" s="68">
        <f t="shared" si="13"/>
        <v>6</v>
      </c>
      <c r="T42" s="81"/>
    </row>
    <row r="43" spans="1:20" s="60" customFormat="1" ht="19.5" customHeight="1">
      <c r="A43" s="67" t="s">
        <v>16</v>
      </c>
      <c r="B43" s="68">
        <f>E43+H43+K43+N43+Q43</f>
        <v>23625</v>
      </c>
      <c r="C43" s="68">
        <f t="shared" si="15"/>
        <v>26085</v>
      </c>
      <c r="D43" s="68">
        <f t="shared" si="8"/>
        <v>2460</v>
      </c>
      <c r="E43" s="68">
        <v>1967</v>
      </c>
      <c r="F43" s="68">
        <v>1961</v>
      </c>
      <c r="G43" s="68">
        <f t="shared" si="9"/>
        <v>-6</v>
      </c>
      <c r="H43" s="68">
        <v>2808</v>
      </c>
      <c r="I43" s="68">
        <v>3065</v>
      </c>
      <c r="J43" s="68">
        <f t="shared" si="10"/>
        <v>257</v>
      </c>
      <c r="K43" s="68">
        <v>3560</v>
      </c>
      <c r="L43" s="68">
        <v>4029</v>
      </c>
      <c r="M43" s="68">
        <f t="shared" si="11"/>
        <v>469</v>
      </c>
      <c r="N43" s="68">
        <v>2847</v>
      </c>
      <c r="O43" s="68">
        <v>3570</v>
      </c>
      <c r="P43" s="68">
        <f t="shared" si="12"/>
        <v>723</v>
      </c>
      <c r="Q43" s="68">
        <v>12443</v>
      </c>
      <c r="R43" s="68">
        <v>13460</v>
      </c>
      <c r="S43" s="68">
        <f t="shared" si="13"/>
        <v>1017</v>
      </c>
      <c r="T43" s="81"/>
    </row>
    <row r="44" spans="1:20" s="60" customFormat="1" ht="19.5" customHeight="1">
      <c r="A44" s="67" t="s">
        <v>133</v>
      </c>
      <c r="B44" s="68">
        <f t="shared" si="14"/>
        <v>14803</v>
      </c>
      <c r="C44" s="68">
        <f t="shared" si="15"/>
        <v>12229</v>
      </c>
      <c r="D44" s="68">
        <f t="shared" si="8"/>
        <v>-2574</v>
      </c>
      <c r="E44" s="68">
        <v>2175</v>
      </c>
      <c r="F44" s="68">
        <v>2195</v>
      </c>
      <c r="G44" s="68">
        <f t="shared" si="9"/>
        <v>20</v>
      </c>
      <c r="H44" s="68">
        <v>2200</v>
      </c>
      <c r="I44" s="68">
        <v>1874</v>
      </c>
      <c r="J44" s="68">
        <f t="shared" si="10"/>
        <v>-326</v>
      </c>
      <c r="K44" s="68">
        <v>2945</v>
      </c>
      <c r="L44" s="68">
        <v>2441</v>
      </c>
      <c r="M44" s="68">
        <f t="shared" si="11"/>
        <v>-504</v>
      </c>
      <c r="N44" s="68">
        <v>1881</v>
      </c>
      <c r="O44" s="68">
        <v>1468</v>
      </c>
      <c r="P44" s="68">
        <f t="shared" si="12"/>
        <v>-413</v>
      </c>
      <c r="Q44" s="68">
        <v>5602</v>
      </c>
      <c r="R44" s="68">
        <v>4251</v>
      </c>
      <c r="S44" s="68">
        <f t="shared" si="13"/>
        <v>-1351</v>
      </c>
      <c r="T44" s="81"/>
    </row>
    <row r="45" spans="1:20" s="60" customFormat="1" ht="19.5" customHeight="1">
      <c r="A45" s="67" t="s">
        <v>18</v>
      </c>
      <c r="B45" s="68">
        <f t="shared" si="14"/>
        <v>6250</v>
      </c>
      <c r="C45" s="68">
        <f t="shared" si="15"/>
        <v>7760</v>
      </c>
      <c r="D45" s="68">
        <f t="shared" si="8"/>
        <v>1510</v>
      </c>
      <c r="E45" s="68">
        <v>1160</v>
      </c>
      <c r="F45" s="68">
        <v>1273</v>
      </c>
      <c r="G45" s="68">
        <f t="shared" si="9"/>
        <v>113</v>
      </c>
      <c r="H45" s="68">
        <v>1032</v>
      </c>
      <c r="I45" s="68">
        <v>1120</v>
      </c>
      <c r="J45" s="68">
        <f t="shared" si="10"/>
        <v>88</v>
      </c>
      <c r="K45" s="68">
        <v>1166</v>
      </c>
      <c r="L45" s="68">
        <v>1007</v>
      </c>
      <c r="M45" s="68">
        <f t="shared" si="11"/>
        <v>-159</v>
      </c>
      <c r="N45" s="68">
        <v>824</v>
      </c>
      <c r="O45" s="68">
        <v>851</v>
      </c>
      <c r="P45" s="68">
        <f t="shared" si="12"/>
        <v>27</v>
      </c>
      <c r="Q45" s="68">
        <v>2068</v>
      </c>
      <c r="R45" s="68">
        <v>3509</v>
      </c>
      <c r="S45" s="68">
        <f t="shared" si="13"/>
        <v>1441</v>
      </c>
      <c r="T45" s="81"/>
    </row>
    <row r="46" spans="1:20" s="60" customFormat="1" ht="19.5" customHeight="1">
      <c r="A46" s="67" t="s">
        <v>19</v>
      </c>
      <c r="B46" s="68">
        <f t="shared" si="14"/>
        <v>3844</v>
      </c>
      <c r="C46" s="68">
        <f t="shared" si="15"/>
        <v>1626</v>
      </c>
      <c r="D46" s="68">
        <f t="shared" si="8"/>
        <v>-2218</v>
      </c>
      <c r="E46" s="68">
        <v>294</v>
      </c>
      <c r="F46" s="68">
        <v>179</v>
      </c>
      <c r="G46" s="68">
        <f t="shared" si="9"/>
        <v>-115</v>
      </c>
      <c r="H46" s="68">
        <v>241</v>
      </c>
      <c r="I46" s="68">
        <v>197</v>
      </c>
      <c r="J46" s="68">
        <f t="shared" si="10"/>
        <v>-44</v>
      </c>
      <c r="K46" s="68">
        <v>419</v>
      </c>
      <c r="L46" s="68">
        <v>320</v>
      </c>
      <c r="M46" s="68">
        <f t="shared" si="11"/>
        <v>-99</v>
      </c>
      <c r="N46" s="68">
        <v>419</v>
      </c>
      <c r="O46" s="68">
        <v>278</v>
      </c>
      <c r="P46" s="68">
        <f t="shared" si="12"/>
        <v>-141</v>
      </c>
      <c r="Q46" s="68">
        <v>2471</v>
      </c>
      <c r="R46" s="68">
        <v>652</v>
      </c>
      <c r="S46" s="68">
        <f t="shared" si="13"/>
        <v>-1819</v>
      </c>
      <c r="T46" s="81"/>
    </row>
    <row r="47" spans="1:20" s="60" customFormat="1" ht="19.5" customHeight="1" thickBot="1">
      <c r="A47" s="70" t="s">
        <v>20</v>
      </c>
      <c r="B47" s="73">
        <f t="shared" si="14"/>
        <v>8756</v>
      </c>
      <c r="C47" s="71">
        <f t="shared" si="15"/>
        <v>10216</v>
      </c>
      <c r="D47" s="71">
        <f t="shared" si="8"/>
        <v>1460</v>
      </c>
      <c r="E47" s="71">
        <v>1005</v>
      </c>
      <c r="F47" s="71">
        <v>1015</v>
      </c>
      <c r="G47" s="71">
        <f t="shared" si="9"/>
        <v>10</v>
      </c>
      <c r="H47" s="71">
        <v>1068</v>
      </c>
      <c r="I47" s="71">
        <v>1167</v>
      </c>
      <c r="J47" s="71">
        <f t="shared" si="10"/>
        <v>99</v>
      </c>
      <c r="K47" s="71">
        <v>1556</v>
      </c>
      <c r="L47" s="71">
        <v>1724</v>
      </c>
      <c r="M47" s="71">
        <f t="shared" si="11"/>
        <v>168</v>
      </c>
      <c r="N47" s="71">
        <v>1123</v>
      </c>
      <c r="O47" s="71">
        <v>1276</v>
      </c>
      <c r="P47" s="71">
        <f t="shared" si="12"/>
        <v>153</v>
      </c>
      <c r="Q47" s="71">
        <v>4004</v>
      </c>
      <c r="R47" s="71">
        <v>5034</v>
      </c>
      <c r="S47" s="71">
        <f t="shared" si="13"/>
        <v>1030</v>
      </c>
      <c r="T47" s="81"/>
    </row>
    <row r="48" s="60" customFormat="1" ht="14.25"/>
  </sheetData>
  <mergeCells count="14">
    <mergeCell ref="A31:A32"/>
    <mergeCell ref="B31:D31"/>
    <mergeCell ref="E31:G31"/>
    <mergeCell ref="H31:J31"/>
    <mergeCell ref="K31:M31"/>
    <mergeCell ref="N31:P31"/>
    <mergeCell ref="Q31:S31"/>
    <mergeCell ref="K3:M3"/>
    <mergeCell ref="N3:P3"/>
    <mergeCell ref="Q3:S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66"/>
  <pageSetup fitToWidth="2" orientation="portrait" paperSize="9" scale="78" r:id="rId1"/>
  <headerFooter alignWithMargins="0">
    <oddFooter>&amp;C&amp;"ＭＳ 明朝,標準"&amp;14&amp;P+17&amp;"ＭＳ ゴシック,標準"&amp;11
</oddFooter>
  </headerFooter>
  <colBreaks count="1" manualBreakCount="1">
    <brk id="10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4"/>
  <sheetViews>
    <sheetView zoomScale="75" zoomScaleNormal="75" zoomScaleSheetLayoutView="75" workbookViewId="0" topLeftCell="A1">
      <selection activeCell="A1" sqref="A1"/>
    </sheetView>
  </sheetViews>
  <sheetFormatPr defaultColWidth="9" defaultRowHeight="14.25"/>
  <cols>
    <col min="1" max="11" width="9" style="1" customWidth="1"/>
    <col min="12" max="14" width="10" style="1" bestFit="1" customWidth="1"/>
    <col min="15" max="15" width="11.8984375" style="1" customWidth="1"/>
    <col min="16" max="16" width="8.59765625" style="1" customWidth="1"/>
    <col min="17" max="17" width="9" style="1" customWidth="1"/>
    <col min="18" max="18" width="8.59765625" style="1" customWidth="1"/>
    <col min="19" max="19" width="9" style="1" customWidth="1"/>
    <col min="20" max="20" width="8.59765625" style="1" customWidth="1"/>
    <col min="21" max="21" width="9" style="1" customWidth="1"/>
    <col min="22" max="22" width="8.59765625" style="1" customWidth="1"/>
    <col min="23" max="16384" width="9" style="1" customWidth="1"/>
  </cols>
  <sheetData>
    <row r="1" spans="2:23" ht="24">
      <c r="B1" s="51"/>
      <c r="C1" s="51"/>
      <c r="D1" s="51"/>
      <c r="E1" s="51"/>
      <c r="F1" s="51"/>
      <c r="G1" s="51"/>
      <c r="H1" s="51"/>
      <c r="I1" s="51"/>
      <c r="J1" s="51"/>
      <c r="K1" s="52" t="s">
        <v>220</v>
      </c>
      <c r="L1" s="51" t="s">
        <v>230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4.25" thickBot="1">
      <c r="A2" s="1" t="s">
        <v>185</v>
      </c>
      <c r="W2" s="30" t="s">
        <v>128</v>
      </c>
    </row>
    <row r="3" spans="1:23" ht="13.5" customHeight="1">
      <c r="A3" s="114" t="s">
        <v>138</v>
      </c>
      <c r="B3" s="86" t="s">
        <v>196</v>
      </c>
      <c r="C3" s="86"/>
      <c r="D3" s="86" t="s">
        <v>197</v>
      </c>
      <c r="E3" s="86"/>
      <c r="F3" s="35"/>
      <c r="G3" s="36"/>
      <c r="H3" s="36"/>
      <c r="I3" s="36"/>
      <c r="J3" s="135" t="s">
        <v>199</v>
      </c>
      <c r="K3" s="136"/>
      <c r="L3" s="106" t="s">
        <v>200</v>
      </c>
      <c r="M3" s="112"/>
      <c r="N3" s="106" t="s">
        <v>201</v>
      </c>
      <c r="O3" s="123"/>
      <c r="P3" s="144" t="s">
        <v>202</v>
      </c>
      <c r="Q3" s="145"/>
      <c r="R3" s="119" t="s">
        <v>225</v>
      </c>
      <c r="S3" s="120"/>
      <c r="T3" s="140" t="s">
        <v>203</v>
      </c>
      <c r="U3" s="141"/>
      <c r="V3" s="140" t="s">
        <v>204</v>
      </c>
      <c r="W3" s="141"/>
    </row>
    <row r="4" spans="1:23" ht="13.5">
      <c r="A4" s="128"/>
      <c r="B4" s="129"/>
      <c r="C4" s="129"/>
      <c r="D4" s="129"/>
      <c r="E4" s="129"/>
      <c r="F4" s="130" t="s">
        <v>198</v>
      </c>
      <c r="G4" s="130"/>
      <c r="H4" s="132" t="s">
        <v>205</v>
      </c>
      <c r="I4" s="133"/>
      <c r="J4" s="137"/>
      <c r="K4" s="138"/>
      <c r="L4" s="107"/>
      <c r="M4" s="113"/>
      <c r="N4" s="124"/>
      <c r="O4" s="125"/>
      <c r="P4" s="146"/>
      <c r="Q4" s="147"/>
      <c r="R4" s="121"/>
      <c r="S4" s="122"/>
      <c r="T4" s="142"/>
      <c r="U4" s="143"/>
      <c r="V4" s="142"/>
      <c r="W4" s="143"/>
    </row>
    <row r="5" spans="1:23" ht="13.5">
      <c r="A5" s="128"/>
      <c r="B5" s="129"/>
      <c r="C5" s="129"/>
      <c r="D5" s="129"/>
      <c r="E5" s="129"/>
      <c r="F5" s="131"/>
      <c r="G5" s="131"/>
      <c r="H5" s="108"/>
      <c r="I5" s="134"/>
      <c r="J5" s="139"/>
      <c r="K5" s="134"/>
      <c r="L5" s="108"/>
      <c r="M5" s="85"/>
      <c r="N5" s="126"/>
      <c r="O5" s="127"/>
      <c r="P5" s="148"/>
      <c r="Q5" s="149"/>
      <c r="R5" s="121"/>
      <c r="S5" s="122"/>
      <c r="T5" s="142"/>
      <c r="U5" s="143"/>
      <c r="V5" s="142"/>
      <c r="W5" s="143"/>
    </row>
    <row r="6" spans="1:32" ht="18.75" customHeight="1">
      <c r="A6" s="128"/>
      <c r="B6" s="16" t="s">
        <v>1</v>
      </c>
      <c r="C6" s="16" t="s">
        <v>35</v>
      </c>
      <c r="D6" s="16" t="s">
        <v>1</v>
      </c>
      <c r="E6" s="16" t="s">
        <v>35</v>
      </c>
      <c r="F6" s="16" t="s">
        <v>1</v>
      </c>
      <c r="G6" s="16" t="s">
        <v>35</v>
      </c>
      <c r="H6" s="16" t="s">
        <v>1</v>
      </c>
      <c r="I6" s="16" t="s">
        <v>35</v>
      </c>
      <c r="J6" s="16" t="s">
        <v>1</v>
      </c>
      <c r="K6" s="16" t="s">
        <v>35</v>
      </c>
      <c r="L6" s="16" t="s">
        <v>1</v>
      </c>
      <c r="M6" s="16" t="s">
        <v>35</v>
      </c>
      <c r="N6" s="16" t="s">
        <v>1</v>
      </c>
      <c r="O6" s="16" t="s">
        <v>35</v>
      </c>
      <c r="P6" s="16" t="s">
        <v>1</v>
      </c>
      <c r="Q6" s="17" t="s">
        <v>35</v>
      </c>
      <c r="R6" s="16" t="s">
        <v>1</v>
      </c>
      <c r="S6" s="17" t="s">
        <v>35</v>
      </c>
      <c r="T6" s="16" t="s">
        <v>1</v>
      </c>
      <c r="U6" s="17" t="s">
        <v>35</v>
      </c>
      <c r="V6" s="16" t="s">
        <v>1</v>
      </c>
      <c r="W6" s="17" t="s">
        <v>35</v>
      </c>
      <c r="X6" s="11"/>
      <c r="Y6" s="11"/>
      <c r="Z6" s="11"/>
      <c r="AA6" s="11"/>
      <c r="AB6" s="4"/>
      <c r="AC6" s="4"/>
      <c r="AD6" s="4"/>
      <c r="AE6" s="4"/>
      <c r="AF6" s="4"/>
    </row>
    <row r="7" spans="1:23" s="25" customFormat="1" ht="18" customHeight="1">
      <c r="A7" s="24" t="s">
        <v>6</v>
      </c>
      <c r="B7" s="37">
        <v>16973</v>
      </c>
      <c r="C7" s="38">
        <v>152916</v>
      </c>
      <c r="D7" s="39">
        <v>7621</v>
      </c>
      <c r="E7" s="40">
        <v>19621</v>
      </c>
      <c r="F7" s="37">
        <v>9264</v>
      </c>
      <c r="G7" s="38">
        <v>133005</v>
      </c>
      <c r="H7" s="40">
        <v>8274</v>
      </c>
      <c r="I7" s="38">
        <v>113810</v>
      </c>
      <c r="J7" s="40">
        <v>7135</v>
      </c>
      <c r="K7" s="37">
        <v>39292</v>
      </c>
      <c r="L7" s="37">
        <v>4788</v>
      </c>
      <c r="M7" s="38">
        <v>69353</v>
      </c>
      <c r="N7" s="40">
        <v>1547</v>
      </c>
      <c r="O7" s="37">
        <v>19554</v>
      </c>
      <c r="P7" s="39">
        <v>51</v>
      </c>
      <c r="Q7" s="40">
        <v>1267</v>
      </c>
      <c r="R7" s="41">
        <v>5</v>
      </c>
      <c r="S7" s="39">
        <v>25</v>
      </c>
      <c r="T7" s="41">
        <v>1975</v>
      </c>
      <c r="U7" s="39">
        <v>4236</v>
      </c>
      <c r="V7" s="40">
        <v>1472</v>
      </c>
      <c r="W7" s="37">
        <v>19189</v>
      </c>
    </row>
    <row r="8" spans="1:23" s="11" customFormat="1" ht="18" customHeight="1">
      <c r="A8" s="7" t="s">
        <v>7</v>
      </c>
      <c r="B8" s="37">
        <v>887</v>
      </c>
      <c r="C8" s="37">
        <v>8152</v>
      </c>
      <c r="D8" s="37">
        <v>422</v>
      </c>
      <c r="E8" s="37">
        <v>1031</v>
      </c>
      <c r="F8" s="37">
        <v>454</v>
      </c>
      <c r="G8" s="37">
        <v>7087</v>
      </c>
      <c r="H8" s="37">
        <v>407</v>
      </c>
      <c r="I8" s="37">
        <v>4942</v>
      </c>
      <c r="J8" s="37">
        <v>389</v>
      </c>
      <c r="K8" s="37">
        <v>1501</v>
      </c>
      <c r="L8" s="37">
        <v>266</v>
      </c>
      <c r="M8" s="37">
        <v>3788</v>
      </c>
      <c r="N8" s="37">
        <v>52</v>
      </c>
      <c r="O8" s="37">
        <v>460</v>
      </c>
      <c r="P8" s="37">
        <v>4</v>
      </c>
      <c r="Q8" s="37">
        <v>100</v>
      </c>
      <c r="R8" s="37" t="s">
        <v>194</v>
      </c>
      <c r="S8" s="37" t="s">
        <v>194</v>
      </c>
      <c r="T8" s="37">
        <v>72</v>
      </c>
      <c r="U8" s="37">
        <v>153</v>
      </c>
      <c r="V8" s="37">
        <v>104</v>
      </c>
      <c r="W8" s="37">
        <v>2150</v>
      </c>
    </row>
    <row r="9" spans="1:23" s="11" customFormat="1" ht="18" customHeight="1">
      <c r="A9" s="7" t="s">
        <v>8</v>
      </c>
      <c r="B9" s="37">
        <v>2697</v>
      </c>
      <c r="C9" s="37">
        <v>27890</v>
      </c>
      <c r="D9" s="37">
        <v>1185</v>
      </c>
      <c r="E9" s="37">
        <v>3785</v>
      </c>
      <c r="F9" s="37">
        <v>1485</v>
      </c>
      <c r="G9" s="37">
        <v>24022</v>
      </c>
      <c r="H9" s="37">
        <v>1367</v>
      </c>
      <c r="I9" s="37">
        <v>21833</v>
      </c>
      <c r="J9" s="37">
        <v>1762</v>
      </c>
      <c r="K9" s="37">
        <v>9986</v>
      </c>
      <c r="L9" s="37">
        <v>688</v>
      </c>
      <c r="M9" s="37">
        <v>15132</v>
      </c>
      <c r="N9" s="37">
        <v>18</v>
      </c>
      <c r="O9" s="37">
        <v>127</v>
      </c>
      <c r="P9" s="37" t="s">
        <v>194</v>
      </c>
      <c r="Q9" s="37" t="s">
        <v>194</v>
      </c>
      <c r="R9" s="37" t="s">
        <v>194</v>
      </c>
      <c r="S9" s="37" t="s">
        <v>194</v>
      </c>
      <c r="T9" s="37">
        <v>46</v>
      </c>
      <c r="U9" s="37">
        <v>70</v>
      </c>
      <c r="V9" s="37">
        <v>183</v>
      </c>
      <c r="W9" s="37">
        <v>2575</v>
      </c>
    </row>
    <row r="10" spans="1:23" s="11" customFormat="1" ht="18" customHeight="1">
      <c r="A10" s="7" t="s">
        <v>9</v>
      </c>
      <c r="B10" s="37">
        <v>963</v>
      </c>
      <c r="C10" s="37">
        <v>8651</v>
      </c>
      <c r="D10" s="37">
        <v>404</v>
      </c>
      <c r="E10" s="37">
        <v>1131</v>
      </c>
      <c r="F10" s="37">
        <v>551</v>
      </c>
      <c r="G10" s="37">
        <v>7492</v>
      </c>
      <c r="H10" s="37">
        <v>496</v>
      </c>
      <c r="I10" s="37">
        <v>6404</v>
      </c>
      <c r="J10" s="37">
        <v>450</v>
      </c>
      <c r="K10" s="37">
        <v>2324</v>
      </c>
      <c r="L10" s="37">
        <v>320</v>
      </c>
      <c r="M10" s="37">
        <v>4463</v>
      </c>
      <c r="N10" s="37">
        <v>45</v>
      </c>
      <c r="O10" s="37">
        <v>365</v>
      </c>
      <c r="P10" s="37">
        <v>2</v>
      </c>
      <c r="Q10" s="37">
        <v>293</v>
      </c>
      <c r="R10" s="37" t="s">
        <v>194</v>
      </c>
      <c r="S10" s="37" t="s">
        <v>194</v>
      </c>
      <c r="T10" s="37">
        <v>55</v>
      </c>
      <c r="U10" s="37">
        <v>96</v>
      </c>
      <c r="V10" s="37">
        <v>91</v>
      </c>
      <c r="W10" s="37">
        <v>1110</v>
      </c>
    </row>
    <row r="11" spans="1:23" s="11" customFormat="1" ht="18" customHeight="1">
      <c r="A11" s="7" t="s">
        <v>10</v>
      </c>
      <c r="B11" s="37">
        <v>2569</v>
      </c>
      <c r="C11" s="37">
        <v>20753</v>
      </c>
      <c r="D11" s="37">
        <v>1290</v>
      </c>
      <c r="E11" s="37">
        <v>3110</v>
      </c>
      <c r="F11" s="37">
        <v>1273</v>
      </c>
      <c r="G11" s="37">
        <v>17627</v>
      </c>
      <c r="H11" s="37">
        <v>1124</v>
      </c>
      <c r="I11" s="37">
        <v>13842</v>
      </c>
      <c r="J11" s="37">
        <v>1081</v>
      </c>
      <c r="K11" s="37">
        <v>5430</v>
      </c>
      <c r="L11" s="37">
        <v>656</v>
      </c>
      <c r="M11" s="37">
        <v>7665</v>
      </c>
      <c r="N11" s="37">
        <v>239</v>
      </c>
      <c r="O11" s="37">
        <v>3148</v>
      </c>
      <c r="P11" s="37">
        <v>3</v>
      </c>
      <c r="Q11" s="37">
        <v>15</v>
      </c>
      <c r="R11" s="37" t="s">
        <v>194</v>
      </c>
      <c r="S11" s="37" t="s">
        <v>194</v>
      </c>
      <c r="T11" s="37">
        <v>363</v>
      </c>
      <c r="U11" s="37">
        <v>659</v>
      </c>
      <c r="V11" s="37">
        <v>227</v>
      </c>
      <c r="W11" s="37">
        <v>3836</v>
      </c>
    </row>
    <row r="12" spans="1:23" s="11" customFormat="1" ht="18" customHeight="1">
      <c r="A12" s="7" t="s">
        <v>11</v>
      </c>
      <c r="B12" s="37">
        <v>751</v>
      </c>
      <c r="C12" s="37">
        <v>7123</v>
      </c>
      <c r="D12" s="37">
        <v>316</v>
      </c>
      <c r="E12" s="37">
        <v>790</v>
      </c>
      <c r="F12" s="37">
        <v>430</v>
      </c>
      <c r="G12" s="37">
        <v>6315</v>
      </c>
      <c r="H12" s="37">
        <v>397</v>
      </c>
      <c r="I12" s="37">
        <v>5938</v>
      </c>
      <c r="J12" s="37">
        <v>215</v>
      </c>
      <c r="K12" s="37">
        <v>1043</v>
      </c>
      <c r="L12" s="37">
        <v>261</v>
      </c>
      <c r="M12" s="37">
        <v>3785</v>
      </c>
      <c r="N12" s="37">
        <v>120</v>
      </c>
      <c r="O12" s="37">
        <v>1722</v>
      </c>
      <c r="P12" s="37">
        <v>6</v>
      </c>
      <c r="Q12" s="37">
        <v>99</v>
      </c>
      <c r="R12" s="37">
        <v>1</v>
      </c>
      <c r="S12" s="37">
        <v>2</v>
      </c>
      <c r="T12" s="37">
        <v>98</v>
      </c>
      <c r="U12" s="37">
        <v>158</v>
      </c>
      <c r="V12" s="37">
        <v>50</v>
      </c>
      <c r="W12" s="37">
        <v>314</v>
      </c>
    </row>
    <row r="13" spans="1:23" s="11" customFormat="1" ht="18" customHeight="1">
      <c r="A13" s="7" t="s">
        <v>12</v>
      </c>
      <c r="B13" s="42">
        <v>1447</v>
      </c>
      <c r="C13" s="42">
        <v>10320</v>
      </c>
      <c r="D13" s="42">
        <v>800</v>
      </c>
      <c r="E13" s="42">
        <v>1828</v>
      </c>
      <c r="F13" s="42">
        <v>644</v>
      </c>
      <c r="G13" s="42">
        <v>8485</v>
      </c>
      <c r="H13" s="42">
        <v>552</v>
      </c>
      <c r="I13" s="42">
        <v>6898</v>
      </c>
      <c r="J13" s="42">
        <v>584</v>
      </c>
      <c r="K13" s="42">
        <v>2860</v>
      </c>
      <c r="L13" s="42">
        <v>366</v>
      </c>
      <c r="M13" s="42">
        <v>4450</v>
      </c>
      <c r="N13" s="42">
        <v>127</v>
      </c>
      <c r="O13" s="42">
        <v>1038</v>
      </c>
      <c r="P13" s="42">
        <v>2</v>
      </c>
      <c r="Q13" s="42">
        <v>40</v>
      </c>
      <c r="R13" s="37" t="s">
        <v>194</v>
      </c>
      <c r="S13" s="37" t="s">
        <v>194</v>
      </c>
      <c r="T13" s="42">
        <v>251</v>
      </c>
      <c r="U13" s="42">
        <v>447</v>
      </c>
      <c r="V13" s="42">
        <v>117</v>
      </c>
      <c r="W13" s="42">
        <v>1485</v>
      </c>
    </row>
    <row r="14" spans="1:23" s="11" customFormat="1" ht="18" customHeight="1">
      <c r="A14" s="7" t="s">
        <v>13</v>
      </c>
      <c r="B14" s="37">
        <v>1026</v>
      </c>
      <c r="C14" s="37">
        <v>6911</v>
      </c>
      <c r="D14" s="37">
        <v>543</v>
      </c>
      <c r="E14" s="37">
        <v>1251</v>
      </c>
      <c r="F14" s="37">
        <v>480</v>
      </c>
      <c r="G14" s="37">
        <v>5637</v>
      </c>
      <c r="H14" s="37">
        <v>417</v>
      </c>
      <c r="I14" s="37">
        <v>4826</v>
      </c>
      <c r="J14" s="37">
        <v>527</v>
      </c>
      <c r="K14" s="37">
        <v>3040</v>
      </c>
      <c r="L14" s="37">
        <v>215</v>
      </c>
      <c r="M14" s="37">
        <v>2303</v>
      </c>
      <c r="N14" s="37">
        <v>42</v>
      </c>
      <c r="O14" s="37">
        <v>482</v>
      </c>
      <c r="P14" s="37" t="s">
        <v>194</v>
      </c>
      <c r="Q14" s="37" t="s">
        <v>194</v>
      </c>
      <c r="R14" s="37" t="s">
        <v>194</v>
      </c>
      <c r="S14" s="37" t="s">
        <v>194</v>
      </c>
      <c r="T14" s="37">
        <v>146</v>
      </c>
      <c r="U14" s="37">
        <v>314</v>
      </c>
      <c r="V14" s="37">
        <v>96</v>
      </c>
      <c r="W14" s="37">
        <v>772</v>
      </c>
    </row>
    <row r="15" spans="1:23" s="11" customFormat="1" ht="18" customHeight="1">
      <c r="A15" s="7" t="s">
        <v>14</v>
      </c>
      <c r="B15" s="37">
        <v>1188</v>
      </c>
      <c r="C15" s="37">
        <v>10075</v>
      </c>
      <c r="D15" s="37">
        <v>523</v>
      </c>
      <c r="E15" s="37">
        <v>1210</v>
      </c>
      <c r="F15" s="37">
        <v>662</v>
      </c>
      <c r="G15" s="37">
        <v>8851</v>
      </c>
      <c r="H15" s="37">
        <v>590</v>
      </c>
      <c r="I15" s="37">
        <v>7605</v>
      </c>
      <c r="J15" s="37">
        <v>365</v>
      </c>
      <c r="K15" s="37">
        <v>2050</v>
      </c>
      <c r="L15" s="37">
        <v>330</v>
      </c>
      <c r="M15" s="37">
        <v>3780</v>
      </c>
      <c r="N15" s="37">
        <v>157</v>
      </c>
      <c r="O15" s="37">
        <v>2003</v>
      </c>
      <c r="P15" s="37">
        <v>2</v>
      </c>
      <c r="Q15" s="37">
        <v>53</v>
      </c>
      <c r="R15" s="37" t="s">
        <v>194</v>
      </c>
      <c r="S15" s="37" t="s">
        <v>194</v>
      </c>
      <c r="T15" s="37">
        <v>197</v>
      </c>
      <c r="U15" s="37">
        <v>474</v>
      </c>
      <c r="V15" s="37">
        <v>137</v>
      </c>
      <c r="W15" s="37">
        <v>1715</v>
      </c>
    </row>
    <row r="16" spans="1:23" s="11" customFormat="1" ht="18" customHeight="1">
      <c r="A16" s="7" t="s">
        <v>15</v>
      </c>
      <c r="B16" s="37">
        <v>19</v>
      </c>
      <c r="C16" s="37">
        <v>138</v>
      </c>
      <c r="D16" s="37">
        <v>2</v>
      </c>
      <c r="E16" s="37">
        <v>4</v>
      </c>
      <c r="F16" s="37">
        <v>16</v>
      </c>
      <c r="G16" s="37">
        <v>127</v>
      </c>
      <c r="H16" s="37">
        <v>5</v>
      </c>
      <c r="I16" s="37">
        <v>76</v>
      </c>
      <c r="J16" s="37">
        <v>4</v>
      </c>
      <c r="K16" s="37">
        <v>8</v>
      </c>
      <c r="L16" s="37">
        <v>7</v>
      </c>
      <c r="M16" s="37">
        <v>80</v>
      </c>
      <c r="N16" s="37">
        <v>4</v>
      </c>
      <c r="O16" s="37">
        <v>33</v>
      </c>
      <c r="P16" s="37" t="s">
        <v>194</v>
      </c>
      <c r="Q16" s="37" t="s">
        <v>194</v>
      </c>
      <c r="R16" s="37" t="s">
        <v>194</v>
      </c>
      <c r="S16" s="37" t="s">
        <v>194</v>
      </c>
      <c r="T16" s="37" t="s">
        <v>194</v>
      </c>
      <c r="U16" s="37" t="s">
        <v>194</v>
      </c>
      <c r="V16" s="37">
        <v>4</v>
      </c>
      <c r="W16" s="37">
        <v>17</v>
      </c>
    </row>
    <row r="17" spans="1:23" s="11" customFormat="1" ht="18" customHeight="1">
      <c r="A17" s="7" t="s">
        <v>16</v>
      </c>
      <c r="B17" s="37">
        <v>1833</v>
      </c>
      <c r="C17" s="37">
        <v>22214</v>
      </c>
      <c r="D17" s="37">
        <v>575</v>
      </c>
      <c r="E17" s="37">
        <v>1683</v>
      </c>
      <c r="F17" s="37">
        <v>1249</v>
      </c>
      <c r="G17" s="37">
        <v>20515</v>
      </c>
      <c r="H17" s="37">
        <v>1150</v>
      </c>
      <c r="I17" s="37">
        <v>19050</v>
      </c>
      <c r="J17" s="37">
        <v>562</v>
      </c>
      <c r="K17" s="37">
        <v>4539</v>
      </c>
      <c r="L17" s="37">
        <v>688</v>
      </c>
      <c r="M17" s="37">
        <v>11863</v>
      </c>
      <c r="N17" s="37">
        <v>267</v>
      </c>
      <c r="O17" s="37">
        <v>3757</v>
      </c>
      <c r="P17" s="37">
        <v>13</v>
      </c>
      <c r="Q17" s="37">
        <v>206</v>
      </c>
      <c r="R17" s="37">
        <v>2</v>
      </c>
      <c r="S17" s="37">
        <v>17</v>
      </c>
      <c r="T17" s="37">
        <v>181</v>
      </c>
      <c r="U17" s="37">
        <v>373</v>
      </c>
      <c r="V17" s="37">
        <v>120</v>
      </c>
      <c r="W17" s="37">
        <v>1459</v>
      </c>
    </row>
    <row r="18" spans="1:23" s="11" customFormat="1" ht="18" customHeight="1">
      <c r="A18" s="7" t="s">
        <v>17</v>
      </c>
      <c r="B18" s="37">
        <v>1697</v>
      </c>
      <c r="C18" s="37">
        <v>14104</v>
      </c>
      <c r="D18" s="37">
        <v>728</v>
      </c>
      <c r="E18" s="37">
        <v>1729</v>
      </c>
      <c r="F18" s="37">
        <v>961</v>
      </c>
      <c r="G18" s="37">
        <v>12343</v>
      </c>
      <c r="H18" s="37">
        <v>852</v>
      </c>
      <c r="I18" s="37">
        <v>10757</v>
      </c>
      <c r="J18" s="37">
        <v>554</v>
      </c>
      <c r="K18" s="37">
        <v>3047</v>
      </c>
      <c r="L18" s="37">
        <v>482</v>
      </c>
      <c r="M18" s="37">
        <v>5349</v>
      </c>
      <c r="N18" s="37">
        <v>232</v>
      </c>
      <c r="O18" s="37">
        <v>3616</v>
      </c>
      <c r="P18" s="37">
        <v>10</v>
      </c>
      <c r="Q18" s="37">
        <v>186</v>
      </c>
      <c r="R18" s="37" t="s">
        <v>194</v>
      </c>
      <c r="S18" s="37" t="s">
        <v>194</v>
      </c>
      <c r="T18" s="37">
        <v>268</v>
      </c>
      <c r="U18" s="37">
        <v>681</v>
      </c>
      <c r="V18" s="37">
        <v>151</v>
      </c>
      <c r="W18" s="37">
        <v>1225</v>
      </c>
    </row>
    <row r="19" spans="1:23" s="11" customFormat="1" ht="18" customHeight="1">
      <c r="A19" s="7" t="s">
        <v>18</v>
      </c>
      <c r="B19" s="37">
        <v>896</v>
      </c>
      <c r="C19" s="37">
        <v>5780</v>
      </c>
      <c r="D19" s="37">
        <v>465</v>
      </c>
      <c r="E19" s="37">
        <v>1097</v>
      </c>
      <c r="F19" s="37">
        <v>429</v>
      </c>
      <c r="G19" s="37">
        <v>4678</v>
      </c>
      <c r="H19" s="37">
        <v>373</v>
      </c>
      <c r="I19" s="37">
        <v>3968</v>
      </c>
      <c r="J19" s="37">
        <v>336</v>
      </c>
      <c r="K19" s="37">
        <v>1792</v>
      </c>
      <c r="L19" s="37">
        <v>203</v>
      </c>
      <c r="M19" s="37">
        <v>2202</v>
      </c>
      <c r="N19" s="37">
        <v>76</v>
      </c>
      <c r="O19" s="37">
        <v>571</v>
      </c>
      <c r="P19" s="37">
        <v>3</v>
      </c>
      <c r="Q19" s="37">
        <v>98</v>
      </c>
      <c r="R19" s="37">
        <v>1</v>
      </c>
      <c r="S19" s="37">
        <v>2</v>
      </c>
      <c r="T19" s="37">
        <v>183</v>
      </c>
      <c r="U19" s="37">
        <v>442</v>
      </c>
      <c r="V19" s="37">
        <v>94</v>
      </c>
      <c r="W19" s="37">
        <v>673</v>
      </c>
    </row>
    <row r="20" spans="1:23" s="11" customFormat="1" ht="18" customHeight="1">
      <c r="A20" s="7" t="s">
        <v>19</v>
      </c>
      <c r="B20" s="37">
        <v>137</v>
      </c>
      <c r="C20" s="37">
        <v>1311</v>
      </c>
      <c r="D20" s="37">
        <v>47</v>
      </c>
      <c r="E20" s="37">
        <v>99</v>
      </c>
      <c r="F20" s="37">
        <v>90</v>
      </c>
      <c r="G20" s="37">
        <v>1212</v>
      </c>
      <c r="H20" s="37">
        <v>72</v>
      </c>
      <c r="I20" s="37">
        <v>950</v>
      </c>
      <c r="J20" s="37">
        <v>41</v>
      </c>
      <c r="K20" s="37">
        <v>163</v>
      </c>
      <c r="L20" s="37">
        <v>41</v>
      </c>
      <c r="M20" s="37">
        <v>663</v>
      </c>
      <c r="N20" s="37">
        <v>27</v>
      </c>
      <c r="O20" s="37">
        <v>362</v>
      </c>
      <c r="P20" s="37" t="s">
        <v>194</v>
      </c>
      <c r="Q20" s="37" t="s">
        <v>194</v>
      </c>
      <c r="R20" s="37" t="s">
        <v>194</v>
      </c>
      <c r="S20" s="37" t="s">
        <v>194</v>
      </c>
      <c r="T20" s="37">
        <v>13</v>
      </c>
      <c r="U20" s="37">
        <v>53</v>
      </c>
      <c r="V20" s="37">
        <v>15</v>
      </c>
      <c r="W20" s="37">
        <v>70</v>
      </c>
    </row>
    <row r="21" spans="1:23" s="11" customFormat="1" ht="18" customHeight="1" thickBot="1">
      <c r="A21" s="26" t="s">
        <v>20</v>
      </c>
      <c r="B21" s="43">
        <v>863</v>
      </c>
      <c r="C21" s="44">
        <v>9494</v>
      </c>
      <c r="D21" s="44">
        <v>321</v>
      </c>
      <c r="E21" s="44">
        <v>873</v>
      </c>
      <c r="F21" s="44">
        <v>540</v>
      </c>
      <c r="G21" s="44">
        <v>8614</v>
      </c>
      <c r="H21" s="44">
        <v>472</v>
      </c>
      <c r="I21" s="44">
        <v>6721</v>
      </c>
      <c r="J21" s="44">
        <v>265</v>
      </c>
      <c r="K21" s="44">
        <v>1509</v>
      </c>
      <c r="L21" s="44">
        <v>265</v>
      </c>
      <c r="M21" s="44">
        <v>3830</v>
      </c>
      <c r="N21" s="44">
        <v>141</v>
      </c>
      <c r="O21" s="44">
        <v>1870</v>
      </c>
      <c r="P21" s="44">
        <v>6</v>
      </c>
      <c r="Q21" s="44">
        <v>177</v>
      </c>
      <c r="R21" s="44">
        <v>1</v>
      </c>
      <c r="S21" s="44">
        <v>4</v>
      </c>
      <c r="T21" s="44">
        <v>102</v>
      </c>
      <c r="U21" s="44">
        <v>316</v>
      </c>
      <c r="V21" s="44">
        <v>83</v>
      </c>
      <c r="W21" s="44">
        <v>1788</v>
      </c>
    </row>
    <row r="23" ht="40.5" customHeight="1"/>
    <row r="27" spans="2:18" ht="24">
      <c r="B27" s="51"/>
      <c r="C27" s="51"/>
      <c r="D27" s="51"/>
      <c r="E27" s="51"/>
      <c r="F27" s="51"/>
      <c r="G27" s="51"/>
      <c r="H27" s="51"/>
      <c r="I27" s="51"/>
      <c r="J27" s="51"/>
      <c r="K27" s="52" t="s">
        <v>221</v>
      </c>
      <c r="L27" s="51" t="s">
        <v>222</v>
      </c>
      <c r="M27" s="51"/>
      <c r="N27" s="51"/>
      <c r="O27" s="51"/>
      <c r="P27" s="51"/>
      <c r="Q27" s="51"/>
      <c r="R27" s="51"/>
    </row>
    <row r="29" spans="1:17" ht="19.5" customHeight="1" thickBot="1">
      <c r="A29" s="1" t="s">
        <v>183</v>
      </c>
      <c r="Q29" s="1" t="s">
        <v>155</v>
      </c>
    </row>
    <row r="30" spans="1:23" ht="19.5" customHeight="1">
      <c r="A30" s="114" t="s">
        <v>132</v>
      </c>
      <c r="B30" s="82" t="s">
        <v>139</v>
      </c>
      <c r="C30" s="156"/>
      <c r="D30" s="156"/>
      <c r="E30" s="156"/>
      <c r="F30" s="156"/>
      <c r="G30" s="156"/>
      <c r="H30" s="156"/>
      <c r="I30" s="156"/>
      <c r="J30" s="156"/>
      <c r="K30" s="114"/>
      <c r="L30" s="86" t="s">
        <v>140</v>
      </c>
      <c r="M30" s="86"/>
      <c r="N30" s="86"/>
      <c r="O30" s="86"/>
      <c r="P30" s="86" t="s">
        <v>141</v>
      </c>
      <c r="Q30" s="86"/>
      <c r="R30" s="86"/>
      <c r="S30" s="86"/>
      <c r="T30" s="86"/>
      <c r="U30" s="86"/>
      <c r="V30" s="86"/>
      <c r="W30" s="82"/>
    </row>
    <row r="31" spans="1:23" ht="19.5" customHeight="1">
      <c r="A31" s="128"/>
      <c r="B31" s="160" t="s">
        <v>142</v>
      </c>
      <c r="C31" s="161"/>
      <c r="D31" s="160" t="s">
        <v>223</v>
      </c>
      <c r="E31" s="161"/>
      <c r="F31" s="160" t="s">
        <v>143</v>
      </c>
      <c r="G31" s="161"/>
      <c r="H31" s="160" t="s">
        <v>130</v>
      </c>
      <c r="I31" s="161"/>
      <c r="J31" s="160" t="s">
        <v>224</v>
      </c>
      <c r="K31" s="161"/>
      <c r="L31" s="121" t="s">
        <v>145</v>
      </c>
      <c r="M31" s="121" t="s">
        <v>144</v>
      </c>
      <c r="N31" s="121" t="s">
        <v>146</v>
      </c>
      <c r="O31" s="121" t="s">
        <v>170</v>
      </c>
      <c r="P31" s="154" t="s">
        <v>147</v>
      </c>
      <c r="Q31" s="155"/>
      <c r="R31" s="157" t="s">
        <v>148</v>
      </c>
      <c r="S31" s="158"/>
      <c r="T31" s="154" t="s">
        <v>149</v>
      </c>
      <c r="U31" s="155"/>
      <c r="V31" s="154" t="s">
        <v>150</v>
      </c>
      <c r="W31" s="159"/>
    </row>
    <row r="32" spans="1:52" ht="19.5" customHeight="1">
      <c r="A32" s="128"/>
      <c r="B32" s="162"/>
      <c r="C32" s="163"/>
      <c r="D32" s="162"/>
      <c r="E32" s="163"/>
      <c r="F32" s="162"/>
      <c r="G32" s="163"/>
      <c r="H32" s="162"/>
      <c r="I32" s="163"/>
      <c r="J32" s="162"/>
      <c r="K32" s="163"/>
      <c r="L32" s="121"/>
      <c r="M32" s="121"/>
      <c r="N32" s="121"/>
      <c r="O32" s="121"/>
      <c r="P32" s="3"/>
      <c r="Q32" s="27" t="s">
        <v>171</v>
      </c>
      <c r="R32" s="28"/>
      <c r="S32" s="27" t="s">
        <v>171</v>
      </c>
      <c r="T32" s="28"/>
      <c r="U32" s="27" t="s">
        <v>171</v>
      </c>
      <c r="V32" s="28"/>
      <c r="W32" s="29" t="s">
        <v>171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23" s="6" customFormat="1" ht="19.5" customHeight="1">
      <c r="A33" s="5" t="s">
        <v>151</v>
      </c>
      <c r="B33" s="150">
        <v>6488329</v>
      </c>
      <c r="C33" s="151"/>
      <c r="D33" s="150">
        <v>6708759</v>
      </c>
      <c r="E33" s="151"/>
      <c r="F33" s="150">
        <v>6753858</v>
      </c>
      <c r="G33" s="151"/>
      <c r="H33" s="150">
        <v>6717025</v>
      </c>
      <c r="I33" s="151"/>
      <c r="J33" s="150">
        <v>6350146</v>
      </c>
      <c r="K33" s="151"/>
      <c r="L33" s="58">
        <f>D33-B33</f>
        <v>220430</v>
      </c>
      <c r="M33" s="58">
        <f>F33-D33</f>
        <v>45099</v>
      </c>
      <c r="N33" s="58">
        <f>H33-F33</f>
        <v>-36833</v>
      </c>
      <c r="O33" s="58">
        <f>J33-H33</f>
        <v>-366879</v>
      </c>
      <c r="P33" s="54">
        <f>D33/B33*100-100</f>
        <v>3.3973308073619535</v>
      </c>
      <c r="Q33" s="54">
        <v>0.7</v>
      </c>
      <c r="R33" s="54">
        <f>F33/D33*100-100</f>
        <v>0.6722405738527755</v>
      </c>
      <c r="S33" s="54">
        <v>0.1</v>
      </c>
      <c r="T33" s="54">
        <v>-0.6</v>
      </c>
      <c r="U33" s="54">
        <v>-0.1</v>
      </c>
      <c r="V33" s="54">
        <f>J33/H33*100-100</f>
        <v>-5.461926969156721</v>
      </c>
      <c r="W33" s="54">
        <f>((J33-H33)/5)/((J33+H33)/2)*100</f>
        <v>-1.1230556330823251</v>
      </c>
    </row>
    <row r="34" spans="1:23" s="6" customFormat="1" ht="19.5" customHeight="1">
      <c r="A34" s="7" t="s">
        <v>152</v>
      </c>
      <c r="B34" s="150">
        <v>284286</v>
      </c>
      <c r="C34" s="151"/>
      <c r="D34" s="150">
        <v>290381</v>
      </c>
      <c r="E34" s="151"/>
      <c r="F34" s="150">
        <v>292288</v>
      </c>
      <c r="G34" s="151"/>
      <c r="H34" s="150">
        <v>287173</v>
      </c>
      <c r="I34" s="151"/>
      <c r="J34" s="150">
        <v>270504</v>
      </c>
      <c r="K34" s="151"/>
      <c r="L34" s="58">
        <f>D34-B34</f>
        <v>6095</v>
      </c>
      <c r="M34" s="58">
        <f>F34-D34</f>
        <v>1907</v>
      </c>
      <c r="N34" s="58">
        <f>H34-F34</f>
        <v>-5115</v>
      </c>
      <c r="O34" s="58">
        <f>J34-H34</f>
        <v>-16669</v>
      </c>
      <c r="P34" s="54">
        <f>D34/B34*100-100</f>
        <v>2.1439676945048234</v>
      </c>
      <c r="Q34" s="54">
        <v>0.4</v>
      </c>
      <c r="R34" s="54">
        <f>F34/D34*100-100</f>
        <v>0.656723408211974</v>
      </c>
      <c r="S34" s="54">
        <v>0.1</v>
      </c>
      <c r="T34" s="54">
        <f>H34/F34*100-100</f>
        <v>-1.7499863148675274</v>
      </c>
      <c r="U34" s="54">
        <v>-0.4</v>
      </c>
      <c r="V34" s="54">
        <f>J34/H34*100-100</f>
        <v>-5.804515048420285</v>
      </c>
      <c r="W34" s="54">
        <f>((J34-H34)/5)/((J34+H34)/2)*100</f>
        <v>-1.1956024723988976</v>
      </c>
    </row>
    <row r="35" spans="1:23" s="9" customFormat="1" ht="19.5" customHeight="1" thickBot="1">
      <c r="A35" s="8" t="s">
        <v>153</v>
      </c>
      <c r="B35" s="152">
        <v>19533</v>
      </c>
      <c r="C35" s="153"/>
      <c r="D35" s="152">
        <v>19827</v>
      </c>
      <c r="E35" s="153"/>
      <c r="F35" s="152">
        <v>18976</v>
      </c>
      <c r="G35" s="153"/>
      <c r="H35" s="152">
        <v>18906</v>
      </c>
      <c r="I35" s="153"/>
      <c r="J35" s="152">
        <v>17431</v>
      </c>
      <c r="K35" s="153"/>
      <c r="L35" s="59">
        <f>D35-B35</f>
        <v>294</v>
      </c>
      <c r="M35" s="59">
        <f>F35-D35</f>
        <v>-851</v>
      </c>
      <c r="N35" s="59">
        <f>H35-F35</f>
        <v>-70</v>
      </c>
      <c r="O35" s="59">
        <f>J35-H35</f>
        <v>-1475</v>
      </c>
      <c r="P35" s="55">
        <f>D35/B35*100-100</f>
        <v>1.5051451389955588</v>
      </c>
      <c r="Q35" s="55">
        <v>0.3</v>
      </c>
      <c r="R35" s="55">
        <f>F35/D35*100-100</f>
        <v>-4.292126897664801</v>
      </c>
      <c r="S35" s="55">
        <v>-0.9</v>
      </c>
      <c r="T35" s="55">
        <f>H35/F35*100-100</f>
        <v>-0.3688870151770658</v>
      </c>
      <c r="U35" s="55">
        <v>-0.1</v>
      </c>
      <c r="V35" s="55">
        <f>J35/H35*100-100</f>
        <v>-7.801756056278435</v>
      </c>
      <c r="W35" s="56">
        <f>((J35-H35)/5)/((J35+H35)/2)*100</f>
        <v>-1.6236893524506701</v>
      </c>
    </row>
    <row r="36" spans="2:11" ht="19.5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2:11" ht="19.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22" ht="19.5" customHeight="1" thickBot="1">
      <c r="A38" s="1" t="s">
        <v>184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V38" s="1" t="s">
        <v>155</v>
      </c>
    </row>
    <row r="39" spans="1:23" ht="19.5" customHeight="1">
      <c r="A39" s="114" t="s">
        <v>132</v>
      </c>
      <c r="B39" s="168" t="s">
        <v>154</v>
      </c>
      <c r="C39" s="169"/>
      <c r="D39" s="169"/>
      <c r="E39" s="169"/>
      <c r="F39" s="169"/>
      <c r="G39" s="169"/>
      <c r="H39" s="169"/>
      <c r="I39" s="169"/>
      <c r="J39" s="169"/>
      <c r="K39" s="170"/>
      <c r="L39" s="86" t="s">
        <v>140</v>
      </c>
      <c r="M39" s="86"/>
      <c r="N39" s="86"/>
      <c r="O39" s="86"/>
      <c r="P39" s="86" t="s">
        <v>141</v>
      </c>
      <c r="Q39" s="86"/>
      <c r="R39" s="86"/>
      <c r="S39" s="86"/>
      <c r="T39" s="86"/>
      <c r="U39" s="86"/>
      <c r="V39" s="86"/>
      <c r="W39" s="82"/>
    </row>
    <row r="40" spans="1:23" ht="19.5" customHeight="1">
      <c r="A40" s="128"/>
      <c r="B40" s="164" t="s">
        <v>142</v>
      </c>
      <c r="C40" s="165"/>
      <c r="D40" s="164" t="s">
        <v>223</v>
      </c>
      <c r="E40" s="165"/>
      <c r="F40" s="164" t="s">
        <v>143</v>
      </c>
      <c r="G40" s="165"/>
      <c r="H40" s="164" t="s">
        <v>130</v>
      </c>
      <c r="I40" s="165"/>
      <c r="J40" s="164" t="s">
        <v>224</v>
      </c>
      <c r="K40" s="165"/>
      <c r="L40" s="121" t="s">
        <v>145</v>
      </c>
      <c r="M40" s="121" t="s">
        <v>144</v>
      </c>
      <c r="N40" s="121" t="s">
        <v>146</v>
      </c>
      <c r="O40" s="121" t="s">
        <v>169</v>
      </c>
      <c r="P40" s="154" t="s">
        <v>147</v>
      </c>
      <c r="Q40" s="155"/>
      <c r="R40" s="157" t="s">
        <v>148</v>
      </c>
      <c r="S40" s="158"/>
      <c r="T40" s="154" t="s">
        <v>149</v>
      </c>
      <c r="U40" s="155"/>
      <c r="V40" s="154" t="s">
        <v>150</v>
      </c>
      <c r="W40" s="159"/>
    </row>
    <row r="41" spans="1:52" ht="19.5" customHeight="1">
      <c r="A41" s="128"/>
      <c r="B41" s="166"/>
      <c r="C41" s="167"/>
      <c r="D41" s="166"/>
      <c r="E41" s="167"/>
      <c r="F41" s="166"/>
      <c r="G41" s="167"/>
      <c r="H41" s="166"/>
      <c r="I41" s="167"/>
      <c r="J41" s="166"/>
      <c r="K41" s="167"/>
      <c r="L41" s="121"/>
      <c r="M41" s="121"/>
      <c r="N41" s="121"/>
      <c r="O41" s="121"/>
      <c r="P41" s="3"/>
      <c r="Q41" s="27" t="s">
        <v>171</v>
      </c>
      <c r="R41" s="28"/>
      <c r="S41" s="27" t="s">
        <v>171</v>
      </c>
      <c r="T41" s="28"/>
      <c r="U41" s="27" t="s">
        <v>172</v>
      </c>
      <c r="V41" s="28"/>
      <c r="W41" s="29" t="s">
        <v>171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23" s="6" customFormat="1" ht="19.5" customHeight="1">
      <c r="A42" s="5" t="s">
        <v>151</v>
      </c>
      <c r="B42" s="150">
        <v>51545087</v>
      </c>
      <c r="C42" s="151"/>
      <c r="D42" s="150">
        <v>54370454</v>
      </c>
      <c r="E42" s="151"/>
      <c r="F42" s="150">
        <v>60018831</v>
      </c>
      <c r="G42" s="151"/>
      <c r="H42" s="150">
        <v>62781253</v>
      </c>
      <c r="I42" s="151"/>
      <c r="J42" s="150">
        <v>60186881</v>
      </c>
      <c r="K42" s="151"/>
      <c r="L42" s="58">
        <f>D42-B42</f>
        <v>2825367</v>
      </c>
      <c r="M42" s="58">
        <f>F42-D42</f>
        <v>5648377</v>
      </c>
      <c r="N42" s="58">
        <f>H42-F42</f>
        <v>2762422</v>
      </c>
      <c r="O42" s="58">
        <f>J42-H42</f>
        <v>-2594372</v>
      </c>
      <c r="P42" s="54">
        <f>D42/B42*100-100</f>
        <v>5.481350725045829</v>
      </c>
      <c r="Q42" s="54">
        <v>1.1</v>
      </c>
      <c r="R42" s="54">
        <f>F42/D42*100-100</f>
        <v>10.38868831222193</v>
      </c>
      <c r="S42" s="54">
        <v>2</v>
      </c>
      <c r="T42" s="54">
        <f>H42/F42*100-100</f>
        <v>4.60259214312255</v>
      </c>
      <c r="U42" s="54">
        <v>0.9</v>
      </c>
      <c r="V42" s="54">
        <f>J42/H42*100-100</f>
        <v>-4.132399205221333</v>
      </c>
      <c r="W42" s="54">
        <f>((J42-H42)/5)/((J42+H42)/2)*100</f>
        <v>-0.8439168475956543</v>
      </c>
    </row>
    <row r="43" spans="1:23" s="6" customFormat="1" ht="19.5" customHeight="1">
      <c r="A43" s="7" t="s">
        <v>152</v>
      </c>
      <c r="B43" s="150">
        <v>2397516</v>
      </c>
      <c r="C43" s="151"/>
      <c r="D43" s="150">
        <v>2391967</v>
      </c>
      <c r="E43" s="151"/>
      <c r="F43" s="150">
        <v>2603010</v>
      </c>
      <c r="G43" s="151"/>
      <c r="H43" s="150">
        <v>2748342</v>
      </c>
      <c r="I43" s="151"/>
      <c r="J43" s="150">
        <v>2585361</v>
      </c>
      <c r="K43" s="151"/>
      <c r="L43" s="58">
        <f>D43-B43</f>
        <v>-5549</v>
      </c>
      <c r="M43" s="58">
        <f>F43-D43</f>
        <v>211043</v>
      </c>
      <c r="N43" s="58">
        <f>H43-F43</f>
        <v>145332</v>
      </c>
      <c r="O43" s="58">
        <f>J43-H43</f>
        <v>-162981</v>
      </c>
      <c r="P43" s="54">
        <f>D43/B43*100-100</f>
        <v>-0.23144788189108567</v>
      </c>
      <c r="Q43" s="57" t="s">
        <v>227</v>
      </c>
      <c r="R43" s="54">
        <f>F43/D43*100-100</f>
        <v>8.822989614823285</v>
      </c>
      <c r="S43" s="54">
        <v>1.7</v>
      </c>
      <c r="T43" s="54">
        <f>H43/F43*100-100</f>
        <v>5.583228646835778</v>
      </c>
      <c r="U43" s="54">
        <v>1.1</v>
      </c>
      <c r="V43" s="54">
        <f>J43/H43*100-100</f>
        <v>-5.930157163846417</v>
      </c>
      <c r="W43" s="54">
        <f>((J43-H43)/5)/((J43+H43)/2)*100</f>
        <v>-1.2222727812178518</v>
      </c>
    </row>
    <row r="44" spans="1:23" s="9" customFormat="1" ht="19.5" customHeight="1" thickBot="1">
      <c r="A44" s="8" t="s">
        <v>153</v>
      </c>
      <c r="B44" s="152">
        <v>166249</v>
      </c>
      <c r="C44" s="153"/>
      <c r="D44" s="152">
        <v>161741</v>
      </c>
      <c r="E44" s="153"/>
      <c r="F44" s="152">
        <v>171690</v>
      </c>
      <c r="G44" s="153"/>
      <c r="H44" s="152">
        <v>180412</v>
      </c>
      <c r="I44" s="153"/>
      <c r="J44" s="152">
        <v>171461</v>
      </c>
      <c r="K44" s="153"/>
      <c r="L44" s="59">
        <f>D44-B44</f>
        <v>-4508</v>
      </c>
      <c r="M44" s="59">
        <f>F44-D44</f>
        <v>9949</v>
      </c>
      <c r="N44" s="59">
        <f>H44-F44</f>
        <v>8722</v>
      </c>
      <c r="O44" s="59">
        <f>J44-H44</f>
        <v>-8951</v>
      </c>
      <c r="P44" s="55">
        <f>D44/B44*100-100</f>
        <v>-2.7115952577158424</v>
      </c>
      <c r="Q44" s="55">
        <v>-0.5</v>
      </c>
      <c r="R44" s="55">
        <f>F44/D44*100-100</f>
        <v>6.1511923383681335</v>
      </c>
      <c r="S44" s="55">
        <v>1.2</v>
      </c>
      <c r="T44" s="55">
        <f>H44/F44*100-100</f>
        <v>5.080086201875474</v>
      </c>
      <c r="U44" s="55">
        <v>1</v>
      </c>
      <c r="V44" s="55">
        <f>J44/H44*100-100</f>
        <v>-4.9614216349245055</v>
      </c>
      <c r="W44" s="56">
        <f>((J44-H44)/5)/((J44+H44)/2)*100</f>
        <v>-1.0175262097404463</v>
      </c>
    </row>
  </sheetData>
  <mergeCells count="76">
    <mergeCell ref="B33:C33"/>
    <mergeCell ref="D33:E33"/>
    <mergeCell ref="F33:G33"/>
    <mergeCell ref="B39:K39"/>
    <mergeCell ref="D35:E35"/>
    <mergeCell ref="F35:G35"/>
    <mergeCell ref="H35:I35"/>
    <mergeCell ref="J35:K35"/>
    <mergeCell ref="B31:C32"/>
    <mergeCell ref="D31:E32"/>
    <mergeCell ref="F31:G32"/>
    <mergeCell ref="H31:I32"/>
    <mergeCell ref="H42:I42"/>
    <mergeCell ref="H43:I43"/>
    <mergeCell ref="H44:I44"/>
    <mergeCell ref="J43:K43"/>
    <mergeCell ref="J44:K44"/>
    <mergeCell ref="P40:Q40"/>
    <mergeCell ref="R40:S40"/>
    <mergeCell ref="B43:C43"/>
    <mergeCell ref="B44:C44"/>
    <mergeCell ref="D40:E41"/>
    <mergeCell ref="D42:E42"/>
    <mergeCell ref="D43:E43"/>
    <mergeCell ref="D44:E44"/>
    <mergeCell ref="F43:G43"/>
    <mergeCell ref="F44:G44"/>
    <mergeCell ref="B40:C41"/>
    <mergeCell ref="F40:G41"/>
    <mergeCell ref="J40:K41"/>
    <mergeCell ref="O40:O41"/>
    <mergeCell ref="H40:I41"/>
    <mergeCell ref="N31:N32"/>
    <mergeCell ref="O31:O32"/>
    <mergeCell ref="H33:I33"/>
    <mergeCell ref="J33:K33"/>
    <mergeCell ref="J31:K32"/>
    <mergeCell ref="A39:A41"/>
    <mergeCell ref="L39:O39"/>
    <mergeCell ref="P39:W39"/>
    <mergeCell ref="D34:E34"/>
    <mergeCell ref="B34:C34"/>
    <mergeCell ref="N40:N41"/>
    <mergeCell ref="L40:L41"/>
    <mergeCell ref="M40:M41"/>
    <mergeCell ref="T40:U40"/>
    <mergeCell ref="V40:W40"/>
    <mergeCell ref="P31:Q31"/>
    <mergeCell ref="A30:A32"/>
    <mergeCell ref="L30:O30"/>
    <mergeCell ref="P30:W30"/>
    <mergeCell ref="L31:L32"/>
    <mergeCell ref="B30:K30"/>
    <mergeCell ref="R31:S31"/>
    <mergeCell ref="T31:U31"/>
    <mergeCell ref="V31:W31"/>
    <mergeCell ref="M31:M32"/>
    <mergeCell ref="T3:U5"/>
    <mergeCell ref="V3:W5"/>
    <mergeCell ref="P3:Q5"/>
    <mergeCell ref="B42:C42"/>
    <mergeCell ref="F42:G42"/>
    <mergeCell ref="J42:K42"/>
    <mergeCell ref="F34:G34"/>
    <mergeCell ref="H34:I34"/>
    <mergeCell ref="J34:K34"/>
    <mergeCell ref="B35:C35"/>
    <mergeCell ref="R3:S5"/>
    <mergeCell ref="N3:O5"/>
    <mergeCell ref="A3:A6"/>
    <mergeCell ref="B3:C5"/>
    <mergeCell ref="D3:E5"/>
    <mergeCell ref="F4:G5"/>
    <mergeCell ref="H4:I5"/>
    <mergeCell ref="J3:K5"/>
    <mergeCell ref="L3:M5"/>
  </mergeCells>
  <printOptions/>
  <pageMargins left="0.75" right="0.75" top="1" bottom="1" header="0.512" footer="0.512"/>
  <pageSetup fitToWidth="2" orientation="portrait" paperSize="9" scale="76" r:id="rId1"/>
  <headerFooter alignWithMargins="0">
    <oddFooter>&amp;C&amp;"ＭＳ 明朝,標準"&amp;14&amp;P+19
&amp;"ＭＳ ゴシック,標準"&amp;11
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情報政策課</cp:lastModifiedBy>
  <cp:lastPrinted>2003-07-11T00:06:54Z</cp:lastPrinted>
  <dcterms:created xsi:type="dcterms:W3CDTF">2002-02-25T06:08:51Z</dcterms:created>
  <dcterms:modified xsi:type="dcterms:W3CDTF">2003-07-11T00:12:20Z</dcterms:modified>
  <cp:category/>
  <cp:version/>
  <cp:contentType/>
  <cp:contentStatus/>
</cp:coreProperties>
</file>