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270" windowWidth="15120" windowHeight="5085" tabRatio="601" activeTab="0"/>
  </bookViews>
  <sheets>
    <sheet name="52(1)-(2)" sheetId="1" r:id="rId1"/>
    <sheet name="52(3)-(4)" sheetId="2" r:id="rId2"/>
  </sheets>
  <definedNames>
    <definedName name="_xlnm.Print_Area" localSheetId="0">'52(1)-(2)'!$B$1:$AP$52</definedName>
    <definedName name="_xlnm.Print_Area" localSheetId="1">'52(3)-(4)'!$A$1:$AI$50</definedName>
  </definedNames>
  <calcPr fullCalcOnLoad="1"/>
</workbook>
</file>

<file path=xl/sharedStrings.xml><?xml version="1.0" encoding="utf-8"?>
<sst xmlns="http://schemas.openxmlformats.org/spreadsheetml/2006/main" count="945" uniqueCount="110">
  <si>
    <t>単位　便</t>
  </si>
  <si>
    <t>予定便数</t>
  </si>
  <si>
    <t>単位　人</t>
  </si>
  <si>
    <t>計</t>
  </si>
  <si>
    <t>乗　客</t>
  </si>
  <si>
    <t>降　客</t>
  </si>
  <si>
    <t xml:space="preserve"> 利   用   状   況</t>
  </si>
  <si>
    <t xml:space="preserve">  乗  降  客  人  員</t>
  </si>
  <si>
    <t>月</t>
  </si>
  <si>
    <t>注1　片道を1便とする。</t>
  </si>
  <si>
    <t>　 2　その他は，不定期便（臨時便，ダイバート便，チャーター便）の合計である。</t>
  </si>
  <si>
    <t xml:space="preserve"> 　運  航  状  況</t>
  </si>
  <si>
    <t>東　　　京　　　線</t>
  </si>
  <si>
    <t>函　　　館　　　線</t>
  </si>
  <si>
    <t>ソ　　ウ　　ル　　線</t>
  </si>
  <si>
    <t>東　　　　京　　　　線</t>
  </si>
  <si>
    <t>函　　　　館　　　　線</t>
  </si>
  <si>
    <t>そ　　　の　　　他</t>
  </si>
  <si>
    <t>年度</t>
  </si>
  <si>
    <t>総                       数</t>
  </si>
  <si>
    <t>予　定　便　数</t>
  </si>
  <si>
    <t>定期便(国際線）</t>
  </si>
  <si>
    <t>定</t>
  </si>
  <si>
    <t>期</t>
  </si>
  <si>
    <t>便</t>
  </si>
  <si>
    <t>定 期 便 ( 国 際 線 ）</t>
  </si>
  <si>
    <t>資料　土木部</t>
  </si>
  <si>
    <t>運　航　便　数</t>
  </si>
  <si>
    <t>運航便数</t>
  </si>
  <si>
    <t>大阪（伊丹・関西）線</t>
  </si>
  <si>
    <t>国     内     総     数</t>
  </si>
  <si>
    <t>総                         数</t>
  </si>
  <si>
    <t>国   内   総   数</t>
  </si>
  <si>
    <t xml:space="preserve"> 名　　古　　屋　　線</t>
  </si>
  <si>
    <t xml:space="preserve">（1）　旭  川  空  港　 </t>
  </si>
  <si>
    <t xml:space="preserve">（3）　旭  川  空  港　貨　物　 </t>
  </si>
  <si>
    <t xml:space="preserve"> 　輸　送  状  況　(　航　空　貨　物　）</t>
  </si>
  <si>
    <t>単位　ｋｇ</t>
  </si>
  <si>
    <t>総　　　　　　　　　数</t>
  </si>
  <si>
    <t>発　送</t>
  </si>
  <si>
    <t>到　着</t>
  </si>
  <si>
    <t xml:space="preserve">（4）　旭  川  空  港　貨　物　 </t>
  </si>
  <si>
    <t xml:space="preserve"> 　輸　送  状  況　(　航　空　郵　便　）</t>
  </si>
  <si>
    <t>大阪（伊丹</t>
  </si>
  <si>
    <t>・関西）線</t>
  </si>
  <si>
    <t>（</t>
  </si>
  <si>
    <t>）</t>
  </si>
  <si>
    <t>国</t>
  </si>
  <si>
    <t>内</t>
  </si>
  <si>
    <t>線</t>
  </si>
  <si>
    <t xml:space="preserve">（2）　旭  川  空  港　 </t>
  </si>
  <si>
    <t>大阪（伊丹・関西）線</t>
  </si>
  <si>
    <t>年　　　4</t>
  </si>
  <si>
    <t>年　　　1</t>
  </si>
  <si>
    <t>年　　4</t>
  </si>
  <si>
    <t>年　　1</t>
  </si>
  <si>
    <t>注1　その他は，不定期便（臨時便，ダイバート便，チャーター便）の合計である。</t>
  </si>
  <si>
    <t>-</t>
  </si>
  <si>
    <t>-</t>
  </si>
  <si>
    <t xml:space="preserve">52 　旭   川   空   港  </t>
  </si>
  <si>
    <t>　 3　新千歳経由線(羽田線)の定期便の便数は旭川-東京線に含まれている。</t>
  </si>
  <si>
    <t>）</t>
  </si>
  <si>
    <t>）</t>
  </si>
  <si>
    <t>成　　　　田　　　　線</t>
  </si>
  <si>
    <t>成　　　田　　　線</t>
  </si>
  <si>
    <t>成　　　　田　　　　線</t>
  </si>
  <si>
    <t>年度及び月次</t>
  </si>
  <si>
    <t>平成25</t>
  </si>
  <si>
    <t>-</t>
  </si>
  <si>
    <t>-</t>
  </si>
  <si>
    <t>-</t>
  </si>
  <si>
    <t>台　　　北　　　線</t>
  </si>
  <si>
    <t>台　　　　北　　　　線</t>
  </si>
  <si>
    <t>名　　古　　屋　　線</t>
  </si>
  <si>
    <t>平成23</t>
  </si>
  <si>
    <t>新　　千　　歳　　線</t>
  </si>
  <si>
    <t>(2011)</t>
  </si>
  <si>
    <t>(2012)</t>
  </si>
  <si>
    <t>(2013)</t>
  </si>
  <si>
    <t>平成26</t>
  </si>
  <si>
    <t>24</t>
  </si>
  <si>
    <t>25</t>
  </si>
  <si>
    <t>(2011)</t>
  </si>
  <si>
    <t>そ　　　の　　　他</t>
  </si>
  <si>
    <t>新　千　　歳　　線</t>
  </si>
  <si>
    <t>　　　　　そ　　　の　　　他</t>
  </si>
  <si>
    <t>函　　　　舘　　　　線</t>
  </si>
  <si>
    <t>注　その他は，不定期便（臨時便，ダイバート便，チャーター便）の合計である。</t>
  </si>
  <si>
    <t>資料　土木部</t>
  </si>
  <si>
    <t>資料　土木部</t>
  </si>
  <si>
    <t>平成23</t>
  </si>
  <si>
    <t>24</t>
  </si>
  <si>
    <t>25</t>
  </si>
  <si>
    <t>(2011)</t>
  </si>
  <si>
    <t>(2012)</t>
  </si>
  <si>
    <t>(2013)</t>
  </si>
  <si>
    <t>-</t>
  </si>
  <si>
    <t>-</t>
  </si>
  <si>
    <t>）</t>
  </si>
  <si>
    <t>(</t>
  </si>
  <si>
    <t>名　 古 　屋 　線</t>
  </si>
  <si>
    <t>新　 千　 歳　 線　</t>
  </si>
  <si>
    <t>-</t>
  </si>
  <si>
    <t>-</t>
  </si>
  <si>
    <t>-</t>
  </si>
  <si>
    <t>-</t>
  </si>
  <si>
    <t>-</t>
  </si>
  <si>
    <t>　　(</t>
  </si>
  <si>
    <t>　</t>
  </si>
  <si>
    <t>　 2　台北国際線の定期便は平成24年9月より就航。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</si>
</sst>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  <numFmt numFmtId="180" formatCode="&quot;¥&quot;#,##0_);[Red]\(&quot;¥&quot;#,##0\)"/>
    <numFmt numFmtId="181" formatCode="0_ "/>
    <numFmt numFmtId="182" formatCode="0_ ;[Red]\-0\ "/>
    <numFmt numFmtId="183" formatCode="#,##0;[Red]#,##0"/>
    <numFmt numFmtId="184" formatCode="#,##0.0_);[Red]\(#,##0.0\)"/>
    <numFmt numFmtId="185" formatCode="#,##0.00_);[Red]\(#,##0.00\)"/>
    <numFmt numFmtId="186" formatCode="#,##0.000_);[Red]\(#,##0.0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7.5"/>
      <name val="ＭＳ Ｐ明朝"/>
      <family val="1"/>
    </font>
    <font>
      <b/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indent="15"/>
    </xf>
    <xf numFmtId="0" fontId="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right" vertical="center"/>
    </xf>
    <xf numFmtId="177" fontId="12" fillId="0" borderId="16" xfId="0" applyNumberFormat="1" applyFont="1" applyFill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49" fontId="3" fillId="0" borderId="17" xfId="0" applyNumberFormat="1" applyFont="1" applyFill="1" applyBorder="1" applyAlignment="1">
      <alignment horizontal="right" vertical="center"/>
    </xf>
    <xf numFmtId="177" fontId="12" fillId="0" borderId="18" xfId="0" applyNumberFormat="1" applyFont="1" applyFill="1" applyBorder="1" applyAlignment="1">
      <alignment horizontal="right" vertical="center" shrinkToFit="1"/>
    </xf>
    <xf numFmtId="177" fontId="5" fillId="0" borderId="12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indent="15"/>
    </xf>
    <xf numFmtId="0" fontId="3" fillId="0" borderId="11" xfId="0" applyFont="1" applyFill="1" applyBorder="1" applyAlignment="1">
      <alignment horizontal="left" vertical="center" indent="15"/>
    </xf>
    <xf numFmtId="0" fontId="3" fillId="0" borderId="10" xfId="0" applyFont="1" applyFill="1" applyBorder="1" applyAlignment="1">
      <alignment horizontal="left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 shrinkToFit="1"/>
    </xf>
    <xf numFmtId="177" fontId="3" fillId="0" borderId="0" xfId="0" applyNumberFormat="1" applyFont="1" applyFill="1" applyAlignment="1">
      <alignment horizontal="right" vertical="center" shrinkToFit="1"/>
    </xf>
    <xf numFmtId="177" fontId="13" fillId="33" borderId="2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10" fillId="33" borderId="2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wrapText="1"/>
    </xf>
    <xf numFmtId="177" fontId="11" fillId="33" borderId="21" xfId="0" applyNumberFormat="1" applyFont="1" applyFill="1" applyBorder="1" applyAlignment="1">
      <alignment horizontal="center" vertical="center" shrinkToFit="1"/>
    </xf>
    <xf numFmtId="177" fontId="9" fillId="33" borderId="20" xfId="0" applyNumberFormat="1" applyFont="1" applyFill="1" applyBorder="1" applyAlignment="1">
      <alignment horizontal="right" vertical="center" shrinkToFit="1"/>
    </xf>
    <xf numFmtId="177" fontId="13" fillId="33" borderId="22" xfId="0" applyNumberFormat="1" applyFont="1" applyFill="1" applyBorder="1" applyAlignment="1">
      <alignment horizontal="right" vertical="center" shrinkToFit="1"/>
    </xf>
    <xf numFmtId="42" fontId="12" fillId="33" borderId="20" xfId="0" applyNumberFormat="1" applyFont="1" applyFill="1" applyBorder="1" applyAlignment="1">
      <alignment horizontal="right" vertical="center" shrinkToFit="1"/>
    </xf>
    <xf numFmtId="177" fontId="10" fillId="0" borderId="0" xfId="49" applyNumberFormat="1" applyFont="1" applyFill="1" applyAlignment="1">
      <alignment horizontal="right" vertical="center" shrinkToFit="1"/>
    </xf>
    <xf numFmtId="177" fontId="10" fillId="0" borderId="0" xfId="0" applyNumberFormat="1" applyFont="1" applyFill="1" applyAlignment="1">
      <alignment horizontal="right" vertical="center" shrinkToFit="1"/>
    </xf>
    <xf numFmtId="177" fontId="11" fillId="33" borderId="23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right" vertical="center"/>
    </xf>
    <xf numFmtId="42" fontId="9" fillId="0" borderId="24" xfId="0" applyNumberFormat="1" applyFont="1" applyFill="1" applyBorder="1" applyAlignment="1">
      <alignment horizontal="right" vertical="center" shrinkToFit="1"/>
    </xf>
    <xf numFmtId="177" fontId="3" fillId="0" borderId="16" xfId="0" applyNumberFormat="1" applyFont="1" applyFill="1" applyBorder="1" applyAlignment="1">
      <alignment horizontal="right" vertical="center" shrinkToFit="1"/>
    </xf>
    <xf numFmtId="177" fontId="9" fillId="33" borderId="22" xfId="0" applyNumberFormat="1" applyFont="1" applyFill="1" applyBorder="1" applyAlignment="1">
      <alignment horizontal="right" vertical="center" shrinkToFit="1"/>
    </xf>
    <xf numFmtId="177" fontId="3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177" fontId="11" fillId="33" borderId="21" xfId="0" applyNumberFormat="1" applyFont="1" applyFill="1" applyBorder="1" applyAlignment="1">
      <alignment horizontal="right" vertical="center" shrinkToFit="1"/>
    </xf>
    <xf numFmtId="177" fontId="11" fillId="33" borderId="20" xfId="0" applyNumberFormat="1" applyFont="1" applyFill="1" applyBorder="1" applyAlignment="1">
      <alignment horizontal="right" vertical="center" shrinkToFit="1"/>
    </xf>
    <xf numFmtId="177" fontId="11" fillId="33" borderId="23" xfId="0" applyNumberFormat="1" applyFont="1" applyFill="1" applyBorder="1" applyAlignment="1">
      <alignment horizontal="right" vertical="center" shrinkToFit="1"/>
    </xf>
    <xf numFmtId="0" fontId="0" fillId="0" borderId="27" xfId="0" applyBorder="1" applyAlignment="1">
      <alignment horizontal="center" vertical="center"/>
    </xf>
    <xf numFmtId="177" fontId="11" fillId="33" borderId="20" xfId="0" applyNumberFormat="1" applyFont="1" applyFill="1" applyBorder="1" applyAlignment="1">
      <alignment horizontal="center" vertical="center" shrinkToFit="1"/>
    </xf>
    <xf numFmtId="177" fontId="11" fillId="33" borderId="28" xfId="0" applyNumberFormat="1" applyFont="1" applyFill="1" applyBorder="1" applyAlignment="1">
      <alignment horizontal="center"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177" fontId="11" fillId="33" borderId="23" xfId="0" applyNumberFormat="1" applyFont="1" applyFill="1" applyBorder="1" applyAlignment="1">
      <alignment horizontal="right" vertical="center" shrinkToFit="1"/>
    </xf>
    <xf numFmtId="177" fontId="11" fillId="33" borderId="2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42" fontId="12" fillId="33" borderId="3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3" fontId="10" fillId="0" borderId="0" xfId="0" applyNumberFormat="1" applyFont="1" applyFill="1" applyBorder="1" applyAlignment="1">
      <alignment horizontal="right" vertical="center" shrinkToFit="1"/>
    </xf>
    <xf numFmtId="179" fontId="11" fillId="33" borderId="20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right" vertical="center" shrinkToFit="1"/>
    </xf>
    <xf numFmtId="49" fontId="10" fillId="0" borderId="17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 indent="15"/>
    </xf>
    <xf numFmtId="0" fontId="10" fillId="0" borderId="31" xfId="0" applyFont="1" applyFill="1" applyBorder="1" applyAlignment="1">
      <alignment horizontal="left" vertical="center" indent="15"/>
    </xf>
    <xf numFmtId="42" fontId="13" fillId="33" borderId="20" xfId="0" applyNumberFormat="1" applyFont="1" applyFill="1" applyBorder="1" applyAlignment="1">
      <alignment horizontal="right" vertical="center" shrinkToFit="1"/>
    </xf>
    <xf numFmtId="42" fontId="12" fillId="0" borderId="0" xfId="0" applyNumberFormat="1" applyFont="1" applyFill="1" applyBorder="1" applyAlignment="1">
      <alignment horizontal="right" vertical="center" shrinkToFit="1"/>
    </xf>
    <xf numFmtId="42" fontId="11" fillId="33" borderId="24" xfId="0" applyNumberFormat="1" applyFont="1" applyFill="1" applyBorder="1" applyAlignment="1">
      <alignment horizontal="right" vertical="center" shrinkToFit="1"/>
    </xf>
    <xf numFmtId="42" fontId="10" fillId="0" borderId="29" xfId="0" applyNumberFormat="1" applyFont="1" applyFill="1" applyBorder="1" applyAlignment="1">
      <alignment horizontal="right" vertical="center" shrinkToFit="1"/>
    </xf>
    <xf numFmtId="42" fontId="10" fillId="0" borderId="0" xfId="0" applyNumberFormat="1" applyFont="1" applyFill="1" applyAlignment="1">
      <alignment horizontal="right" vertical="center" shrinkToFit="1"/>
    </xf>
    <xf numFmtId="42" fontId="11" fillId="33" borderId="20" xfId="0" applyNumberFormat="1" applyFont="1" applyFill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center" vertical="center" shrinkToFit="1"/>
    </xf>
    <xf numFmtId="42" fontId="10" fillId="33" borderId="24" xfId="0" applyNumberFormat="1" applyFont="1" applyFill="1" applyBorder="1" applyAlignment="1">
      <alignment horizontal="right" vertical="center" shrinkToFit="1"/>
    </xf>
    <xf numFmtId="177" fontId="10" fillId="33" borderId="24" xfId="0" applyNumberFormat="1" applyFont="1" applyFill="1" applyBorder="1" applyAlignment="1">
      <alignment vertical="center" shrinkToFit="1"/>
    </xf>
    <xf numFmtId="181" fontId="10" fillId="33" borderId="24" xfId="0" applyNumberFormat="1" applyFont="1" applyFill="1" applyBorder="1" applyAlignment="1">
      <alignment horizontal="right" vertical="center" shrinkToFit="1"/>
    </xf>
    <xf numFmtId="177" fontId="10" fillId="33" borderId="24" xfId="0" applyNumberFormat="1" applyFont="1" applyFill="1" applyBorder="1" applyAlignment="1">
      <alignment horizontal="right" vertical="center" shrinkToFit="1"/>
    </xf>
    <xf numFmtId="181" fontId="10" fillId="33" borderId="24" xfId="0" applyNumberFormat="1" applyFont="1" applyFill="1" applyBorder="1" applyAlignment="1">
      <alignment horizontal="right" vertical="center"/>
    </xf>
    <xf numFmtId="179" fontId="10" fillId="33" borderId="24" xfId="0" applyNumberFormat="1" applyFont="1" applyFill="1" applyBorder="1" applyAlignment="1">
      <alignment horizontal="right" vertical="center" shrinkToFit="1"/>
    </xf>
    <xf numFmtId="42" fontId="10" fillId="33" borderId="33" xfId="0" applyNumberFormat="1" applyFont="1" applyFill="1" applyBorder="1" applyAlignment="1">
      <alignment horizontal="right" vertical="center" shrinkToFit="1"/>
    </xf>
    <xf numFmtId="177" fontId="10" fillId="33" borderId="30" xfId="0" applyNumberFormat="1" applyFont="1" applyFill="1" applyBorder="1" applyAlignment="1">
      <alignment vertical="center" shrinkToFit="1"/>
    </xf>
    <xf numFmtId="179" fontId="10" fillId="33" borderId="33" xfId="0" applyNumberFormat="1" applyFont="1" applyFill="1" applyBorder="1" applyAlignment="1">
      <alignment horizontal="right" vertical="center" shrinkToFit="1"/>
    </xf>
    <xf numFmtId="177" fontId="10" fillId="33" borderId="33" xfId="0" applyNumberFormat="1" applyFont="1" applyFill="1" applyBorder="1" applyAlignment="1">
      <alignment horizontal="right" vertical="center" shrinkToFit="1"/>
    </xf>
    <xf numFmtId="181" fontId="10" fillId="33" borderId="33" xfId="0" applyNumberFormat="1" applyFont="1" applyFill="1" applyBorder="1" applyAlignment="1">
      <alignment horizontal="right" vertical="center" shrinkToFit="1"/>
    </xf>
    <xf numFmtId="177" fontId="9" fillId="33" borderId="34" xfId="0" applyNumberFormat="1" applyFont="1" applyFill="1" applyBorder="1" applyAlignment="1">
      <alignment horizontal="right" vertical="center" shrinkToFit="1"/>
    </xf>
    <xf numFmtId="177" fontId="9" fillId="33" borderId="20" xfId="0" applyNumberFormat="1" applyFont="1" applyFill="1" applyBorder="1" applyAlignment="1">
      <alignment vertical="center" shrinkToFit="1"/>
    </xf>
    <xf numFmtId="177" fontId="9" fillId="33" borderId="23" xfId="0" applyNumberFormat="1" applyFont="1" applyFill="1" applyBorder="1" applyAlignment="1">
      <alignment horizontal="right" vertical="center" shrinkToFit="1"/>
    </xf>
    <xf numFmtId="177" fontId="3" fillId="33" borderId="35" xfId="0" applyNumberFormat="1" applyFont="1" applyFill="1" applyBorder="1" applyAlignment="1">
      <alignment horizontal="right" vertical="center" shrinkToFit="1"/>
    </xf>
    <xf numFmtId="177" fontId="3" fillId="33" borderId="20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horizontal="right" vertical="center" shrinkToFit="1"/>
    </xf>
    <xf numFmtId="42" fontId="3" fillId="33" borderId="24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vertical="center" shrinkToFit="1"/>
    </xf>
    <xf numFmtId="177" fontId="3" fillId="33" borderId="36" xfId="0" applyNumberFormat="1" applyFont="1" applyFill="1" applyBorder="1" applyAlignment="1">
      <alignment horizontal="right" vertical="center" shrinkToFit="1"/>
    </xf>
    <xf numFmtId="177" fontId="3" fillId="33" borderId="37" xfId="0" applyNumberFormat="1" applyFont="1" applyFill="1" applyBorder="1" applyAlignment="1">
      <alignment horizontal="right" vertical="center" shrinkToFit="1"/>
    </xf>
    <xf numFmtId="177" fontId="3" fillId="33" borderId="38" xfId="0" applyNumberFormat="1" applyFont="1" applyFill="1" applyBorder="1" applyAlignment="1">
      <alignment horizontal="right" vertical="center" shrinkToFit="1"/>
    </xf>
    <xf numFmtId="177" fontId="3" fillId="33" borderId="33" xfId="0" applyNumberFormat="1" applyFont="1" applyFill="1" applyBorder="1" applyAlignment="1">
      <alignment horizontal="right" vertical="center" shrinkToFit="1"/>
    </xf>
    <xf numFmtId="42" fontId="3" fillId="33" borderId="33" xfId="0" applyNumberFormat="1" applyFont="1" applyFill="1" applyBorder="1" applyAlignment="1">
      <alignment horizontal="right" vertical="center" shrinkToFit="1"/>
    </xf>
    <xf numFmtId="177" fontId="3" fillId="33" borderId="39" xfId="0" applyNumberFormat="1" applyFont="1" applyFill="1" applyBorder="1" applyAlignment="1">
      <alignment vertical="center" shrinkToFit="1"/>
    </xf>
    <xf numFmtId="0" fontId="9" fillId="33" borderId="0" xfId="0" applyFont="1" applyFill="1" applyAlignment="1">
      <alignment vertical="center"/>
    </xf>
    <xf numFmtId="177" fontId="12" fillId="33" borderId="22" xfId="0" applyNumberFormat="1" applyFont="1" applyFill="1" applyBorder="1" applyAlignment="1">
      <alignment horizontal="right" vertical="center" shrinkToFit="1"/>
    </xf>
    <xf numFmtId="177" fontId="12" fillId="33" borderId="24" xfId="0" applyNumberFormat="1" applyFont="1" applyFill="1" applyBorder="1" applyAlignment="1">
      <alignment horizontal="right" vertical="center" shrinkToFit="1"/>
    </xf>
    <xf numFmtId="42" fontId="12" fillId="33" borderId="24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/>
    </xf>
    <xf numFmtId="177" fontId="12" fillId="33" borderId="40" xfId="0" applyNumberFormat="1" applyFont="1" applyFill="1" applyBorder="1" applyAlignment="1">
      <alignment horizontal="right" vertical="center" shrinkToFit="1"/>
    </xf>
    <xf numFmtId="177" fontId="12" fillId="33" borderId="33" xfId="0" applyNumberFormat="1" applyFont="1" applyFill="1" applyBorder="1" applyAlignment="1">
      <alignment horizontal="right" vertical="center" shrinkToFit="1"/>
    </xf>
    <xf numFmtId="42" fontId="12" fillId="33" borderId="33" xfId="0" applyNumberFormat="1" applyFont="1" applyFill="1" applyBorder="1" applyAlignment="1">
      <alignment horizontal="right" vertical="center" shrinkToFit="1"/>
    </xf>
    <xf numFmtId="0" fontId="3" fillId="33" borderId="0" xfId="0" applyFont="1" applyFill="1" applyAlignment="1">
      <alignment horizontal="left" vertical="center" indent="15"/>
    </xf>
    <xf numFmtId="0" fontId="3" fillId="33" borderId="0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left" vertical="center" indent="15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177" fontId="12" fillId="33" borderId="16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Border="1" applyAlignment="1">
      <alignment horizontal="right" vertical="center" shrinkToFit="1"/>
    </xf>
    <xf numFmtId="42" fontId="12" fillId="33" borderId="0" xfId="0" applyNumberFormat="1" applyFont="1" applyFill="1" applyBorder="1" applyAlignment="1">
      <alignment horizontal="right" vertical="center" shrinkToFit="1"/>
    </xf>
    <xf numFmtId="177" fontId="12" fillId="33" borderId="0" xfId="0" applyNumberFormat="1" applyFont="1" applyFill="1" applyAlignment="1">
      <alignment vertical="center" shrinkToFit="1"/>
    </xf>
    <xf numFmtId="42" fontId="13" fillId="33" borderId="24" xfId="0" applyNumberFormat="1" applyFont="1" applyFill="1" applyBorder="1" applyAlignment="1">
      <alignment horizontal="right" vertical="center" shrinkToFit="1"/>
    </xf>
    <xf numFmtId="177" fontId="12" fillId="33" borderId="30" xfId="0" applyNumberFormat="1" applyFont="1" applyFill="1" applyBorder="1" applyAlignment="1">
      <alignment horizontal="right" vertical="center" shrinkToFit="1"/>
    </xf>
    <xf numFmtId="179" fontId="12" fillId="33" borderId="0" xfId="0" applyNumberFormat="1" applyFont="1" applyFill="1" applyBorder="1" applyAlignment="1">
      <alignment vertical="center" shrinkToFit="1"/>
    </xf>
    <xf numFmtId="177" fontId="12" fillId="33" borderId="24" xfId="0" applyNumberFormat="1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7" fontId="5" fillId="0" borderId="42" xfId="0" applyNumberFormat="1" applyFont="1" applyFill="1" applyBorder="1" applyAlignment="1">
      <alignment horizontal="center" vertical="center" shrinkToFit="1"/>
    </xf>
    <xf numFmtId="177" fontId="5" fillId="0" borderId="13" xfId="0" applyNumberFormat="1" applyFont="1" applyFill="1" applyBorder="1" applyAlignment="1">
      <alignment horizontal="center" vertical="center" shrinkToFit="1"/>
    </xf>
    <xf numFmtId="177" fontId="5" fillId="0" borderId="42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81" fontId="10" fillId="33" borderId="36" xfId="0" applyNumberFormat="1" applyFont="1" applyFill="1" applyBorder="1" applyAlignment="1">
      <alignment horizontal="right" vertical="center" shrinkToFit="1"/>
    </xf>
    <xf numFmtId="181" fontId="10" fillId="33" borderId="43" xfId="0" applyNumberFormat="1" applyFont="1" applyFill="1" applyBorder="1" applyAlignment="1">
      <alignment horizontal="right" vertical="center" shrinkToFit="1"/>
    </xf>
    <xf numFmtId="177" fontId="11" fillId="0" borderId="0" xfId="49" applyNumberFormat="1" applyFont="1" applyFill="1" applyBorder="1" applyAlignment="1">
      <alignment horizontal="right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177" fontId="10" fillId="0" borderId="44" xfId="49" applyNumberFormat="1" applyFont="1" applyFill="1" applyBorder="1" applyAlignment="1">
      <alignment horizontal="right" vertical="center" shrinkToFit="1"/>
    </xf>
    <xf numFmtId="177" fontId="10" fillId="0" borderId="0" xfId="49" applyNumberFormat="1" applyFont="1" applyFill="1" applyBorder="1" applyAlignment="1">
      <alignment horizontal="right" vertical="center" shrinkToFit="1"/>
    </xf>
    <xf numFmtId="177" fontId="10" fillId="0" borderId="0" xfId="49" applyNumberFormat="1" applyFont="1" applyFill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1" fillId="33" borderId="28" xfId="0" applyNumberFormat="1" applyFont="1" applyFill="1" applyBorder="1" applyAlignment="1">
      <alignment horizontal="right" vertical="center" shrinkToFit="1"/>
    </xf>
    <xf numFmtId="177" fontId="11" fillId="33" borderId="21" xfId="0" applyNumberFormat="1" applyFont="1" applyFill="1" applyBorder="1" applyAlignment="1">
      <alignment horizontal="right" vertical="center" shrinkToFit="1"/>
    </xf>
    <xf numFmtId="177" fontId="10" fillId="0" borderId="19" xfId="49" applyNumberFormat="1" applyFont="1" applyFill="1" applyBorder="1" applyAlignment="1">
      <alignment horizontal="right" vertical="center" shrinkToFit="1"/>
    </xf>
    <xf numFmtId="177" fontId="10" fillId="0" borderId="45" xfId="49" applyNumberFormat="1" applyFont="1" applyFill="1" applyBorder="1" applyAlignment="1">
      <alignment horizontal="right" vertical="center" shrinkToFit="1"/>
    </xf>
    <xf numFmtId="177" fontId="10" fillId="0" borderId="16" xfId="49" applyNumberFormat="1" applyFont="1" applyFill="1" applyBorder="1" applyAlignment="1">
      <alignment horizontal="right" vertical="center" shrinkToFit="1"/>
    </xf>
    <xf numFmtId="177" fontId="10" fillId="0" borderId="46" xfId="49" applyNumberFormat="1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181" fontId="10" fillId="33" borderId="47" xfId="0" applyNumberFormat="1" applyFont="1" applyFill="1" applyBorder="1" applyAlignment="1">
      <alignment horizontal="right" vertical="center" shrinkToFit="1"/>
    </xf>
    <xf numFmtId="181" fontId="10" fillId="33" borderId="48" xfId="0" applyNumberFormat="1" applyFont="1" applyFill="1" applyBorder="1" applyAlignment="1">
      <alignment horizontal="right" vertical="center" shrinkToFit="1"/>
    </xf>
    <xf numFmtId="181" fontId="10" fillId="33" borderId="49" xfId="0" applyNumberFormat="1" applyFont="1" applyFill="1" applyBorder="1" applyAlignment="1">
      <alignment horizontal="right" vertical="center" shrinkToFit="1"/>
    </xf>
    <xf numFmtId="177" fontId="10" fillId="33" borderId="36" xfId="0" applyNumberFormat="1" applyFont="1" applyFill="1" applyBorder="1" applyAlignment="1">
      <alignment horizontal="right" vertical="center" shrinkToFit="1"/>
    </xf>
    <xf numFmtId="177" fontId="10" fillId="33" borderId="50" xfId="0" applyNumberFormat="1" applyFont="1" applyFill="1" applyBorder="1" applyAlignment="1">
      <alignment horizontal="right" vertical="center" shrinkToFit="1"/>
    </xf>
    <xf numFmtId="181" fontId="10" fillId="33" borderId="50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7" fontId="10" fillId="0" borderId="51" xfId="49" applyNumberFormat="1" applyFont="1" applyFill="1" applyBorder="1" applyAlignment="1">
      <alignment horizontal="right" vertical="center" shrinkToFit="1"/>
    </xf>
    <xf numFmtId="177" fontId="10" fillId="0" borderId="11" xfId="49" applyNumberFormat="1" applyFont="1" applyFill="1" applyBorder="1" applyAlignment="1">
      <alignment horizontal="right" vertical="center" shrinkToFit="1"/>
    </xf>
    <xf numFmtId="177" fontId="3" fillId="0" borderId="52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 wrapText="1"/>
    </xf>
    <xf numFmtId="177" fontId="11" fillId="33" borderId="23" xfId="0" applyNumberFormat="1" applyFont="1" applyFill="1" applyBorder="1" applyAlignment="1">
      <alignment horizontal="right" vertical="center" shrinkToFit="1"/>
    </xf>
    <xf numFmtId="177" fontId="5" fillId="0" borderId="14" xfId="0" applyNumberFormat="1" applyFont="1" applyFill="1" applyBorder="1" applyAlignment="1">
      <alignment horizontal="center" vertical="center"/>
    </xf>
    <xf numFmtId="177" fontId="11" fillId="0" borderId="0" xfId="49" applyNumberFormat="1" applyFont="1" applyFill="1" applyAlignment="1">
      <alignment horizontal="right" vertical="center" shrinkToFit="1"/>
    </xf>
    <xf numFmtId="177" fontId="10" fillId="0" borderId="53" xfId="49" applyNumberFormat="1" applyFont="1" applyFill="1" applyBorder="1" applyAlignment="1">
      <alignment horizontal="right" vertical="center" shrinkToFit="1"/>
    </xf>
    <xf numFmtId="177" fontId="10" fillId="0" borderId="54" xfId="49" applyNumberFormat="1" applyFont="1" applyFill="1" applyBorder="1" applyAlignment="1">
      <alignment horizontal="right"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10" fillId="0" borderId="51" xfId="0" applyNumberFormat="1" applyFont="1" applyFill="1" applyBorder="1" applyAlignment="1">
      <alignment horizontal="right" vertical="center" shrinkToFit="1"/>
    </xf>
    <xf numFmtId="177" fontId="10" fillId="0" borderId="11" xfId="0" applyNumberFormat="1" applyFont="1" applyFill="1" applyBorder="1" applyAlignment="1">
      <alignment horizontal="right" vertical="center" shrinkToFit="1"/>
    </xf>
    <xf numFmtId="177" fontId="10" fillId="0" borderId="45" xfId="0" applyNumberFormat="1" applyFont="1" applyFill="1" applyBorder="1" applyAlignment="1">
      <alignment horizontal="right" vertical="center" shrinkToFit="1"/>
    </xf>
    <xf numFmtId="177" fontId="10" fillId="0" borderId="29" xfId="0" applyNumberFormat="1" applyFont="1" applyFill="1" applyBorder="1" applyAlignment="1">
      <alignment horizontal="right" vertical="center" shrinkToFit="1"/>
    </xf>
    <xf numFmtId="42" fontId="10" fillId="33" borderId="36" xfId="0" applyNumberFormat="1" applyFont="1" applyFill="1" applyBorder="1" applyAlignment="1">
      <alignment horizontal="right" vertical="center" shrinkToFit="1"/>
    </xf>
    <xf numFmtId="42" fontId="10" fillId="33" borderId="50" xfId="0" applyNumberFormat="1" applyFont="1" applyFill="1" applyBorder="1" applyAlignment="1">
      <alignment horizontal="right" vertical="center" shrinkToFit="1"/>
    </xf>
    <xf numFmtId="177" fontId="10" fillId="33" borderId="47" xfId="0" applyNumberFormat="1" applyFont="1" applyFill="1" applyBorder="1" applyAlignment="1">
      <alignment horizontal="right" vertical="center" shrinkToFit="1"/>
    </xf>
    <xf numFmtId="177" fontId="10" fillId="33" borderId="48" xfId="0" applyNumberFormat="1" applyFont="1" applyFill="1" applyBorder="1" applyAlignment="1">
      <alignment horizontal="right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2" fontId="3" fillId="0" borderId="0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2"/>
  <sheetViews>
    <sheetView showGridLines="0" tabSelected="1" view="pageBreakPreview" zoomScaleSheetLayoutView="100" zoomScalePageLayoutView="0" workbookViewId="0" topLeftCell="M22">
      <selection activeCell="AC38" sqref="AC38"/>
    </sheetView>
  </sheetViews>
  <sheetFormatPr defaultColWidth="9.75390625" defaultRowHeight="14.25" customHeight="1"/>
  <cols>
    <col min="1" max="1" width="1.4921875" style="11" customWidth="1"/>
    <col min="2" max="2" width="5.375" style="10" customWidth="1"/>
    <col min="3" max="3" width="5.375" style="23" customWidth="1"/>
    <col min="4" max="4" width="5.375" style="24" customWidth="1"/>
    <col min="5" max="6" width="6.125" style="11" customWidth="1"/>
    <col min="7" max="8" width="6.875" style="11" customWidth="1"/>
    <col min="9" max="9" width="6.125" style="11" customWidth="1"/>
    <col min="10" max="15" width="5.875" style="11" customWidth="1"/>
    <col min="16" max="17" width="5.875" style="25" customWidth="1"/>
    <col min="18" max="19" width="5.875" style="11" customWidth="1"/>
    <col min="20" max="20" width="2.00390625" style="11" customWidth="1"/>
    <col min="21" max="22" width="5.875" style="25" customWidth="1"/>
    <col min="23" max="42" width="5.875" style="11" customWidth="1"/>
    <col min="43" max="16384" width="9.75390625" style="11" customWidth="1"/>
  </cols>
  <sheetData>
    <row r="1" spans="15:26" s="1" customFormat="1" ht="18" customHeight="1">
      <c r="O1" s="2"/>
      <c r="R1" s="2" t="s">
        <v>59</v>
      </c>
      <c r="S1" s="2"/>
      <c r="T1" s="2"/>
      <c r="U1" s="3" t="s">
        <v>6</v>
      </c>
      <c r="V1" s="4"/>
      <c r="W1" s="4"/>
      <c r="X1" s="4"/>
      <c r="Y1" s="4"/>
      <c r="Z1" s="4"/>
    </row>
    <row r="2" spans="16:26" s="5" customFormat="1" ht="15" customHeight="1">
      <c r="P2" s="8"/>
      <c r="Q2" s="8"/>
      <c r="U2" s="9"/>
      <c r="V2" s="9"/>
      <c r="W2" s="9"/>
      <c r="X2" s="9"/>
      <c r="Y2" s="9"/>
      <c r="Z2" s="9"/>
    </row>
    <row r="3" spans="15:21" s="5" customFormat="1" ht="15" customHeight="1">
      <c r="O3" s="10"/>
      <c r="R3" s="10" t="s">
        <v>34</v>
      </c>
      <c r="S3" s="10"/>
      <c r="T3" s="10"/>
      <c r="U3" s="11" t="s">
        <v>11</v>
      </c>
    </row>
    <row r="4" spans="2:20" s="5" customFormat="1" ht="15" customHeight="1" thickBot="1">
      <c r="B4" s="7" t="s">
        <v>0</v>
      </c>
      <c r="N4" s="8"/>
      <c r="O4" s="8"/>
      <c r="S4" s="8"/>
      <c r="T4" s="8"/>
    </row>
    <row r="5" spans="2:52" s="5" customFormat="1" ht="18" customHeight="1" thickTop="1">
      <c r="B5" s="174" t="s">
        <v>66</v>
      </c>
      <c r="C5" s="174"/>
      <c r="D5" s="174"/>
      <c r="E5" s="175"/>
      <c r="F5" s="174" t="s">
        <v>19</v>
      </c>
      <c r="G5" s="174"/>
      <c r="H5" s="174"/>
      <c r="I5" s="175"/>
      <c r="J5" s="13"/>
      <c r="K5" s="13"/>
      <c r="L5" s="36"/>
      <c r="M5" s="36" t="s">
        <v>22</v>
      </c>
      <c r="N5" s="13"/>
      <c r="O5" s="36" t="s">
        <v>23</v>
      </c>
      <c r="P5" s="13"/>
      <c r="Q5" s="36" t="s">
        <v>24</v>
      </c>
      <c r="R5" s="13"/>
      <c r="S5" s="36"/>
      <c r="T5" s="8"/>
      <c r="U5" s="13" t="s">
        <v>107</v>
      </c>
      <c r="V5" s="36" t="s">
        <v>47</v>
      </c>
      <c r="W5" s="13"/>
      <c r="X5" s="36" t="s">
        <v>48</v>
      </c>
      <c r="Y5" s="13"/>
      <c r="Z5" s="36" t="s">
        <v>49</v>
      </c>
      <c r="AA5" s="36" t="s">
        <v>98</v>
      </c>
      <c r="AB5" s="36"/>
      <c r="AC5" s="213" t="s">
        <v>21</v>
      </c>
      <c r="AD5" s="214"/>
      <c r="AE5" s="214"/>
      <c r="AF5" s="215"/>
      <c r="AG5" s="79" t="s">
        <v>85</v>
      </c>
      <c r="AH5" s="83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2:52" s="5" customFormat="1" ht="18" customHeight="1">
      <c r="B6" s="176"/>
      <c r="C6" s="176"/>
      <c r="D6" s="176"/>
      <c r="E6" s="177"/>
      <c r="F6" s="178"/>
      <c r="G6" s="178"/>
      <c r="H6" s="178"/>
      <c r="I6" s="179"/>
      <c r="J6" s="187" t="s">
        <v>30</v>
      </c>
      <c r="K6" s="180"/>
      <c r="L6" s="180"/>
      <c r="M6" s="181"/>
      <c r="N6" s="187" t="s">
        <v>12</v>
      </c>
      <c r="O6" s="180"/>
      <c r="P6" s="180"/>
      <c r="Q6" s="180"/>
      <c r="R6" s="108" t="s">
        <v>43</v>
      </c>
      <c r="S6" s="39" t="s">
        <v>44</v>
      </c>
      <c r="T6" s="8"/>
      <c r="U6" s="180" t="s">
        <v>100</v>
      </c>
      <c r="V6" s="181"/>
      <c r="W6" s="187" t="s">
        <v>101</v>
      </c>
      <c r="X6" s="181"/>
      <c r="Y6" s="187" t="s">
        <v>64</v>
      </c>
      <c r="Z6" s="181"/>
      <c r="AA6" s="187" t="s">
        <v>13</v>
      </c>
      <c r="AB6" s="181"/>
      <c r="AC6" s="187" t="s">
        <v>14</v>
      </c>
      <c r="AD6" s="181"/>
      <c r="AE6" s="187" t="s">
        <v>71</v>
      </c>
      <c r="AF6" s="181"/>
      <c r="AG6" s="52"/>
      <c r="AH6" s="53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2:52" s="14" customFormat="1" ht="18" customHeight="1">
      <c r="B7" s="178"/>
      <c r="C7" s="178"/>
      <c r="D7" s="178"/>
      <c r="E7" s="179"/>
      <c r="F7" s="182" t="s">
        <v>20</v>
      </c>
      <c r="G7" s="183"/>
      <c r="H7" s="217" t="s">
        <v>27</v>
      </c>
      <c r="I7" s="183"/>
      <c r="J7" s="187" t="s">
        <v>20</v>
      </c>
      <c r="K7" s="181"/>
      <c r="L7" s="187" t="s">
        <v>27</v>
      </c>
      <c r="M7" s="181"/>
      <c r="N7" s="187" t="s">
        <v>20</v>
      </c>
      <c r="O7" s="181"/>
      <c r="P7" s="187" t="s">
        <v>27</v>
      </c>
      <c r="Q7" s="180"/>
      <c r="R7" s="51" t="s">
        <v>1</v>
      </c>
      <c r="S7" s="39" t="s">
        <v>28</v>
      </c>
      <c r="T7" s="8"/>
      <c r="U7" s="39" t="s">
        <v>1</v>
      </c>
      <c r="V7" s="39" t="s">
        <v>28</v>
      </c>
      <c r="W7" s="51" t="s">
        <v>1</v>
      </c>
      <c r="X7" s="51" t="s">
        <v>28</v>
      </c>
      <c r="Y7" s="51" t="s">
        <v>1</v>
      </c>
      <c r="Z7" s="51" t="s">
        <v>28</v>
      </c>
      <c r="AA7" s="51" t="s">
        <v>1</v>
      </c>
      <c r="AB7" s="51" t="s">
        <v>28</v>
      </c>
      <c r="AC7" s="51" t="s">
        <v>1</v>
      </c>
      <c r="AD7" s="51" t="s">
        <v>28</v>
      </c>
      <c r="AE7" s="51" t="s">
        <v>1</v>
      </c>
      <c r="AF7" s="51" t="s">
        <v>28</v>
      </c>
      <c r="AG7" s="187" t="s">
        <v>27</v>
      </c>
      <c r="AH7" s="180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2:34" s="5" customFormat="1" ht="18" customHeight="1">
      <c r="B8" s="188" t="s">
        <v>74</v>
      </c>
      <c r="C8" s="188"/>
      <c r="D8" s="42" t="s">
        <v>18</v>
      </c>
      <c r="E8" s="97" t="s">
        <v>76</v>
      </c>
      <c r="F8" s="190">
        <f>SUM(J8,AC8,AE8)</f>
        <v>9418</v>
      </c>
      <c r="G8" s="190"/>
      <c r="H8" s="191">
        <f>SUM(L8,AD8,AF8,AG8)</f>
        <v>9564</v>
      </c>
      <c r="I8" s="191"/>
      <c r="J8" s="192">
        <f>SUM(N8,R8,U8,W8,Y8,AA8)</f>
        <v>9350</v>
      </c>
      <c r="K8" s="192"/>
      <c r="L8" s="192">
        <f>SUM(P8,S8,V8,X8,Z8,AB8)</f>
        <v>9284</v>
      </c>
      <c r="M8" s="192"/>
      <c r="N8" s="191">
        <v>6084</v>
      </c>
      <c r="O8" s="191"/>
      <c r="P8" s="191">
        <v>6068</v>
      </c>
      <c r="Q8" s="191"/>
      <c r="R8" s="62">
        <v>420</v>
      </c>
      <c r="S8" s="62">
        <v>419</v>
      </c>
      <c r="T8" s="63"/>
      <c r="U8" s="62">
        <v>732</v>
      </c>
      <c r="V8" s="62">
        <v>726</v>
      </c>
      <c r="W8" s="62">
        <v>970</v>
      </c>
      <c r="X8" s="62">
        <v>967</v>
      </c>
      <c r="Y8" s="93">
        <v>846</v>
      </c>
      <c r="Z8" s="93">
        <v>836</v>
      </c>
      <c r="AA8" s="62">
        <v>298</v>
      </c>
      <c r="AB8" s="62">
        <v>268</v>
      </c>
      <c r="AC8" s="86">
        <v>68</v>
      </c>
      <c r="AD8" s="86">
        <v>40</v>
      </c>
      <c r="AE8" s="105" t="s">
        <v>69</v>
      </c>
      <c r="AF8" s="105" t="s">
        <v>70</v>
      </c>
      <c r="AG8" s="236">
        <v>240</v>
      </c>
      <c r="AH8" s="236"/>
    </row>
    <row r="9" spans="2:34" s="5" customFormat="1" ht="18" customHeight="1">
      <c r="B9" s="40"/>
      <c r="C9" s="40">
        <v>24</v>
      </c>
      <c r="D9" s="44"/>
      <c r="E9" s="97" t="s">
        <v>77</v>
      </c>
      <c r="F9" s="190">
        <f>SUM(J9,AC9,AE9)</f>
        <v>8600</v>
      </c>
      <c r="G9" s="190"/>
      <c r="H9" s="191">
        <f>SUM(L9,AD9,AF9,AG9)</f>
        <v>8646</v>
      </c>
      <c r="I9" s="191"/>
      <c r="J9" s="192">
        <f>SUM(N9,R9,U9,W9,Y9,AA9)</f>
        <v>8444</v>
      </c>
      <c r="K9" s="192"/>
      <c r="L9" s="192">
        <f aca="true" t="shared" si="0" ref="L9:L23">SUM(P9,S9,V9,X9,Z9,AB9)</f>
        <v>8370</v>
      </c>
      <c r="M9" s="192"/>
      <c r="N9" s="191">
        <f>5061+37</f>
        <v>5098</v>
      </c>
      <c r="O9" s="191"/>
      <c r="P9" s="191">
        <v>5061</v>
      </c>
      <c r="Q9" s="191"/>
      <c r="R9" s="71">
        <v>706</v>
      </c>
      <c r="S9" s="71">
        <v>701</v>
      </c>
      <c r="T9" s="63"/>
      <c r="U9" s="72">
        <v>730</v>
      </c>
      <c r="V9" s="72">
        <v>721</v>
      </c>
      <c r="W9" s="106" t="s">
        <v>57</v>
      </c>
      <c r="X9" s="106" t="s">
        <v>57</v>
      </c>
      <c r="Y9" s="94">
        <v>1726</v>
      </c>
      <c r="Z9" s="94">
        <v>1711</v>
      </c>
      <c r="AA9" s="72">
        <v>184</v>
      </c>
      <c r="AB9" s="72">
        <v>176</v>
      </c>
      <c r="AC9" s="72">
        <v>96</v>
      </c>
      <c r="AD9" s="72">
        <v>96</v>
      </c>
      <c r="AE9" s="96">
        <v>60</v>
      </c>
      <c r="AF9" s="96">
        <v>60</v>
      </c>
      <c r="AG9" s="192">
        <v>120</v>
      </c>
      <c r="AH9" s="192"/>
    </row>
    <row r="10" spans="2:34" s="20" customFormat="1" ht="18" customHeight="1">
      <c r="B10" s="40"/>
      <c r="C10" s="98">
        <v>25</v>
      </c>
      <c r="D10" s="44"/>
      <c r="E10" s="74" t="s">
        <v>78</v>
      </c>
      <c r="F10" s="186">
        <f>SUM(J10,AC10,AE10)</f>
        <v>7850</v>
      </c>
      <c r="G10" s="186"/>
      <c r="H10" s="218">
        <f>SUM(L10,AD10,AF10,AG10)</f>
        <v>7819</v>
      </c>
      <c r="I10" s="218"/>
      <c r="J10" s="221">
        <f>SUM(N10,R10,U10,W10,Y10,AA10)</f>
        <v>7394</v>
      </c>
      <c r="K10" s="221"/>
      <c r="L10" s="221">
        <f t="shared" si="0"/>
        <v>7296</v>
      </c>
      <c r="M10" s="221"/>
      <c r="N10" s="193">
        <f>SUM(N12:O23)</f>
        <v>5658</v>
      </c>
      <c r="O10" s="194"/>
      <c r="P10" s="216">
        <f>SUM(P12:Q23)</f>
        <v>5592</v>
      </c>
      <c r="Q10" s="193"/>
      <c r="R10" s="81">
        <f>SUM(R12:R23)</f>
        <v>306</v>
      </c>
      <c r="S10" s="81">
        <f>SUM(S12:S23)</f>
        <v>306</v>
      </c>
      <c r="T10" s="64"/>
      <c r="U10" s="81">
        <f>SUM(U12:U23)</f>
        <v>730</v>
      </c>
      <c r="V10" s="81">
        <f>SUM(V12:V23)</f>
        <v>718</v>
      </c>
      <c r="W10" s="104" t="s">
        <v>57</v>
      </c>
      <c r="X10" s="104" t="s">
        <v>57</v>
      </c>
      <c r="Y10" s="81">
        <f aca="true" t="shared" si="1" ref="Y10:AF10">SUM(Y12:Y23)</f>
        <v>700</v>
      </c>
      <c r="Z10" s="95">
        <f t="shared" si="1"/>
        <v>680</v>
      </c>
      <c r="AA10" s="104" t="s">
        <v>57</v>
      </c>
      <c r="AB10" s="104" t="s">
        <v>57</v>
      </c>
      <c r="AC10" s="87">
        <f t="shared" si="1"/>
        <v>92</v>
      </c>
      <c r="AD10" s="87">
        <f t="shared" si="1"/>
        <v>92</v>
      </c>
      <c r="AE10" s="87">
        <f t="shared" si="1"/>
        <v>364</v>
      </c>
      <c r="AF10" s="87">
        <f t="shared" si="1"/>
        <v>362</v>
      </c>
      <c r="AG10" s="216">
        <f>SUM(AG12:AH23)</f>
        <v>69</v>
      </c>
      <c r="AH10" s="193"/>
    </row>
    <row r="11" spans="2:34" s="20" customFormat="1" ht="9" customHeight="1">
      <c r="B11" s="40"/>
      <c r="C11" s="98"/>
      <c r="D11" s="44"/>
      <c r="E11" s="74"/>
      <c r="F11" s="88"/>
      <c r="G11" s="81"/>
      <c r="H11" s="81"/>
      <c r="I11" s="81"/>
      <c r="J11" s="82"/>
      <c r="K11" s="80"/>
      <c r="L11" s="82"/>
      <c r="M11" s="80"/>
      <c r="N11" s="81"/>
      <c r="O11" s="81"/>
      <c r="P11" s="81"/>
      <c r="Q11" s="82"/>
      <c r="R11" s="81"/>
      <c r="S11" s="81"/>
      <c r="T11" s="64"/>
      <c r="U11" s="81"/>
      <c r="V11" s="84"/>
      <c r="W11" s="107"/>
      <c r="X11" s="107"/>
      <c r="Y11" s="84"/>
      <c r="Z11" s="84"/>
      <c r="AA11" s="84"/>
      <c r="AB11" s="84"/>
      <c r="AC11" s="73"/>
      <c r="AD11" s="73"/>
      <c r="AE11" s="73"/>
      <c r="AF11" s="67"/>
      <c r="AG11" s="73"/>
      <c r="AH11" s="85"/>
    </row>
    <row r="12" spans="2:34" s="5" customFormat="1" ht="18" customHeight="1">
      <c r="B12" s="188" t="s">
        <v>67</v>
      </c>
      <c r="C12" s="188"/>
      <c r="D12" s="43" t="s">
        <v>54</v>
      </c>
      <c r="E12" s="99" t="s">
        <v>8</v>
      </c>
      <c r="F12" s="219">
        <f aca="true" t="shared" si="2" ref="F12:F23">SUM(J12,AC12,AE12)</f>
        <v>548</v>
      </c>
      <c r="G12" s="220"/>
      <c r="H12" s="191">
        <f aca="true" t="shared" si="3" ref="H12:H23">SUM(L12,AD12,AF12,AG12)</f>
        <v>538</v>
      </c>
      <c r="I12" s="191"/>
      <c r="J12" s="192">
        <f>SUM(N12,R12,U12,W12,Y12,AA12)</f>
        <v>540</v>
      </c>
      <c r="K12" s="192"/>
      <c r="L12" s="192">
        <f t="shared" si="0"/>
        <v>530</v>
      </c>
      <c r="M12" s="192"/>
      <c r="N12" s="184">
        <v>420</v>
      </c>
      <c r="O12" s="185"/>
      <c r="P12" s="184">
        <v>415</v>
      </c>
      <c r="Q12" s="207"/>
      <c r="R12" s="109" t="s">
        <v>58</v>
      </c>
      <c r="S12" s="109" t="s">
        <v>58</v>
      </c>
      <c r="T12" s="110"/>
      <c r="U12" s="111">
        <v>60</v>
      </c>
      <c r="V12" s="112">
        <v>59</v>
      </c>
      <c r="W12" s="109" t="s">
        <v>96</v>
      </c>
      <c r="X12" s="109" t="s">
        <v>97</v>
      </c>
      <c r="Y12" s="111">
        <v>60</v>
      </c>
      <c r="Z12" s="112">
        <v>56</v>
      </c>
      <c r="AA12" s="109" t="s">
        <v>96</v>
      </c>
      <c r="AB12" s="109" t="s">
        <v>97</v>
      </c>
      <c r="AC12" s="109" t="s">
        <v>96</v>
      </c>
      <c r="AD12" s="109" t="s">
        <v>96</v>
      </c>
      <c r="AE12" s="111">
        <v>8</v>
      </c>
      <c r="AF12" s="112">
        <v>8</v>
      </c>
      <c r="AG12" s="237" t="s">
        <v>105</v>
      </c>
      <c r="AH12" s="238"/>
    </row>
    <row r="13" spans="2:34" s="5" customFormat="1" ht="18" customHeight="1">
      <c r="B13" s="8"/>
      <c r="C13" s="8"/>
      <c r="D13" s="44">
        <v>5</v>
      </c>
      <c r="E13" s="100"/>
      <c r="F13" s="197">
        <f t="shared" si="2"/>
        <v>568</v>
      </c>
      <c r="G13" s="198"/>
      <c r="H13" s="191">
        <f t="shared" si="3"/>
        <v>594</v>
      </c>
      <c r="I13" s="191"/>
      <c r="J13" s="192">
        <f>SUM(N13,R13,U13,W13,Y13,AA13)</f>
        <v>558</v>
      </c>
      <c r="K13" s="192"/>
      <c r="L13" s="192">
        <f t="shared" si="0"/>
        <v>558</v>
      </c>
      <c r="M13" s="192"/>
      <c r="N13" s="184">
        <v>434</v>
      </c>
      <c r="O13" s="185"/>
      <c r="P13" s="184">
        <v>434</v>
      </c>
      <c r="Q13" s="207"/>
      <c r="R13" s="109" t="s">
        <v>58</v>
      </c>
      <c r="S13" s="109" t="s">
        <v>58</v>
      </c>
      <c r="T13" s="110"/>
      <c r="U13" s="111">
        <v>62</v>
      </c>
      <c r="V13" s="112">
        <v>62</v>
      </c>
      <c r="W13" s="109" t="s">
        <v>96</v>
      </c>
      <c r="X13" s="109" t="s">
        <v>97</v>
      </c>
      <c r="Y13" s="111">
        <v>62</v>
      </c>
      <c r="Z13" s="111">
        <v>62</v>
      </c>
      <c r="AA13" s="109" t="s">
        <v>96</v>
      </c>
      <c r="AB13" s="109" t="s">
        <v>97</v>
      </c>
      <c r="AC13" s="109" t="s">
        <v>96</v>
      </c>
      <c r="AD13" s="109" t="s">
        <v>96</v>
      </c>
      <c r="AE13" s="111">
        <v>10</v>
      </c>
      <c r="AF13" s="112">
        <v>10</v>
      </c>
      <c r="AG13" s="205">
        <v>26</v>
      </c>
      <c r="AH13" s="206"/>
    </row>
    <row r="14" spans="2:34" s="5" customFormat="1" ht="18" customHeight="1">
      <c r="B14" s="40"/>
      <c r="C14" s="44"/>
      <c r="D14" s="44">
        <v>6</v>
      </c>
      <c r="E14" s="100"/>
      <c r="F14" s="197">
        <f t="shared" si="2"/>
        <v>634</v>
      </c>
      <c r="G14" s="198"/>
      <c r="H14" s="191">
        <f t="shared" si="3"/>
        <v>635</v>
      </c>
      <c r="I14" s="191"/>
      <c r="J14" s="192">
        <f aca="true" t="shared" si="4" ref="J14:J23">SUM(N14,R14,U14,W14,Y14,AA14)</f>
        <v>600</v>
      </c>
      <c r="K14" s="192"/>
      <c r="L14" s="192">
        <f t="shared" si="0"/>
        <v>599</v>
      </c>
      <c r="M14" s="192"/>
      <c r="N14" s="184">
        <v>420</v>
      </c>
      <c r="O14" s="185"/>
      <c r="P14" s="184">
        <v>420</v>
      </c>
      <c r="Q14" s="207"/>
      <c r="R14" s="111">
        <v>60</v>
      </c>
      <c r="S14" s="111">
        <v>60</v>
      </c>
      <c r="T14" s="110"/>
      <c r="U14" s="111">
        <v>60</v>
      </c>
      <c r="V14" s="112">
        <v>59</v>
      </c>
      <c r="W14" s="109" t="s">
        <v>96</v>
      </c>
      <c r="X14" s="109" t="s">
        <v>97</v>
      </c>
      <c r="Y14" s="111">
        <v>60</v>
      </c>
      <c r="Z14" s="111">
        <v>60</v>
      </c>
      <c r="AA14" s="109" t="s">
        <v>96</v>
      </c>
      <c r="AB14" s="109" t="s">
        <v>97</v>
      </c>
      <c r="AC14" s="109" t="s">
        <v>96</v>
      </c>
      <c r="AD14" s="109" t="s">
        <v>96</v>
      </c>
      <c r="AE14" s="111">
        <v>34</v>
      </c>
      <c r="AF14" s="112">
        <v>34</v>
      </c>
      <c r="AG14" s="205">
        <v>2</v>
      </c>
      <c r="AH14" s="206"/>
    </row>
    <row r="15" spans="2:34" s="5" customFormat="1" ht="18" customHeight="1">
      <c r="B15" s="40"/>
      <c r="C15" s="44"/>
      <c r="D15" s="44">
        <v>7</v>
      </c>
      <c r="E15" s="100"/>
      <c r="F15" s="197">
        <f t="shared" si="2"/>
        <v>725</v>
      </c>
      <c r="G15" s="198"/>
      <c r="H15" s="189">
        <f t="shared" si="3"/>
        <v>725</v>
      </c>
      <c r="I15" s="190"/>
      <c r="J15" s="192">
        <f t="shared" si="4"/>
        <v>682</v>
      </c>
      <c r="K15" s="192"/>
      <c r="L15" s="192">
        <f t="shared" si="0"/>
        <v>682</v>
      </c>
      <c r="M15" s="192"/>
      <c r="N15" s="184">
        <v>496</v>
      </c>
      <c r="O15" s="185"/>
      <c r="P15" s="184">
        <v>496</v>
      </c>
      <c r="Q15" s="207"/>
      <c r="R15" s="113">
        <v>62</v>
      </c>
      <c r="S15" s="113">
        <v>62</v>
      </c>
      <c r="T15" s="110"/>
      <c r="U15" s="111">
        <v>62</v>
      </c>
      <c r="V15" s="112">
        <v>62</v>
      </c>
      <c r="W15" s="109" t="s">
        <v>96</v>
      </c>
      <c r="X15" s="109" t="s">
        <v>97</v>
      </c>
      <c r="Y15" s="111">
        <v>62</v>
      </c>
      <c r="Z15" s="111">
        <v>62</v>
      </c>
      <c r="AA15" s="109" t="s">
        <v>96</v>
      </c>
      <c r="AB15" s="109" t="s">
        <v>97</v>
      </c>
      <c r="AC15" s="114">
        <v>9</v>
      </c>
      <c r="AD15" s="114">
        <v>9</v>
      </c>
      <c r="AE15" s="111">
        <v>34</v>
      </c>
      <c r="AF15" s="112">
        <v>34</v>
      </c>
      <c r="AG15" s="237" t="s">
        <v>105</v>
      </c>
      <c r="AH15" s="238"/>
    </row>
    <row r="16" spans="2:34" s="5" customFormat="1" ht="18" customHeight="1">
      <c r="B16" s="40"/>
      <c r="C16" s="44"/>
      <c r="D16" s="44">
        <v>8</v>
      </c>
      <c r="E16" s="100"/>
      <c r="F16" s="197">
        <f t="shared" si="2"/>
        <v>800</v>
      </c>
      <c r="G16" s="198"/>
      <c r="H16" s="189">
        <f t="shared" si="3"/>
        <v>800</v>
      </c>
      <c r="I16" s="190"/>
      <c r="J16" s="192">
        <f t="shared" si="4"/>
        <v>744</v>
      </c>
      <c r="K16" s="192"/>
      <c r="L16" s="192">
        <f t="shared" si="0"/>
        <v>744</v>
      </c>
      <c r="M16" s="192"/>
      <c r="N16" s="184">
        <v>496</v>
      </c>
      <c r="O16" s="185"/>
      <c r="P16" s="184">
        <v>496</v>
      </c>
      <c r="Q16" s="207"/>
      <c r="R16" s="111">
        <v>124</v>
      </c>
      <c r="S16" s="111">
        <v>124</v>
      </c>
      <c r="T16" s="110"/>
      <c r="U16" s="111">
        <v>62</v>
      </c>
      <c r="V16" s="112">
        <v>62</v>
      </c>
      <c r="W16" s="109" t="s">
        <v>96</v>
      </c>
      <c r="X16" s="109" t="s">
        <v>97</v>
      </c>
      <c r="Y16" s="111">
        <v>62</v>
      </c>
      <c r="Z16" s="111">
        <v>62</v>
      </c>
      <c r="AA16" s="109" t="s">
        <v>96</v>
      </c>
      <c r="AB16" s="109" t="s">
        <v>97</v>
      </c>
      <c r="AC16" s="114">
        <v>18</v>
      </c>
      <c r="AD16" s="114">
        <v>18</v>
      </c>
      <c r="AE16" s="111">
        <v>38</v>
      </c>
      <c r="AF16" s="112">
        <v>38</v>
      </c>
      <c r="AG16" s="237" t="s">
        <v>105</v>
      </c>
      <c r="AH16" s="238"/>
    </row>
    <row r="17" spans="2:34" s="5" customFormat="1" ht="18" customHeight="1">
      <c r="B17" s="40"/>
      <c r="C17" s="44"/>
      <c r="D17" s="44">
        <v>9</v>
      </c>
      <c r="E17" s="100"/>
      <c r="F17" s="197">
        <f t="shared" si="2"/>
        <v>706</v>
      </c>
      <c r="G17" s="198"/>
      <c r="H17" s="189">
        <f t="shared" si="3"/>
        <v>698</v>
      </c>
      <c r="I17" s="190"/>
      <c r="J17" s="192">
        <f t="shared" si="4"/>
        <v>660</v>
      </c>
      <c r="K17" s="192"/>
      <c r="L17" s="192">
        <f t="shared" si="0"/>
        <v>651</v>
      </c>
      <c r="M17" s="192"/>
      <c r="N17" s="184">
        <v>480</v>
      </c>
      <c r="O17" s="185"/>
      <c r="P17" s="184">
        <v>475</v>
      </c>
      <c r="Q17" s="207"/>
      <c r="R17" s="111">
        <v>60</v>
      </c>
      <c r="S17" s="111">
        <v>60</v>
      </c>
      <c r="T17" s="110"/>
      <c r="U17" s="111">
        <v>60</v>
      </c>
      <c r="V17" s="112">
        <v>60</v>
      </c>
      <c r="W17" s="109" t="s">
        <v>96</v>
      </c>
      <c r="X17" s="109" t="s">
        <v>97</v>
      </c>
      <c r="Y17" s="111">
        <v>60</v>
      </c>
      <c r="Z17" s="111">
        <v>56</v>
      </c>
      <c r="AA17" s="109" t="s">
        <v>96</v>
      </c>
      <c r="AB17" s="109" t="s">
        <v>97</v>
      </c>
      <c r="AC17" s="114">
        <v>14</v>
      </c>
      <c r="AD17" s="114">
        <v>14</v>
      </c>
      <c r="AE17" s="111">
        <v>32</v>
      </c>
      <c r="AF17" s="112">
        <v>32</v>
      </c>
      <c r="AG17" s="205">
        <v>1</v>
      </c>
      <c r="AH17" s="206"/>
    </row>
    <row r="18" spans="2:34" s="5" customFormat="1" ht="18" customHeight="1">
      <c r="B18" s="40"/>
      <c r="C18" s="44"/>
      <c r="D18" s="44">
        <v>10</v>
      </c>
      <c r="E18" s="100"/>
      <c r="F18" s="197">
        <f t="shared" si="2"/>
        <v>658</v>
      </c>
      <c r="G18" s="198"/>
      <c r="H18" s="189">
        <f t="shared" si="3"/>
        <v>658</v>
      </c>
      <c r="I18" s="190"/>
      <c r="J18" s="192">
        <f t="shared" si="4"/>
        <v>620</v>
      </c>
      <c r="K18" s="192"/>
      <c r="L18" s="192">
        <f t="shared" si="0"/>
        <v>612</v>
      </c>
      <c r="M18" s="192"/>
      <c r="N18" s="184">
        <v>496</v>
      </c>
      <c r="O18" s="185"/>
      <c r="P18" s="184">
        <v>489</v>
      </c>
      <c r="Q18" s="207"/>
      <c r="R18" s="109" t="s">
        <v>58</v>
      </c>
      <c r="S18" s="109" t="s">
        <v>58</v>
      </c>
      <c r="T18" s="110"/>
      <c r="U18" s="111">
        <v>62</v>
      </c>
      <c r="V18" s="112">
        <v>62</v>
      </c>
      <c r="W18" s="109" t="s">
        <v>96</v>
      </c>
      <c r="X18" s="109" t="s">
        <v>97</v>
      </c>
      <c r="Y18" s="111">
        <v>62</v>
      </c>
      <c r="Z18" s="111">
        <v>61</v>
      </c>
      <c r="AA18" s="109" t="s">
        <v>96</v>
      </c>
      <c r="AB18" s="109" t="s">
        <v>97</v>
      </c>
      <c r="AC18" s="109" t="s">
        <v>57</v>
      </c>
      <c r="AD18" s="109" t="s">
        <v>96</v>
      </c>
      <c r="AE18" s="111">
        <v>38</v>
      </c>
      <c r="AF18" s="112">
        <v>38</v>
      </c>
      <c r="AG18" s="205">
        <v>8</v>
      </c>
      <c r="AH18" s="206"/>
    </row>
    <row r="19" spans="2:34" s="5" customFormat="1" ht="18" customHeight="1">
      <c r="B19" s="40"/>
      <c r="C19" s="44"/>
      <c r="D19" s="44">
        <v>11</v>
      </c>
      <c r="E19" s="100"/>
      <c r="F19" s="197">
        <f t="shared" si="2"/>
        <v>634</v>
      </c>
      <c r="G19" s="198"/>
      <c r="H19" s="189">
        <f t="shared" si="3"/>
        <v>611</v>
      </c>
      <c r="I19" s="190"/>
      <c r="J19" s="192">
        <f t="shared" si="4"/>
        <v>600</v>
      </c>
      <c r="K19" s="192"/>
      <c r="L19" s="192">
        <f t="shared" si="0"/>
        <v>579</v>
      </c>
      <c r="M19" s="192"/>
      <c r="N19" s="184">
        <v>480</v>
      </c>
      <c r="O19" s="185"/>
      <c r="P19" s="184">
        <v>465</v>
      </c>
      <c r="Q19" s="207"/>
      <c r="R19" s="109" t="s">
        <v>58</v>
      </c>
      <c r="S19" s="109" t="s">
        <v>58</v>
      </c>
      <c r="T19" s="110"/>
      <c r="U19" s="111">
        <v>60</v>
      </c>
      <c r="V19" s="112">
        <v>56</v>
      </c>
      <c r="W19" s="109" t="s">
        <v>96</v>
      </c>
      <c r="X19" s="109" t="s">
        <v>97</v>
      </c>
      <c r="Y19" s="111">
        <v>60</v>
      </c>
      <c r="Z19" s="111">
        <v>58</v>
      </c>
      <c r="AA19" s="109" t="s">
        <v>96</v>
      </c>
      <c r="AB19" s="109" t="s">
        <v>97</v>
      </c>
      <c r="AC19" s="109" t="s">
        <v>96</v>
      </c>
      <c r="AD19" s="109" t="s">
        <v>96</v>
      </c>
      <c r="AE19" s="111">
        <v>34</v>
      </c>
      <c r="AF19" s="112">
        <v>32</v>
      </c>
      <c r="AG19" s="237" t="s">
        <v>105</v>
      </c>
      <c r="AH19" s="238"/>
    </row>
    <row r="20" spans="2:34" s="5" customFormat="1" ht="18" customHeight="1">
      <c r="B20" s="40"/>
      <c r="C20" s="44"/>
      <c r="D20" s="44">
        <v>12</v>
      </c>
      <c r="E20" s="100"/>
      <c r="F20" s="197">
        <f t="shared" si="2"/>
        <v>669</v>
      </c>
      <c r="G20" s="198"/>
      <c r="H20" s="189">
        <f t="shared" si="3"/>
        <v>667</v>
      </c>
      <c r="I20" s="190"/>
      <c r="J20" s="192">
        <f t="shared" si="4"/>
        <v>620</v>
      </c>
      <c r="K20" s="192"/>
      <c r="L20" s="192">
        <f t="shared" si="0"/>
        <v>616</v>
      </c>
      <c r="M20" s="192"/>
      <c r="N20" s="184">
        <v>496</v>
      </c>
      <c r="O20" s="185"/>
      <c r="P20" s="184">
        <v>494</v>
      </c>
      <c r="Q20" s="207"/>
      <c r="R20" s="109" t="s">
        <v>58</v>
      </c>
      <c r="S20" s="109" t="s">
        <v>58</v>
      </c>
      <c r="T20" s="110"/>
      <c r="U20" s="114">
        <v>62</v>
      </c>
      <c r="V20" s="112">
        <v>62</v>
      </c>
      <c r="W20" s="109" t="s">
        <v>96</v>
      </c>
      <c r="X20" s="109" t="s">
        <v>97</v>
      </c>
      <c r="Y20" s="111">
        <v>62</v>
      </c>
      <c r="Z20" s="111">
        <v>60</v>
      </c>
      <c r="AA20" s="109" t="s">
        <v>96</v>
      </c>
      <c r="AB20" s="109" t="s">
        <v>97</v>
      </c>
      <c r="AC20" s="114">
        <v>15</v>
      </c>
      <c r="AD20" s="114">
        <v>15</v>
      </c>
      <c r="AE20" s="111">
        <v>34</v>
      </c>
      <c r="AF20" s="112">
        <v>34</v>
      </c>
      <c r="AG20" s="205">
        <v>2</v>
      </c>
      <c r="AH20" s="206"/>
    </row>
    <row r="21" spans="2:34" s="5" customFormat="1" ht="18" customHeight="1">
      <c r="B21" s="188" t="s">
        <v>79</v>
      </c>
      <c r="C21" s="188"/>
      <c r="D21" s="43" t="s">
        <v>55</v>
      </c>
      <c r="E21" s="99" t="s">
        <v>8</v>
      </c>
      <c r="F21" s="197">
        <f t="shared" si="2"/>
        <v>674</v>
      </c>
      <c r="G21" s="198"/>
      <c r="H21" s="189">
        <f t="shared" si="3"/>
        <v>680</v>
      </c>
      <c r="I21" s="190"/>
      <c r="J21" s="192">
        <f t="shared" si="4"/>
        <v>620</v>
      </c>
      <c r="K21" s="192"/>
      <c r="L21" s="192">
        <f t="shared" si="0"/>
        <v>615</v>
      </c>
      <c r="M21" s="192"/>
      <c r="N21" s="184">
        <v>496</v>
      </c>
      <c r="O21" s="185"/>
      <c r="P21" s="184">
        <v>493</v>
      </c>
      <c r="Q21" s="207"/>
      <c r="R21" s="109" t="s">
        <v>58</v>
      </c>
      <c r="S21" s="109" t="s">
        <v>58</v>
      </c>
      <c r="T21" s="110"/>
      <c r="U21" s="114">
        <v>62</v>
      </c>
      <c r="V21" s="112">
        <v>62</v>
      </c>
      <c r="W21" s="109" t="s">
        <v>96</v>
      </c>
      <c r="X21" s="109" t="s">
        <v>97</v>
      </c>
      <c r="Y21" s="111">
        <v>62</v>
      </c>
      <c r="Z21" s="111">
        <v>60</v>
      </c>
      <c r="AA21" s="109" t="s">
        <v>96</v>
      </c>
      <c r="AB21" s="109" t="s">
        <v>97</v>
      </c>
      <c r="AC21" s="114">
        <v>18</v>
      </c>
      <c r="AD21" s="114">
        <v>18</v>
      </c>
      <c r="AE21" s="111">
        <v>36</v>
      </c>
      <c r="AF21" s="112">
        <v>36</v>
      </c>
      <c r="AG21" s="205">
        <v>11</v>
      </c>
      <c r="AH21" s="206"/>
    </row>
    <row r="22" spans="2:34" s="5" customFormat="1" ht="18" customHeight="1">
      <c r="B22" s="8"/>
      <c r="C22" s="8"/>
      <c r="D22" s="44">
        <v>2</v>
      </c>
      <c r="E22" s="100"/>
      <c r="F22" s="197">
        <f t="shared" si="2"/>
        <v>592</v>
      </c>
      <c r="G22" s="198"/>
      <c r="H22" s="189">
        <f t="shared" si="3"/>
        <v>573</v>
      </c>
      <c r="I22" s="190"/>
      <c r="J22" s="192">
        <f t="shared" si="4"/>
        <v>544</v>
      </c>
      <c r="K22" s="192"/>
      <c r="L22" s="192">
        <f t="shared" si="0"/>
        <v>507</v>
      </c>
      <c r="M22" s="192"/>
      <c r="N22" s="184">
        <v>448</v>
      </c>
      <c r="O22" s="185"/>
      <c r="P22" s="184">
        <v>419</v>
      </c>
      <c r="Q22" s="207"/>
      <c r="R22" s="109" t="s">
        <v>58</v>
      </c>
      <c r="S22" s="109" t="s">
        <v>58</v>
      </c>
      <c r="T22" s="110"/>
      <c r="U22" s="114">
        <v>56</v>
      </c>
      <c r="V22" s="112">
        <v>52</v>
      </c>
      <c r="W22" s="109" t="s">
        <v>96</v>
      </c>
      <c r="X22" s="109" t="s">
        <v>97</v>
      </c>
      <c r="Y22" s="111">
        <v>40</v>
      </c>
      <c r="Z22" s="111">
        <v>36</v>
      </c>
      <c r="AA22" s="109" t="s">
        <v>96</v>
      </c>
      <c r="AB22" s="109" t="s">
        <v>97</v>
      </c>
      <c r="AC22" s="114">
        <v>16</v>
      </c>
      <c r="AD22" s="114">
        <v>16</v>
      </c>
      <c r="AE22" s="111">
        <v>32</v>
      </c>
      <c r="AF22" s="112">
        <v>32</v>
      </c>
      <c r="AG22" s="205">
        <v>18</v>
      </c>
      <c r="AH22" s="206"/>
    </row>
    <row r="23" spans="2:40" s="5" customFormat="1" ht="18" customHeight="1">
      <c r="B23" s="45"/>
      <c r="C23" s="46"/>
      <c r="D23" s="46">
        <v>3</v>
      </c>
      <c r="E23" s="101"/>
      <c r="F23" s="195">
        <f t="shared" si="2"/>
        <v>642</v>
      </c>
      <c r="G23" s="196"/>
      <c r="H23" s="211">
        <f t="shared" si="3"/>
        <v>640</v>
      </c>
      <c r="I23" s="212"/>
      <c r="J23" s="233">
        <f t="shared" si="4"/>
        <v>606</v>
      </c>
      <c r="K23" s="234"/>
      <c r="L23" s="234">
        <f t="shared" si="0"/>
        <v>603</v>
      </c>
      <c r="M23" s="235"/>
      <c r="N23" s="202">
        <v>496</v>
      </c>
      <c r="O23" s="204"/>
      <c r="P23" s="202">
        <v>496</v>
      </c>
      <c r="Q23" s="203"/>
      <c r="R23" s="115" t="s">
        <v>58</v>
      </c>
      <c r="S23" s="115" t="s">
        <v>58</v>
      </c>
      <c r="T23" s="116"/>
      <c r="U23" s="117">
        <v>62</v>
      </c>
      <c r="V23" s="118">
        <v>60</v>
      </c>
      <c r="W23" s="115" t="s">
        <v>96</v>
      </c>
      <c r="X23" s="115" t="s">
        <v>97</v>
      </c>
      <c r="Y23" s="119">
        <v>48</v>
      </c>
      <c r="Z23" s="119">
        <v>47</v>
      </c>
      <c r="AA23" s="115" t="s">
        <v>96</v>
      </c>
      <c r="AB23" s="115" t="s">
        <v>97</v>
      </c>
      <c r="AC23" s="117">
        <v>2</v>
      </c>
      <c r="AD23" s="117">
        <v>2</v>
      </c>
      <c r="AE23" s="119">
        <v>34</v>
      </c>
      <c r="AF23" s="118">
        <v>34</v>
      </c>
      <c r="AG23" s="239">
        <v>1</v>
      </c>
      <c r="AH23" s="240"/>
      <c r="AJ23" s="17"/>
      <c r="AK23" s="18"/>
      <c r="AM23" s="17"/>
      <c r="AN23" s="18"/>
    </row>
    <row r="24" spans="2:34" s="5" customFormat="1" ht="15" customHeight="1">
      <c r="B24" s="7" t="s">
        <v>9</v>
      </c>
      <c r="I24" s="57"/>
      <c r="K24" s="58"/>
      <c r="N24" s="8"/>
      <c r="O24" s="8"/>
      <c r="S24" s="8"/>
      <c r="T24" s="8"/>
      <c r="AE24" s="6"/>
      <c r="AG24" s="7"/>
      <c r="AH24" s="6" t="s">
        <v>88</v>
      </c>
    </row>
    <row r="25" spans="2:20" s="5" customFormat="1" ht="15" customHeight="1">
      <c r="B25" s="7" t="s">
        <v>10</v>
      </c>
      <c r="N25" s="8"/>
      <c r="O25" s="8"/>
      <c r="S25" s="8"/>
      <c r="T25" s="8"/>
    </row>
    <row r="26" spans="2:20" s="5" customFormat="1" ht="15" customHeight="1">
      <c r="B26" s="7" t="s">
        <v>60</v>
      </c>
      <c r="N26" s="8"/>
      <c r="O26" s="8"/>
      <c r="S26" s="8"/>
      <c r="T26" s="8"/>
    </row>
    <row r="27" spans="2:22" ht="15" customHeight="1">
      <c r="B27" s="7"/>
      <c r="U27" s="8"/>
      <c r="V27" s="8"/>
    </row>
    <row r="28" spans="21:22" ht="15" customHeight="1">
      <c r="U28" s="8"/>
      <c r="V28" s="8"/>
    </row>
    <row r="29" spans="15:22" ht="15" customHeight="1">
      <c r="O29" s="10"/>
      <c r="P29" s="10"/>
      <c r="Q29" s="10"/>
      <c r="S29" s="10" t="s">
        <v>50</v>
      </c>
      <c r="T29" s="10"/>
      <c r="U29" s="8" t="s">
        <v>7</v>
      </c>
      <c r="V29" s="11"/>
    </row>
    <row r="30" spans="2:29" s="5" customFormat="1" ht="15" customHeight="1" thickBot="1">
      <c r="B30" s="7" t="s">
        <v>2</v>
      </c>
      <c r="C30" s="7"/>
      <c r="D30" s="12"/>
      <c r="P30" s="8"/>
      <c r="Q30" s="8"/>
      <c r="U30" s="8"/>
      <c r="AC30" s="34"/>
    </row>
    <row r="31" spans="2:38" s="5" customFormat="1" ht="18" customHeight="1" thickTop="1">
      <c r="B31" s="223" t="s">
        <v>66</v>
      </c>
      <c r="C31" s="224"/>
      <c r="D31" s="224"/>
      <c r="E31" s="228" t="s">
        <v>31</v>
      </c>
      <c r="F31" s="229"/>
      <c r="G31" s="230"/>
      <c r="H31" s="26"/>
      <c r="I31" s="13"/>
      <c r="J31" s="13"/>
      <c r="K31" s="13" t="s">
        <v>22</v>
      </c>
      <c r="L31" s="13"/>
      <c r="M31" s="13" t="s">
        <v>23</v>
      </c>
      <c r="N31" s="13"/>
      <c r="O31" s="13" t="s">
        <v>24</v>
      </c>
      <c r="P31" s="26"/>
      <c r="Q31" s="26"/>
      <c r="R31" s="26"/>
      <c r="S31" s="13"/>
      <c r="T31" s="8"/>
      <c r="U31" s="36"/>
      <c r="V31" s="36" t="s">
        <v>99</v>
      </c>
      <c r="W31" s="36" t="s">
        <v>47</v>
      </c>
      <c r="X31" s="13"/>
      <c r="Y31" s="36" t="s">
        <v>48</v>
      </c>
      <c r="Z31" s="13"/>
      <c r="AA31" s="36" t="s">
        <v>49</v>
      </c>
      <c r="AB31" s="36" t="s">
        <v>46</v>
      </c>
      <c r="AC31" s="78"/>
      <c r="AD31" s="199" t="s">
        <v>25</v>
      </c>
      <c r="AE31" s="200"/>
      <c r="AF31" s="200"/>
      <c r="AG31" s="200"/>
      <c r="AH31" s="200"/>
      <c r="AI31" s="201"/>
      <c r="AJ31" s="228" t="s">
        <v>17</v>
      </c>
      <c r="AK31" s="229"/>
      <c r="AL31" s="229"/>
    </row>
    <row r="32" spans="2:38" s="5" customFormat="1" ht="18" customHeight="1">
      <c r="B32" s="210"/>
      <c r="C32" s="225"/>
      <c r="D32" s="225"/>
      <c r="E32" s="231"/>
      <c r="F32" s="232"/>
      <c r="G32" s="226"/>
      <c r="H32" s="226" t="s">
        <v>32</v>
      </c>
      <c r="I32" s="227"/>
      <c r="J32" s="227"/>
      <c r="K32" s="227" t="s">
        <v>15</v>
      </c>
      <c r="L32" s="227"/>
      <c r="M32" s="227"/>
      <c r="N32" s="222" t="s">
        <v>29</v>
      </c>
      <c r="O32" s="222"/>
      <c r="P32" s="222"/>
      <c r="Q32" s="208" t="s">
        <v>73</v>
      </c>
      <c r="R32" s="209"/>
      <c r="S32" s="210"/>
      <c r="T32" s="8"/>
      <c r="U32" s="209" t="s">
        <v>75</v>
      </c>
      <c r="V32" s="209"/>
      <c r="W32" s="210"/>
      <c r="X32" s="208" t="s">
        <v>63</v>
      </c>
      <c r="Y32" s="209"/>
      <c r="Z32" s="210"/>
      <c r="AA32" s="208" t="s">
        <v>16</v>
      </c>
      <c r="AB32" s="209"/>
      <c r="AC32" s="210"/>
      <c r="AD32" s="208" t="s">
        <v>14</v>
      </c>
      <c r="AE32" s="209"/>
      <c r="AF32" s="210"/>
      <c r="AG32" s="208" t="s">
        <v>72</v>
      </c>
      <c r="AH32" s="209"/>
      <c r="AI32" s="210"/>
      <c r="AJ32" s="231"/>
      <c r="AK32" s="232"/>
      <c r="AL32" s="232"/>
    </row>
    <row r="33" spans="2:38" s="5" customFormat="1" ht="18" customHeight="1">
      <c r="B33" s="210"/>
      <c r="C33" s="225"/>
      <c r="D33" s="225"/>
      <c r="E33" s="66" t="s">
        <v>3</v>
      </c>
      <c r="F33" s="28" t="s">
        <v>4</v>
      </c>
      <c r="G33" s="28" t="s">
        <v>5</v>
      </c>
      <c r="H33" s="29" t="s">
        <v>3</v>
      </c>
      <c r="I33" s="28" t="s">
        <v>4</v>
      </c>
      <c r="J33" s="28" t="s">
        <v>5</v>
      </c>
      <c r="K33" s="28" t="s">
        <v>3</v>
      </c>
      <c r="L33" s="28" t="s">
        <v>4</v>
      </c>
      <c r="M33" s="28" t="s">
        <v>5</v>
      </c>
      <c r="N33" s="28" t="s">
        <v>3</v>
      </c>
      <c r="O33" s="28" t="s">
        <v>4</v>
      </c>
      <c r="P33" s="28" t="s">
        <v>5</v>
      </c>
      <c r="Q33" s="30" t="s">
        <v>3</v>
      </c>
      <c r="R33" s="30" t="s">
        <v>4</v>
      </c>
      <c r="S33" s="28" t="s">
        <v>5</v>
      </c>
      <c r="T33" s="8"/>
      <c r="U33" s="29" t="s">
        <v>3</v>
      </c>
      <c r="V33" s="29" t="s">
        <v>4</v>
      </c>
      <c r="W33" s="28" t="s">
        <v>5</v>
      </c>
      <c r="X33" s="28" t="s">
        <v>3</v>
      </c>
      <c r="Y33" s="28" t="s">
        <v>4</v>
      </c>
      <c r="Z33" s="28" t="s">
        <v>5</v>
      </c>
      <c r="AA33" s="28" t="s">
        <v>3</v>
      </c>
      <c r="AB33" s="28" t="s">
        <v>4</v>
      </c>
      <c r="AC33" s="28" t="s">
        <v>5</v>
      </c>
      <c r="AD33" s="28" t="s">
        <v>3</v>
      </c>
      <c r="AE33" s="28" t="s">
        <v>4</v>
      </c>
      <c r="AF33" s="30" t="s">
        <v>5</v>
      </c>
      <c r="AG33" s="28" t="s">
        <v>3</v>
      </c>
      <c r="AH33" s="28" t="s">
        <v>4</v>
      </c>
      <c r="AI33" s="30" t="s">
        <v>5</v>
      </c>
      <c r="AJ33" s="28" t="s">
        <v>3</v>
      </c>
      <c r="AK33" s="28" t="s">
        <v>4</v>
      </c>
      <c r="AL33" s="30" t="s">
        <v>5</v>
      </c>
    </row>
    <row r="34" spans="2:38" s="5" customFormat="1" ht="18" customHeight="1">
      <c r="B34" s="16" t="s">
        <v>74</v>
      </c>
      <c r="C34" s="31" t="s">
        <v>18</v>
      </c>
      <c r="D34" s="32" t="s">
        <v>82</v>
      </c>
      <c r="E34" s="76">
        <f>SUM(F34:G34)</f>
        <v>954346</v>
      </c>
      <c r="F34" s="60">
        <f>SUM(I34,AE34,AH34,AK34)</f>
        <v>471390</v>
      </c>
      <c r="G34" s="60">
        <f>SUM(J34,AF34,AI34,AL34)</f>
        <v>482956</v>
      </c>
      <c r="H34" s="60">
        <f>SUM(I34:J34)</f>
        <v>915836</v>
      </c>
      <c r="I34" s="60">
        <f>SUM(L34,O34,R34,V34,Y34,AB34)</f>
        <v>452827</v>
      </c>
      <c r="J34" s="60">
        <f>SUM(M34,P34,S34,W34,Z34,AC34)</f>
        <v>463009</v>
      </c>
      <c r="K34" s="60">
        <f>SUM(L34:M34)</f>
        <v>740299</v>
      </c>
      <c r="L34" s="41">
        <v>363135</v>
      </c>
      <c r="M34" s="41">
        <v>377164</v>
      </c>
      <c r="N34" s="60">
        <f>SUM(O34:P34)</f>
        <v>34669</v>
      </c>
      <c r="O34" s="41">
        <v>18699</v>
      </c>
      <c r="P34" s="41">
        <v>15970</v>
      </c>
      <c r="Q34" s="60">
        <f>SUM(R34:S34)</f>
        <v>57827</v>
      </c>
      <c r="R34" s="41">
        <v>28501</v>
      </c>
      <c r="S34" s="41">
        <v>29326</v>
      </c>
      <c r="T34" s="65"/>
      <c r="U34" s="60">
        <f>SUM(V34:W34)</f>
        <v>4144</v>
      </c>
      <c r="V34" s="62">
        <v>1920</v>
      </c>
      <c r="W34" s="62">
        <v>2224</v>
      </c>
      <c r="X34" s="60">
        <f>SUM(Y34:Z34)</f>
        <v>75852</v>
      </c>
      <c r="Y34" s="91">
        <v>39012</v>
      </c>
      <c r="Z34" s="91">
        <v>36840</v>
      </c>
      <c r="AA34" s="60">
        <f>SUM(AB34:AC34)</f>
        <v>3045</v>
      </c>
      <c r="AB34" s="41">
        <v>1560</v>
      </c>
      <c r="AC34" s="41">
        <v>1485</v>
      </c>
      <c r="AD34" s="60">
        <f>SUM(AE34:AF34)</f>
        <v>6378</v>
      </c>
      <c r="AE34" s="41">
        <v>3188</v>
      </c>
      <c r="AF34" s="41">
        <v>3190</v>
      </c>
      <c r="AG34" s="259" t="s">
        <v>57</v>
      </c>
      <c r="AH34" s="259" t="s">
        <v>57</v>
      </c>
      <c r="AI34" s="259" t="s">
        <v>57</v>
      </c>
      <c r="AJ34" s="41">
        <v>32132</v>
      </c>
      <c r="AK34" s="41">
        <v>15375</v>
      </c>
      <c r="AL34" s="41">
        <v>16757</v>
      </c>
    </row>
    <row r="35" spans="2:38" s="5" customFormat="1" ht="18" customHeight="1">
      <c r="B35" s="32" t="s">
        <v>80</v>
      </c>
      <c r="C35" s="19"/>
      <c r="D35" s="32" t="s">
        <v>77</v>
      </c>
      <c r="E35" s="76">
        <f>SUM(F35:G35)</f>
        <v>1056513</v>
      </c>
      <c r="F35" s="60">
        <f>SUM(I35,AE35,AH35,AK35)</f>
        <v>512794</v>
      </c>
      <c r="G35" s="60">
        <f>SUM(J35,AF35,AI35,AL35)</f>
        <v>543719</v>
      </c>
      <c r="H35" s="60">
        <f>SUM(I35:J35)</f>
        <v>1014586</v>
      </c>
      <c r="I35" s="60">
        <f>SUM(L35,O35,R35,V35,Y35,AB35)</f>
        <v>492441</v>
      </c>
      <c r="J35" s="60">
        <f>SUM(M35,P35,S35,W35,Z35,AC35)</f>
        <v>522145</v>
      </c>
      <c r="K35" s="60">
        <f>SUM(L35:M35)</f>
        <v>752061</v>
      </c>
      <c r="L35" s="60">
        <v>361308</v>
      </c>
      <c r="M35" s="60">
        <v>390753</v>
      </c>
      <c r="N35" s="60">
        <f>SUM(O35:P35)</f>
        <v>53632</v>
      </c>
      <c r="O35" s="60">
        <v>29955</v>
      </c>
      <c r="P35" s="60">
        <v>23677</v>
      </c>
      <c r="Q35" s="60">
        <f>SUM(R35:S35)</f>
        <v>64038</v>
      </c>
      <c r="R35" s="60">
        <v>25886</v>
      </c>
      <c r="S35" s="60">
        <v>38152</v>
      </c>
      <c r="T35" s="65"/>
      <c r="U35" s="75" t="s">
        <v>57</v>
      </c>
      <c r="V35" s="75" t="s">
        <v>57</v>
      </c>
      <c r="W35" s="75" t="s">
        <v>57</v>
      </c>
      <c r="X35" s="60">
        <f>SUM(Y35:Z35)</f>
        <v>142629</v>
      </c>
      <c r="Y35" s="41">
        <v>74160</v>
      </c>
      <c r="Z35" s="41">
        <v>68469</v>
      </c>
      <c r="AA35" s="60">
        <f>SUM(AB35:AC35)</f>
        <v>2226</v>
      </c>
      <c r="AB35" s="60">
        <v>1132</v>
      </c>
      <c r="AC35" s="60">
        <v>1094</v>
      </c>
      <c r="AD35" s="60">
        <f>SUM(AE35:AF35)</f>
        <v>14115</v>
      </c>
      <c r="AE35" s="60">
        <v>7052</v>
      </c>
      <c r="AF35" s="60">
        <v>7063</v>
      </c>
      <c r="AG35" s="60">
        <f>SUM(AH35:AI35)</f>
        <v>10464</v>
      </c>
      <c r="AH35" s="92">
        <v>4940</v>
      </c>
      <c r="AI35" s="92">
        <v>5524</v>
      </c>
      <c r="AJ35" s="60">
        <v>17348</v>
      </c>
      <c r="AK35" s="60">
        <v>8361</v>
      </c>
      <c r="AL35" s="60">
        <v>8987</v>
      </c>
    </row>
    <row r="36" spans="2:38" s="20" customFormat="1" ht="18" customHeight="1">
      <c r="B36" s="33" t="s">
        <v>81</v>
      </c>
      <c r="C36" s="21"/>
      <c r="D36" s="33" t="s">
        <v>78</v>
      </c>
      <c r="E36" s="120">
        <f>SUM(F36:G36)</f>
        <v>1095451</v>
      </c>
      <c r="F36" s="68">
        <f>SUM(F38:F49)</f>
        <v>538150</v>
      </c>
      <c r="G36" s="68">
        <f>SUM(G38:G49)</f>
        <v>557301</v>
      </c>
      <c r="H36" s="68">
        <f>SUM(I36:J36)</f>
        <v>993358</v>
      </c>
      <c r="I36" s="68">
        <f>SUM(I38:I49)</f>
        <v>488056</v>
      </c>
      <c r="J36" s="68">
        <f>SUM(J38:J49)</f>
        <v>505302</v>
      </c>
      <c r="K36" s="68">
        <f>SUM(L36:M36)</f>
        <v>859330</v>
      </c>
      <c r="L36" s="68">
        <f>SUM(L38:L49)</f>
        <v>418519</v>
      </c>
      <c r="M36" s="68">
        <f>SUM(M38:M49)</f>
        <v>440811</v>
      </c>
      <c r="N36" s="68">
        <f>SUM(O36:P36)</f>
        <v>28362</v>
      </c>
      <c r="O36" s="68">
        <f>SUM(O38:O49)</f>
        <v>16683</v>
      </c>
      <c r="P36" s="68">
        <f>SUM(P38:P49)</f>
        <v>11679</v>
      </c>
      <c r="Q36" s="68">
        <f>SUM(R36:S36)</f>
        <v>54587</v>
      </c>
      <c r="R36" s="68">
        <f>SUM(R38:R49)</f>
        <v>28275</v>
      </c>
      <c r="S36" s="68">
        <f>SUM(S38:S49)</f>
        <v>26312</v>
      </c>
      <c r="T36" s="121"/>
      <c r="U36" s="104" t="s">
        <v>97</v>
      </c>
      <c r="V36" s="104" t="s">
        <v>97</v>
      </c>
      <c r="W36" s="104" t="s">
        <v>97</v>
      </c>
      <c r="X36" s="68">
        <f>SUM(Y36:Z36)</f>
        <v>51079</v>
      </c>
      <c r="Y36" s="68">
        <f>SUM(Y38:Y49)</f>
        <v>24579</v>
      </c>
      <c r="Z36" s="68">
        <f>SUM(Z38:Z49)</f>
        <v>26500</v>
      </c>
      <c r="AA36" s="104" t="s">
        <v>97</v>
      </c>
      <c r="AB36" s="104" t="s">
        <v>97</v>
      </c>
      <c r="AC36" s="104" t="s">
        <v>97</v>
      </c>
      <c r="AD36" s="68">
        <f>SUM(AE36:AF36)</f>
        <v>13747</v>
      </c>
      <c r="AE36" s="68">
        <f>SUM(AE38:AE49)</f>
        <v>6789</v>
      </c>
      <c r="AF36" s="68">
        <f>SUM(AF38:AF49)</f>
        <v>6958</v>
      </c>
      <c r="AG36" s="68">
        <f>SUM(AH36:AI36)</f>
        <v>77362</v>
      </c>
      <c r="AH36" s="68">
        <f>SUM(AH38:AH49)</f>
        <v>38233</v>
      </c>
      <c r="AI36" s="68">
        <f>SUM(AI38:AI49)</f>
        <v>39129</v>
      </c>
      <c r="AJ36" s="68">
        <f>SUM(AK36:AL36)</f>
        <v>10984</v>
      </c>
      <c r="AK36" s="68">
        <f>SUM(AK38:AK49)</f>
        <v>5072</v>
      </c>
      <c r="AL36" s="68">
        <f>SUM(AL38:AL49)</f>
        <v>5912</v>
      </c>
    </row>
    <row r="37" spans="2:38" s="20" customFormat="1" ht="9" customHeight="1">
      <c r="B37" s="33"/>
      <c r="C37" s="21"/>
      <c r="D37" s="33"/>
      <c r="E37" s="7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121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122"/>
      <c r="AJ37" s="68"/>
      <c r="AK37" s="68"/>
      <c r="AL37" s="122"/>
    </row>
    <row r="38" spans="2:38" s="5" customFormat="1" ht="18" customHeight="1">
      <c r="B38" s="16" t="s">
        <v>67</v>
      </c>
      <c r="C38" s="32" t="s">
        <v>54</v>
      </c>
      <c r="D38" s="8" t="s">
        <v>8</v>
      </c>
      <c r="E38" s="123">
        <f aca="true" t="shared" si="5" ref="E38:E49">SUM(F38:G38)</f>
        <v>56342</v>
      </c>
      <c r="F38" s="124">
        <f aca="true" t="shared" si="6" ref="F38:F49">SUM(I38,AE38,AH38,AK38)</f>
        <v>26570</v>
      </c>
      <c r="G38" s="124">
        <f aca="true" t="shared" si="7" ref="G38:G49">SUM(J38,AF38,AI38,AL38)</f>
        <v>29772</v>
      </c>
      <c r="H38" s="125">
        <f>SUM(I38:J38)</f>
        <v>54944</v>
      </c>
      <c r="I38" s="125">
        <f aca="true" t="shared" si="8" ref="I38:I49">SUM(L38,O38,R38,V38,Y38,AB38)</f>
        <v>25915</v>
      </c>
      <c r="J38" s="125">
        <f aca="true" t="shared" si="9" ref="J38:J49">SUM(M38,P38,S38,W38,Z38,AC38)</f>
        <v>29029</v>
      </c>
      <c r="K38" s="125">
        <f>SUM(L38:M38)</f>
        <v>48224</v>
      </c>
      <c r="L38" s="125">
        <v>22735</v>
      </c>
      <c r="M38" s="125">
        <v>25489</v>
      </c>
      <c r="N38" s="126" t="s">
        <v>97</v>
      </c>
      <c r="O38" s="126" t="s">
        <v>58</v>
      </c>
      <c r="P38" s="126" t="s">
        <v>96</v>
      </c>
      <c r="Q38" s="125">
        <f>SUM(R38:S38)</f>
        <v>2569</v>
      </c>
      <c r="R38" s="125">
        <v>1158</v>
      </c>
      <c r="S38" s="125">
        <v>1411</v>
      </c>
      <c r="T38" s="127"/>
      <c r="U38" s="109" t="s">
        <v>97</v>
      </c>
      <c r="V38" s="109" t="s">
        <v>97</v>
      </c>
      <c r="W38" s="109" t="s">
        <v>97</v>
      </c>
      <c r="X38" s="125">
        <f>SUM(Y38:Z38)</f>
        <v>4151</v>
      </c>
      <c r="Y38" s="125">
        <v>2022</v>
      </c>
      <c r="Z38" s="125">
        <v>2129</v>
      </c>
      <c r="AA38" s="109" t="s">
        <v>97</v>
      </c>
      <c r="AB38" s="109" t="s">
        <v>97</v>
      </c>
      <c r="AC38" s="109" t="s">
        <v>97</v>
      </c>
      <c r="AD38" s="126" t="s">
        <v>97</v>
      </c>
      <c r="AE38" s="126" t="s">
        <v>58</v>
      </c>
      <c r="AF38" s="126" t="s">
        <v>96</v>
      </c>
      <c r="AG38" s="125">
        <f>SUM(AH38:AI38)</f>
        <v>1398</v>
      </c>
      <c r="AH38" s="125">
        <v>655</v>
      </c>
      <c r="AI38" s="125">
        <v>743</v>
      </c>
      <c r="AJ38" s="126" t="s">
        <v>58</v>
      </c>
      <c r="AK38" s="126" t="s">
        <v>58</v>
      </c>
      <c r="AL38" s="126" t="s">
        <v>58</v>
      </c>
    </row>
    <row r="39" spans="3:38" s="5" customFormat="1" ht="18" customHeight="1">
      <c r="C39" s="16">
        <v>5</v>
      </c>
      <c r="D39" s="54"/>
      <c r="E39" s="123">
        <f t="shared" si="5"/>
        <v>76786</v>
      </c>
      <c r="F39" s="124">
        <f t="shared" si="6"/>
        <v>37388</v>
      </c>
      <c r="G39" s="124">
        <f t="shared" si="7"/>
        <v>39398</v>
      </c>
      <c r="H39" s="125">
        <f aca="true" t="shared" si="10" ref="H39:H49">SUM(I39:J39)</f>
        <v>70885</v>
      </c>
      <c r="I39" s="124">
        <f t="shared" si="8"/>
        <v>34514</v>
      </c>
      <c r="J39" s="124">
        <f t="shared" si="9"/>
        <v>36371</v>
      </c>
      <c r="K39" s="125">
        <f aca="true" t="shared" si="11" ref="K39:K49">SUM(L39:M39)</f>
        <v>60807</v>
      </c>
      <c r="L39" s="125">
        <v>29314</v>
      </c>
      <c r="M39" s="125">
        <v>31493</v>
      </c>
      <c r="N39" s="126" t="s">
        <v>97</v>
      </c>
      <c r="O39" s="126" t="s">
        <v>58</v>
      </c>
      <c r="P39" s="126" t="s">
        <v>96</v>
      </c>
      <c r="Q39" s="125">
        <f aca="true" t="shared" si="12" ref="Q39:Q49">SUM(R39:S39)</f>
        <v>5364</v>
      </c>
      <c r="R39" s="125">
        <v>2847</v>
      </c>
      <c r="S39" s="125">
        <v>2517</v>
      </c>
      <c r="T39" s="127"/>
      <c r="U39" s="109" t="s">
        <v>97</v>
      </c>
      <c r="V39" s="109" t="s">
        <v>97</v>
      </c>
      <c r="W39" s="109" t="s">
        <v>97</v>
      </c>
      <c r="X39" s="125">
        <f aca="true" t="shared" si="13" ref="X39:X49">SUM(Y39:Z39)</f>
        <v>4714</v>
      </c>
      <c r="Y39" s="125">
        <v>2353</v>
      </c>
      <c r="Z39" s="125">
        <v>2361</v>
      </c>
      <c r="AA39" s="109" t="s">
        <v>97</v>
      </c>
      <c r="AB39" s="109" t="s">
        <v>97</v>
      </c>
      <c r="AC39" s="109" t="s">
        <v>97</v>
      </c>
      <c r="AD39" s="126" t="s">
        <v>97</v>
      </c>
      <c r="AE39" s="126" t="s">
        <v>58</v>
      </c>
      <c r="AF39" s="126" t="s">
        <v>96</v>
      </c>
      <c r="AG39" s="125">
        <f aca="true" t="shared" si="14" ref="AG39:AG49">SUM(AH39:AI39)</f>
        <v>2025</v>
      </c>
      <c r="AH39" s="125">
        <v>1039</v>
      </c>
      <c r="AI39" s="125">
        <v>986</v>
      </c>
      <c r="AJ39" s="125">
        <f aca="true" t="shared" si="15" ref="AJ39:AJ49">SUM(AK39:AL39)</f>
        <v>3876</v>
      </c>
      <c r="AK39" s="125">
        <v>1835</v>
      </c>
      <c r="AL39" s="128">
        <v>2041</v>
      </c>
    </row>
    <row r="40" spans="3:38" s="5" customFormat="1" ht="18" customHeight="1">
      <c r="C40" s="16">
        <v>6</v>
      </c>
      <c r="D40" s="54"/>
      <c r="E40" s="123">
        <f t="shared" si="5"/>
        <v>90077</v>
      </c>
      <c r="F40" s="124">
        <f t="shared" si="6"/>
        <v>43551</v>
      </c>
      <c r="G40" s="124">
        <f t="shared" si="7"/>
        <v>46526</v>
      </c>
      <c r="H40" s="125">
        <f t="shared" si="10"/>
        <v>82117</v>
      </c>
      <c r="I40" s="124">
        <f t="shared" si="8"/>
        <v>39665</v>
      </c>
      <c r="J40" s="124">
        <f t="shared" si="9"/>
        <v>42452</v>
      </c>
      <c r="K40" s="125">
        <f t="shared" si="11"/>
        <v>70299</v>
      </c>
      <c r="L40" s="125">
        <v>33293</v>
      </c>
      <c r="M40" s="125">
        <v>37006</v>
      </c>
      <c r="N40" s="125">
        <f>SUM(O40:P40)</f>
        <v>3103</v>
      </c>
      <c r="O40" s="125">
        <v>2120</v>
      </c>
      <c r="P40" s="125">
        <v>983</v>
      </c>
      <c r="Q40" s="125">
        <f t="shared" si="12"/>
        <v>4487</v>
      </c>
      <c r="R40" s="125">
        <v>2464</v>
      </c>
      <c r="S40" s="125">
        <v>2023</v>
      </c>
      <c r="T40" s="127"/>
      <c r="U40" s="109" t="s">
        <v>97</v>
      </c>
      <c r="V40" s="109" t="s">
        <v>97</v>
      </c>
      <c r="W40" s="109" t="s">
        <v>97</v>
      </c>
      <c r="X40" s="125">
        <f t="shared" si="13"/>
        <v>4228</v>
      </c>
      <c r="Y40" s="125">
        <v>1788</v>
      </c>
      <c r="Z40" s="125">
        <v>2440</v>
      </c>
      <c r="AA40" s="109" t="s">
        <v>97</v>
      </c>
      <c r="AB40" s="109" t="s">
        <v>97</v>
      </c>
      <c r="AC40" s="109" t="s">
        <v>97</v>
      </c>
      <c r="AD40" s="126" t="s">
        <v>97</v>
      </c>
      <c r="AE40" s="126" t="s">
        <v>58</v>
      </c>
      <c r="AF40" s="126" t="s">
        <v>96</v>
      </c>
      <c r="AG40" s="125">
        <f t="shared" si="14"/>
        <v>7614</v>
      </c>
      <c r="AH40" s="125">
        <v>3714</v>
      </c>
      <c r="AI40" s="125">
        <v>3900</v>
      </c>
      <c r="AJ40" s="125">
        <f t="shared" si="15"/>
        <v>346</v>
      </c>
      <c r="AK40" s="125">
        <v>172</v>
      </c>
      <c r="AL40" s="128">
        <v>174</v>
      </c>
    </row>
    <row r="41" spans="3:38" s="5" customFormat="1" ht="18" customHeight="1">
      <c r="C41" s="16">
        <v>7</v>
      </c>
      <c r="D41" s="54"/>
      <c r="E41" s="123">
        <f t="shared" si="5"/>
        <v>115264</v>
      </c>
      <c r="F41" s="124">
        <f t="shared" si="6"/>
        <v>56470</v>
      </c>
      <c r="G41" s="124">
        <f t="shared" si="7"/>
        <v>58794</v>
      </c>
      <c r="H41" s="125">
        <f t="shared" si="10"/>
        <v>105884</v>
      </c>
      <c r="I41" s="124">
        <f t="shared" si="8"/>
        <v>51856</v>
      </c>
      <c r="J41" s="124">
        <f t="shared" si="9"/>
        <v>54028</v>
      </c>
      <c r="K41" s="125">
        <f t="shared" si="11"/>
        <v>88216</v>
      </c>
      <c r="L41" s="125">
        <v>41979</v>
      </c>
      <c r="M41" s="125">
        <v>46237</v>
      </c>
      <c r="N41" s="125">
        <f>SUM(O41:P41)</f>
        <v>5549</v>
      </c>
      <c r="O41" s="125">
        <v>3792</v>
      </c>
      <c r="P41" s="125">
        <v>1757</v>
      </c>
      <c r="Q41" s="125">
        <f t="shared" si="12"/>
        <v>6023</v>
      </c>
      <c r="R41" s="125">
        <v>3343</v>
      </c>
      <c r="S41" s="125">
        <v>2680</v>
      </c>
      <c r="T41" s="127"/>
      <c r="U41" s="109" t="s">
        <v>97</v>
      </c>
      <c r="V41" s="109" t="s">
        <v>97</v>
      </c>
      <c r="W41" s="109" t="s">
        <v>97</v>
      </c>
      <c r="X41" s="125">
        <f t="shared" si="13"/>
        <v>6096</v>
      </c>
      <c r="Y41" s="125">
        <v>2742</v>
      </c>
      <c r="Z41" s="125">
        <v>3354</v>
      </c>
      <c r="AA41" s="109" t="s">
        <v>97</v>
      </c>
      <c r="AB41" s="109" t="s">
        <v>97</v>
      </c>
      <c r="AC41" s="109" t="s">
        <v>97</v>
      </c>
      <c r="AD41" s="125">
        <f aca="true" t="shared" si="16" ref="AD41:AD49">SUM(AE41:AF41)</f>
        <v>1512</v>
      </c>
      <c r="AE41" s="125">
        <v>676</v>
      </c>
      <c r="AF41" s="128">
        <v>836</v>
      </c>
      <c r="AG41" s="125">
        <f t="shared" si="14"/>
        <v>7868</v>
      </c>
      <c r="AH41" s="125">
        <v>3938</v>
      </c>
      <c r="AI41" s="125">
        <v>3930</v>
      </c>
      <c r="AJ41" s="126" t="s">
        <v>58</v>
      </c>
      <c r="AK41" s="126" t="s">
        <v>58</v>
      </c>
      <c r="AL41" s="126" t="s">
        <v>58</v>
      </c>
    </row>
    <row r="42" spans="3:38" s="5" customFormat="1" ht="18" customHeight="1">
      <c r="C42" s="16">
        <v>8</v>
      </c>
      <c r="D42" s="54"/>
      <c r="E42" s="123">
        <f t="shared" si="5"/>
        <v>136661</v>
      </c>
      <c r="F42" s="124">
        <f t="shared" si="6"/>
        <v>68157</v>
      </c>
      <c r="G42" s="124">
        <f t="shared" si="7"/>
        <v>68504</v>
      </c>
      <c r="H42" s="125">
        <f t="shared" si="10"/>
        <v>125393</v>
      </c>
      <c r="I42" s="124">
        <f t="shared" si="8"/>
        <v>62632</v>
      </c>
      <c r="J42" s="124">
        <f t="shared" si="9"/>
        <v>62761</v>
      </c>
      <c r="K42" s="125">
        <f t="shared" si="11"/>
        <v>95755</v>
      </c>
      <c r="L42" s="125">
        <v>47371</v>
      </c>
      <c r="M42" s="125">
        <v>48384</v>
      </c>
      <c r="N42" s="125">
        <f>SUM(O42:P42)</f>
        <v>13759</v>
      </c>
      <c r="O42" s="125">
        <v>6958</v>
      </c>
      <c r="P42" s="125">
        <v>6801</v>
      </c>
      <c r="Q42" s="125">
        <f t="shared" si="12"/>
        <v>7245</v>
      </c>
      <c r="R42" s="125">
        <v>4106</v>
      </c>
      <c r="S42" s="125">
        <v>3139</v>
      </c>
      <c r="T42" s="127"/>
      <c r="U42" s="109" t="s">
        <v>97</v>
      </c>
      <c r="V42" s="109" t="s">
        <v>97</v>
      </c>
      <c r="W42" s="109" t="s">
        <v>97</v>
      </c>
      <c r="X42" s="125">
        <f t="shared" si="13"/>
        <v>8634</v>
      </c>
      <c r="Y42" s="125">
        <v>4197</v>
      </c>
      <c r="Z42" s="125">
        <v>4437</v>
      </c>
      <c r="AA42" s="109" t="s">
        <v>97</v>
      </c>
      <c r="AB42" s="109" t="s">
        <v>97</v>
      </c>
      <c r="AC42" s="109" t="s">
        <v>97</v>
      </c>
      <c r="AD42" s="125">
        <f t="shared" si="16"/>
        <v>2955</v>
      </c>
      <c r="AE42" s="125">
        <v>1490</v>
      </c>
      <c r="AF42" s="128">
        <v>1465</v>
      </c>
      <c r="AG42" s="125">
        <f t="shared" si="14"/>
        <v>8313</v>
      </c>
      <c r="AH42" s="125">
        <v>4035</v>
      </c>
      <c r="AI42" s="125">
        <v>4278</v>
      </c>
      <c r="AJ42" s="126" t="s">
        <v>58</v>
      </c>
      <c r="AK42" s="126" t="s">
        <v>58</v>
      </c>
      <c r="AL42" s="126" t="s">
        <v>58</v>
      </c>
    </row>
    <row r="43" spans="3:38" s="5" customFormat="1" ht="18" customHeight="1">
      <c r="C43" s="16">
        <v>9</v>
      </c>
      <c r="D43" s="54"/>
      <c r="E43" s="123">
        <f t="shared" si="5"/>
        <v>112944</v>
      </c>
      <c r="F43" s="124">
        <f t="shared" si="6"/>
        <v>57250</v>
      </c>
      <c r="G43" s="124">
        <f t="shared" si="7"/>
        <v>55694</v>
      </c>
      <c r="H43" s="125">
        <f t="shared" si="10"/>
        <v>104285</v>
      </c>
      <c r="I43" s="124">
        <f t="shared" si="8"/>
        <v>52859</v>
      </c>
      <c r="J43" s="124">
        <f t="shared" si="9"/>
        <v>51426</v>
      </c>
      <c r="K43" s="125">
        <f t="shared" si="11"/>
        <v>86853</v>
      </c>
      <c r="L43" s="125">
        <v>43122</v>
      </c>
      <c r="M43" s="125">
        <v>43731</v>
      </c>
      <c r="N43" s="125">
        <f>SUM(O43:P43)</f>
        <v>5951</v>
      </c>
      <c r="O43" s="125">
        <v>3813</v>
      </c>
      <c r="P43" s="125">
        <v>2138</v>
      </c>
      <c r="Q43" s="125">
        <f t="shared" si="12"/>
        <v>5942</v>
      </c>
      <c r="R43" s="125">
        <v>3248</v>
      </c>
      <c r="S43" s="125">
        <v>2694</v>
      </c>
      <c r="T43" s="127"/>
      <c r="U43" s="109" t="s">
        <v>97</v>
      </c>
      <c r="V43" s="109" t="s">
        <v>97</v>
      </c>
      <c r="W43" s="109" t="s">
        <v>97</v>
      </c>
      <c r="X43" s="125">
        <f t="shared" si="13"/>
        <v>5539</v>
      </c>
      <c r="Y43" s="125">
        <v>2676</v>
      </c>
      <c r="Z43" s="125">
        <v>2863</v>
      </c>
      <c r="AA43" s="109" t="s">
        <v>97</v>
      </c>
      <c r="AB43" s="109" t="s">
        <v>97</v>
      </c>
      <c r="AC43" s="109" t="s">
        <v>97</v>
      </c>
      <c r="AD43" s="125">
        <f t="shared" si="16"/>
        <v>1829</v>
      </c>
      <c r="AE43" s="125">
        <v>976</v>
      </c>
      <c r="AF43" s="125">
        <v>853</v>
      </c>
      <c r="AG43" s="125">
        <f t="shared" si="14"/>
        <v>6821</v>
      </c>
      <c r="AH43" s="125">
        <v>3406</v>
      </c>
      <c r="AI43" s="125">
        <v>3415</v>
      </c>
      <c r="AJ43" s="125">
        <f t="shared" si="15"/>
        <v>9</v>
      </c>
      <c r="AK43" s="125">
        <v>9</v>
      </c>
      <c r="AL43" s="126" t="s">
        <v>58</v>
      </c>
    </row>
    <row r="44" spans="3:38" s="5" customFormat="1" ht="18" customHeight="1">
      <c r="C44" s="16">
        <v>10</v>
      </c>
      <c r="D44" s="54"/>
      <c r="E44" s="123">
        <f t="shared" si="5"/>
        <v>101326</v>
      </c>
      <c r="F44" s="124">
        <f t="shared" si="6"/>
        <v>48614</v>
      </c>
      <c r="G44" s="124">
        <f t="shared" si="7"/>
        <v>52712</v>
      </c>
      <c r="H44" s="125">
        <f t="shared" si="10"/>
        <v>90079</v>
      </c>
      <c r="I44" s="124">
        <f t="shared" si="8"/>
        <v>43148</v>
      </c>
      <c r="J44" s="124">
        <f t="shared" si="9"/>
        <v>46931</v>
      </c>
      <c r="K44" s="125">
        <f t="shared" si="11"/>
        <v>80622</v>
      </c>
      <c r="L44" s="125">
        <v>38319</v>
      </c>
      <c r="M44" s="125">
        <v>42303</v>
      </c>
      <c r="N44" s="126" t="s">
        <v>97</v>
      </c>
      <c r="O44" s="126" t="s">
        <v>58</v>
      </c>
      <c r="P44" s="126" t="s">
        <v>96</v>
      </c>
      <c r="Q44" s="125">
        <f t="shared" si="12"/>
        <v>6335</v>
      </c>
      <c r="R44" s="125">
        <v>3356</v>
      </c>
      <c r="S44" s="125">
        <v>2979</v>
      </c>
      <c r="T44" s="127"/>
      <c r="U44" s="109" t="s">
        <v>97</v>
      </c>
      <c r="V44" s="109" t="s">
        <v>97</v>
      </c>
      <c r="W44" s="109" t="s">
        <v>97</v>
      </c>
      <c r="X44" s="125">
        <f t="shared" si="13"/>
        <v>3122</v>
      </c>
      <c r="Y44" s="125">
        <v>1473</v>
      </c>
      <c r="Z44" s="125">
        <v>1649</v>
      </c>
      <c r="AA44" s="109" t="s">
        <v>97</v>
      </c>
      <c r="AB44" s="109" t="s">
        <v>97</v>
      </c>
      <c r="AC44" s="109" t="s">
        <v>97</v>
      </c>
      <c r="AD44" s="126" t="s">
        <v>97</v>
      </c>
      <c r="AE44" s="126" t="s">
        <v>58</v>
      </c>
      <c r="AF44" s="126" t="s">
        <v>96</v>
      </c>
      <c r="AG44" s="125">
        <f t="shared" si="14"/>
        <v>8789</v>
      </c>
      <c r="AH44" s="125">
        <v>4240</v>
      </c>
      <c r="AI44" s="125">
        <v>4549</v>
      </c>
      <c r="AJ44" s="125">
        <f t="shared" si="15"/>
        <v>2458</v>
      </c>
      <c r="AK44" s="125">
        <v>1226</v>
      </c>
      <c r="AL44" s="128">
        <v>1232</v>
      </c>
    </row>
    <row r="45" spans="3:38" s="5" customFormat="1" ht="18" customHeight="1">
      <c r="C45" s="16">
        <v>11</v>
      </c>
      <c r="D45" s="54"/>
      <c r="E45" s="123">
        <f t="shared" si="5"/>
        <v>74696</v>
      </c>
      <c r="F45" s="124">
        <f t="shared" si="6"/>
        <v>37196</v>
      </c>
      <c r="G45" s="124">
        <f t="shared" si="7"/>
        <v>37500</v>
      </c>
      <c r="H45" s="125">
        <f t="shared" si="10"/>
        <v>68110</v>
      </c>
      <c r="I45" s="124">
        <f t="shared" si="8"/>
        <v>33907</v>
      </c>
      <c r="J45" s="124">
        <f t="shared" si="9"/>
        <v>34203</v>
      </c>
      <c r="K45" s="125">
        <f t="shared" si="11"/>
        <v>63237</v>
      </c>
      <c r="L45" s="125">
        <v>31358</v>
      </c>
      <c r="M45" s="125">
        <v>31879</v>
      </c>
      <c r="N45" s="126" t="s">
        <v>97</v>
      </c>
      <c r="O45" s="126" t="s">
        <v>58</v>
      </c>
      <c r="P45" s="126" t="s">
        <v>96</v>
      </c>
      <c r="Q45" s="125">
        <f t="shared" si="12"/>
        <v>2594</v>
      </c>
      <c r="R45" s="125">
        <v>1408</v>
      </c>
      <c r="S45" s="125">
        <v>1186</v>
      </c>
      <c r="T45" s="127"/>
      <c r="U45" s="109" t="s">
        <v>97</v>
      </c>
      <c r="V45" s="109" t="s">
        <v>97</v>
      </c>
      <c r="W45" s="109" t="s">
        <v>97</v>
      </c>
      <c r="X45" s="125">
        <f t="shared" si="13"/>
        <v>2279</v>
      </c>
      <c r="Y45" s="125">
        <v>1141</v>
      </c>
      <c r="Z45" s="125">
        <v>1138</v>
      </c>
      <c r="AA45" s="109" t="s">
        <v>97</v>
      </c>
      <c r="AB45" s="109" t="s">
        <v>97</v>
      </c>
      <c r="AC45" s="109" t="s">
        <v>97</v>
      </c>
      <c r="AD45" s="126" t="s">
        <v>97</v>
      </c>
      <c r="AE45" s="126" t="s">
        <v>58</v>
      </c>
      <c r="AF45" s="126" t="s">
        <v>96</v>
      </c>
      <c r="AG45" s="125">
        <f t="shared" si="14"/>
        <v>6586</v>
      </c>
      <c r="AH45" s="125">
        <v>3289</v>
      </c>
      <c r="AI45" s="125">
        <v>3297</v>
      </c>
      <c r="AJ45" s="126" t="s">
        <v>58</v>
      </c>
      <c r="AK45" s="126" t="s">
        <v>58</v>
      </c>
      <c r="AL45" s="126" t="s">
        <v>58</v>
      </c>
    </row>
    <row r="46" spans="3:38" s="5" customFormat="1" ht="18" customHeight="1">
      <c r="C46" s="16">
        <v>12</v>
      </c>
      <c r="D46" s="54"/>
      <c r="E46" s="123">
        <f t="shared" si="5"/>
        <v>74998</v>
      </c>
      <c r="F46" s="124">
        <f t="shared" si="6"/>
        <v>33818</v>
      </c>
      <c r="G46" s="124">
        <f t="shared" si="7"/>
        <v>41180</v>
      </c>
      <c r="H46" s="125">
        <f t="shared" si="10"/>
        <v>65034</v>
      </c>
      <c r="I46" s="124">
        <f t="shared" si="8"/>
        <v>29010</v>
      </c>
      <c r="J46" s="124">
        <f t="shared" si="9"/>
        <v>36024</v>
      </c>
      <c r="K46" s="125">
        <f t="shared" si="11"/>
        <v>58840</v>
      </c>
      <c r="L46" s="125">
        <v>26500</v>
      </c>
      <c r="M46" s="125">
        <v>32340</v>
      </c>
      <c r="N46" s="126" t="s">
        <v>97</v>
      </c>
      <c r="O46" s="126" t="s">
        <v>58</v>
      </c>
      <c r="P46" s="126" t="s">
        <v>96</v>
      </c>
      <c r="Q46" s="125">
        <f t="shared" si="12"/>
        <v>3164</v>
      </c>
      <c r="R46" s="125">
        <v>1247</v>
      </c>
      <c r="S46" s="125">
        <v>1917</v>
      </c>
      <c r="T46" s="127"/>
      <c r="U46" s="109" t="s">
        <v>97</v>
      </c>
      <c r="V46" s="109" t="s">
        <v>97</v>
      </c>
      <c r="W46" s="109" t="s">
        <v>97</v>
      </c>
      <c r="X46" s="125">
        <f t="shared" si="13"/>
        <v>3030</v>
      </c>
      <c r="Y46" s="125">
        <v>1263</v>
      </c>
      <c r="Z46" s="125">
        <v>1767</v>
      </c>
      <c r="AA46" s="109" t="s">
        <v>97</v>
      </c>
      <c r="AB46" s="109" t="s">
        <v>97</v>
      </c>
      <c r="AC46" s="109" t="s">
        <v>97</v>
      </c>
      <c r="AD46" s="125">
        <f t="shared" si="16"/>
        <v>2258</v>
      </c>
      <c r="AE46" s="125">
        <v>1056</v>
      </c>
      <c r="AF46" s="125">
        <v>1202</v>
      </c>
      <c r="AG46" s="125">
        <f t="shared" si="14"/>
        <v>7406</v>
      </c>
      <c r="AH46" s="125">
        <v>3752</v>
      </c>
      <c r="AI46" s="125">
        <v>3654</v>
      </c>
      <c r="AJ46" s="125">
        <f t="shared" si="15"/>
        <v>300</v>
      </c>
      <c r="AK46" s="126" t="s">
        <v>58</v>
      </c>
      <c r="AL46" s="128">
        <v>300</v>
      </c>
    </row>
    <row r="47" spans="2:38" s="5" customFormat="1" ht="18" customHeight="1">
      <c r="B47" s="16" t="s">
        <v>79</v>
      </c>
      <c r="C47" s="32" t="s">
        <v>55</v>
      </c>
      <c r="D47" s="8" t="s">
        <v>8</v>
      </c>
      <c r="E47" s="123">
        <f t="shared" si="5"/>
        <v>88886</v>
      </c>
      <c r="F47" s="124">
        <f t="shared" si="6"/>
        <v>45838</v>
      </c>
      <c r="G47" s="124">
        <f t="shared" si="7"/>
        <v>43048</v>
      </c>
      <c r="H47" s="125">
        <f t="shared" si="10"/>
        <v>77786</v>
      </c>
      <c r="I47" s="124">
        <f t="shared" si="8"/>
        <v>40847</v>
      </c>
      <c r="J47" s="124">
        <f t="shared" si="9"/>
        <v>36939</v>
      </c>
      <c r="K47" s="125">
        <f t="shared" si="11"/>
        <v>69897</v>
      </c>
      <c r="L47" s="125">
        <v>36456</v>
      </c>
      <c r="M47" s="125">
        <v>33441</v>
      </c>
      <c r="N47" s="126" t="s">
        <v>97</v>
      </c>
      <c r="O47" s="126" t="s">
        <v>58</v>
      </c>
      <c r="P47" s="126" t="s">
        <v>96</v>
      </c>
      <c r="Q47" s="125">
        <f t="shared" si="12"/>
        <v>4248</v>
      </c>
      <c r="R47" s="125">
        <v>2195</v>
      </c>
      <c r="S47" s="125">
        <v>2053</v>
      </c>
      <c r="T47" s="127"/>
      <c r="U47" s="109" t="s">
        <v>97</v>
      </c>
      <c r="V47" s="109" t="s">
        <v>97</v>
      </c>
      <c r="W47" s="109" t="s">
        <v>97</v>
      </c>
      <c r="X47" s="125">
        <f t="shared" si="13"/>
        <v>3641</v>
      </c>
      <c r="Y47" s="125">
        <v>2196</v>
      </c>
      <c r="Z47" s="125">
        <v>1445</v>
      </c>
      <c r="AA47" s="109" t="s">
        <v>97</v>
      </c>
      <c r="AB47" s="109" t="s">
        <v>97</v>
      </c>
      <c r="AC47" s="109" t="s">
        <v>97</v>
      </c>
      <c r="AD47" s="125">
        <f t="shared" si="16"/>
        <v>2517</v>
      </c>
      <c r="AE47" s="125">
        <v>1248</v>
      </c>
      <c r="AF47" s="125">
        <v>1269</v>
      </c>
      <c r="AG47" s="125">
        <f t="shared" si="14"/>
        <v>7107</v>
      </c>
      <c r="AH47" s="125">
        <v>3378</v>
      </c>
      <c r="AI47" s="125">
        <v>3729</v>
      </c>
      <c r="AJ47" s="125">
        <f t="shared" si="15"/>
        <v>1476</v>
      </c>
      <c r="AK47" s="125">
        <v>365</v>
      </c>
      <c r="AL47" s="128">
        <v>1111</v>
      </c>
    </row>
    <row r="48" spans="3:38" s="5" customFormat="1" ht="18" customHeight="1">
      <c r="C48" s="16">
        <v>2</v>
      </c>
      <c r="D48" s="54"/>
      <c r="E48" s="123">
        <f t="shared" si="5"/>
        <v>79959</v>
      </c>
      <c r="F48" s="124">
        <f t="shared" si="6"/>
        <v>39437</v>
      </c>
      <c r="G48" s="124">
        <f t="shared" si="7"/>
        <v>40522</v>
      </c>
      <c r="H48" s="125">
        <f t="shared" si="10"/>
        <v>68251</v>
      </c>
      <c r="I48" s="124">
        <f t="shared" si="8"/>
        <v>33452</v>
      </c>
      <c r="J48" s="124">
        <f t="shared" si="9"/>
        <v>34799</v>
      </c>
      <c r="K48" s="125">
        <f t="shared" si="11"/>
        <v>62128</v>
      </c>
      <c r="L48" s="125">
        <v>30768</v>
      </c>
      <c r="M48" s="125">
        <v>31360</v>
      </c>
      <c r="N48" s="126" t="s">
        <v>97</v>
      </c>
      <c r="O48" s="126" t="s">
        <v>58</v>
      </c>
      <c r="P48" s="126" t="s">
        <v>96</v>
      </c>
      <c r="Q48" s="125">
        <f t="shared" si="12"/>
        <v>3659</v>
      </c>
      <c r="R48" s="125">
        <v>1568</v>
      </c>
      <c r="S48" s="125">
        <v>2091</v>
      </c>
      <c r="T48" s="127"/>
      <c r="U48" s="109" t="s">
        <v>97</v>
      </c>
      <c r="V48" s="109" t="s">
        <v>97</v>
      </c>
      <c r="W48" s="109" t="s">
        <v>97</v>
      </c>
      <c r="X48" s="125">
        <f t="shared" si="13"/>
        <v>2464</v>
      </c>
      <c r="Y48" s="125">
        <v>1116</v>
      </c>
      <c r="Z48" s="125">
        <v>1348</v>
      </c>
      <c r="AA48" s="109" t="s">
        <v>97</v>
      </c>
      <c r="AB48" s="109" t="s">
        <v>97</v>
      </c>
      <c r="AC48" s="109" t="s">
        <v>97</v>
      </c>
      <c r="AD48" s="125">
        <f t="shared" si="16"/>
        <v>2357</v>
      </c>
      <c r="AE48" s="125">
        <v>1192</v>
      </c>
      <c r="AF48" s="125">
        <v>1165</v>
      </c>
      <c r="AG48" s="125">
        <f t="shared" si="14"/>
        <v>6999</v>
      </c>
      <c r="AH48" s="125">
        <v>3495</v>
      </c>
      <c r="AI48" s="125">
        <v>3504</v>
      </c>
      <c r="AJ48" s="125">
        <f t="shared" si="15"/>
        <v>2352</v>
      </c>
      <c r="AK48" s="125">
        <v>1298</v>
      </c>
      <c r="AL48" s="128">
        <v>1054</v>
      </c>
    </row>
    <row r="49" spans="2:38" s="5" customFormat="1" ht="18" customHeight="1">
      <c r="B49" s="22"/>
      <c r="C49" s="22">
        <v>3</v>
      </c>
      <c r="D49" s="55"/>
      <c r="E49" s="129">
        <f t="shared" si="5"/>
        <v>87512</v>
      </c>
      <c r="F49" s="130">
        <f t="shared" si="6"/>
        <v>43861</v>
      </c>
      <c r="G49" s="130">
        <f t="shared" si="7"/>
        <v>43651</v>
      </c>
      <c r="H49" s="131">
        <f t="shared" si="10"/>
        <v>80590</v>
      </c>
      <c r="I49" s="130">
        <f t="shared" si="8"/>
        <v>40251</v>
      </c>
      <c r="J49" s="130">
        <f t="shared" si="9"/>
        <v>40339</v>
      </c>
      <c r="K49" s="131">
        <f t="shared" si="11"/>
        <v>74452</v>
      </c>
      <c r="L49" s="131">
        <v>37304</v>
      </c>
      <c r="M49" s="131">
        <v>37148</v>
      </c>
      <c r="N49" s="132" t="s">
        <v>97</v>
      </c>
      <c r="O49" s="132" t="s">
        <v>58</v>
      </c>
      <c r="P49" s="132" t="s">
        <v>96</v>
      </c>
      <c r="Q49" s="131">
        <f t="shared" si="12"/>
        <v>2957</v>
      </c>
      <c r="R49" s="131">
        <v>1335</v>
      </c>
      <c r="S49" s="131">
        <v>1622</v>
      </c>
      <c r="T49" s="133"/>
      <c r="U49" s="115" t="s">
        <v>97</v>
      </c>
      <c r="V49" s="115" t="s">
        <v>97</v>
      </c>
      <c r="W49" s="115" t="s">
        <v>97</v>
      </c>
      <c r="X49" s="131">
        <f t="shared" si="13"/>
        <v>3181</v>
      </c>
      <c r="Y49" s="131">
        <v>1612</v>
      </c>
      <c r="Z49" s="131">
        <v>1569</v>
      </c>
      <c r="AA49" s="115" t="s">
        <v>97</v>
      </c>
      <c r="AB49" s="115" t="s">
        <v>97</v>
      </c>
      <c r="AC49" s="115" t="s">
        <v>97</v>
      </c>
      <c r="AD49" s="131">
        <f t="shared" si="16"/>
        <v>319</v>
      </c>
      <c r="AE49" s="131">
        <v>151</v>
      </c>
      <c r="AF49" s="131">
        <v>168</v>
      </c>
      <c r="AG49" s="131">
        <f t="shared" si="14"/>
        <v>6436</v>
      </c>
      <c r="AH49" s="131">
        <v>3292</v>
      </c>
      <c r="AI49" s="131">
        <v>3144</v>
      </c>
      <c r="AJ49" s="131">
        <f t="shared" si="15"/>
        <v>167</v>
      </c>
      <c r="AK49" s="131">
        <v>167</v>
      </c>
      <c r="AL49" s="115" t="s">
        <v>58</v>
      </c>
    </row>
    <row r="50" spans="2:39" s="5" customFormat="1" ht="15" customHeight="1">
      <c r="B50" s="7" t="s">
        <v>56</v>
      </c>
      <c r="C50" s="7"/>
      <c r="D50" s="12"/>
      <c r="P50" s="8"/>
      <c r="Q50" s="8"/>
      <c r="U50" s="8"/>
      <c r="AL50" s="6" t="s">
        <v>89</v>
      </c>
      <c r="AM50" s="6"/>
    </row>
    <row r="51" spans="2:17" s="5" customFormat="1" ht="15" customHeight="1">
      <c r="B51" s="7" t="s">
        <v>109</v>
      </c>
      <c r="C51" s="7"/>
      <c r="D51" s="12"/>
      <c r="P51" s="8"/>
      <c r="Q51" s="8"/>
    </row>
    <row r="52" spans="2:22" ht="14.25" customHeight="1">
      <c r="B52" s="7" t="s">
        <v>108</v>
      </c>
      <c r="U52" s="11"/>
      <c r="V52" s="11"/>
    </row>
  </sheetData>
  <sheetProtection/>
  <mergeCells count="139">
    <mergeCell ref="AG16:AH16"/>
    <mergeCell ref="AJ31:AL32"/>
    <mergeCell ref="AG18:AH18"/>
    <mergeCell ref="AG32:AI32"/>
    <mergeCell ref="U32:W32"/>
    <mergeCell ref="AG7:AH7"/>
    <mergeCell ref="AG8:AH8"/>
    <mergeCell ref="AG12:AH12"/>
    <mergeCell ref="AG14:AH14"/>
    <mergeCell ref="AG15:AH15"/>
    <mergeCell ref="AG9:AH9"/>
    <mergeCell ref="L18:M18"/>
    <mergeCell ref="P20:Q20"/>
    <mergeCell ref="AD32:AF32"/>
    <mergeCell ref="AG20:AH20"/>
    <mergeCell ref="AG21:AH21"/>
    <mergeCell ref="AG17:AH17"/>
    <mergeCell ref="AG23:AH23"/>
    <mergeCell ref="AG19:AH19"/>
    <mergeCell ref="B8:C8"/>
    <mergeCell ref="E31:G32"/>
    <mergeCell ref="F14:G14"/>
    <mergeCell ref="J8:K8"/>
    <mergeCell ref="F8:G8"/>
    <mergeCell ref="AG13:AH13"/>
    <mergeCell ref="AG10:AH10"/>
    <mergeCell ref="J23:K23"/>
    <mergeCell ref="L16:M16"/>
    <mergeCell ref="L19:M19"/>
    <mergeCell ref="N21:O21"/>
    <mergeCell ref="L21:M21"/>
    <mergeCell ref="P22:Q22"/>
    <mergeCell ref="X32:Z32"/>
    <mergeCell ref="J15:K15"/>
    <mergeCell ref="B31:D33"/>
    <mergeCell ref="H32:J32"/>
    <mergeCell ref="K32:M32"/>
    <mergeCell ref="J17:K17"/>
    <mergeCell ref="N22:O22"/>
    <mergeCell ref="L10:M10"/>
    <mergeCell ref="H12:I12"/>
    <mergeCell ref="F17:G17"/>
    <mergeCell ref="F18:G18"/>
    <mergeCell ref="J10:K10"/>
    <mergeCell ref="N14:O14"/>
    <mergeCell ref="N16:O16"/>
    <mergeCell ref="F15:G15"/>
    <mergeCell ref="J16:K16"/>
    <mergeCell ref="H16:I16"/>
    <mergeCell ref="F21:G21"/>
    <mergeCell ref="J18:K18"/>
    <mergeCell ref="H19:I19"/>
    <mergeCell ref="J21:K21"/>
    <mergeCell ref="N20:O20"/>
    <mergeCell ref="J19:K19"/>
    <mergeCell ref="N18:O18"/>
    <mergeCell ref="F20:G20"/>
    <mergeCell ref="N19:O19"/>
    <mergeCell ref="H21:I21"/>
    <mergeCell ref="F16:G16"/>
    <mergeCell ref="F19:G19"/>
    <mergeCell ref="J7:K7"/>
    <mergeCell ref="J12:K12"/>
    <mergeCell ref="F13:G13"/>
    <mergeCell ref="H14:I14"/>
    <mergeCell ref="J14:K14"/>
    <mergeCell ref="J13:K13"/>
    <mergeCell ref="H8:I8"/>
    <mergeCell ref="F12:G12"/>
    <mergeCell ref="H7:I7"/>
    <mergeCell ref="H13:I13"/>
    <mergeCell ref="H10:I10"/>
    <mergeCell ref="L20:M20"/>
    <mergeCell ref="J20:K20"/>
    <mergeCell ref="P17:Q17"/>
    <mergeCell ref="P18:Q18"/>
    <mergeCell ref="P19:Q19"/>
    <mergeCell ref="N13:O13"/>
    <mergeCell ref="H15:I15"/>
    <mergeCell ref="N8:O8"/>
    <mergeCell ref="L8:M8"/>
    <mergeCell ref="N7:O7"/>
    <mergeCell ref="L7:M7"/>
    <mergeCell ref="N15:O15"/>
    <mergeCell ref="L17:M17"/>
    <mergeCell ref="L14:M14"/>
    <mergeCell ref="L15:M15"/>
    <mergeCell ref="L13:M13"/>
    <mergeCell ref="L12:M12"/>
    <mergeCell ref="AC5:AF5"/>
    <mergeCell ref="AC6:AD6"/>
    <mergeCell ref="AA6:AB6"/>
    <mergeCell ref="AE6:AF6"/>
    <mergeCell ref="P15:Q15"/>
    <mergeCell ref="P16:Q16"/>
    <mergeCell ref="P7:Q7"/>
    <mergeCell ref="P8:Q8"/>
    <mergeCell ref="P9:Q9"/>
    <mergeCell ref="P10:Q10"/>
    <mergeCell ref="P12:Q12"/>
    <mergeCell ref="P13:Q13"/>
    <mergeCell ref="P14:Q14"/>
    <mergeCell ref="AA32:AC32"/>
    <mergeCell ref="P21:Q21"/>
    <mergeCell ref="H23:I23"/>
    <mergeCell ref="N17:O17"/>
    <mergeCell ref="Q32:S32"/>
    <mergeCell ref="H17:I17"/>
    <mergeCell ref="N32:P32"/>
    <mergeCell ref="F23:G23"/>
    <mergeCell ref="J22:K22"/>
    <mergeCell ref="H22:I22"/>
    <mergeCell ref="F22:G22"/>
    <mergeCell ref="AD31:AI31"/>
    <mergeCell ref="L22:M22"/>
    <mergeCell ref="P23:Q23"/>
    <mergeCell ref="N23:O23"/>
    <mergeCell ref="AG22:AH22"/>
    <mergeCell ref="L23:M23"/>
    <mergeCell ref="B21:C21"/>
    <mergeCell ref="H18:I18"/>
    <mergeCell ref="N9:O9"/>
    <mergeCell ref="L9:M9"/>
    <mergeCell ref="J9:K9"/>
    <mergeCell ref="H9:I9"/>
    <mergeCell ref="F9:G9"/>
    <mergeCell ref="B12:C12"/>
    <mergeCell ref="N10:O10"/>
    <mergeCell ref="H20:I20"/>
    <mergeCell ref="B5:E7"/>
    <mergeCell ref="U6:V6"/>
    <mergeCell ref="F7:G7"/>
    <mergeCell ref="N12:O12"/>
    <mergeCell ref="F10:G10"/>
    <mergeCell ref="Y6:Z6"/>
    <mergeCell ref="W6:X6"/>
    <mergeCell ref="J6:M6"/>
    <mergeCell ref="N6:Q6"/>
    <mergeCell ref="F5:I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scale="81" r:id="rId1"/>
  <ignoredErrors>
    <ignoredError sqref="C36:D36 C34:D35 E8:E10 B35:B36" numberStoredAsText="1"/>
    <ignoredError sqref="H36:Q36" formula="1"/>
    <ignoredError sqref="AG35:AJ35 AH36:AI36" formulaRange="1"/>
    <ignoredError sqref="AG36 AJ3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0"/>
  <sheetViews>
    <sheetView showGridLines="0" view="pageBreakPreview" zoomScale="120" zoomScaleSheetLayoutView="120" zoomScalePageLayoutView="0" workbookViewId="0" topLeftCell="C19">
      <selection activeCell="AF8" sqref="AF8"/>
    </sheetView>
  </sheetViews>
  <sheetFormatPr defaultColWidth="9.75390625" defaultRowHeight="14.25" customHeight="1"/>
  <cols>
    <col min="1" max="1" width="1.4921875" style="11" hidden="1" customWidth="1"/>
    <col min="2" max="2" width="6.25390625" style="10" hidden="1" customWidth="1"/>
    <col min="3" max="3" width="6.25390625" style="23" customWidth="1"/>
    <col min="4" max="7" width="6.25390625" style="24" customWidth="1"/>
    <col min="8" max="10" width="6.25390625" style="11" customWidth="1"/>
    <col min="11" max="17" width="6.125" style="11" customWidth="1"/>
    <col min="18" max="19" width="1.37890625" style="25" customWidth="1"/>
    <col min="20" max="36" width="6.125" style="11" customWidth="1"/>
    <col min="37" max="16384" width="9.75390625" style="11" customWidth="1"/>
  </cols>
  <sheetData>
    <row r="1" spans="2:33" s="5" customFormat="1" ht="15" customHeight="1">
      <c r="B1" s="6"/>
      <c r="C1" s="7"/>
      <c r="O1" s="9"/>
      <c r="X1" s="8"/>
      <c r="Y1" s="8"/>
      <c r="Z1" s="8"/>
      <c r="AA1" s="8"/>
      <c r="AC1" s="9"/>
      <c r="AD1" s="9"/>
      <c r="AE1" s="9"/>
      <c r="AF1" s="9"/>
      <c r="AG1" s="9"/>
    </row>
    <row r="2" spans="2:21" s="5" customFormat="1" ht="15" customHeight="1">
      <c r="B2" s="6"/>
      <c r="C2" s="7"/>
      <c r="O2" s="10"/>
      <c r="Q2" s="10" t="s">
        <v>35</v>
      </c>
      <c r="R2" s="11"/>
      <c r="S2" s="11"/>
      <c r="T2" s="11" t="s">
        <v>36</v>
      </c>
      <c r="U2" s="11"/>
    </row>
    <row r="3" spans="2:35" s="5" customFormat="1" ht="15" customHeight="1" thickBot="1">
      <c r="B3" s="7"/>
      <c r="C3" s="7" t="s">
        <v>37</v>
      </c>
      <c r="D3" s="12"/>
      <c r="E3" s="12"/>
      <c r="F3" s="12"/>
      <c r="G3" s="12"/>
      <c r="R3" s="8"/>
      <c r="S3" s="8"/>
      <c r="AG3" s="34"/>
      <c r="AH3" s="34"/>
      <c r="AI3" s="8"/>
    </row>
    <row r="4" spans="3:37" s="5" customFormat="1" ht="18" customHeight="1" thickTop="1">
      <c r="C4" s="229" t="s">
        <v>66</v>
      </c>
      <c r="D4" s="229"/>
      <c r="E4" s="230"/>
      <c r="F4" s="228" t="s">
        <v>38</v>
      </c>
      <c r="G4" s="229"/>
      <c r="H4" s="230"/>
      <c r="I4" s="26"/>
      <c r="J4" s="13"/>
      <c r="K4" s="37" t="s">
        <v>22</v>
      </c>
      <c r="L4" s="37"/>
      <c r="M4" s="37" t="s">
        <v>23</v>
      </c>
      <c r="N4" s="37"/>
      <c r="O4" s="37" t="s">
        <v>24</v>
      </c>
      <c r="P4" s="13"/>
      <c r="Q4" s="26"/>
      <c r="R4" s="8"/>
      <c r="S4" s="8"/>
      <c r="T4" s="26"/>
      <c r="U4" s="38" t="s">
        <v>45</v>
      </c>
      <c r="V4" s="35"/>
      <c r="W4" s="35" t="s">
        <v>47</v>
      </c>
      <c r="X4" s="35"/>
      <c r="Y4" s="35" t="s">
        <v>48</v>
      </c>
      <c r="Z4" s="35"/>
      <c r="AA4" s="35" t="s">
        <v>49</v>
      </c>
      <c r="AB4" s="35"/>
      <c r="AC4" s="56" t="s">
        <v>61</v>
      </c>
      <c r="AD4" s="35"/>
      <c r="AE4" s="35"/>
      <c r="AF4" s="228" t="s">
        <v>83</v>
      </c>
      <c r="AG4" s="229"/>
      <c r="AH4" s="229"/>
      <c r="AI4" s="27"/>
      <c r="AJ4" s="27"/>
      <c r="AK4" s="27"/>
    </row>
    <row r="5" spans="3:36" s="5" customFormat="1" ht="18" customHeight="1">
      <c r="C5" s="257"/>
      <c r="D5" s="257"/>
      <c r="E5" s="258"/>
      <c r="F5" s="231"/>
      <c r="G5" s="232"/>
      <c r="H5" s="226"/>
      <c r="I5" s="208" t="s">
        <v>38</v>
      </c>
      <c r="J5" s="209"/>
      <c r="K5" s="210"/>
      <c r="L5" s="208" t="s">
        <v>15</v>
      </c>
      <c r="M5" s="209"/>
      <c r="N5" s="210"/>
      <c r="O5" s="254" t="s">
        <v>51</v>
      </c>
      <c r="P5" s="255"/>
      <c r="Q5" s="256"/>
      <c r="R5" s="89"/>
      <c r="S5" s="89"/>
      <c r="T5" s="255" t="s">
        <v>84</v>
      </c>
      <c r="U5" s="255"/>
      <c r="V5" s="256"/>
      <c r="W5" s="208" t="s">
        <v>33</v>
      </c>
      <c r="X5" s="209"/>
      <c r="Y5" s="210"/>
      <c r="Z5" s="208" t="s">
        <v>65</v>
      </c>
      <c r="AA5" s="209"/>
      <c r="AB5" s="210"/>
      <c r="AC5" s="208" t="s">
        <v>86</v>
      </c>
      <c r="AD5" s="209"/>
      <c r="AE5" s="209"/>
      <c r="AF5" s="231"/>
      <c r="AG5" s="232"/>
      <c r="AH5" s="232"/>
      <c r="AI5" s="8"/>
      <c r="AJ5" s="8"/>
    </row>
    <row r="6" spans="3:34" s="5" customFormat="1" ht="18" customHeight="1">
      <c r="C6" s="232"/>
      <c r="D6" s="232"/>
      <c r="E6" s="226"/>
      <c r="F6" s="28" t="s">
        <v>3</v>
      </c>
      <c r="G6" s="28" t="s">
        <v>39</v>
      </c>
      <c r="H6" s="28" t="s">
        <v>40</v>
      </c>
      <c r="I6" s="29" t="s">
        <v>3</v>
      </c>
      <c r="J6" s="28" t="s">
        <v>39</v>
      </c>
      <c r="K6" s="28" t="s">
        <v>40</v>
      </c>
      <c r="L6" s="29" t="s">
        <v>3</v>
      </c>
      <c r="M6" s="28" t="s">
        <v>39</v>
      </c>
      <c r="N6" s="28" t="s">
        <v>40</v>
      </c>
      <c r="O6" s="29" t="s">
        <v>3</v>
      </c>
      <c r="P6" s="28" t="s">
        <v>39</v>
      </c>
      <c r="Q6" s="28" t="s">
        <v>40</v>
      </c>
      <c r="R6" s="15"/>
      <c r="S6" s="15"/>
      <c r="T6" s="29" t="s">
        <v>3</v>
      </c>
      <c r="U6" s="29" t="s">
        <v>39</v>
      </c>
      <c r="V6" s="28" t="s">
        <v>40</v>
      </c>
      <c r="W6" s="29" t="s">
        <v>3</v>
      </c>
      <c r="X6" s="28" t="s">
        <v>39</v>
      </c>
      <c r="Y6" s="28" t="s">
        <v>40</v>
      </c>
      <c r="Z6" s="29" t="s">
        <v>3</v>
      </c>
      <c r="AA6" s="28" t="s">
        <v>39</v>
      </c>
      <c r="AB6" s="28" t="s">
        <v>40</v>
      </c>
      <c r="AC6" s="29" t="s">
        <v>3</v>
      </c>
      <c r="AD6" s="28" t="s">
        <v>39</v>
      </c>
      <c r="AE6" s="28" t="s">
        <v>40</v>
      </c>
      <c r="AF6" s="29" t="s">
        <v>3</v>
      </c>
      <c r="AG6" s="28" t="s">
        <v>39</v>
      </c>
      <c r="AH6" s="30" t="s">
        <v>40</v>
      </c>
    </row>
    <row r="7" spans="3:34" s="5" customFormat="1" ht="18" customHeight="1">
      <c r="C7" s="32" t="s">
        <v>90</v>
      </c>
      <c r="D7" s="31" t="s">
        <v>18</v>
      </c>
      <c r="E7" s="49" t="s">
        <v>93</v>
      </c>
      <c r="F7" s="47">
        <f>SUM(G7:H7)</f>
        <v>3716878</v>
      </c>
      <c r="G7" s="48">
        <f>SUM(J7,AG7)</f>
        <v>1931909</v>
      </c>
      <c r="H7" s="48">
        <f>SUM(K7,AH7)</f>
        <v>1784969</v>
      </c>
      <c r="I7" s="48">
        <v>3713834</v>
      </c>
      <c r="J7" s="48">
        <v>1931074</v>
      </c>
      <c r="K7" s="50">
        <v>1782760</v>
      </c>
      <c r="L7" s="48">
        <v>3611525</v>
      </c>
      <c r="M7" s="48">
        <v>1861498</v>
      </c>
      <c r="N7" s="48">
        <v>1750027</v>
      </c>
      <c r="O7" s="48">
        <v>15471</v>
      </c>
      <c r="P7" s="50">
        <v>14047</v>
      </c>
      <c r="Q7" s="48">
        <v>1424</v>
      </c>
      <c r="R7" s="48"/>
      <c r="S7" s="48"/>
      <c r="T7" s="102" t="s">
        <v>57</v>
      </c>
      <c r="U7" s="102" t="s">
        <v>57</v>
      </c>
      <c r="V7" s="102" t="s">
        <v>57</v>
      </c>
      <c r="W7" s="48">
        <v>86657</v>
      </c>
      <c r="X7" s="48">
        <v>55484</v>
      </c>
      <c r="Y7" s="48">
        <v>31173</v>
      </c>
      <c r="Z7" s="103" t="s">
        <v>57</v>
      </c>
      <c r="AA7" s="103" t="s">
        <v>57</v>
      </c>
      <c r="AB7" s="103" t="s">
        <v>57</v>
      </c>
      <c r="AC7" s="48">
        <v>181</v>
      </c>
      <c r="AD7" s="48">
        <v>45</v>
      </c>
      <c r="AE7" s="48">
        <v>136</v>
      </c>
      <c r="AF7" s="48">
        <v>3044</v>
      </c>
      <c r="AG7" s="48">
        <v>835</v>
      </c>
      <c r="AH7" s="48">
        <v>2209</v>
      </c>
    </row>
    <row r="8" spans="3:34" s="5" customFormat="1" ht="18" customHeight="1">
      <c r="C8" s="32" t="s">
        <v>91</v>
      </c>
      <c r="D8" s="19"/>
      <c r="E8" s="32" t="s">
        <v>94</v>
      </c>
      <c r="F8" s="47">
        <f>SUM(G8:H8)</f>
        <v>4172466</v>
      </c>
      <c r="G8" s="48">
        <f>SUM(J8,AG8)</f>
        <v>2650213</v>
      </c>
      <c r="H8" s="48">
        <f>SUM(K8,AH8)</f>
        <v>1522253</v>
      </c>
      <c r="I8" s="48">
        <v>4172375</v>
      </c>
      <c r="J8" s="48">
        <v>2650206</v>
      </c>
      <c r="K8" s="48">
        <v>1522169</v>
      </c>
      <c r="L8" s="48">
        <v>4089985</v>
      </c>
      <c r="M8" s="48">
        <v>2575701</v>
      </c>
      <c r="N8" s="48">
        <v>1514284</v>
      </c>
      <c r="O8" s="48">
        <v>57608</v>
      </c>
      <c r="P8" s="48">
        <v>55632</v>
      </c>
      <c r="Q8" s="48">
        <v>1976</v>
      </c>
      <c r="R8" s="48"/>
      <c r="S8" s="48"/>
      <c r="T8" s="102" t="s">
        <v>57</v>
      </c>
      <c r="U8" s="102" t="s">
        <v>57</v>
      </c>
      <c r="V8" s="102" t="s">
        <v>57</v>
      </c>
      <c r="W8" s="59">
        <v>24752</v>
      </c>
      <c r="X8" s="59">
        <v>18857</v>
      </c>
      <c r="Y8" s="59">
        <v>5895</v>
      </c>
      <c r="Z8" s="103" t="s">
        <v>57</v>
      </c>
      <c r="AA8" s="103" t="s">
        <v>57</v>
      </c>
      <c r="AB8" s="103" t="s">
        <v>57</v>
      </c>
      <c r="AC8" s="59">
        <v>30</v>
      </c>
      <c r="AD8" s="59">
        <v>16</v>
      </c>
      <c r="AE8" s="59">
        <v>14</v>
      </c>
      <c r="AF8" s="59">
        <v>91</v>
      </c>
      <c r="AG8" s="59">
        <v>7</v>
      </c>
      <c r="AH8" s="59">
        <v>84</v>
      </c>
    </row>
    <row r="9" spans="3:35" s="20" customFormat="1" ht="18" customHeight="1">
      <c r="C9" s="33" t="s">
        <v>92</v>
      </c>
      <c r="D9" s="21"/>
      <c r="E9" s="33" t="s">
        <v>95</v>
      </c>
      <c r="F9" s="69">
        <f>SUM(G9:H9)</f>
        <v>4496358</v>
      </c>
      <c r="G9" s="61">
        <f>SUM(G11:G22)</f>
        <v>2847984</v>
      </c>
      <c r="H9" s="61">
        <f>SUM(H11:H22)</f>
        <v>1648374</v>
      </c>
      <c r="I9" s="61">
        <f>SUM(J9:K9)</f>
        <v>4496358</v>
      </c>
      <c r="J9" s="61">
        <f>SUM(J11:J22)</f>
        <v>2847984</v>
      </c>
      <c r="K9" s="61">
        <f>SUM(K11:K22)</f>
        <v>1648374</v>
      </c>
      <c r="L9" s="61">
        <f>SUM(M9:N9)</f>
        <v>4439794</v>
      </c>
      <c r="M9" s="61">
        <f>SUM(M11:M22)</f>
        <v>2794213</v>
      </c>
      <c r="N9" s="61">
        <f>SUM(N11:N22)</f>
        <v>1645581</v>
      </c>
      <c r="O9" s="61">
        <f>SUM(P9:Q9)</f>
        <v>19803</v>
      </c>
      <c r="P9" s="61">
        <f>SUM(P11:P22)</f>
        <v>19141</v>
      </c>
      <c r="Q9" s="61">
        <f>SUM(Q11:Q22)</f>
        <v>662</v>
      </c>
      <c r="R9" s="61"/>
      <c r="S9" s="61"/>
      <c r="T9" s="102" t="s">
        <v>102</v>
      </c>
      <c r="U9" s="102" t="s">
        <v>102</v>
      </c>
      <c r="V9" s="102" t="s">
        <v>58</v>
      </c>
      <c r="W9" s="61">
        <f>SUM(X9:Y9)</f>
        <v>36761</v>
      </c>
      <c r="X9" s="61">
        <f>SUM(X11:X22)</f>
        <v>34630</v>
      </c>
      <c r="Y9" s="61">
        <f>SUM(Y11:Y22)</f>
        <v>2131</v>
      </c>
      <c r="Z9" s="102" t="s">
        <v>58</v>
      </c>
      <c r="AA9" s="102" t="s">
        <v>58</v>
      </c>
      <c r="AB9" s="102" t="s">
        <v>58</v>
      </c>
      <c r="AC9" s="102" t="s">
        <v>102</v>
      </c>
      <c r="AD9" s="102" t="s">
        <v>102</v>
      </c>
      <c r="AE9" s="102" t="s">
        <v>58</v>
      </c>
      <c r="AF9" s="102" t="s">
        <v>58</v>
      </c>
      <c r="AG9" s="102" t="s">
        <v>58</v>
      </c>
      <c r="AH9" s="102" t="s">
        <v>58</v>
      </c>
      <c r="AI9" s="134"/>
    </row>
    <row r="10" spans="3:35" s="20" customFormat="1" ht="9" customHeight="1">
      <c r="C10" s="33"/>
      <c r="D10" s="21"/>
      <c r="E10" s="33"/>
      <c r="F10" s="69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90"/>
      <c r="U10" s="70"/>
      <c r="V10" s="70"/>
      <c r="W10" s="61"/>
      <c r="X10" s="61"/>
      <c r="Y10" s="61"/>
      <c r="Z10" s="90"/>
      <c r="AA10" s="70"/>
      <c r="AB10" s="70"/>
      <c r="AC10" s="102"/>
      <c r="AD10" s="102"/>
      <c r="AE10" s="102"/>
      <c r="AF10" s="90"/>
      <c r="AG10" s="70"/>
      <c r="AH10" s="70"/>
      <c r="AI10" s="134"/>
    </row>
    <row r="11" spans="3:35" s="5" customFormat="1" ht="18" customHeight="1">
      <c r="C11" s="16" t="s">
        <v>67</v>
      </c>
      <c r="D11" s="32" t="s">
        <v>52</v>
      </c>
      <c r="E11" s="8" t="s">
        <v>8</v>
      </c>
      <c r="F11" s="135">
        <f aca="true" t="shared" si="0" ref="F11:F22">SUM(G11:H11)</f>
        <v>249400</v>
      </c>
      <c r="G11" s="136">
        <f aca="true" t="shared" si="1" ref="G11:G22">SUM(J11,AG11)</f>
        <v>107758</v>
      </c>
      <c r="H11" s="136">
        <f aca="true" t="shared" si="2" ref="H11:H22">SUM(K11,AH11)</f>
        <v>141642</v>
      </c>
      <c r="I11" s="136">
        <f>SUM(J11:K11)</f>
        <v>249400</v>
      </c>
      <c r="J11" s="136">
        <f>SUM(M11,P11,U11,X11,AA11,AD11,AG11)</f>
        <v>107758</v>
      </c>
      <c r="K11" s="136">
        <f>SUM(N11,Q11,V11,Y11,AB11,AH11,AE11)</f>
        <v>141642</v>
      </c>
      <c r="L11" s="136">
        <f>SUM(M11:N11)</f>
        <v>249007</v>
      </c>
      <c r="M11" s="136">
        <v>107403</v>
      </c>
      <c r="N11" s="136">
        <v>141604</v>
      </c>
      <c r="O11" s="137" t="s">
        <v>102</v>
      </c>
      <c r="P11" s="137" t="s">
        <v>103</v>
      </c>
      <c r="Q11" s="137" t="s">
        <v>103</v>
      </c>
      <c r="R11" s="137"/>
      <c r="S11" s="137"/>
      <c r="T11" s="137" t="s">
        <v>102</v>
      </c>
      <c r="U11" s="137" t="s">
        <v>103</v>
      </c>
      <c r="V11" s="137" t="s">
        <v>103</v>
      </c>
      <c r="W11" s="136">
        <f>SUM(X11:Y11)</f>
        <v>393</v>
      </c>
      <c r="X11" s="136">
        <v>355</v>
      </c>
      <c r="Y11" s="136">
        <v>38</v>
      </c>
      <c r="Z11" s="137" t="s">
        <v>58</v>
      </c>
      <c r="AA11" s="137" t="s">
        <v>58</v>
      </c>
      <c r="AB11" s="137" t="s">
        <v>58</v>
      </c>
      <c r="AC11" s="137" t="s">
        <v>102</v>
      </c>
      <c r="AD11" s="137" t="s">
        <v>103</v>
      </c>
      <c r="AE11" s="137" t="s">
        <v>103</v>
      </c>
      <c r="AF11" s="137" t="s">
        <v>58</v>
      </c>
      <c r="AG11" s="137" t="s">
        <v>58</v>
      </c>
      <c r="AH11" s="137" t="s">
        <v>58</v>
      </c>
      <c r="AI11" s="138"/>
    </row>
    <row r="12" spans="4:35" s="5" customFormat="1" ht="18" customHeight="1">
      <c r="D12" s="16">
        <v>5</v>
      </c>
      <c r="E12" s="54"/>
      <c r="F12" s="135">
        <f t="shared" si="0"/>
        <v>323672</v>
      </c>
      <c r="G12" s="136">
        <f t="shared" si="1"/>
        <v>179785</v>
      </c>
      <c r="H12" s="136">
        <f t="shared" si="2"/>
        <v>143887</v>
      </c>
      <c r="I12" s="136">
        <f aca="true" t="shared" si="3" ref="I12:I22">SUM(J12:K12)</f>
        <v>323672</v>
      </c>
      <c r="J12" s="136">
        <f aca="true" t="shared" si="4" ref="J12:J22">SUM(M12,P12,U12,X12,AA12,AD12,AG12)</f>
        <v>179785</v>
      </c>
      <c r="K12" s="136">
        <f aca="true" t="shared" si="5" ref="K12:K22">SUM(N12,Q12,V12,Y12,AB12,AH12,AE12)</f>
        <v>143887</v>
      </c>
      <c r="L12" s="136">
        <f aca="true" t="shared" si="6" ref="L12:L22">SUM(M12:N12)</f>
        <v>323218</v>
      </c>
      <c r="M12" s="136">
        <v>179343</v>
      </c>
      <c r="N12" s="136">
        <v>143875</v>
      </c>
      <c r="O12" s="137" t="s">
        <v>104</v>
      </c>
      <c r="P12" s="137" t="s">
        <v>103</v>
      </c>
      <c r="Q12" s="137" t="s">
        <v>103</v>
      </c>
      <c r="R12" s="136"/>
      <c r="S12" s="136"/>
      <c r="T12" s="137" t="s">
        <v>102</v>
      </c>
      <c r="U12" s="137" t="s">
        <v>103</v>
      </c>
      <c r="V12" s="137" t="s">
        <v>103</v>
      </c>
      <c r="W12" s="136">
        <f aca="true" t="shared" si="7" ref="W12:W22">SUM(X12:Y12)</f>
        <v>454</v>
      </c>
      <c r="X12" s="136">
        <v>442</v>
      </c>
      <c r="Y12" s="136">
        <v>12</v>
      </c>
      <c r="Z12" s="137" t="s">
        <v>58</v>
      </c>
      <c r="AA12" s="137" t="s">
        <v>58</v>
      </c>
      <c r="AB12" s="137" t="s">
        <v>58</v>
      </c>
      <c r="AC12" s="137" t="s">
        <v>102</v>
      </c>
      <c r="AD12" s="137" t="s">
        <v>103</v>
      </c>
      <c r="AE12" s="137" t="s">
        <v>103</v>
      </c>
      <c r="AF12" s="137" t="s">
        <v>58</v>
      </c>
      <c r="AG12" s="137" t="s">
        <v>58</v>
      </c>
      <c r="AH12" s="137" t="s">
        <v>58</v>
      </c>
      <c r="AI12" s="138"/>
    </row>
    <row r="13" spans="4:35" s="5" customFormat="1" ht="18" customHeight="1">
      <c r="D13" s="16">
        <v>6</v>
      </c>
      <c r="E13" s="54"/>
      <c r="F13" s="135">
        <f t="shared" si="0"/>
        <v>436507</v>
      </c>
      <c r="G13" s="136">
        <f t="shared" si="1"/>
        <v>309901</v>
      </c>
      <c r="H13" s="136">
        <f t="shared" si="2"/>
        <v>126606</v>
      </c>
      <c r="I13" s="136">
        <f t="shared" si="3"/>
        <v>436507</v>
      </c>
      <c r="J13" s="136">
        <f t="shared" si="4"/>
        <v>309901</v>
      </c>
      <c r="K13" s="136">
        <f>SUM(N13,Q13,V13,Y13,AB13,AH13,AE13)</f>
        <v>126606</v>
      </c>
      <c r="L13" s="136">
        <f t="shared" si="6"/>
        <v>427294</v>
      </c>
      <c r="M13" s="136">
        <v>300709</v>
      </c>
      <c r="N13" s="136">
        <v>126585</v>
      </c>
      <c r="O13" s="136">
        <f>SUM(P13:Q13)</f>
        <v>3959</v>
      </c>
      <c r="P13" s="136">
        <v>3948</v>
      </c>
      <c r="Q13" s="136">
        <v>11</v>
      </c>
      <c r="R13" s="137"/>
      <c r="S13" s="137"/>
      <c r="T13" s="137" t="s">
        <v>102</v>
      </c>
      <c r="U13" s="137" t="s">
        <v>103</v>
      </c>
      <c r="V13" s="137" t="s">
        <v>103</v>
      </c>
      <c r="W13" s="136">
        <f t="shared" si="7"/>
        <v>5254</v>
      </c>
      <c r="X13" s="136">
        <v>5244</v>
      </c>
      <c r="Y13" s="136">
        <v>10</v>
      </c>
      <c r="Z13" s="137" t="s">
        <v>58</v>
      </c>
      <c r="AA13" s="137" t="s">
        <v>58</v>
      </c>
      <c r="AB13" s="137" t="s">
        <v>58</v>
      </c>
      <c r="AC13" s="137" t="s">
        <v>102</v>
      </c>
      <c r="AD13" s="137" t="s">
        <v>103</v>
      </c>
      <c r="AE13" s="137" t="s">
        <v>103</v>
      </c>
      <c r="AF13" s="137" t="s">
        <v>58</v>
      </c>
      <c r="AG13" s="137" t="s">
        <v>58</v>
      </c>
      <c r="AH13" s="137" t="s">
        <v>58</v>
      </c>
      <c r="AI13" s="138"/>
    </row>
    <row r="14" spans="4:35" s="5" customFormat="1" ht="18" customHeight="1">
      <c r="D14" s="16">
        <v>7</v>
      </c>
      <c r="E14" s="54"/>
      <c r="F14" s="135">
        <f t="shared" si="0"/>
        <v>625025</v>
      </c>
      <c r="G14" s="136">
        <f t="shared" si="1"/>
        <v>492531</v>
      </c>
      <c r="H14" s="136">
        <f t="shared" si="2"/>
        <v>132494</v>
      </c>
      <c r="I14" s="136">
        <f t="shared" si="3"/>
        <v>625025</v>
      </c>
      <c r="J14" s="136">
        <f t="shared" si="4"/>
        <v>492531</v>
      </c>
      <c r="K14" s="136">
        <f t="shared" si="5"/>
        <v>132494</v>
      </c>
      <c r="L14" s="136">
        <f t="shared" si="6"/>
        <v>608712</v>
      </c>
      <c r="M14" s="136">
        <v>476269</v>
      </c>
      <c r="N14" s="136">
        <v>132443</v>
      </c>
      <c r="O14" s="136">
        <f>SUM(P14:Q14)</f>
        <v>5323</v>
      </c>
      <c r="P14" s="136">
        <v>5280</v>
      </c>
      <c r="Q14" s="136">
        <v>43</v>
      </c>
      <c r="R14" s="136"/>
      <c r="S14" s="136"/>
      <c r="T14" s="137" t="s">
        <v>102</v>
      </c>
      <c r="U14" s="137" t="s">
        <v>103</v>
      </c>
      <c r="V14" s="137" t="s">
        <v>103</v>
      </c>
      <c r="W14" s="136">
        <f t="shared" si="7"/>
        <v>10990</v>
      </c>
      <c r="X14" s="136">
        <v>10982</v>
      </c>
      <c r="Y14" s="136">
        <v>8</v>
      </c>
      <c r="Z14" s="137" t="s">
        <v>58</v>
      </c>
      <c r="AA14" s="137" t="s">
        <v>58</v>
      </c>
      <c r="AB14" s="137" t="s">
        <v>58</v>
      </c>
      <c r="AC14" s="137" t="s">
        <v>102</v>
      </c>
      <c r="AD14" s="137" t="s">
        <v>103</v>
      </c>
      <c r="AE14" s="137" t="s">
        <v>103</v>
      </c>
      <c r="AF14" s="137" t="s">
        <v>58</v>
      </c>
      <c r="AG14" s="137" t="s">
        <v>58</v>
      </c>
      <c r="AH14" s="137" t="s">
        <v>58</v>
      </c>
      <c r="AI14" s="138"/>
    </row>
    <row r="15" spans="4:35" s="5" customFormat="1" ht="18" customHeight="1">
      <c r="D15" s="16">
        <v>8</v>
      </c>
      <c r="E15" s="54"/>
      <c r="F15" s="135">
        <f t="shared" si="0"/>
        <v>609907</v>
      </c>
      <c r="G15" s="136">
        <f t="shared" si="1"/>
        <v>475045</v>
      </c>
      <c r="H15" s="136">
        <f t="shared" si="2"/>
        <v>134862</v>
      </c>
      <c r="I15" s="136">
        <f t="shared" si="3"/>
        <v>609907</v>
      </c>
      <c r="J15" s="136">
        <f t="shared" si="4"/>
        <v>475045</v>
      </c>
      <c r="K15" s="136">
        <f t="shared" si="5"/>
        <v>134862</v>
      </c>
      <c r="L15" s="136">
        <f t="shared" si="6"/>
        <v>598533</v>
      </c>
      <c r="M15" s="136">
        <v>464163</v>
      </c>
      <c r="N15" s="136">
        <v>134370</v>
      </c>
      <c r="O15" s="136">
        <f>SUM(P15:Q15)</f>
        <v>5321</v>
      </c>
      <c r="P15" s="136">
        <v>4881</v>
      </c>
      <c r="Q15" s="136">
        <v>440</v>
      </c>
      <c r="R15" s="136"/>
      <c r="S15" s="136"/>
      <c r="T15" s="137" t="s">
        <v>102</v>
      </c>
      <c r="U15" s="137" t="s">
        <v>103</v>
      </c>
      <c r="V15" s="137" t="s">
        <v>103</v>
      </c>
      <c r="W15" s="136">
        <f t="shared" si="7"/>
        <v>6053</v>
      </c>
      <c r="X15" s="136">
        <v>6001</v>
      </c>
      <c r="Y15" s="136">
        <v>52</v>
      </c>
      <c r="Z15" s="137" t="s">
        <v>58</v>
      </c>
      <c r="AA15" s="137" t="s">
        <v>58</v>
      </c>
      <c r="AB15" s="137" t="s">
        <v>58</v>
      </c>
      <c r="AC15" s="137" t="s">
        <v>102</v>
      </c>
      <c r="AD15" s="137" t="s">
        <v>103</v>
      </c>
      <c r="AE15" s="137" t="s">
        <v>103</v>
      </c>
      <c r="AF15" s="137" t="s">
        <v>58</v>
      </c>
      <c r="AG15" s="137" t="s">
        <v>58</v>
      </c>
      <c r="AH15" s="137" t="s">
        <v>58</v>
      </c>
      <c r="AI15" s="138"/>
    </row>
    <row r="16" spans="4:35" s="5" customFormat="1" ht="18" customHeight="1">
      <c r="D16" s="16">
        <v>9</v>
      </c>
      <c r="E16" s="54"/>
      <c r="F16" s="135">
        <f t="shared" si="0"/>
        <v>518133</v>
      </c>
      <c r="G16" s="136">
        <f t="shared" si="1"/>
        <v>399829</v>
      </c>
      <c r="H16" s="136">
        <f t="shared" si="2"/>
        <v>118304</v>
      </c>
      <c r="I16" s="136">
        <f t="shared" si="3"/>
        <v>518133</v>
      </c>
      <c r="J16" s="136">
        <f t="shared" si="4"/>
        <v>399829</v>
      </c>
      <c r="K16" s="136">
        <f t="shared" si="5"/>
        <v>118304</v>
      </c>
      <c r="L16" s="136">
        <f t="shared" si="6"/>
        <v>506132</v>
      </c>
      <c r="M16" s="136">
        <v>388030</v>
      </c>
      <c r="N16" s="136">
        <v>118102</v>
      </c>
      <c r="O16" s="136">
        <f>SUM(P16:Q16)</f>
        <v>5200</v>
      </c>
      <c r="P16" s="136">
        <v>5032</v>
      </c>
      <c r="Q16" s="136">
        <v>168</v>
      </c>
      <c r="R16" s="136"/>
      <c r="S16" s="136"/>
      <c r="T16" s="137" t="s">
        <v>102</v>
      </c>
      <c r="U16" s="137" t="s">
        <v>103</v>
      </c>
      <c r="V16" s="137" t="s">
        <v>103</v>
      </c>
      <c r="W16" s="136">
        <f t="shared" si="7"/>
        <v>6801</v>
      </c>
      <c r="X16" s="136">
        <v>6767</v>
      </c>
      <c r="Y16" s="136">
        <v>34</v>
      </c>
      <c r="Z16" s="137" t="s">
        <v>58</v>
      </c>
      <c r="AA16" s="137" t="s">
        <v>58</v>
      </c>
      <c r="AB16" s="137" t="s">
        <v>58</v>
      </c>
      <c r="AC16" s="137" t="s">
        <v>102</v>
      </c>
      <c r="AD16" s="137" t="s">
        <v>103</v>
      </c>
      <c r="AE16" s="137" t="s">
        <v>103</v>
      </c>
      <c r="AF16" s="137" t="s">
        <v>58</v>
      </c>
      <c r="AG16" s="137" t="s">
        <v>58</v>
      </c>
      <c r="AH16" s="137" t="s">
        <v>58</v>
      </c>
      <c r="AI16" s="138"/>
    </row>
    <row r="17" spans="4:35" s="5" customFormat="1" ht="18" customHeight="1">
      <c r="D17" s="16">
        <v>10</v>
      </c>
      <c r="E17" s="54"/>
      <c r="F17" s="135">
        <f t="shared" si="0"/>
        <v>394601</v>
      </c>
      <c r="G17" s="136">
        <f t="shared" si="1"/>
        <v>265246</v>
      </c>
      <c r="H17" s="136">
        <f t="shared" si="2"/>
        <v>129355</v>
      </c>
      <c r="I17" s="136">
        <f t="shared" si="3"/>
        <v>394601</v>
      </c>
      <c r="J17" s="136">
        <f t="shared" si="4"/>
        <v>265246</v>
      </c>
      <c r="K17" s="136">
        <f t="shared" si="5"/>
        <v>129355</v>
      </c>
      <c r="L17" s="136">
        <f t="shared" si="6"/>
        <v>391505</v>
      </c>
      <c r="M17" s="136">
        <v>262198</v>
      </c>
      <c r="N17" s="136">
        <v>129307</v>
      </c>
      <c r="O17" s="137" t="s">
        <v>104</v>
      </c>
      <c r="P17" s="137" t="s">
        <v>103</v>
      </c>
      <c r="Q17" s="137" t="s">
        <v>103</v>
      </c>
      <c r="R17" s="136"/>
      <c r="S17" s="136"/>
      <c r="T17" s="137" t="s">
        <v>102</v>
      </c>
      <c r="U17" s="137" t="s">
        <v>103</v>
      </c>
      <c r="V17" s="137" t="s">
        <v>103</v>
      </c>
      <c r="W17" s="136">
        <f t="shared" si="7"/>
        <v>3096</v>
      </c>
      <c r="X17" s="136">
        <v>3048</v>
      </c>
      <c r="Y17" s="136">
        <v>48</v>
      </c>
      <c r="Z17" s="137" t="s">
        <v>58</v>
      </c>
      <c r="AA17" s="137" t="s">
        <v>58</v>
      </c>
      <c r="AB17" s="137" t="s">
        <v>58</v>
      </c>
      <c r="AC17" s="137" t="s">
        <v>102</v>
      </c>
      <c r="AD17" s="137" t="s">
        <v>103</v>
      </c>
      <c r="AE17" s="137" t="s">
        <v>103</v>
      </c>
      <c r="AF17" s="137" t="s">
        <v>58</v>
      </c>
      <c r="AG17" s="137" t="s">
        <v>58</v>
      </c>
      <c r="AH17" s="137" t="s">
        <v>58</v>
      </c>
      <c r="AI17" s="138"/>
    </row>
    <row r="18" spans="4:35" s="5" customFormat="1" ht="18" customHeight="1">
      <c r="D18" s="16">
        <v>11</v>
      </c>
      <c r="E18" s="54"/>
      <c r="F18" s="135">
        <f t="shared" si="0"/>
        <v>254403</v>
      </c>
      <c r="G18" s="136">
        <f t="shared" si="1"/>
        <v>134351</v>
      </c>
      <c r="H18" s="136">
        <f t="shared" si="2"/>
        <v>120052</v>
      </c>
      <c r="I18" s="136">
        <f t="shared" si="3"/>
        <v>254403</v>
      </c>
      <c r="J18" s="136">
        <f t="shared" si="4"/>
        <v>134351</v>
      </c>
      <c r="K18" s="136">
        <f t="shared" si="5"/>
        <v>120052</v>
      </c>
      <c r="L18" s="136">
        <f t="shared" si="6"/>
        <v>254070</v>
      </c>
      <c r="M18" s="136">
        <v>134334</v>
      </c>
      <c r="N18" s="136">
        <v>119736</v>
      </c>
      <c r="O18" s="137" t="s">
        <v>104</v>
      </c>
      <c r="P18" s="137" t="s">
        <v>103</v>
      </c>
      <c r="Q18" s="137" t="s">
        <v>103</v>
      </c>
      <c r="R18" s="137"/>
      <c r="S18" s="137"/>
      <c r="T18" s="137" t="s">
        <v>102</v>
      </c>
      <c r="U18" s="137" t="s">
        <v>103</v>
      </c>
      <c r="V18" s="137" t="s">
        <v>103</v>
      </c>
      <c r="W18" s="136">
        <f t="shared" si="7"/>
        <v>333</v>
      </c>
      <c r="X18" s="136">
        <v>17</v>
      </c>
      <c r="Y18" s="136">
        <v>316</v>
      </c>
      <c r="Z18" s="137" t="s">
        <v>58</v>
      </c>
      <c r="AA18" s="137" t="s">
        <v>58</v>
      </c>
      <c r="AB18" s="137" t="s">
        <v>58</v>
      </c>
      <c r="AC18" s="137" t="s">
        <v>102</v>
      </c>
      <c r="AD18" s="137" t="s">
        <v>103</v>
      </c>
      <c r="AE18" s="137" t="s">
        <v>103</v>
      </c>
      <c r="AF18" s="137" t="s">
        <v>58</v>
      </c>
      <c r="AG18" s="137" t="s">
        <v>58</v>
      </c>
      <c r="AH18" s="137" t="s">
        <v>58</v>
      </c>
      <c r="AI18" s="138"/>
    </row>
    <row r="19" spans="4:35" s="5" customFormat="1" ht="18" customHeight="1">
      <c r="D19" s="16">
        <v>12</v>
      </c>
      <c r="E19" s="54"/>
      <c r="F19" s="135">
        <f t="shared" si="0"/>
        <v>360592</v>
      </c>
      <c r="G19" s="136">
        <f t="shared" si="1"/>
        <v>149928</v>
      </c>
      <c r="H19" s="136">
        <f t="shared" si="2"/>
        <v>210664</v>
      </c>
      <c r="I19" s="136">
        <f t="shared" si="3"/>
        <v>360592</v>
      </c>
      <c r="J19" s="136">
        <f t="shared" si="4"/>
        <v>149928</v>
      </c>
      <c r="K19" s="136">
        <f t="shared" si="5"/>
        <v>210664</v>
      </c>
      <c r="L19" s="136">
        <f t="shared" si="6"/>
        <v>359285</v>
      </c>
      <c r="M19" s="136">
        <v>149501</v>
      </c>
      <c r="N19" s="136">
        <v>209784</v>
      </c>
      <c r="O19" s="137" t="s">
        <v>104</v>
      </c>
      <c r="P19" s="137" t="s">
        <v>103</v>
      </c>
      <c r="Q19" s="137" t="s">
        <v>103</v>
      </c>
      <c r="R19" s="137"/>
      <c r="S19" s="137"/>
      <c r="T19" s="137" t="s">
        <v>102</v>
      </c>
      <c r="U19" s="137" t="s">
        <v>103</v>
      </c>
      <c r="V19" s="137" t="s">
        <v>103</v>
      </c>
      <c r="W19" s="136">
        <f t="shared" si="7"/>
        <v>1307</v>
      </c>
      <c r="X19" s="136">
        <v>427</v>
      </c>
      <c r="Y19" s="136">
        <v>880</v>
      </c>
      <c r="Z19" s="137" t="s">
        <v>58</v>
      </c>
      <c r="AA19" s="137" t="s">
        <v>58</v>
      </c>
      <c r="AB19" s="137" t="s">
        <v>58</v>
      </c>
      <c r="AC19" s="137" t="s">
        <v>102</v>
      </c>
      <c r="AD19" s="137" t="s">
        <v>103</v>
      </c>
      <c r="AE19" s="137" t="s">
        <v>103</v>
      </c>
      <c r="AF19" s="137" t="s">
        <v>58</v>
      </c>
      <c r="AG19" s="137" t="s">
        <v>58</v>
      </c>
      <c r="AH19" s="137" t="s">
        <v>58</v>
      </c>
      <c r="AI19" s="138"/>
    </row>
    <row r="20" spans="3:35" s="5" customFormat="1" ht="18" customHeight="1">
      <c r="C20" s="16" t="s">
        <v>79</v>
      </c>
      <c r="D20" s="32" t="s">
        <v>53</v>
      </c>
      <c r="E20" s="8" t="s">
        <v>8</v>
      </c>
      <c r="F20" s="135">
        <f t="shared" si="0"/>
        <v>217922</v>
      </c>
      <c r="G20" s="136">
        <f t="shared" si="1"/>
        <v>103290</v>
      </c>
      <c r="H20" s="136">
        <f t="shared" si="2"/>
        <v>114632</v>
      </c>
      <c r="I20" s="136">
        <f t="shared" si="3"/>
        <v>217922</v>
      </c>
      <c r="J20" s="136">
        <f t="shared" si="4"/>
        <v>103290</v>
      </c>
      <c r="K20" s="136">
        <f t="shared" si="5"/>
        <v>114632</v>
      </c>
      <c r="L20" s="136">
        <f t="shared" si="6"/>
        <v>217464</v>
      </c>
      <c r="M20" s="136">
        <v>102972</v>
      </c>
      <c r="N20" s="136">
        <v>114492</v>
      </c>
      <c r="O20" s="137" t="s">
        <v>104</v>
      </c>
      <c r="P20" s="137" t="s">
        <v>103</v>
      </c>
      <c r="Q20" s="137" t="s">
        <v>103</v>
      </c>
      <c r="R20" s="137"/>
      <c r="S20" s="137"/>
      <c r="T20" s="137" t="s">
        <v>102</v>
      </c>
      <c r="U20" s="137" t="s">
        <v>103</v>
      </c>
      <c r="V20" s="137" t="s">
        <v>103</v>
      </c>
      <c r="W20" s="136">
        <f t="shared" si="7"/>
        <v>458</v>
      </c>
      <c r="X20" s="136">
        <v>318</v>
      </c>
      <c r="Y20" s="136">
        <v>140</v>
      </c>
      <c r="Z20" s="137" t="s">
        <v>58</v>
      </c>
      <c r="AA20" s="137" t="s">
        <v>58</v>
      </c>
      <c r="AB20" s="137" t="s">
        <v>58</v>
      </c>
      <c r="AC20" s="137" t="s">
        <v>102</v>
      </c>
      <c r="AD20" s="137" t="s">
        <v>103</v>
      </c>
      <c r="AE20" s="137" t="s">
        <v>103</v>
      </c>
      <c r="AF20" s="137" t="s">
        <v>58</v>
      </c>
      <c r="AG20" s="137" t="s">
        <v>58</v>
      </c>
      <c r="AH20" s="137" t="s">
        <v>58</v>
      </c>
      <c r="AI20" s="138"/>
    </row>
    <row r="21" spans="4:35" s="5" customFormat="1" ht="18" customHeight="1">
      <c r="D21" s="16">
        <v>2</v>
      </c>
      <c r="E21" s="54"/>
      <c r="F21" s="135">
        <f t="shared" si="0"/>
        <v>213968</v>
      </c>
      <c r="G21" s="136">
        <f t="shared" si="1"/>
        <v>95362</v>
      </c>
      <c r="H21" s="136">
        <f t="shared" si="2"/>
        <v>118606</v>
      </c>
      <c r="I21" s="136">
        <f t="shared" si="3"/>
        <v>213968</v>
      </c>
      <c r="J21" s="136">
        <f t="shared" si="4"/>
        <v>95362</v>
      </c>
      <c r="K21" s="136">
        <f t="shared" si="5"/>
        <v>118606</v>
      </c>
      <c r="L21" s="136">
        <f t="shared" si="6"/>
        <v>212636</v>
      </c>
      <c r="M21" s="136">
        <v>94420</v>
      </c>
      <c r="N21" s="136">
        <v>118216</v>
      </c>
      <c r="O21" s="137" t="s">
        <v>104</v>
      </c>
      <c r="P21" s="137" t="s">
        <v>103</v>
      </c>
      <c r="Q21" s="137" t="s">
        <v>103</v>
      </c>
      <c r="R21" s="137"/>
      <c r="S21" s="137"/>
      <c r="T21" s="137" t="s">
        <v>102</v>
      </c>
      <c r="U21" s="137" t="s">
        <v>103</v>
      </c>
      <c r="V21" s="137" t="s">
        <v>103</v>
      </c>
      <c r="W21" s="136">
        <f t="shared" si="7"/>
        <v>1332</v>
      </c>
      <c r="X21" s="136">
        <v>942</v>
      </c>
      <c r="Y21" s="136">
        <v>390</v>
      </c>
      <c r="Z21" s="137" t="s">
        <v>58</v>
      </c>
      <c r="AA21" s="137" t="s">
        <v>58</v>
      </c>
      <c r="AB21" s="137" t="s">
        <v>58</v>
      </c>
      <c r="AC21" s="137" t="s">
        <v>102</v>
      </c>
      <c r="AD21" s="137" t="s">
        <v>103</v>
      </c>
      <c r="AE21" s="137" t="s">
        <v>103</v>
      </c>
      <c r="AF21" s="137" t="s">
        <v>58</v>
      </c>
      <c r="AG21" s="137" t="s">
        <v>58</v>
      </c>
      <c r="AH21" s="137" t="s">
        <v>58</v>
      </c>
      <c r="AI21" s="138"/>
    </row>
    <row r="22" spans="3:35" s="5" customFormat="1" ht="18" customHeight="1">
      <c r="C22" s="22"/>
      <c r="D22" s="22">
        <v>3</v>
      </c>
      <c r="E22" s="55"/>
      <c r="F22" s="139">
        <f t="shared" si="0"/>
        <v>292228</v>
      </c>
      <c r="G22" s="140">
        <f t="shared" si="1"/>
        <v>134958</v>
      </c>
      <c r="H22" s="140">
        <f t="shared" si="2"/>
        <v>157270</v>
      </c>
      <c r="I22" s="140">
        <f t="shared" si="3"/>
        <v>292228</v>
      </c>
      <c r="J22" s="140">
        <f t="shared" si="4"/>
        <v>134958</v>
      </c>
      <c r="K22" s="140">
        <f t="shared" si="5"/>
        <v>157270</v>
      </c>
      <c r="L22" s="140">
        <f t="shared" si="6"/>
        <v>291938</v>
      </c>
      <c r="M22" s="140">
        <v>134871</v>
      </c>
      <c r="N22" s="140">
        <v>157067</v>
      </c>
      <c r="O22" s="141" t="s">
        <v>104</v>
      </c>
      <c r="P22" s="141" t="s">
        <v>103</v>
      </c>
      <c r="Q22" s="141" t="s">
        <v>103</v>
      </c>
      <c r="R22" s="90"/>
      <c r="S22" s="90"/>
      <c r="T22" s="141" t="s">
        <v>102</v>
      </c>
      <c r="U22" s="141" t="s">
        <v>103</v>
      </c>
      <c r="V22" s="141" t="s">
        <v>103</v>
      </c>
      <c r="W22" s="140">
        <f t="shared" si="7"/>
        <v>290</v>
      </c>
      <c r="X22" s="140">
        <v>87</v>
      </c>
      <c r="Y22" s="140">
        <v>203</v>
      </c>
      <c r="Z22" s="141" t="s">
        <v>58</v>
      </c>
      <c r="AA22" s="141" t="s">
        <v>58</v>
      </c>
      <c r="AB22" s="141" t="s">
        <v>58</v>
      </c>
      <c r="AC22" s="141" t="s">
        <v>102</v>
      </c>
      <c r="AD22" s="141" t="s">
        <v>103</v>
      </c>
      <c r="AE22" s="141" t="s">
        <v>103</v>
      </c>
      <c r="AF22" s="141" t="s">
        <v>58</v>
      </c>
      <c r="AG22" s="141" t="s">
        <v>58</v>
      </c>
      <c r="AH22" s="141" t="s">
        <v>57</v>
      </c>
      <c r="AI22" s="138"/>
    </row>
    <row r="23" spans="2:35" s="5" customFormat="1" ht="15" customHeight="1">
      <c r="B23" s="7"/>
      <c r="C23" s="7" t="s">
        <v>87</v>
      </c>
      <c r="D23" s="12"/>
      <c r="E23" s="12"/>
      <c r="F23" s="142"/>
      <c r="G23" s="142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43"/>
      <c r="S23" s="143"/>
      <c r="T23" s="138"/>
      <c r="U23" s="138"/>
      <c r="V23" s="138"/>
      <c r="W23" s="138"/>
      <c r="X23" s="144"/>
      <c r="Y23" s="143"/>
      <c r="Z23" s="143"/>
      <c r="AA23" s="143"/>
      <c r="AB23" s="138"/>
      <c r="AC23" s="138"/>
      <c r="AD23" s="138"/>
      <c r="AE23" s="144"/>
      <c r="AF23" s="138"/>
      <c r="AG23" s="138"/>
      <c r="AH23" s="145" t="s">
        <v>26</v>
      </c>
      <c r="AI23" s="143"/>
    </row>
    <row r="24" spans="2:35" s="5" customFormat="1" ht="15" customHeight="1">
      <c r="B24" s="7"/>
      <c r="C24" s="7"/>
      <c r="D24" s="12"/>
      <c r="E24" s="12"/>
      <c r="F24" s="142"/>
      <c r="G24" s="142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43"/>
      <c r="S24" s="143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</row>
    <row r="25" spans="2:35" s="5" customFormat="1" ht="15" customHeight="1">
      <c r="B25" s="7"/>
      <c r="C25" s="7"/>
      <c r="D25" s="12"/>
      <c r="E25" s="12"/>
      <c r="F25" s="142"/>
      <c r="G25" s="142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43"/>
      <c r="S25" s="143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</row>
    <row r="26" spans="6:35" ht="15" customHeight="1">
      <c r="F26" s="146"/>
      <c r="G26" s="14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</row>
    <row r="27" spans="6:35" ht="15" customHeight="1">
      <c r="F27" s="146"/>
      <c r="G27" s="14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8"/>
      <c r="S27" s="148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</row>
    <row r="28" spans="6:35" ht="15" customHeight="1">
      <c r="F28" s="146"/>
      <c r="G28" s="146"/>
      <c r="H28" s="147"/>
      <c r="I28" s="147"/>
      <c r="J28" s="147"/>
      <c r="K28" s="147"/>
      <c r="L28" s="147"/>
      <c r="M28" s="147"/>
      <c r="N28" s="147"/>
      <c r="O28" s="149"/>
      <c r="P28" s="147"/>
      <c r="Q28" s="149" t="s">
        <v>41</v>
      </c>
      <c r="R28" s="147"/>
      <c r="S28" s="147"/>
      <c r="T28" s="147" t="s">
        <v>42</v>
      </c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</row>
    <row r="29" spans="2:35" s="5" customFormat="1" ht="15" customHeight="1" thickBot="1">
      <c r="B29" s="7"/>
      <c r="C29" s="7" t="s">
        <v>37</v>
      </c>
      <c r="D29" s="12"/>
      <c r="E29" s="12"/>
      <c r="F29" s="142"/>
      <c r="G29" s="142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43"/>
      <c r="S29" s="143"/>
      <c r="T29" s="150"/>
      <c r="U29" s="150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43"/>
    </row>
    <row r="30" spans="3:38" s="5" customFormat="1" ht="18" customHeight="1" thickTop="1">
      <c r="C30" s="229" t="s">
        <v>66</v>
      </c>
      <c r="D30" s="229"/>
      <c r="E30" s="230"/>
      <c r="F30" s="243" t="s">
        <v>38</v>
      </c>
      <c r="G30" s="244"/>
      <c r="H30" s="245"/>
      <c r="I30" s="151"/>
      <c r="J30" s="152"/>
      <c r="K30" s="153" t="s">
        <v>22</v>
      </c>
      <c r="L30" s="154"/>
      <c r="M30" s="153" t="s">
        <v>23</v>
      </c>
      <c r="N30" s="154"/>
      <c r="O30" s="153" t="s">
        <v>24</v>
      </c>
      <c r="P30" s="152"/>
      <c r="Q30" s="151"/>
      <c r="R30" s="155"/>
      <c r="S30" s="143"/>
      <c r="T30" s="143"/>
      <c r="U30" s="143"/>
      <c r="V30" s="156" t="s">
        <v>45</v>
      </c>
      <c r="W30" s="157"/>
      <c r="X30" s="157" t="s">
        <v>47</v>
      </c>
      <c r="Y30" s="157"/>
      <c r="Z30" s="157" t="s">
        <v>48</v>
      </c>
      <c r="AA30" s="157"/>
      <c r="AB30" s="157" t="s">
        <v>49</v>
      </c>
      <c r="AC30" s="157"/>
      <c r="AD30" s="158" t="s">
        <v>62</v>
      </c>
      <c r="AE30" s="157"/>
      <c r="AF30" s="243" t="s">
        <v>83</v>
      </c>
      <c r="AG30" s="244"/>
      <c r="AH30" s="244"/>
      <c r="AI30" s="159"/>
      <c r="AJ30" s="27"/>
      <c r="AK30" s="27"/>
      <c r="AL30" s="27"/>
    </row>
    <row r="31" spans="3:38" s="5" customFormat="1" ht="18" customHeight="1">
      <c r="C31" s="257"/>
      <c r="D31" s="257"/>
      <c r="E31" s="258"/>
      <c r="F31" s="246"/>
      <c r="G31" s="247"/>
      <c r="H31" s="241"/>
      <c r="I31" s="241" t="s">
        <v>38</v>
      </c>
      <c r="J31" s="242"/>
      <c r="K31" s="242"/>
      <c r="L31" s="242" t="s">
        <v>15</v>
      </c>
      <c r="M31" s="242"/>
      <c r="N31" s="242"/>
      <c r="O31" s="248" t="s">
        <v>51</v>
      </c>
      <c r="P31" s="249"/>
      <c r="Q31" s="250"/>
      <c r="R31" s="160"/>
      <c r="S31" s="161"/>
      <c r="T31" s="249" t="s">
        <v>84</v>
      </c>
      <c r="U31" s="249"/>
      <c r="V31" s="250"/>
      <c r="W31" s="251" t="s">
        <v>33</v>
      </c>
      <c r="X31" s="252"/>
      <c r="Y31" s="253"/>
      <c r="Z31" s="242" t="s">
        <v>65</v>
      </c>
      <c r="AA31" s="242"/>
      <c r="AB31" s="242"/>
      <c r="AC31" s="251" t="s">
        <v>86</v>
      </c>
      <c r="AD31" s="252"/>
      <c r="AE31" s="252"/>
      <c r="AF31" s="246"/>
      <c r="AG31" s="247"/>
      <c r="AH31" s="247"/>
      <c r="AI31" s="143"/>
      <c r="AJ31" s="8"/>
      <c r="AK31" s="8"/>
      <c r="AL31" s="8"/>
    </row>
    <row r="32" spans="3:35" s="5" customFormat="1" ht="18" customHeight="1">
      <c r="C32" s="232"/>
      <c r="D32" s="232"/>
      <c r="E32" s="226"/>
      <c r="F32" s="162" t="s">
        <v>3</v>
      </c>
      <c r="G32" s="162" t="s">
        <v>39</v>
      </c>
      <c r="H32" s="162" t="s">
        <v>40</v>
      </c>
      <c r="I32" s="163" t="s">
        <v>3</v>
      </c>
      <c r="J32" s="162" t="s">
        <v>39</v>
      </c>
      <c r="K32" s="162" t="s">
        <v>40</v>
      </c>
      <c r="L32" s="163" t="s">
        <v>3</v>
      </c>
      <c r="M32" s="162" t="s">
        <v>39</v>
      </c>
      <c r="N32" s="162" t="s">
        <v>40</v>
      </c>
      <c r="O32" s="163" t="s">
        <v>3</v>
      </c>
      <c r="P32" s="162" t="s">
        <v>39</v>
      </c>
      <c r="Q32" s="162" t="s">
        <v>40</v>
      </c>
      <c r="R32" s="164"/>
      <c r="S32" s="143"/>
      <c r="T32" s="163" t="s">
        <v>3</v>
      </c>
      <c r="U32" s="163" t="s">
        <v>39</v>
      </c>
      <c r="V32" s="162" t="s">
        <v>40</v>
      </c>
      <c r="W32" s="163" t="s">
        <v>3</v>
      </c>
      <c r="X32" s="162" t="s">
        <v>39</v>
      </c>
      <c r="Y32" s="162" t="s">
        <v>40</v>
      </c>
      <c r="Z32" s="163" t="s">
        <v>3</v>
      </c>
      <c r="AA32" s="162" t="s">
        <v>39</v>
      </c>
      <c r="AB32" s="162" t="s">
        <v>40</v>
      </c>
      <c r="AC32" s="163" t="s">
        <v>3</v>
      </c>
      <c r="AD32" s="162" t="s">
        <v>39</v>
      </c>
      <c r="AE32" s="162" t="s">
        <v>40</v>
      </c>
      <c r="AF32" s="163" t="s">
        <v>3</v>
      </c>
      <c r="AG32" s="162" t="s">
        <v>39</v>
      </c>
      <c r="AH32" s="165" t="s">
        <v>40</v>
      </c>
      <c r="AI32" s="138"/>
    </row>
    <row r="33" spans="3:35" s="5" customFormat="1" ht="18" customHeight="1">
      <c r="C33" s="16" t="s">
        <v>74</v>
      </c>
      <c r="D33" s="31" t="s">
        <v>18</v>
      </c>
      <c r="E33" s="32" t="s">
        <v>93</v>
      </c>
      <c r="F33" s="166">
        <f>SUM(G33:H33)</f>
        <v>1043091</v>
      </c>
      <c r="G33" s="167">
        <f>SUM(J33,AG33)</f>
        <v>312720</v>
      </c>
      <c r="H33" s="167">
        <f>SUM(K33,AH33)</f>
        <v>730371</v>
      </c>
      <c r="I33" s="136">
        <f>SUM(J33:K33)</f>
        <v>1043091</v>
      </c>
      <c r="J33" s="136">
        <f>SUM(M33,P33,U33,X33,AA33,AD33,AG33)</f>
        <v>312720</v>
      </c>
      <c r="K33" s="136">
        <f>SUM(N33,Q33,V33,Y33,AB33,AE33)</f>
        <v>730371</v>
      </c>
      <c r="L33" s="136">
        <f>SUM(M33:N33)</f>
        <v>1043091</v>
      </c>
      <c r="M33" s="167">
        <v>312720</v>
      </c>
      <c r="N33" s="167">
        <v>730371</v>
      </c>
      <c r="O33" s="168" t="s">
        <v>68</v>
      </c>
      <c r="P33" s="168" t="s">
        <v>68</v>
      </c>
      <c r="Q33" s="168" t="s">
        <v>57</v>
      </c>
      <c r="R33" s="167"/>
      <c r="S33" s="167"/>
      <c r="T33" s="102" t="s">
        <v>57</v>
      </c>
      <c r="U33" s="168" t="s">
        <v>57</v>
      </c>
      <c r="V33" s="168" t="s">
        <v>57</v>
      </c>
      <c r="W33" s="137" t="s">
        <v>57</v>
      </c>
      <c r="X33" s="137" t="s">
        <v>57</v>
      </c>
      <c r="Y33" s="137" t="s">
        <v>57</v>
      </c>
      <c r="Z33" s="137" t="s">
        <v>57</v>
      </c>
      <c r="AA33" s="137" t="s">
        <v>57</v>
      </c>
      <c r="AB33" s="137" t="s">
        <v>57</v>
      </c>
      <c r="AC33" s="137" t="s">
        <v>57</v>
      </c>
      <c r="AD33" s="137" t="s">
        <v>57</v>
      </c>
      <c r="AE33" s="137" t="s">
        <v>57</v>
      </c>
      <c r="AF33" s="137" t="s">
        <v>106</v>
      </c>
      <c r="AG33" s="137" t="s">
        <v>57</v>
      </c>
      <c r="AH33" s="137" t="s">
        <v>57</v>
      </c>
      <c r="AI33" s="138"/>
    </row>
    <row r="34" spans="3:35" s="5" customFormat="1" ht="18" customHeight="1">
      <c r="C34" s="32" t="s">
        <v>91</v>
      </c>
      <c r="D34" s="19"/>
      <c r="E34" s="32" t="s">
        <v>94</v>
      </c>
      <c r="F34" s="166">
        <f>SUM(G34:H34)</f>
        <v>1024118</v>
      </c>
      <c r="G34" s="167">
        <f>SUM(J34,AG34)</f>
        <v>302920</v>
      </c>
      <c r="H34" s="167">
        <f>SUM(K34,AH34)</f>
        <v>721198</v>
      </c>
      <c r="I34" s="136">
        <f>SUM(J34:K34)</f>
        <v>1023740</v>
      </c>
      <c r="J34" s="136">
        <f>SUM(M34,P34,U34,X34,AA34,AD34,AG34)</f>
        <v>302920</v>
      </c>
      <c r="K34" s="136">
        <f>SUM(N34,Q34,V34,Y34,AB34,AE34)</f>
        <v>720820</v>
      </c>
      <c r="L34" s="136">
        <f>SUM(M34:N34)</f>
        <v>1023739</v>
      </c>
      <c r="M34" s="169">
        <v>302919</v>
      </c>
      <c r="N34" s="169">
        <v>720820</v>
      </c>
      <c r="O34" s="173">
        <f>SUM(P34:Q34)</f>
        <v>1</v>
      </c>
      <c r="P34" s="172">
        <v>1</v>
      </c>
      <c r="Q34" s="168" t="s">
        <v>57</v>
      </c>
      <c r="R34" s="167"/>
      <c r="S34" s="167"/>
      <c r="T34" s="102" t="s">
        <v>57</v>
      </c>
      <c r="U34" s="168" t="s">
        <v>57</v>
      </c>
      <c r="V34" s="168" t="s">
        <v>57</v>
      </c>
      <c r="W34" s="137" t="s">
        <v>57</v>
      </c>
      <c r="X34" s="137" t="s">
        <v>57</v>
      </c>
      <c r="Y34" s="137" t="s">
        <v>57</v>
      </c>
      <c r="Z34" s="137" t="s">
        <v>57</v>
      </c>
      <c r="AA34" s="137" t="s">
        <v>57</v>
      </c>
      <c r="AB34" s="137" t="s">
        <v>57</v>
      </c>
      <c r="AC34" s="137" t="s">
        <v>57</v>
      </c>
      <c r="AD34" s="137" t="s">
        <v>57</v>
      </c>
      <c r="AE34" s="137" t="s">
        <v>57</v>
      </c>
      <c r="AF34" s="172">
        <v>378</v>
      </c>
      <c r="AG34" s="137" t="s">
        <v>57</v>
      </c>
      <c r="AH34" s="172">
        <v>378</v>
      </c>
      <c r="AI34" s="138"/>
    </row>
    <row r="35" spans="3:35" s="20" customFormat="1" ht="18" customHeight="1">
      <c r="C35" s="33" t="s">
        <v>92</v>
      </c>
      <c r="D35" s="21"/>
      <c r="E35" s="33" t="s">
        <v>95</v>
      </c>
      <c r="F35" s="69">
        <f>SUM(G35:H35)</f>
        <v>990727</v>
      </c>
      <c r="G35" s="61">
        <f>SUM(G37:G48)</f>
        <v>307843</v>
      </c>
      <c r="H35" s="61">
        <f>SUM(H37:H48)</f>
        <v>682884</v>
      </c>
      <c r="I35" s="61">
        <f>SUM(J35:K35)</f>
        <v>990727</v>
      </c>
      <c r="J35" s="61">
        <f>SUM(J37:J48)</f>
        <v>307843</v>
      </c>
      <c r="K35" s="61">
        <f>SUM(K37:K48)</f>
        <v>682884</v>
      </c>
      <c r="L35" s="61">
        <f>SUM(M35:N35)</f>
        <v>990727</v>
      </c>
      <c r="M35" s="61">
        <f>SUM(M37:M48)</f>
        <v>307843</v>
      </c>
      <c r="N35" s="61">
        <f>SUM(N37:N48)</f>
        <v>682884</v>
      </c>
      <c r="O35" s="170" t="s">
        <v>58</v>
      </c>
      <c r="P35" s="102" t="s">
        <v>58</v>
      </c>
      <c r="Q35" s="102" t="s">
        <v>58</v>
      </c>
      <c r="R35" s="61"/>
      <c r="S35" s="61"/>
      <c r="T35" s="102" t="s">
        <v>102</v>
      </c>
      <c r="U35" s="102" t="s">
        <v>102</v>
      </c>
      <c r="V35" s="102" t="s">
        <v>58</v>
      </c>
      <c r="W35" s="102" t="s">
        <v>58</v>
      </c>
      <c r="X35" s="102" t="s">
        <v>58</v>
      </c>
      <c r="Y35" s="102" t="s">
        <v>58</v>
      </c>
      <c r="Z35" s="102" t="s">
        <v>58</v>
      </c>
      <c r="AA35" s="102" t="s">
        <v>58</v>
      </c>
      <c r="AB35" s="102" t="s">
        <v>58</v>
      </c>
      <c r="AC35" s="102" t="s">
        <v>102</v>
      </c>
      <c r="AD35" s="102" t="s">
        <v>102</v>
      </c>
      <c r="AE35" s="102" t="s">
        <v>58</v>
      </c>
      <c r="AF35" s="102" t="s">
        <v>58</v>
      </c>
      <c r="AG35" s="102" t="s">
        <v>58</v>
      </c>
      <c r="AH35" s="102" t="s">
        <v>58</v>
      </c>
      <c r="AI35" s="134"/>
    </row>
    <row r="36" spans="3:35" s="20" customFormat="1" ht="9" customHeight="1">
      <c r="C36" s="33"/>
      <c r="D36" s="21"/>
      <c r="E36" s="33"/>
      <c r="F36" s="69"/>
      <c r="G36" s="61"/>
      <c r="H36" s="61"/>
      <c r="I36" s="61"/>
      <c r="J36" s="61"/>
      <c r="K36" s="61"/>
      <c r="L36" s="61"/>
      <c r="M36" s="61"/>
      <c r="N36" s="61"/>
      <c r="O36" s="170"/>
      <c r="P36" s="170"/>
      <c r="Q36" s="170"/>
      <c r="R36" s="61"/>
      <c r="S36" s="61"/>
      <c r="T36" s="90"/>
      <c r="U36" s="70"/>
      <c r="V36" s="70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34"/>
    </row>
    <row r="37" spans="3:35" s="5" customFormat="1" ht="18" customHeight="1">
      <c r="C37" s="16" t="s">
        <v>67</v>
      </c>
      <c r="D37" s="32" t="s">
        <v>52</v>
      </c>
      <c r="E37" s="8" t="s">
        <v>8</v>
      </c>
      <c r="F37" s="135">
        <f aca="true" t="shared" si="8" ref="F37:F48">SUM(G37:H37)</f>
        <v>78461</v>
      </c>
      <c r="G37" s="136">
        <f aca="true" t="shared" si="9" ref="G37:G48">SUM(J37,AG37)</f>
        <v>23486</v>
      </c>
      <c r="H37" s="136">
        <f aca="true" t="shared" si="10" ref="H37:H48">SUM(K37,AH37)</f>
        <v>54975</v>
      </c>
      <c r="I37" s="136">
        <f>SUM(J37:K37)</f>
        <v>78461</v>
      </c>
      <c r="J37" s="136">
        <f>SUM(M37,P37,U37,X37,AA37,AD37,AG37)</f>
        <v>23486</v>
      </c>
      <c r="K37" s="136">
        <f>SUM(N37,Q37,V37,Y37,AB37,AH37,AE37)</f>
        <v>54975</v>
      </c>
      <c r="L37" s="136">
        <f>SUM(M37:N37)</f>
        <v>78461</v>
      </c>
      <c r="M37" s="136">
        <v>23486</v>
      </c>
      <c r="N37" s="136">
        <v>54975</v>
      </c>
      <c r="O37" s="137" t="s">
        <v>102</v>
      </c>
      <c r="P37" s="137" t="s">
        <v>103</v>
      </c>
      <c r="Q37" s="137" t="s">
        <v>103</v>
      </c>
      <c r="R37" s="136"/>
      <c r="S37" s="136"/>
      <c r="T37" s="137" t="s">
        <v>102</v>
      </c>
      <c r="U37" s="137" t="s">
        <v>103</v>
      </c>
      <c r="V37" s="137" t="s">
        <v>103</v>
      </c>
      <c r="W37" s="137" t="s">
        <v>58</v>
      </c>
      <c r="X37" s="137" t="s">
        <v>58</v>
      </c>
      <c r="Y37" s="137" t="s">
        <v>58</v>
      </c>
      <c r="Z37" s="137" t="s">
        <v>58</v>
      </c>
      <c r="AA37" s="137" t="s">
        <v>58</v>
      </c>
      <c r="AB37" s="137" t="s">
        <v>58</v>
      </c>
      <c r="AC37" s="137" t="s">
        <v>102</v>
      </c>
      <c r="AD37" s="137" t="s">
        <v>103</v>
      </c>
      <c r="AE37" s="137" t="s">
        <v>103</v>
      </c>
      <c r="AF37" s="137" t="s">
        <v>58</v>
      </c>
      <c r="AG37" s="137" t="s">
        <v>58</v>
      </c>
      <c r="AH37" s="137" t="s">
        <v>58</v>
      </c>
      <c r="AI37" s="138"/>
    </row>
    <row r="38" spans="4:35" s="5" customFormat="1" ht="18" customHeight="1">
      <c r="D38" s="16">
        <v>5</v>
      </c>
      <c r="E38" s="54"/>
      <c r="F38" s="135">
        <f t="shared" si="8"/>
        <v>81108</v>
      </c>
      <c r="G38" s="136">
        <f t="shared" si="9"/>
        <v>23881</v>
      </c>
      <c r="H38" s="136">
        <f t="shared" si="10"/>
        <v>57227</v>
      </c>
      <c r="I38" s="136">
        <f aca="true" t="shared" si="11" ref="I38:I48">SUM(J38:K38)</f>
        <v>81108</v>
      </c>
      <c r="J38" s="136">
        <f aca="true" t="shared" si="12" ref="J38:J48">SUM(M38,P38,U38,X38,AA38,AD38,AG38)</f>
        <v>23881</v>
      </c>
      <c r="K38" s="136">
        <f aca="true" t="shared" si="13" ref="K38:K48">SUM(N38,Q38,V38,Y38,AB38,AH38,AE38)</f>
        <v>57227</v>
      </c>
      <c r="L38" s="136">
        <f aca="true" t="shared" si="14" ref="L38:L48">SUM(M38:N38)</f>
        <v>81108</v>
      </c>
      <c r="M38" s="136">
        <v>23881</v>
      </c>
      <c r="N38" s="136">
        <v>57227</v>
      </c>
      <c r="O38" s="137" t="s">
        <v>104</v>
      </c>
      <c r="P38" s="137" t="s">
        <v>103</v>
      </c>
      <c r="Q38" s="137" t="s">
        <v>103</v>
      </c>
      <c r="R38" s="136"/>
      <c r="S38" s="136"/>
      <c r="T38" s="137" t="s">
        <v>102</v>
      </c>
      <c r="U38" s="137" t="s">
        <v>103</v>
      </c>
      <c r="V38" s="137" t="s">
        <v>103</v>
      </c>
      <c r="W38" s="137" t="s">
        <v>58</v>
      </c>
      <c r="X38" s="137" t="s">
        <v>58</v>
      </c>
      <c r="Y38" s="137" t="s">
        <v>58</v>
      </c>
      <c r="Z38" s="137" t="s">
        <v>58</v>
      </c>
      <c r="AA38" s="137" t="s">
        <v>58</v>
      </c>
      <c r="AB38" s="137" t="s">
        <v>58</v>
      </c>
      <c r="AC38" s="137" t="s">
        <v>102</v>
      </c>
      <c r="AD38" s="137" t="s">
        <v>103</v>
      </c>
      <c r="AE38" s="137" t="s">
        <v>103</v>
      </c>
      <c r="AF38" s="137" t="s">
        <v>58</v>
      </c>
      <c r="AG38" s="137" t="s">
        <v>58</v>
      </c>
      <c r="AH38" s="137" t="s">
        <v>58</v>
      </c>
      <c r="AI38" s="138"/>
    </row>
    <row r="39" spans="4:34" s="5" customFormat="1" ht="18" customHeight="1">
      <c r="D39" s="16">
        <v>6</v>
      </c>
      <c r="E39" s="54"/>
      <c r="F39" s="135">
        <f t="shared" si="8"/>
        <v>82680</v>
      </c>
      <c r="G39" s="136">
        <f t="shared" si="9"/>
        <v>25447</v>
      </c>
      <c r="H39" s="136">
        <f t="shared" si="10"/>
        <v>57233</v>
      </c>
      <c r="I39" s="136">
        <f t="shared" si="11"/>
        <v>82680</v>
      </c>
      <c r="J39" s="136">
        <f t="shared" si="12"/>
        <v>25447</v>
      </c>
      <c r="K39" s="136">
        <f t="shared" si="13"/>
        <v>57233</v>
      </c>
      <c r="L39" s="136">
        <f t="shared" si="14"/>
        <v>82680</v>
      </c>
      <c r="M39" s="136">
        <v>25447</v>
      </c>
      <c r="N39" s="136">
        <v>57233</v>
      </c>
      <c r="O39" s="137" t="s">
        <v>58</v>
      </c>
      <c r="P39" s="137" t="s">
        <v>58</v>
      </c>
      <c r="Q39" s="137" t="s">
        <v>58</v>
      </c>
      <c r="R39" s="136"/>
      <c r="S39" s="136"/>
      <c r="T39" s="137" t="s">
        <v>102</v>
      </c>
      <c r="U39" s="137" t="s">
        <v>103</v>
      </c>
      <c r="V39" s="137" t="s">
        <v>103</v>
      </c>
      <c r="W39" s="137" t="s">
        <v>58</v>
      </c>
      <c r="X39" s="137" t="s">
        <v>58</v>
      </c>
      <c r="Y39" s="137" t="s">
        <v>58</v>
      </c>
      <c r="Z39" s="137" t="s">
        <v>58</v>
      </c>
      <c r="AA39" s="137" t="s">
        <v>58</v>
      </c>
      <c r="AB39" s="137" t="s">
        <v>58</v>
      </c>
      <c r="AC39" s="137" t="s">
        <v>102</v>
      </c>
      <c r="AD39" s="137" t="s">
        <v>103</v>
      </c>
      <c r="AE39" s="137" t="s">
        <v>103</v>
      </c>
      <c r="AF39" s="137" t="s">
        <v>58</v>
      </c>
      <c r="AG39" s="137" t="s">
        <v>58</v>
      </c>
      <c r="AH39" s="137" t="s">
        <v>58</v>
      </c>
    </row>
    <row r="40" spans="4:34" s="5" customFormat="1" ht="18" customHeight="1">
      <c r="D40" s="16">
        <v>7</v>
      </c>
      <c r="E40" s="54"/>
      <c r="F40" s="135">
        <f t="shared" si="8"/>
        <v>75822</v>
      </c>
      <c r="G40" s="136">
        <f t="shared" si="9"/>
        <v>23379</v>
      </c>
      <c r="H40" s="136">
        <f t="shared" si="10"/>
        <v>52443</v>
      </c>
      <c r="I40" s="136">
        <f t="shared" si="11"/>
        <v>75822</v>
      </c>
      <c r="J40" s="136">
        <f t="shared" si="12"/>
        <v>23379</v>
      </c>
      <c r="K40" s="136">
        <f t="shared" si="13"/>
        <v>52443</v>
      </c>
      <c r="L40" s="136">
        <f t="shared" si="14"/>
        <v>75822</v>
      </c>
      <c r="M40" s="136">
        <v>23379</v>
      </c>
      <c r="N40" s="136">
        <v>52443</v>
      </c>
      <c r="O40" s="137" t="s">
        <v>58</v>
      </c>
      <c r="P40" s="137" t="s">
        <v>58</v>
      </c>
      <c r="Q40" s="137" t="s">
        <v>58</v>
      </c>
      <c r="R40" s="136"/>
      <c r="S40" s="136"/>
      <c r="T40" s="137" t="s">
        <v>102</v>
      </c>
      <c r="U40" s="137" t="s">
        <v>103</v>
      </c>
      <c r="V40" s="137" t="s">
        <v>103</v>
      </c>
      <c r="W40" s="137" t="s">
        <v>58</v>
      </c>
      <c r="X40" s="137" t="s">
        <v>58</v>
      </c>
      <c r="Y40" s="137" t="s">
        <v>58</v>
      </c>
      <c r="Z40" s="137" t="s">
        <v>58</v>
      </c>
      <c r="AA40" s="137" t="s">
        <v>58</v>
      </c>
      <c r="AB40" s="137" t="s">
        <v>58</v>
      </c>
      <c r="AC40" s="137" t="s">
        <v>102</v>
      </c>
      <c r="AD40" s="137" t="s">
        <v>103</v>
      </c>
      <c r="AE40" s="137" t="s">
        <v>103</v>
      </c>
      <c r="AF40" s="137" t="s">
        <v>58</v>
      </c>
      <c r="AG40" s="137" t="s">
        <v>58</v>
      </c>
      <c r="AH40" s="137" t="s">
        <v>58</v>
      </c>
    </row>
    <row r="41" spans="4:34" s="5" customFormat="1" ht="18" customHeight="1">
      <c r="D41" s="16">
        <v>8</v>
      </c>
      <c r="E41" s="54"/>
      <c r="F41" s="135">
        <f t="shared" si="8"/>
        <v>72505</v>
      </c>
      <c r="G41" s="136">
        <f t="shared" si="9"/>
        <v>23892</v>
      </c>
      <c r="H41" s="136">
        <f t="shared" si="10"/>
        <v>48613</v>
      </c>
      <c r="I41" s="136">
        <f t="shared" si="11"/>
        <v>72505</v>
      </c>
      <c r="J41" s="136">
        <f t="shared" si="12"/>
        <v>23892</v>
      </c>
      <c r="K41" s="136">
        <f t="shared" si="13"/>
        <v>48613</v>
      </c>
      <c r="L41" s="136">
        <f t="shared" si="14"/>
        <v>72505</v>
      </c>
      <c r="M41" s="136">
        <v>23892</v>
      </c>
      <c r="N41" s="136">
        <v>48613</v>
      </c>
      <c r="O41" s="137" t="s">
        <v>58</v>
      </c>
      <c r="P41" s="137" t="s">
        <v>58</v>
      </c>
      <c r="Q41" s="137" t="s">
        <v>58</v>
      </c>
      <c r="R41" s="136"/>
      <c r="S41" s="136"/>
      <c r="T41" s="137" t="s">
        <v>102</v>
      </c>
      <c r="U41" s="137" t="s">
        <v>103</v>
      </c>
      <c r="V41" s="137" t="s">
        <v>103</v>
      </c>
      <c r="W41" s="137" t="s">
        <v>58</v>
      </c>
      <c r="X41" s="137" t="s">
        <v>58</v>
      </c>
      <c r="Y41" s="137" t="s">
        <v>58</v>
      </c>
      <c r="Z41" s="137" t="s">
        <v>58</v>
      </c>
      <c r="AA41" s="137" t="s">
        <v>58</v>
      </c>
      <c r="AB41" s="137" t="s">
        <v>58</v>
      </c>
      <c r="AC41" s="137" t="s">
        <v>102</v>
      </c>
      <c r="AD41" s="137" t="s">
        <v>103</v>
      </c>
      <c r="AE41" s="137" t="s">
        <v>103</v>
      </c>
      <c r="AF41" s="137" t="s">
        <v>58</v>
      </c>
      <c r="AG41" s="137" t="s">
        <v>58</v>
      </c>
      <c r="AH41" s="137" t="s">
        <v>58</v>
      </c>
    </row>
    <row r="42" spans="4:34" s="5" customFormat="1" ht="18" customHeight="1">
      <c r="D42" s="16">
        <v>9</v>
      </c>
      <c r="E42" s="54"/>
      <c r="F42" s="135">
        <f t="shared" si="8"/>
        <v>74525</v>
      </c>
      <c r="G42" s="136">
        <f t="shared" si="9"/>
        <v>22725</v>
      </c>
      <c r="H42" s="136">
        <f t="shared" si="10"/>
        <v>51800</v>
      </c>
      <c r="I42" s="136">
        <f t="shared" si="11"/>
        <v>74525</v>
      </c>
      <c r="J42" s="136">
        <f t="shared" si="12"/>
        <v>22725</v>
      </c>
      <c r="K42" s="136">
        <f t="shared" si="13"/>
        <v>51800</v>
      </c>
      <c r="L42" s="136">
        <f t="shared" si="14"/>
        <v>74525</v>
      </c>
      <c r="M42" s="136">
        <v>22725</v>
      </c>
      <c r="N42" s="136">
        <v>51800</v>
      </c>
      <c r="O42" s="137" t="s">
        <v>58</v>
      </c>
      <c r="P42" s="137" t="s">
        <v>58</v>
      </c>
      <c r="Q42" s="137" t="s">
        <v>58</v>
      </c>
      <c r="R42" s="136"/>
      <c r="S42" s="136"/>
      <c r="T42" s="137" t="s">
        <v>102</v>
      </c>
      <c r="U42" s="137" t="s">
        <v>103</v>
      </c>
      <c r="V42" s="137" t="s">
        <v>103</v>
      </c>
      <c r="W42" s="137" t="s">
        <v>58</v>
      </c>
      <c r="X42" s="137" t="s">
        <v>58</v>
      </c>
      <c r="Y42" s="137" t="s">
        <v>58</v>
      </c>
      <c r="Z42" s="137" t="s">
        <v>58</v>
      </c>
      <c r="AA42" s="137" t="s">
        <v>58</v>
      </c>
      <c r="AB42" s="137" t="s">
        <v>58</v>
      </c>
      <c r="AC42" s="137" t="s">
        <v>102</v>
      </c>
      <c r="AD42" s="137" t="s">
        <v>103</v>
      </c>
      <c r="AE42" s="137" t="s">
        <v>103</v>
      </c>
      <c r="AF42" s="137" t="s">
        <v>58</v>
      </c>
      <c r="AG42" s="137" t="s">
        <v>58</v>
      </c>
      <c r="AH42" s="137" t="s">
        <v>58</v>
      </c>
    </row>
    <row r="43" spans="4:34" s="5" customFormat="1" ht="18" customHeight="1">
      <c r="D43" s="16">
        <v>10</v>
      </c>
      <c r="E43" s="54"/>
      <c r="F43" s="135">
        <f t="shared" si="8"/>
        <v>86631</v>
      </c>
      <c r="G43" s="136">
        <f t="shared" si="9"/>
        <v>26840</v>
      </c>
      <c r="H43" s="136">
        <f t="shared" si="10"/>
        <v>59791</v>
      </c>
      <c r="I43" s="136">
        <f t="shared" si="11"/>
        <v>86631</v>
      </c>
      <c r="J43" s="136">
        <f t="shared" si="12"/>
        <v>26840</v>
      </c>
      <c r="K43" s="136">
        <f t="shared" si="13"/>
        <v>59791</v>
      </c>
      <c r="L43" s="136">
        <f t="shared" si="14"/>
        <v>86631</v>
      </c>
      <c r="M43" s="136">
        <v>26840</v>
      </c>
      <c r="N43" s="136">
        <v>59791</v>
      </c>
      <c r="O43" s="137" t="s">
        <v>104</v>
      </c>
      <c r="P43" s="137" t="s">
        <v>103</v>
      </c>
      <c r="Q43" s="137" t="s">
        <v>103</v>
      </c>
      <c r="R43" s="136"/>
      <c r="S43" s="136"/>
      <c r="T43" s="137" t="s">
        <v>102</v>
      </c>
      <c r="U43" s="137" t="s">
        <v>103</v>
      </c>
      <c r="V43" s="137" t="s">
        <v>103</v>
      </c>
      <c r="W43" s="137" t="s">
        <v>58</v>
      </c>
      <c r="X43" s="137" t="s">
        <v>58</v>
      </c>
      <c r="Y43" s="137" t="s">
        <v>58</v>
      </c>
      <c r="Z43" s="137" t="s">
        <v>58</v>
      </c>
      <c r="AA43" s="137" t="s">
        <v>58</v>
      </c>
      <c r="AB43" s="137" t="s">
        <v>58</v>
      </c>
      <c r="AC43" s="137" t="s">
        <v>102</v>
      </c>
      <c r="AD43" s="137" t="s">
        <v>103</v>
      </c>
      <c r="AE43" s="137" t="s">
        <v>103</v>
      </c>
      <c r="AF43" s="137" t="s">
        <v>58</v>
      </c>
      <c r="AG43" s="137" t="s">
        <v>58</v>
      </c>
      <c r="AH43" s="137" t="s">
        <v>58</v>
      </c>
    </row>
    <row r="44" spans="4:34" s="5" customFormat="1" ht="18" customHeight="1">
      <c r="D44" s="16">
        <v>11</v>
      </c>
      <c r="E44" s="54"/>
      <c r="F44" s="135">
        <f t="shared" si="8"/>
        <v>91419</v>
      </c>
      <c r="G44" s="136">
        <f t="shared" si="9"/>
        <v>32044</v>
      </c>
      <c r="H44" s="136">
        <f t="shared" si="10"/>
        <v>59375</v>
      </c>
      <c r="I44" s="136">
        <f t="shared" si="11"/>
        <v>91419</v>
      </c>
      <c r="J44" s="136">
        <f t="shared" si="12"/>
        <v>32044</v>
      </c>
      <c r="K44" s="136">
        <f t="shared" si="13"/>
        <v>59375</v>
      </c>
      <c r="L44" s="136">
        <f t="shared" si="14"/>
        <v>91419</v>
      </c>
      <c r="M44" s="136">
        <v>32044</v>
      </c>
      <c r="N44" s="136">
        <v>59375</v>
      </c>
      <c r="O44" s="137" t="s">
        <v>104</v>
      </c>
      <c r="P44" s="137" t="s">
        <v>103</v>
      </c>
      <c r="Q44" s="137" t="s">
        <v>103</v>
      </c>
      <c r="R44" s="136"/>
      <c r="S44" s="136"/>
      <c r="T44" s="137" t="s">
        <v>102</v>
      </c>
      <c r="U44" s="137" t="s">
        <v>103</v>
      </c>
      <c r="V44" s="137" t="s">
        <v>103</v>
      </c>
      <c r="W44" s="137" t="s">
        <v>58</v>
      </c>
      <c r="X44" s="137" t="s">
        <v>58</v>
      </c>
      <c r="Y44" s="137" t="s">
        <v>58</v>
      </c>
      <c r="Z44" s="137" t="s">
        <v>58</v>
      </c>
      <c r="AA44" s="137" t="s">
        <v>58</v>
      </c>
      <c r="AB44" s="137" t="s">
        <v>58</v>
      </c>
      <c r="AC44" s="137" t="s">
        <v>102</v>
      </c>
      <c r="AD44" s="137" t="s">
        <v>103</v>
      </c>
      <c r="AE44" s="137" t="s">
        <v>103</v>
      </c>
      <c r="AF44" s="137" t="s">
        <v>58</v>
      </c>
      <c r="AG44" s="137" t="s">
        <v>58</v>
      </c>
      <c r="AH44" s="137" t="s">
        <v>58</v>
      </c>
    </row>
    <row r="45" spans="4:34" s="5" customFormat="1" ht="18" customHeight="1">
      <c r="D45" s="16">
        <v>12</v>
      </c>
      <c r="E45" s="54"/>
      <c r="F45" s="135">
        <f t="shared" si="8"/>
        <v>103748</v>
      </c>
      <c r="G45" s="136">
        <f t="shared" si="9"/>
        <v>33845</v>
      </c>
      <c r="H45" s="136">
        <f>SUM(K45,AH45)</f>
        <v>69903</v>
      </c>
      <c r="I45" s="136">
        <f t="shared" si="11"/>
        <v>103748</v>
      </c>
      <c r="J45" s="136">
        <f>SUM(M45,P45,U45,X45,AA45,AD45,AG45)</f>
        <v>33845</v>
      </c>
      <c r="K45" s="136">
        <f t="shared" si="13"/>
        <v>69903</v>
      </c>
      <c r="L45" s="136">
        <f t="shared" si="14"/>
        <v>103748</v>
      </c>
      <c r="M45" s="136">
        <v>33845</v>
      </c>
      <c r="N45" s="136">
        <v>69903</v>
      </c>
      <c r="O45" s="137" t="s">
        <v>104</v>
      </c>
      <c r="P45" s="137" t="s">
        <v>103</v>
      </c>
      <c r="Q45" s="137" t="s">
        <v>103</v>
      </c>
      <c r="R45" s="136"/>
      <c r="S45" s="136"/>
      <c r="T45" s="137" t="s">
        <v>102</v>
      </c>
      <c r="U45" s="137" t="s">
        <v>103</v>
      </c>
      <c r="V45" s="137" t="s">
        <v>103</v>
      </c>
      <c r="W45" s="137" t="s">
        <v>58</v>
      </c>
      <c r="X45" s="137" t="s">
        <v>58</v>
      </c>
      <c r="Y45" s="137" t="s">
        <v>58</v>
      </c>
      <c r="Z45" s="137" t="s">
        <v>58</v>
      </c>
      <c r="AA45" s="137" t="s">
        <v>58</v>
      </c>
      <c r="AB45" s="137" t="s">
        <v>58</v>
      </c>
      <c r="AC45" s="137" t="s">
        <v>102</v>
      </c>
      <c r="AD45" s="137" t="s">
        <v>103</v>
      </c>
      <c r="AE45" s="137" t="s">
        <v>103</v>
      </c>
      <c r="AF45" s="137" t="s">
        <v>58</v>
      </c>
      <c r="AG45" s="137" t="s">
        <v>58</v>
      </c>
      <c r="AH45" s="137" t="s">
        <v>58</v>
      </c>
    </row>
    <row r="46" spans="3:34" s="5" customFormat="1" ht="18" customHeight="1">
      <c r="C46" s="16" t="s">
        <v>79</v>
      </c>
      <c r="D46" s="32" t="s">
        <v>53</v>
      </c>
      <c r="E46" s="8" t="s">
        <v>8</v>
      </c>
      <c r="F46" s="135">
        <f t="shared" si="8"/>
        <v>80267</v>
      </c>
      <c r="G46" s="136">
        <f t="shared" si="9"/>
        <v>22613</v>
      </c>
      <c r="H46" s="136">
        <f t="shared" si="10"/>
        <v>57654</v>
      </c>
      <c r="I46" s="136">
        <f t="shared" si="11"/>
        <v>80267</v>
      </c>
      <c r="J46" s="136">
        <f t="shared" si="12"/>
        <v>22613</v>
      </c>
      <c r="K46" s="136">
        <f t="shared" si="13"/>
        <v>57654</v>
      </c>
      <c r="L46" s="136">
        <f t="shared" si="14"/>
        <v>80267</v>
      </c>
      <c r="M46" s="136">
        <v>22613</v>
      </c>
      <c r="N46" s="136">
        <v>57654</v>
      </c>
      <c r="O46" s="137" t="s">
        <v>104</v>
      </c>
      <c r="P46" s="137" t="s">
        <v>103</v>
      </c>
      <c r="Q46" s="137" t="s">
        <v>103</v>
      </c>
      <c r="R46" s="136"/>
      <c r="S46" s="136"/>
      <c r="T46" s="137" t="s">
        <v>102</v>
      </c>
      <c r="U46" s="137" t="s">
        <v>103</v>
      </c>
      <c r="V46" s="137" t="s">
        <v>103</v>
      </c>
      <c r="W46" s="137" t="s">
        <v>58</v>
      </c>
      <c r="X46" s="137" t="s">
        <v>58</v>
      </c>
      <c r="Y46" s="137" t="s">
        <v>58</v>
      </c>
      <c r="Z46" s="137" t="s">
        <v>58</v>
      </c>
      <c r="AA46" s="137" t="s">
        <v>58</v>
      </c>
      <c r="AB46" s="137" t="s">
        <v>58</v>
      </c>
      <c r="AC46" s="137" t="s">
        <v>102</v>
      </c>
      <c r="AD46" s="137" t="s">
        <v>103</v>
      </c>
      <c r="AE46" s="137" t="s">
        <v>103</v>
      </c>
      <c r="AF46" s="137" t="s">
        <v>58</v>
      </c>
      <c r="AG46" s="137" t="s">
        <v>58</v>
      </c>
      <c r="AH46" s="137" t="s">
        <v>58</v>
      </c>
    </row>
    <row r="47" spans="4:34" s="5" customFormat="1" ht="18" customHeight="1">
      <c r="D47" s="16">
        <v>2</v>
      </c>
      <c r="E47" s="54"/>
      <c r="F47" s="135">
        <f t="shared" si="8"/>
        <v>73281</v>
      </c>
      <c r="G47" s="136">
        <f t="shared" si="9"/>
        <v>21203</v>
      </c>
      <c r="H47" s="136">
        <f t="shared" si="10"/>
        <v>52078</v>
      </c>
      <c r="I47" s="136">
        <f t="shared" si="11"/>
        <v>73281</v>
      </c>
      <c r="J47" s="136">
        <f t="shared" si="12"/>
        <v>21203</v>
      </c>
      <c r="K47" s="136">
        <f t="shared" si="13"/>
        <v>52078</v>
      </c>
      <c r="L47" s="136">
        <f t="shared" si="14"/>
        <v>73281</v>
      </c>
      <c r="M47" s="136">
        <v>21203</v>
      </c>
      <c r="N47" s="136">
        <v>52078</v>
      </c>
      <c r="O47" s="137" t="s">
        <v>104</v>
      </c>
      <c r="P47" s="137" t="s">
        <v>103</v>
      </c>
      <c r="Q47" s="137" t="s">
        <v>103</v>
      </c>
      <c r="R47" s="136"/>
      <c r="S47" s="136"/>
      <c r="T47" s="137" t="s">
        <v>102</v>
      </c>
      <c r="U47" s="137" t="s">
        <v>103</v>
      </c>
      <c r="V47" s="137" t="s">
        <v>103</v>
      </c>
      <c r="W47" s="137" t="s">
        <v>58</v>
      </c>
      <c r="X47" s="137" t="s">
        <v>58</v>
      </c>
      <c r="Y47" s="137" t="s">
        <v>58</v>
      </c>
      <c r="Z47" s="137" t="s">
        <v>58</v>
      </c>
      <c r="AA47" s="137" t="s">
        <v>58</v>
      </c>
      <c r="AB47" s="137" t="s">
        <v>58</v>
      </c>
      <c r="AC47" s="137" t="s">
        <v>102</v>
      </c>
      <c r="AD47" s="137" t="s">
        <v>103</v>
      </c>
      <c r="AE47" s="137" t="s">
        <v>103</v>
      </c>
      <c r="AF47" s="137" t="s">
        <v>58</v>
      </c>
      <c r="AG47" s="137" t="s">
        <v>58</v>
      </c>
      <c r="AH47" s="137" t="s">
        <v>58</v>
      </c>
    </row>
    <row r="48" spans="3:34" s="5" customFormat="1" ht="18" customHeight="1">
      <c r="C48" s="22"/>
      <c r="D48" s="22">
        <v>3</v>
      </c>
      <c r="E48" s="55"/>
      <c r="F48" s="139">
        <f t="shared" si="8"/>
        <v>90280</v>
      </c>
      <c r="G48" s="140">
        <f t="shared" si="9"/>
        <v>28488</v>
      </c>
      <c r="H48" s="140">
        <f t="shared" si="10"/>
        <v>61792</v>
      </c>
      <c r="I48" s="140">
        <f t="shared" si="11"/>
        <v>90280</v>
      </c>
      <c r="J48" s="140">
        <f t="shared" si="12"/>
        <v>28488</v>
      </c>
      <c r="K48" s="140">
        <f t="shared" si="13"/>
        <v>61792</v>
      </c>
      <c r="L48" s="140">
        <f t="shared" si="14"/>
        <v>90280</v>
      </c>
      <c r="M48" s="140">
        <v>28488</v>
      </c>
      <c r="N48" s="140">
        <v>61792</v>
      </c>
      <c r="O48" s="141" t="s">
        <v>104</v>
      </c>
      <c r="P48" s="141" t="s">
        <v>103</v>
      </c>
      <c r="Q48" s="141" t="s">
        <v>103</v>
      </c>
      <c r="R48" s="171"/>
      <c r="S48" s="171"/>
      <c r="T48" s="141" t="s">
        <v>102</v>
      </c>
      <c r="U48" s="141" t="s">
        <v>103</v>
      </c>
      <c r="V48" s="141" t="s">
        <v>103</v>
      </c>
      <c r="W48" s="141" t="s">
        <v>58</v>
      </c>
      <c r="X48" s="141" t="s">
        <v>58</v>
      </c>
      <c r="Y48" s="141" t="s">
        <v>58</v>
      </c>
      <c r="Z48" s="141" t="s">
        <v>58</v>
      </c>
      <c r="AA48" s="141" t="s">
        <v>58</v>
      </c>
      <c r="AB48" s="141" t="s">
        <v>58</v>
      </c>
      <c r="AC48" s="141" t="s">
        <v>102</v>
      </c>
      <c r="AD48" s="141" t="s">
        <v>103</v>
      </c>
      <c r="AE48" s="141" t="s">
        <v>103</v>
      </c>
      <c r="AF48" s="141" t="s">
        <v>58</v>
      </c>
      <c r="AG48" s="141" t="s">
        <v>58</v>
      </c>
      <c r="AH48" s="141" t="s">
        <v>58</v>
      </c>
    </row>
    <row r="49" spans="2:36" s="5" customFormat="1" ht="15" customHeight="1">
      <c r="B49" s="7"/>
      <c r="C49" s="7" t="s">
        <v>87</v>
      </c>
      <c r="D49" s="12"/>
      <c r="E49" s="12"/>
      <c r="F49" s="12"/>
      <c r="G49" s="12"/>
      <c r="R49" s="8"/>
      <c r="S49" s="8"/>
      <c r="AH49" s="6" t="s">
        <v>88</v>
      </c>
      <c r="AJ49" s="6"/>
    </row>
    <row r="50" spans="2:19" s="5" customFormat="1" ht="15" customHeight="1">
      <c r="B50" s="7"/>
      <c r="C50" s="7"/>
      <c r="D50" s="12"/>
      <c r="E50" s="12"/>
      <c r="F50" s="12"/>
      <c r="G50" s="12"/>
      <c r="R50" s="8"/>
      <c r="S50" s="8"/>
    </row>
  </sheetData>
  <sheetProtection/>
  <mergeCells count="20">
    <mergeCell ref="C4:E6"/>
    <mergeCell ref="AC31:AE31"/>
    <mergeCell ref="AC5:AE5"/>
    <mergeCell ref="AF4:AH5"/>
    <mergeCell ref="T31:V31"/>
    <mergeCell ref="C30:E32"/>
    <mergeCell ref="AF30:AH31"/>
    <mergeCell ref="T5:V5"/>
    <mergeCell ref="I5:K5"/>
    <mergeCell ref="Z31:AB31"/>
    <mergeCell ref="I31:K31"/>
    <mergeCell ref="F30:H31"/>
    <mergeCell ref="L31:N31"/>
    <mergeCell ref="O31:Q31"/>
    <mergeCell ref="F4:H5"/>
    <mergeCell ref="Z5:AB5"/>
    <mergeCell ref="W31:Y31"/>
    <mergeCell ref="L5:N5"/>
    <mergeCell ref="O5:Q5"/>
    <mergeCell ref="W5:Y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8" r:id="rId1"/>
  <ignoredErrors>
    <ignoredError sqref="D9 D35 D7 D8 E7:E9 C8:C9 D33 D34 C34:C35 E33:E35" numberStoredAsText="1"/>
    <ignoredError sqref="I9 L9 O9 I35 L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2015-01-06T01:00:11Z</cp:lastPrinted>
  <dcterms:created xsi:type="dcterms:W3CDTF">1999-03-25T07:19:40Z</dcterms:created>
  <dcterms:modified xsi:type="dcterms:W3CDTF">2015-02-26T08:19:45Z</dcterms:modified>
  <cp:category/>
  <cp:version/>
  <cp:contentType/>
  <cp:contentStatus/>
</cp:coreProperties>
</file>