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330" windowHeight="4905" activeTab="0"/>
  </bookViews>
  <sheets>
    <sheet name="144" sheetId="1" r:id="rId1"/>
  </sheets>
  <definedNames>
    <definedName name="_xlnm.Print_Area" localSheetId="0">'144'!$A$1:$W$20</definedName>
  </definedNames>
  <calcPr fullCalcOnLoad="1"/>
</workbook>
</file>

<file path=xl/sharedStrings.xml><?xml version="1.0" encoding="utf-8"?>
<sst xmlns="http://schemas.openxmlformats.org/spreadsheetml/2006/main" count="90" uniqueCount="74">
  <si>
    <t>単位　千円・％</t>
  </si>
  <si>
    <t>対前年度比</t>
  </si>
  <si>
    <t>総額</t>
  </si>
  <si>
    <t>市民税</t>
  </si>
  <si>
    <t>　個人</t>
  </si>
  <si>
    <t>　法人</t>
  </si>
  <si>
    <t>固定資産税</t>
  </si>
  <si>
    <t>　純固定資産税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</si>
  <si>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</si>
  <si>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</si>
  <si>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</si>
  <si>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</si>
  <si>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</si>
  <si>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</si>
  <si>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現年度計</t>
  </si>
  <si>
    <t>滞納繰越分</t>
  </si>
  <si>
    <t>決  算  額</t>
  </si>
  <si>
    <t>平成14年度(2002)</t>
  </si>
  <si>
    <t>税　　　　目</t>
  </si>
  <si>
    <t>　交付金・納付金</t>
  </si>
  <si>
    <t xml:space="preserve">  市   税   決   算   額</t>
  </si>
  <si>
    <t>平成15年度(2003)</t>
  </si>
  <si>
    <t>平成16年度(2004)</t>
  </si>
  <si>
    <t>平成17年度(2005)</t>
  </si>
  <si>
    <t>平成１3年度(2001)</t>
  </si>
  <si>
    <t>98.0</t>
  </si>
  <si>
    <t>101.1</t>
  </si>
  <si>
    <t>97.9</t>
  </si>
  <si>
    <t>94.8</t>
  </si>
  <si>
    <t>95.8</t>
  </si>
  <si>
    <t>91.8</t>
  </si>
  <si>
    <t>101.0</t>
  </si>
  <si>
    <t>100.1</t>
  </si>
  <si>
    <t>107.7</t>
  </si>
  <si>
    <t>152.7</t>
  </si>
  <si>
    <t>87.4</t>
  </si>
  <si>
    <t>92.5</t>
  </si>
  <si>
    <t>97.2</t>
  </si>
  <si>
    <t>98.8</t>
  </si>
  <si>
    <t>96.5</t>
  </si>
  <si>
    <t>98.0</t>
  </si>
  <si>
    <t>92.1</t>
  </si>
  <si>
    <t>99.6</t>
  </si>
  <si>
    <t>99.6</t>
  </si>
  <si>
    <t>97.1</t>
  </si>
  <si>
    <t>107.1</t>
  </si>
  <si>
    <t>97.2</t>
  </si>
  <si>
    <t>88.3</t>
  </si>
  <si>
    <t>108.1</t>
  </si>
  <si>
    <t>107.5</t>
  </si>
  <si>
    <t>99.9</t>
  </si>
  <si>
    <t>98.5</t>
  </si>
  <si>
    <t>116.3</t>
  </si>
  <si>
    <t>96.6</t>
  </si>
  <si>
    <t>97.0</t>
  </si>
  <si>
    <t>96.0</t>
  </si>
  <si>
    <t>100.1</t>
  </si>
  <si>
    <t>95.1</t>
  </si>
  <si>
    <t>95.2</t>
  </si>
  <si>
    <t>88.0</t>
  </si>
  <si>
    <t>106.7</t>
  </si>
  <si>
    <t>101.0</t>
  </si>
  <si>
    <t>0.4</t>
  </si>
  <si>
    <t>85.2</t>
  </si>
  <si>
    <t>92.7</t>
  </si>
  <si>
    <t>96.2</t>
  </si>
  <si>
    <t>114.6</t>
  </si>
  <si>
    <t>-</t>
  </si>
  <si>
    <t>平成18年度(2006)</t>
  </si>
  <si>
    <t>平成19年度(2007)</t>
  </si>
  <si>
    <t>対前年度比</t>
  </si>
  <si>
    <t>-</t>
  </si>
  <si>
    <t xml:space="preserve">              資料　税務部</t>
  </si>
  <si>
    <t xml:space="preserve">144　  年   度   別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</si>
</sst>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.0_ "/>
    <numFmt numFmtId="180" formatCode="#,##0.0_);[Red]\(#,##0.0\)"/>
    <numFmt numFmtId="181" formatCode="#,##0.000_ "/>
    <numFmt numFmtId="182" formatCode="0.0_ "/>
    <numFmt numFmtId="183" formatCode="0_);[Red]\(0\)"/>
    <numFmt numFmtId="184" formatCode="#,##0.0_ ;[Red]\-#,##0.0\ "/>
    <numFmt numFmtId="185" formatCode="0.0_);[Red]\(0.0\)"/>
    <numFmt numFmtId="18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9" fontId="7" fillId="0" borderId="0" xfId="16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0" xfId="0" applyNumberFormat="1" applyFont="1" applyFill="1" applyAlignment="1">
      <alignment vertical="center"/>
    </xf>
    <xf numFmtId="179" fontId="6" fillId="0" borderId="0" xfId="16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6" fillId="0" borderId="1" xfId="0" applyNumberFormat="1" applyFont="1" applyFill="1" applyAlignment="1">
      <alignment horizontal="right" vertical="center"/>
    </xf>
    <xf numFmtId="179" fontId="7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38" fontId="7" fillId="0" borderId="0" xfId="16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0" xfId="16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8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38" fontId="6" fillId="0" borderId="1" xfId="16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177" fontId="3" fillId="0" borderId="0" xfId="16" applyNumberFormat="1" applyFont="1" applyFill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showGridLines="0" tabSelected="1" view="pageBreakPreview" zoomScaleSheetLayoutView="100" workbookViewId="0" topLeftCell="A1">
      <selection activeCell="H2" sqref="H2"/>
    </sheetView>
  </sheetViews>
  <sheetFormatPr defaultColWidth="9.00390625" defaultRowHeight="13.5" customHeight="1"/>
  <cols>
    <col min="1" max="1" width="1.625" style="17" customWidth="1"/>
    <col min="2" max="2" width="11.75390625" style="17" customWidth="1"/>
    <col min="3" max="3" width="11.125" style="17" customWidth="1"/>
    <col min="4" max="4" width="8.125" style="17" customWidth="1"/>
    <col min="5" max="5" width="11.125" style="17" customWidth="1"/>
    <col min="6" max="6" width="8.125" style="17" customWidth="1"/>
    <col min="7" max="7" width="11.125" style="17" customWidth="1"/>
    <col min="8" max="8" width="8.125" style="17" customWidth="1"/>
    <col min="9" max="9" width="11.125" style="17" customWidth="1"/>
    <col min="10" max="10" width="8.125" style="17" customWidth="1"/>
    <col min="11" max="12" width="1.625" style="18" customWidth="1"/>
    <col min="13" max="13" width="10.125" style="17" customWidth="1"/>
    <col min="14" max="14" width="7.625" style="17" customWidth="1"/>
    <col min="15" max="15" width="10.125" style="17" customWidth="1"/>
    <col min="16" max="16" width="7.625" style="17" customWidth="1"/>
    <col min="17" max="17" width="10.125" style="17" customWidth="1"/>
    <col min="18" max="18" width="7.625" style="17" customWidth="1"/>
    <col min="19" max="19" width="10.125" style="17" customWidth="1"/>
    <col min="20" max="20" width="7.625" style="17" customWidth="1"/>
    <col min="21" max="21" width="10.125" style="17" customWidth="1"/>
    <col min="22" max="22" width="7.625" style="17" customWidth="1"/>
    <col min="23" max="23" width="1.625" style="17" customWidth="1"/>
    <col min="24" max="16384" width="9.00390625" style="17" customWidth="1"/>
  </cols>
  <sheetData>
    <row r="1" spans="3:22" s="13" customFormat="1" ht="18" customHeight="1">
      <c r="C1" s="14"/>
      <c r="D1" s="14"/>
      <c r="E1" s="14"/>
      <c r="F1" s="14"/>
      <c r="G1" s="14"/>
      <c r="H1" s="14"/>
      <c r="I1" s="14"/>
      <c r="J1" s="15" t="s">
        <v>73</v>
      </c>
      <c r="K1" s="14"/>
      <c r="L1" s="14"/>
      <c r="M1" s="16" t="s">
        <v>20</v>
      </c>
      <c r="N1" s="14"/>
      <c r="O1" s="14"/>
      <c r="P1" s="14"/>
      <c r="Q1" s="14"/>
      <c r="R1" s="14"/>
      <c r="S1" s="14"/>
      <c r="T1" s="14"/>
      <c r="U1" s="14"/>
      <c r="V1" s="14"/>
    </row>
    <row r="2" ht="18" customHeight="1" thickBot="1">
      <c r="B2" s="17" t="s">
        <v>0</v>
      </c>
    </row>
    <row r="3" spans="2:21" ht="18" customHeight="1" thickTop="1">
      <c r="B3" s="51" t="s">
        <v>18</v>
      </c>
      <c r="C3" s="53" t="s">
        <v>24</v>
      </c>
      <c r="D3" s="54"/>
      <c r="E3" s="53" t="s">
        <v>17</v>
      </c>
      <c r="F3" s="54"/>
      <c r="G3" s="53" t="s">
        <v>21</v>
      </c>
      <c r="H3" s="54"/>
      <c r="I3" s="53" t="s">
        <v>22</v>
      </c>
      <c r="J3" s="55"/>
      <c r="K3" s="55"/>
      <c r="L3" s="19"/>
      <c r="M3" s="53" t="s">
        <v>23</v>
      </c>
      <c r="N3" s="55"/>
      <c r="O3" s="55"/>
      <c r="P3" s="53" t="s">
        <v>68</v>
      </c>
      <c r="Q3" s="55"/>
      <c r="R3" s="55"/>
      <c r="S3" s="58" t="s">
        <v>69</v>
      </c>
      <c r="T3" s="59"/>
      <c r="U3" s="59"/>
    </row>
    <row r="4" spans="2:21" ht="18" customHeight="1">
      <c r="B4" s="52"/>
      <c r="C4" s="20" t="s">
        <v>16</v>
      </c>
      <c r="D4" s="21" t="s">
        <v>1</v>
      </c>
      <c r="E4" s="20" t="s">
        <v>16</v>
      </c>
      <c r="F4" s="21" t="s">
        <v>1</v>
      </c>
      <c r="G4" s="20" t="s">
        <v>16</v>
      </c>
      <c r="H4" s="21" t="s">
        <v>1</v>
      </c>
      <c r="I4" s="22" t="s">
        <v>16</v>
      </c>
      <c r="J4" s="23" t="s">
        <v>70</v>
      </c>
      <c r="K4" s="24"/>
      <c r="L4" s="25"/>
      <c r="M4" s="56" t="s">
        <v>16</v>
      </c>
      <c r="N4" s="57"/>
      <c r="O4" s="24" t="s">
        <v>1</v>
      </c>
      <c r="P4" s="56" t="s">
        <v>16</v>
      </c>
      <c r="Q4" s="57"/>
      <c r="R4" s="24" t="s">
        <v>1</v>
      </c>
      <c r="S4" s="60" t="s">
        <v>16</v>
      </c>
      <c r="T4" s="61"/>
      <c r="U4" s="26" t="s">
        <v>1</v>
      </c>
    </row>
    <row r="5" spans="2:21" s="27" customFormat="1" ht="18" customHeight="1">
      <c r="B5" s="28" t="s">
        <v>2</v>
      </c>
      <c r="C5" s="29">
        <v>40623994</v>
      </c>
      <c r="D5" s="30" t="s">
        <v>27</v>
      </c>
      <c r="E5" s="29">
        <v>40127803</v>
      </c>
      <c r="F5" s="30" t="s">
        <v>38</v>
      </c>
      <c r="G5" s="29">
        <v>38751279</v>
      </c>
      <c r="H5" s="30" t="s">
        <v>53</v>
      </c>
      <c r="I5" s="11">
        <v>38718668</v>
      </c>
      <c r="J5" s="2">
        <v>99.9</v>
      </c>
      <c r="K5" s="2"/>
      <c r="L5" s="1"/>
      <c r="M5" s="48">
        <f>SUM(M18,M19)</f>
        <v>38607657</v>
      </c>
      <c r="N5" s="48"/>
      <c r="O5" s="3">
        <f>ROUND(M5/I5*100,1)</f>
        <v>99.7</v>
      </c>
      <c r="P5" s="48">
        <f>P18+P19</f>
        <v>38784748</v>
      </c>
      <c r="Q5" s="48"/>
      <c r="R5" s="3">
        <f>ROUND(P5/M5*100,1)</f>
        <v>100.5</v>
      </c>
      <c r="S5" s="48">
        <f>SUM(S18,S19)</f>
        <v>41247487</v>
      </c>
      <c r="T5" s="48"/>
      <c r="U5" s="3">
        <f>ROUND(S5/P5*100,1)</f>
        <v>106.3</v>
      </c>
    </row>
    <row r="6" spans="2:21" s="31" customFormat="1" ht="18" customHeight="1">
      <c r="B6" s="32" t="s">
        <v>3</v>
      </c>
      <c r="C6" s="33">
        <v>16073570</v>
      </c>
      <c r="D6" s="34" t="s">
        <v>28</v>
      </c>
      <c r="E6" s="33">
        <v>15512811</v>
      </c>
      <c r="F6" s="34" t="s">
        <v>39</v>
      </c>
      <c r="G6" s="33">
        <v>15045597</v>
      </c>
      <c r="H6" s="34" t="s">
        <v>54</v>
      </c>
      <c r="I6" s="10">
        <v>14736601</v>
      </c>
      <c r="J6" s="5">
        <v>97.9</v>
      </c>
      <c r="K6" s="5"/>
      <c r="L6" s="4"/>
      <c r="M6" s="47">
        <f>SUM(M7:N8)</f>
        <v>14505430</v>
      </c>
      <c r="N6" s="47"/>
      <c r="O6" s="6">
        <f aca="true" t="shared" si="0" ref="O6:O19">ROUND(M6/I6*100,1)</f>
        <v>98.4</v>
      </c>
      <c r="P6" s="47">
        <f>P7+P8</f>
        <v>15736491</v>
      </c>
      <c r="Q6" s="47"/>
      <c r="R6" s="6">
        <f aca="true" t="shared" si="1" ref="R6:R13">ROUND(P6/M6*100,1)</f>
        <v>108.5</v>
      </c>
      <c r="S6" s="62">
        <f>SUM(S7,S8)</f>
        <v>18043813</v>
      </c>
      <c r="T6" s="62"/>
      <c r="U6" s="3">
        <f aca="true" t="shared" si="2" ref="U6:U19">ROUND(S6/P6*100,1)</f>
        <v>114.7</v>
      </c>
    </row>
    <row r="7" spans="2:21" s="31" customFormat="1" ht="18" customHeight="1">
      <c r="B7" s="32" t="s">
        <v>4</v>
      </c>
      <c r="C7" s="33">
        <v>11977442</v>
      </c>
      <c r="D7" s="34" t="s">
        <v>29</v>
      </c>
      <c r="E7" s="33">
        <v>11740102</v>
      </c>
      <c r="F7" s="34" t="s">
        <v>40</v>
      </c>
      <c r="G7" s="33">
        <v>11270917</v>
      </c>
      <c r="H7" s="34" t="s">
        <v>55</v>
      </c>
      <c r="I7" s="10">
        <v>10746388</v>
      </c>
      <c r="J7" s="5">
        <v>95.3</v>
      </c>
      <c r="K7" s="5"/>
      <c r="L7" s="4"/>
      <c r="M7" s="47">
        <v>10798944</v>
      </c>
      <c r="N7" s="47"/>
      <c r="O7" s="6">
        <f t="shared" si="0"/>
        <v>100.5</v>
      </c>
      <c r="P7" s="47">
        <v>11719924</v>
      </c>
      <c r="Q7" s="47"/>
      <c r="R7" s="6">
        <f t="shared" si="1"/>
        <v>108.5</v>
      </c>
      <c r="S7" s="63">
        <v>14092277</v>
      </c>
      <c r="T7" s="63"/>
      <c r="U7" s="3">
        <f t="shared" si="2"/>
        <v>120.2</v>
      </c>
    </row>
    <row r="8" spans="2:21" s="31" customFormat="1" ht="18" customHeight="1">
      <c r="B8" s="32" t="s">
        <v>5</v>
      </c>
      <c r="C8" s="33">
        <v>4096128</v>
      </c>
      <c r="D8" s="34" t="s">
        <v>30</v>
      </c>
      <c r="E8" s="33">
        <v>3772709</v>
      </c>
      <c r="F8" s="34" t="s">
        <v>41</v>
      </c>
      <c r="G8" s="33">
        <v>3774680</v>
      </c>
      <c r="H8" s="34" t="s">
        <v>56</v>
      </c>
      <c r="I8" s="10">
        <v>3990213</v>
      </c>
      <c r="J8" s="5">
        <v>105.7</v>
      </c>
      <c r="K8" s="5"/>
      <c r="L8" s="4"/>
      <c r="M8" s="47">
        <v>3706486</v>
      </c>
      <c r="N8" s="47"/>
      <c r="O8" s="6">
        <f t="shared" si="0"/>
        <v>92.9</v>
      </c>
      <c r="P8" s="47">
        <v>4016567</v>
      </c>
      <c r="Q8" s="47"/>
      <c r="R8" s="6">
        <f t="shared" si="1"/>
        <v>108.4</v>
      </c>
      <c r="S8" s="64">
        <v>3951536</v>
      </c>
      <c r="T8" s="64"/>
      <c r="U8" s="3">
        <f t="shared" si="2"/>
        <v>98.4</v>
      </c>
    </row>
    <row r="9" spans="2:21" s="31" customFormat="1" ht="18" customHeight="1">
      <c r="B9" s="32" t="s">
        <v>6</v>
      </c>
      <c r="C9" s="33">
        <v>16125974</v>
      </c>
      <c r="D9" s="34" t="s">
        <v>31</v>
      </c>
      <c r="E9" s="33">
        <v>16064439</v>
      </c>
      <c r="F9" s="34" t="s">
        <v>42</v>
      </c>
      <c r="G9" s="33">
        <v>15276272</v>
      </c>
      <c r="H9" s="34" t="s">
        <v>57</v>
      </c>
      <c r="I9" s="10">
        <v>15539311</v>
      </c>
      <c r="J9" s="5">
        <v>101.7</v>
      </c>
      <c r="K9" s="5"/>
      <c r="L9" s="4"/>
      <c r="M9" s="47">
        <f>SUM(M10:N11)</f>
        <v>15797531</v>
      </c>
      <c r="N9" s="47"/>
      <c r="O9" s="6">
        <f t="shared" si="0"/>
        <v>101.7</v>
      </c>
      <c r="P9" s="47">
        <f>P10+P11</f>
        <v>14957239</v>
      </c>
      <c r="Q9" s="47"/>
      <c r="R9" s="6">
        <f t="shared" si="1"/>
        <v>94.7</v>
      </c>
      <c r="S9" s="62">
        <f>SUM(S10,S11)</f>
        <v>15001662</v>
      </c>
      <c r="T9" s="62"/>
      <c r="U9" s="3">
        <f t="shared" si="2"/>
        <v>100.3</v>
      </c>
    </row>
    <row r="10" spans="2:21" s="31" customFormat="1" ht="18" customHeight="1">
      <c r="B10" s="35" t="s">
        <v>7</v>
      </c>
      <c r="C10" s="33">
        <v>15966007</v>
      </c>
      <c r="D10" s="34" t="s">
        <v>31</v>
      </c>
      <c r="E10" s="33">
        <v>15909134</v>
      </c>
      <c r="F10" s="34" t="s">
        <v>43</v>
      </c>
      <c r="G10" s="33">
        <v>15139565</v>
      </c>
      <c r="H10" s="34" t="s">
        <v>58</v>
      </c>
      <c r="I10" s="10">
        <v>15359160</v>
      </c>
      <c r="J10" s="5">
        <v>101.5</v>
      </c>
      <c r="K10" s="5"/>
      <c r="L10" s="4"/>
      <c r="M10" s="47">
        <v>15629460</v>
      </c>
      <c r="N10" s="47"/>
      <c r="O10" s="6">
        <f t="shared" si="0"/>
        <v>101.8</v>
      </c>
      <c r="P10" s="47">
        <v>14793869</v>
      </c>
      <c r="Q10" s="47"/>
      <c r="R10" s="6">
        <f t="shared" si="1"/>
        <v>94.7</v>
      </c>
      <c r="S10" s="63">
        <v>14865179</v>
      </c>
      <c r="T10" s="63"/>
      <c r="U10" s="3">
        <f t="shared" si="2"/>
        <v>100.5</v>
      </c>
    </row>
    <row r="11" spans="2:21" s="31" customFormat="1" ht="18" customHeight="1">
      <c r="B11" s="35" t="s">
        <v>19</v>
      </c>
      <c r="C11" s="33">
        <v>159967</v>
      </c>
      <c r="D11" s="34" t="s">
        <v>32</v>
      </c>
      <c r="E11" s="33">
        <v>155305</v>
      </c>
      <c r="F11" s="34" t="s">
        <v>44</v>
      </c>
      <c r="G11" s="33">
        <v>136707</v>
      </c>
      <c r="H11" s="34" t="s">
        <v>59</v>
      </c>
      <c r="I11" s="10">
        <v>180151</v>
      </c>
      <c r="J11" s="5">
        <v>131.8</v>
      </c>
      <c r="K11" s="5"/>
      <c r="L11" s="4"/>
      <c r="M11" s="47">
        <v>168071</v>
      </c>
      <c r="N11" s="47"/>
      <c r="O11" s="6">
        <f t="shared" si="0"/>
        <v>93.3</v>
      </c>
      <c r="P11" s="47">
        <v>163370</v>
      </c>
      <c r="Q11" s="47"/>
      <c r="R11" s="6">
        <f t="shared" si="1"/>
        <v>97.2</v>
      </c>
      <c r="S11" s="65">
        <v>136483</v>
      </c>
      <c r="T11" s="65"/>
      <c r="U11" s="3">
        <f t="shared" si="2"/>
        <v>83.5</v>
      </c>
    </row>
    <row r="12" spans="2:21" s="31" customFormat="1" ht="18" customHeight="1">
      <c r="B12" s="32" t="s">
        <v>8</v>
      </c>
      <c r="C12" s="33">
        <v>263745</v>
      </c>
      <c r="D12" s="34" t="s">
        <v>33</v>
      </c>
      <c r="E12" s="33">
        <v>282350</v>
      </c>
      <c r="F12" s="34" t="s">
        <v>45</v>
      </c>
      <c r="G12" s="33">
        <v>301236</v>
      </c>
      <c r="H12" s="34" t="s">
        <v>60</v>
      </c>
      <c r="I12" s="10">
        <v>320596</v>
      </c>
      <c r="J12" s="5">
        <v>106.4</v>
      </c>
      <c r="K12" s="5"/>
      <c r="L12" s="4"/>
      <c r="M12" s="47">
        <v>338324</v>
      </c>
      <c r="N12" s="47"/>
      <c r="O12" s="6">
        <f t="shared" si="0"/>
        <v>105.5</v>
      </c>
      <c r="P12" s="47">
        <v>356914</v>
      </c>
      <c r="Q12" s="47"/>
      <c r="R12" s="6">
        <f t="shared" si="1"/>
        <v>105.5</v>
      </c>
      <c r="S12" s="65">
        <v>375480</v>
      </c>
      <c r="T12" s="65"/>
      <c r="U12" s="3">
        <f t="shared" si="2"/>
        <v>105.2</v>
      </c>
    </row>
    <row r="13" spans="2:21" s="31" customFormat="1" ht="18" customHeight="1">
      <c r="B13" s="32" t="s">
        <v>9</v>
      </c>
      <c r="C13" s="33">
        <v>2991638</v>
      </c>
      <c r="D13" s="34" t="s">
        <v>25</v>
      </c>
      <c r="E13" s="33">
        <v>2907192</v>
      </c>
      <c r="F13" s="34" t="s">
        <v>46</v>
      </c>
      <c r="G13" s="33">
        <v>2937592</v>
      </c>
      <c r="H13" s="34" t="s">
        <v>61</v>
      </c>
      <c r="I13" s="10">
        <v>2927760</v>
      </c>
      <c r="J13" s="5">
        <v>99.7</v>
      </c>
      <c r="K13" s="5"/>
      <c r="L13" s="4"/>
      <c r="M13" s="47">
        <v>2857199</v>
      </c>
      <c r="N13" s="47"/>
      <c r="O13" s="6">
        <f t="shared" si="0"/>
        <v>97.6</v>
      </c>
      <c r="P13" s="47">
        <v>2871911</v>
      </c>
      <c r="Q13" s="47"/>
      <c r="R13" s="6">
        <f t="shared" si="1"/>
        <v>100.5</v>
      </c>
      <c r="S13" s="65">
        <v>2811599</v>
      </c>
      <c r="T13" s="65"/>
      <c r="U13" s="3">
        <f t="shared" si="2"/>
        <v>97.9</v>
      </c>
    </row>
    <row r="14" spans="2:21" s="31" customFormat="1" ht="18" customHeight="1">
      <c r="B14" s="35" t="s">
        <v>10</v>
      </c>
      <c r="C14" s="33">
        <v>27365</v>
      </c>
      <c r="D14" s="34" t="s">
        <v>34</v>
      </c>
      <c r="E14" s="33">
        <v>24161</v>
      </c>
      <c r="F14" s="34" t="s">
        <v>47</v>
      </c>
      <c r="G14" s="33">
        <v>85</v>
      </c>
      <c r="H14" s="34" t="s">
        <v>62</v>
      </c>
      <c r="I14" s="10">
        <v>1684</v>
      </c>
      <c r="J14" s="5">
        <v>1981.2</v>
      </c>
      <c r="K14" s="5"/>
      <c r="L14" s="4"/>
      <c r="M14" s="50" t="s">
        <v>67</v>
      </c>
      <c r="N14" s="50"/>
      <c r="O14" s="5" t="s">
        <v>71</v>
      </c>
      <c r="P14" s="50" t="s">
        <v>67</v>
      </c>
      <c r="Q14" s="50"/>
      <c r="R14" s="5" t="s">
        <v>67</v>
      </c>
      <c r="S14" s="67">
        <v>0</v>
      </c>
      <c r="T14" s="67"/>
      <c r="U14" s="46">
        <v>0</v>
      </c>
    </row>
    <row r="15" spans="2:21" s="31" customFormat="1" ht="18" customHeight="1">
      <c r="B15" s="32" t="s">
        <v>11</v>
      </c>
      <c r="C15" s="33">
        <v>4924</v>
      </c>
      <c r="D15" s="34" t="s">
        <v>35</v>
      </c>
      <c r="E15" s="33">
        <v>5322</v>
      </c>
      <c r="F15" s="34" t="s">
        <v>48</v>
      </c>
      <c r="G15" s="33">
        <v>4533</v>
      </c>
      <c r="H15" s="34" t="s">
        <v>63</v>
      </c>
      <c r="I15" s="10">
        <v>4427</v>
      </c>
      <c r="J15" s="5">
        <v>97.7</v>
      </c>
      <c r="K15" s="5"/>
      <c r="L15" s="4"/>
      <c r="M15" s="47">
        <v>18265</v>
      </c>
      <c r="N15" s="47"/>
      <c r="O15" s="6">
        <f t="shared" si="0"/>
        <v>412.6</v>
      </c>
      <c r="P15" s="47">
        <v>7323</v>
      </c>
      <c r="Q15" s="47"/>
      <c r="R15" s="6">
        <f>ROUND(P15/M15*100,1)</f>
        <v>40.1</v>
      </c>
      <c r="S15" s="65">
        <v>10603</v>
      </c>
      <c r="T15" s="65"/>
      <c r="U15" s="3">
        <f t="shared" si="2"/>
        <v>144.8</v>
      </c>
    </row>
    <row r="16" spans="2:21" s="31" customFormat="1" ht="18" customHeight="1">
      <c r="B16" s="32" t="s">
        <v>12</v>
      </c>
      <c r="C16" s="33">
        <v>1237574</v>
      </c>
      <c r="D16" s="34" t="s">
        <v>36</v>
      </c>
      <c r="E16" s="33">
        <v>1330446</v>
      </c>
      <c r="F16" s="34" t="s">
        <v>49</v>
      </c>
      <c r="G16" s="33">
        <v>1233285</v>
      </c>
      <c r="H16" s="34" t="s">
        <v>64</v>
      </c>
      <c r="I16" s="10">
        <v>1220553</v>
      </c>
      <c r="J16" s="5">
        <v>99</v>
      </c>
      <c r="K16" s="5"/>
      <c r="L16" s="4"/>
      <c r="M16" s="47">
        <v>1251526</v>
      </c>
      <c r="N16" s="47"/>
      <c r="O16" s="6">
        <f t="shared" si="0"/>
        <v>102.5</v>
      </c>
      <c r="P16" s="47">
        <v>1253003</v>
      </c>
      <c r="Q16" s="47"/>
      <c r="R16" s="6">
        <f>ROUND(P16/M16*100,1)</f>
        <v>100.1</v>
      </c>
      <c r="S16" s="65">
        <v>1277357</v>
      </c>
      <c r="T16" s="65"/>
      <c r="U16" s="3">
        <f t="shared" si="2"/>
        <v>101.9</v>
      </c>
    </row>
    <row r="17" spans="2:21" s="31" customFormat="1" ht="18" customHeight="1">
      <c r="B17" s="32" t="s">
        <v>13</v>
      </c>
      <c r="C17" s="33">
        <v>3249963</v>
      </c>
      <c r="D17" s="34" t="s">
        <v>26</v>
      </c>
      <c r="E17" s="33">
        <v>3246276</v>
      </c>
      <c r="F17" s="34" t="s">
        <v>50</v>
      </c>
      <c r="G17" s="33">
        <v>3087563</v>
      </c>
      <c r="H17" s="34" t="s">
        <v>57</v>
      </c>
      <c r="I17" s="10">
        <v>3149968</v>
      </c>
      <c r="J17" s="5">
        <v>102</v>
      </c>
      <c r="K17" s="5"/>
      <c r="L17" s="4"/>
      <c r="M17" s="47">
        <v>3195484</v>
      </c>
      <c r="N17" s="47"/>
      <c r="O17" s="6">
        <f t="shared" si="0"/>
        <v>101.4</v>
      </c>
      <c r="P17" s="47">
        <v>3021810</v>
      </c>
      <c r="Q17" s="47"/>
      <c r="R17" s="6">
        <f>ROUND(P17/M17*100,1)</f>
        <v>94.6</v>
      </c>
      <c r="S17" s="64">
        <v>3049358</v>
      </c>
      <c r="T17" s="64"/>
      <c r="U17" s="3">
        <f t="shared" si="2"/>
        <v>100.9</v>
      </c>
    </row>
    <row r="18" spans="2:21" s="31" customFormat="1" ht="18" customHeight="1">
      <c r="B18" s="32" t="s">
        <v>14</v>
      </c>
      <c r="C18" s="33">
        <v>39974753</v>
      </c>
      <c r="D18" s="34" t="s">
        <v>25</v>
      </c>
      <c r="E18" s="33">
        <v>39372997</v>
      </c>
      <c r="F18" s="34" t="s">
        <v>51</v>
      </c>
      <c r="G18" s="33">
        <v>37886163</v>
      </c>
      <c r="H18" s="34" t="s">
        <v>65</v>
      </c>
      <c r="I18" s="10">
        <v>37900900</v>
      </c>
      <c r="J18" s="5">
        <v>100</v>
      </c>
      <c r="K18" s="5"/>
      <c r="L18" s="4"/>
      <c r="M18" s="47">
        <f>SUM(M6,M9,M12,M13,M14,M15,M16,M17)</f>
        <v>37963759</v>
      </c>
      <c r="N18" s="47"/>
      <c r="O18" s="6">
        <f t="shared" si="0"/>
        <v>100.2</v>
      </c>
      <c r="P18" s="47">
        <f>P6+P9+P12+P13+P15+P16+P17</f>
        <v>38204691</v>
      </c>
      <c r="Q18" s="47"/>
      <c r="R18" s="6">
        <f>ROUND(P18/M18*100,1)</f>
        <v>100.6</v>
      </c>
      <c r="S18" s="62">
        <f>SUM(S6,S9,S12,S13,S15,S16,S17)</f>
        <v>40569872</v>
      </c>
      <c r="T18" s="62"/>
      <c r="U18" s="3">
        <f t="shared" si="2"/>
        <v>106.2</v>
      </c>
    </row>
    <row r="19" spans="2:21" s="31" customFormat="1" ht="18" customHeight="1">
      <c r="B19" s="36" t="s">
        <v>15</v>
      </c>
      <c r="C19" s="37">
        <v>649241</v>
      </c>
      <c r="D19" s="38" t="s">
        <v>37</v>
      </c>
      <c r="E19" s="37">
        <v>754806</v>
      </c>
      <c r="F19" s="38" t="s">
        <v>52</v>
      </c>
      <c r="G19" s="37">
        <v>865116</v>
      </c>
      <c r="H19" s="38" t="s">
        <v>66</v>
      </c>
      <c r="I19" s="12">
        <v>817768</v>
      </c>
      <c r="J19" s="7">
        <v>94.5</v>
      </c>
      <c r="K19" s="7"/>
      <c r="L19" s="4"/>
      <c r="M19" s="49">
        <v>643898</v>
      </c>
      <c r="N19" s="49"/>
      <c r="O19" s="9">
        <f t="shared" si="0"/>
        <v>78.7</v>
      </c>
      <c r="P19" s="49">
        <v>580057</v>
      </c>
      <c r="Q19" s="49"/>
      <c r="R19" s="9">
        <f>ROUND(P19/M19*100,1)</f>
        <v>90.1</v>
      </c>
      <c r="S19" s="66">
        <v>677615</v>
      </c>
      <c r="T19" s="66"/>
      <c r="U19" s="8">
        <f t="shared" si="2"/>
        <v>116.8</v>
      </c>
    </row>
    <row r="20" spans="3:21" ht="18" customHeight="1">
      <c r="C20" s="39"/>
      <c r="D20" s="40"/>
      <c r="E20" s="39"/>
      <c r="F20" s="40"/>
      <c r="G20" s="39"/>
      <c r="H20" s="41"/>
      <c r="I20" s="42"/>
      <c r="J20" s="41"/>
      <c r="K20" s="43"/>
      <c r="L20" s="43"/>
      <c r="M20" s="42"/>
      <c r="R20" s="44"/>
      <c r="S20" s="44"/>
      <c r="U20" s="45" t="s">
        <v>72</v>
      </c>
    </row>
    <row r="21" ht="13.5" customHeight="1">
      <c r="Q21" s="45"/>
    </row>
  </sheetData>
  <mergeCells count="56">
    <mergeCell ref="S19:T19"/>
    <mergeCell ref="S13:T13"/>
    <mergeCell ref="S14:T14"/>
    <mergeCell ref="S15:T15"/>
    <mergeCell ref="S16:T16"/>
    <mergeCell ref="S11:T11"/>
    <mergeCell ref="S12:T12"/>
    <mergeCell ref="S17:T17"/>
    <mergeCell ref="S18:T18"/>
    <mergeCell ref="S7:T7"/>
    <mergeCell ref="S8:T8"/>
    <mergeCell ref="S9:T9"/>
    <mergeCell ref="S10:T10"/>
    <mergeCell ref="S3:U3"/>
    <mergeCell ref="S4:T4"/>
    <mergeCell ref="S5:T5"/>
    <mergeCell ref="S6:T6"/>
    <mergeCell ref="P18:Q18"/>
    <mergeCell ref="P19:Q19"/>
    <mergeCell ref="P12:Q12"/>
    <mergeCell ref="P13:Q13"/>
    <mergeCell ref="P14:Q14"/>
    <mergeCell ref="P15:Q15"/>
    <mergeCell ref="P16:Q16"/>
    <mergeCell ref="P17:Q17"/>
    <mergeCell ref="I3:K3"/>
    <mergeCell ref="P7:Q7"/>
    <mergeCell ref="M7:N7"/>
    <mergeCell ref="M4:N4"/>
    <mergeCell ref="M3:O3"/>
    <mergeCell ref="P3:R3"/>
    <mergeCell ref="P4:Q4"/>
    <mergeCell ref="P6:Q6"/>
    <mergeCell ref="P5:Q5"/>
    <mergeCell ref="B3:B4"/>
    <mergeCell ref="E3:F3"/>
    <mergeCell ref="C3:D3"/>
    <mergeCell ref="G3:H3"/>
    <mergeCell ref="M19:N19"/>
    <mergeCell ref="M13:N13"/>
    <mergeCell ref="M14:N14"/>
    <mergeCell ref="M15:N15"/>
    <mergeCell ref="M16:N16"/>
    <mergeCell ref="M17:N17"/>
    <mergeCell ref="M18:N18"/>
    <mergeCell ref="M12:N12"/>
    <mergeCell ref="M5:N5"/>
    <mergeCell ref="M6:N6"/>
    <mergeCell ref="M8:N8"/>
    <mergeCell ref="M9:N9"/>
    <mergeCell ref="M10:N10"/>
    <mergeCell ref="M11:N11"/>
    <mergeCell ref="P8:Q8"/>
    <mergeCell ref="P9:Q9"/>
    <mergeCell ref="P10:Q10"/>
    <mergeCell ref="P11:Q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Administrator</cp:lastModifiedBy>
  <cp:lastPrinted>2008-10-09T06:44:36Z</cp:lastPrinted>
  <dcterms:created xsi:type="dcterms:W3CDTF">1998-04-05T11:53:15Z</dcterms:created>
  <dcterms:modified xsi:type="dcterms:W3CDTF">2009-01-23T00:42:44Z</dcterms:modified>
  <cp:category/>
  <cp:version/>
  <cp:contentType/>
  <cp:contentStatus/>
</cp:coreProperties>
</file>