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30" windowWidth="20520" windowHeight="4560" activeTab="0"/>
  </bookViews>
  <sheets>
    <sheet name="134" sheetId="1" r:id="rId1"/>
  </sheets>
  <definedNames>
    <definedName name="_xlnm.Print_Area" localSheetId="0">'134'!$B$1:$S$23</definedName>
  </definedNames>
  <calcPr fullCalcOnLoad="1"/>
</workbook>
</file>

<file path=xl/sharedStrings.xml><?xml version="1.0" encoding="utf-8"?>
<sst xmlns="http://schemas.openxmlformats.org/spreadsheetml/2006/main" count="72" uniqueCount="47">
  <si>
    <t>道南</t>
  </si>
  <si>
    <t>総　　　   　数</t>
  </si>
  <si>
    <t>道央</t>
  </si>
  <si>
    <t>構成比</t>
  </si>
  <si>
    <t>道北</t>
  </si>
  <si>
    <t>実　数</t>
  </si>
  <si>
    <t>十勝</t>
  </si>
  <si>
    <t>地　　　　　域</t>
  </si>
  <si>
    <t>単位　千人・％　</t>
  </si>
  <si>
    <t>オホーツク</t>
  </si>
  <si>
    <t>　</t>
  </si>
  <si>
    <t>全道</t>
  </si>
  <si>
    <t>春  季  （4,5月）</t>
  </si>
  <si>
    <t>夏  季  （6,7,8,9月）</t>
  </si>
  <si>
    <t>秋  季　（10,11月）</t>
  </si>
  <si>
    <t>冬  季　（12,1,2,3月）</t>
  </si>
  <si>
    <t>釧路，根室</t>
  </si>
  <si>
    <t>対前年度比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</si>
  <si>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</si>
  <si>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</si>
  <si>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旭川市（道北の内数）</t>
  </si>
  <si>
    <t xml:space="preserve"> 　観 光 入 込 客 数</t>
  </si>
  <si>
    <t xml:space="preserve">134　四 季 別 ・ 地 域 別　 </t>
  </si>
  <si>
    <t>令和2年度</t>
  </si>
  <si>
    <t>地　　　　　域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</si>
  <si>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</si>
  <si>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</si>
  <si>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</si>
  <si>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</si>
  <si>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</si>
  <si>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>実　数</t>
  </si>
  <si>
    <t>対前年度比</t>
  </si>
  <si>
    <t>構成比</t>
  </si>
  <si>
    <t>全道</t>
  </si>
  <si>
    <t>道南</t>
  </si>
  <si>
    <t>道央</t>
  </si>
  <si>
    <t>道北</t>
  </si>
  <si>
    <t>十勝</t>
  </si>
  <si>
    <t>釧路，根室</t>
  </si>
  <si>
    <t>旭川市（道北の内数）</t>
  </si>
  <si>
    <t>注1　構成比の上段は全道比，下段（　）内は年間比。</t>
  </si>
  <si>
    <t>資料　北海道経済部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</si>
  <si>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出典元の数値が遡って更新されることがあるため，過去に発行した本市統計書の掲載数値と一致しないことがある。</t>
    </r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</si>
  <si>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</si>
  <si>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↓作業用（前年数値）</t>
  </si>
  <si>
    <t>注　構成比の上段は全道比，下段（　）内は年間比。</t>
  </si>
  <si>
    <t>令和4年度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</si>
</sst>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_);\(#,##0.0\)"/>
    <numFmt numFmtId="177" formatCode="#,##0.0_ "/>
    <numFmt numFmtId="178" formatCode="#,##0.0_);\(#,##0.0\)"/>
    <numFmt numFmtId="179" formatCode="\(#,##0.0\)_);\(#,##0.0\)"/>
    <numFmt numFmtId="180" formatCode="_ * #,##0.0_ ;_ * \-#,##0.0_ ;_ * &quot;-&quot;?_ ;_ @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0" fontId="0" fillId="0" borderId="0" xfId="60" applyFill="1">
      <alignment/>
      <protection/>
    </xf>
    <xf numFmtId="0" fontId="5" fillId="0" borderId="14" xfId="60" applyFont="1" applyFill="1" applyBorder="1" applyAlignment="1">
      <alignment horizontal="left" vertical="center" wrapText="1" indent="2"/>
      <protection/>
    </xf>
    <xf numFmtId="0" fontId="5" fillId="0" borderId="0" xfId="60" applyFont="1" applyFill="1" applyBorder="1" applyAlignment="1">
      <alignment horizontal="left" vertical="center" wrapText="1" indent="2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176" fontId="6" fillId="0" borderId="20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21" xfId="60" applyNumberFormat="1" applyFont="1" applyFill="1" applyBorder="1" applyAlignment="1">
      <alignment vertical="center"/>
      <protection/>
    </xf>
    <xf numFmtId="179" fontId="6" fillId="0" borderId="22" xfId="60" applyNumberFormat="1" applyFont="1" applyFill="1" applyBorder="1" applyAlignment="1">
      <alignment horizontal="right" vertical="center"/>
      <protection/>
    </xf>
    <xf numFmtId="179" fontId="6" fillId="0" borderId="23" xfId="60" applyNumberFormat="1" applyFont="1" applyFill="1" applyBorder="1" applyAlignment="1">
      <alignment horizontal="right" vertical="center"/>
      <protection/>
    </xf>
    <xf numFmtId="179" fontId="6" fillId="0" borderId="0" xfId="60" applyNumberFormat="1" applyFont="1" applyFill="1" applyBorder="1" applyAlignment="1">
      <alignment horizontal="right" vertical="center"/>
      <protection/>
    </xf>
    <xf numFmtId="176" fontId="5" fillId="0" borderId="22" xfId="60" applyNumberFormat="1" applyFont="1" applyFill="1" applyBorder="1" applyAlignment="1">
      <alignment vertical="center"/>
      <protection/>
    </xf>
    <xf numFmtId="176" fontId="5" fillId="0" borderId="23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9" fontId="5" fillId="0" borderId="22" xfId="60" applyNumberFormat="1" applyFont="1" applyFill="1" applyBorder="1" applyAlignment="1">
      <alignment horizontal="right" vertical="center"/>
      <protection/>
    </xf>
    <xf numFmtId="179" fontId="5" fillId="0" borderId="23" xfId="60" applyNumberFormat="1" applyFont="1" applyFill="1" applyBorder="1" applyAlignment="1">
      <alignment horizontal="right" vertical="center"/>
      <protection/>
    </xf>
    <xf numFmtId="179" fontId="5" fillId="0" borderId="0" xfId="60" applyNumberFormat="1" applyFont="1" applyFill="1" applyBorder="1" applyAlignment="1">
      <alignment horizontal="right" vertical="center"/>
      <protection/>
    </xf>
    <xf numFmtId="176" fontId="6" fillId="0" borderId="22" xfId="60" applyNumberFormat="1" applyFont="1" applyFill="1" applyBorder="1" applyAlignment="1">
      <alignment vertical="center"/>
      <protection/>
    </xf>
    <xf numFmtId="176" fontId="6" fillId="0" borderId="23" xfId="60" applyNumberFormat="1" applyFont="1" applyFill="1" applyBorder="1" applyAlignment="1">
      <alignment vertical="center"/>
      <protection/>
    </xf>
    <xf numFmtId="179" fontId="6" fillId="0" borderId="24" xfId="60" applyNumberFormat="1" applyFont="1" applyFill="1" applyBorder="1" applyAlignment="1">
      <alignment horizontal="right" vertical="center"/>
      <protection/>
    </xf>
    <xf numFmtId="179" fontId="6" fillId="0" borderId="25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  <xf numFmtId="178" fontId="6" fillId="0" borderId="22" xfId="60" applyNumberFormat="1" applyFont="1" applyFill="1" applyBorder="1" applyAlignment="1">
      <alignment vertical="center" wrapText="1"/>
      <protection/>
    </xf>
    <xf numFmtId="178" fontId="6" fillId="0" borderId="25" xfId="60" applyNumberFormat="1" applyFont="1" applyFill="1" applyBorder="1" applyAlignment="1">
      <alignment vertical="center" wrapText="1"/>
      <protection/>
    </xf>
    <xf numFmtId="178" fontId="6" fillId="0" borderId="26" xfId="60" applyNumberFormat="1" applyFont="1" applyFill="1" applyBorder="1" applyAlignment="1">
      <alignment vertical="center" wrapText="1"/>
      <protection/>
    </xf>
    <xf numFmtId="178" fontId="6" fillId="0" borderId="27" xfId="60" applyNumberFormat="1" applyFont="1" applyFill="1" applyBorder="1" applyAlignment="1">
      <alignment vertical="center" wrapText="1"/>
      <protection/>
    </xf>
    <xf numFmtId="178" fontId="5" fillId="0" borderId="22" xfId="60" applyNumberFormat="1" applyFont="1" applyFill="1" applyBorder="1" applyAlignment="1">
      <alignment vertical="center" wrapText="1"/>
      <protection/>
    </xf>
    <xf numFmtId="178" fontId="5" fillId="0" borderId="26" xfId="60" applyNumberFormat="1" applyFont="1" applyFill="1" applyBorder="1" applyAlignment="1">
      <alignment vertical="center" wrapText="1"/>
      <protection/>
    </xf>
    <xf numFmtId="178" fontId="5" fillId="0" borderId="28" xfId="60" applyNumberFormat="1" applyFont="1" applyFill="1" applyBorder="1" applyAlignment="1">
      <alignment vertical="center" wrapText="1"/>
      <protection/>
    </xf>
    <xf numFmtId="0" fontId="6" fillId="0" borderId="0" xfId="60" applyFont="1" applyFill="1" applyBorder="1" applyAlignment="1">
      <alignment horizontal="distributed" vertical="center" wrapText="1" indent="1"/>
      <protection/>
    </xf>
    <xf numFmtId="0" fontId="6" fillId="0" borderId="18" xfId="60" applyFont="1" applyFill="1" applyBorder="1" applyAlignment="1">
      <alignment horizontal="distributed" vertical="center" wrapText="1" indent="1"/>
      <protection/>
    </xf>
    <xf numFmtId="178" fontId="6" fillId="0" borderId="29" xfId="60" applyNumberFormat="1" applyFont="1" applyFill="1" applyBorder="1" applyAlignment="1">
      <alignment horizontal="right" vertical="center" wrapText="1"/>
      <protection/>
    </xf>
    <xf numFmtId="178" fontId="6" fillId="0" borderId="30" xfId="60" applyNumberFormat="1" applyFont="1" applyFill="1" applyBorder="1" applyAlignment="1">
      <alignment horizontal="right" vertical="center" wrapText="1"/>
      <protection/>
    </xf>
    <xf numFmtId="180" fontId="6" fillId="0" borderId="22" xfId="60" applyNumberFormat="1" applyFont="1" applyFill="1" applyBorder="1" applyAlignment="1">
      <alignment vertical="center" wrapText="1"/>
      <protection/>
    </xf>
    <xf numFmtId="180" fontId="6" fillId="0" borderId="25" xfId="60" applyNumberFormat="1" applyFont="1" applyFill="1" applyBorder="1" applyAlignment="1">
      <alignment vertical="center" wrapText="1"/>
      <protection/>
    </xf>
    <xf numFmtId="178" fontId="6" fillId="0" borderId="22" xfId="60" applyNumberFormat="1" applyFont="1" applyFill="1" applyBorder="1" applyAlignment="1">
      <alignment horizontal="right" vertical="center" wrapText="1"/>
      <protection/>
    </xf>
    <xf numFmtId="178" fontId="6" fillId="0" borderId="25" xfId="60" applyNumberFormat="1" applyFont="1" applyFill="1" applyBorder="1" applyAlignment="1">
      <alignment horizontal="right" vertical="center" wrapText="1"/>
      <protection/>
    </xf>
    <xf numFmtId="0" fontId="5" fillId="0" borderId="0" xfId="60" applyFont="1" applyFill="1" applyBorder="1" applyAlignment="1">
      <alignment horizontal="distributed" vertical="center" wrapText="1" indent="1"/>
      <protection/>
    </xf>
    <xf numFmtId="178" fontId="5" fillId="0" borderId="29" xfId="60" applyNumberFormat="1" applyFont="1" applyFill="1" applyBorder="1" applyAlignment="1">
      <alignment horizontal="right" vertical="center" wrapText="1"/>
      <protection/>
    </xf>
    <xf numFmtId="180" fontId="5" fillId="0" borderId="22" xfId="60" applyNumberFormat="1" applyFont="1" applyFill="1" applyBorder="1" applyAlignment="1">
      <alignment vertical="center" wrapText="1"/>
      <protection/>
    </xf>
    <xf numFmtId="178" fontId="5" fillId="0" borderId="22" xfId="60" applyNumberFormat="1" applyFont="1" applyFill="1" applyBorder="1" applyAlignment="1">
      <alignment horizontal="right" vertical="center" wrapText="1"/>
      <protection/>
    </xf>
    <xf numFmtId="178" fontId="5" fillId="0" borderId="30" xfId="60" applyNumberFormat="1" applyFont="1" applyFill="1" applyBorder="1" applyAlignment="1">
      <alignment horizontal="right" vertical="center" wrapText="1"/>
      <protection/>
    </xf>
    <xf numFmtId="178" fontId="5" fillId="0" borderId="31" xfId="60" applyNumberFormat="1" applyFont="1" applyFill="1" applyBorder="1" applyAlignment="1">
      <alignment horizontal="right" vertical="center" wrapText="1"/>
      <protection/>
    </xf>
    <xf numFmtId="180" fontId="5" fillId="0" borderId="26" xfId="60" applyNumberFormat="1" applyFont="1" applyFill="1" applyBorder="1" applyAlignment="1">
      <alignment vertical="center" wrapText="1"/>
      <protection/>
    </xf>
    <xf numFmtId="180" fontId="5" fillId="0" borderId="28" xfId="60" applyNumberFormat="1" applyFont="1" applyFill="1" applyBorder="1" applyAlignment="1">
      <alignment vertical="center" wrapText="1"/>
      <protection/>
    </xf>
    <xf numFmtId="178" fontId="6" fillId="0" borderId="21" xfId="60" applyNumberFormat="1" applyFont="1" applyFill="1" applyBorder="1" applyAlignment="1">
      <alignment vertical="center" wrapText="1"/>
      <protection/>
    </xf>
    <xf numFmtId="0" fontId="5" fillId="0" borderId="32" xfId="60" applyFont="1" applyFill="1" applyBorder="1" applyAlignment="1">
      <alignment horizontal="center" vertical="center" wrapText="1"/>
      <protection/>
    </xf>
    <xf numFmtId="0" fontId="5" fillId="0" borderId="33" xfId="60" applyFont="1" applyFill="1" applyBorder="1" applyAlignment="1">
      <alignment horizontal="center" vertical="center" wrapText="1"/>
      <protection/>
    </xf>
    <xf numFmtId="0" fontId="5" fillId="0" borderId="34" xfId="60" applyFont="1" applyFill="1" applyBorder="1" applyAlignment="1">
      <alignment horizontal="center" vertical="center" wrapText="1"/>
      <protection/>
    </xf>
    <xf numFmtId="0" fontId="5" fillId="0" borderId="35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distributed" vertical="center" wrapText="1"/>
      <protection/>
    </xf>
    <xf numFmtId="0" fontId="6" fillId="0" borderId="0" xfId="60" applyFont="1" applyFill="1" applyBorder="1" applyAlignment="1">
      <alignment horizontal="distributed" vertical="center" wrapText="1"/>
      <protection/>
    </xf>
    <xf numFmtId="178" fontId="6" fillId="0" borderId="36" xfId="60" applyNumberFormat="1" applyFont="1" applyFill="1" applyBorder="1" applyAlignment="1">
      <alignment horizontal="right" vertical="center" wrapText="1"/>
      <protection/>
    </xf>
    <xf numFmtId="178" fontId="6" fillId="0" borderId="31" xfId="60" applyNumberFormat="1" applyFont="1" applyFill="1" applyBorder="1" applyAlignment="1">
      <alignment horizontal="right" vertical="center" wrapText="1"/>
      <protection/>
    </xf>
    <xf numFmtId="180" fontId="6" fillId="0" borderId="37" xfId="60" applyNumberFormat="1" applyFont="1" applyFill="1" applyBorder="1" applyAlignment="1">
      <alignment vertical="center" wrapText="1"/>
      <protection/>
    </xf>
    <xf numFmtId="180" fontId="6" fillId="0" borderId="28" xfId="60" applyNumberFormat="1" applyFont="1" applyFill="1" applyBorder="1" applyAlignment="1">
      <alignment vertical="center" wrapText="1"/>
      <protection/>
    </xf>
    <xf numFmtId="178" fontId="6" fillId="0" borderId="21" xfId="60" applyNumberFormat="1" applyFont="1" applyFill="1" applyBorder="1" applyAlignment="1">
      <alignment horizontal="right" vertical="center" wrapText="1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vertical="center" wrapText="1"/>
    </xf>
    <xf numFmtId="0" fontId="5" fillId="0" borderId="38" xfId="60" applyFont="1" applyFill="1" applyBorder="1" applyAlignment="1">
      <alignment horizontal="distributed" vertical="center" wrapText="1" indent="3"/>
      <protection/>
    </xf>
    <xf numFmtId="0" fontId="5" fillId="0" borderId="39" xfId="60" applyFont="1" applyFill="1" applyBorder="1" applyAlignment="1">
      <alignment horizontal="distributed" vertical="center" wrapText="1" indent="3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6" fillId="0" borderId="33" xfId="60" applyFont="1" applyFill="1" applyBorder="1" applyAlignment="1">
      <alignment horizontal="center" vertical="center" wrapText="1"/>
      <protection/>
    </xf>
    <xf numFmtId="0" fontId="5" fillId="0" borderId="38" xfId="60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horizontal="distributed" vertical="center" wrapText="1" indent="3"/>
    </xf>
    <xf numFmtId="0" fontId="5" fillId="0" borderId="39" xfId="0" applyFont="1" applyFill="1" applyBorder="1" applyAlignment="1">
      <alignment horizontal="distributed" vertical="center" wrapText="1" indent="3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178" fontId="6" fillId="0" borderId="16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 indent="1"/>
    </xf>
    <xf numFmtId="178" fontId="5" fillId="0" borderId="14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distributed" vertical="center"/>
    </xf>
    <xf numFmtId="178" fontId="6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18" xfId="0" applyFont="1" applyFill="1" applyBorder="1" applyAlignment="1">
      <alignment horizontal="distributed" vertical="center" wrapText="1" indent="1"/>
    </xf>
    <xf numFmtId="180" fontId="6" fillId="0" borderId="18" xfId="0" applyNumberFormat="1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1" sqref="B51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9" s="3" customFormat="1" ht="18" customHeight="1">
      <c r="B1" s="7"/>
      <c r="C1" s="7"/>
      <c r="D1" s="7"/>
      <c r="E1" s="7"/>
      <c r="H1" s="15" t="s">
        <v>22</v>
      </c>
      <c r="I1" s="15"/>
      <c r="J1" s="15"/>
      <c r="K1" s="25" t="s">
        <v>21</v>
      </c>
      <c r="N1" s="7"/>
      <c r="O1" s="7"/>
      <c r="P1" s="7"/>
      <c r="Q1" s="7"/>
      <c r="R1" s="7"/>
      <c r="S1" s="7"/>
    </row>
    <row r="2" spans="2:19" s="4" customFormat="1" ht="12.75" customHeight="1">
      <c r="B2" s="4" t="s">
        <v>8</v>
      </c>
      <c r="F2" s="13"/>
      <c r="K2" s="13"/>
      <c r="N2" s="13"/>
      <c r="Q2" s="13"/>
      <c r="S2" s="13" t="s">
        <v>46</v>
      </c>
    </row>
    <row r="3" spans="2:19" s="5" customFormat="1" ht="12.75" customHeight="1">
      <c r="B3" s="111" t="s">
        <v>7</v>
      </c>
      <c r="C3" s="129" t="s">
        <v>1</v>
      </c>
      <c r="D3" s="130"/>
      <c r="E3" s="130"/>
      <c r="F3" s="103" t="s">
        <v>12</v>
      </c>
      <c r="G3" s="104"/>
      <c r="H3" s="104"/>
      <c r="I3" s="17"/>
      <c r="J3" s="23"/>
      <c r="K3" s="119" t="s">
        <v>13</v>
      </c>
      <c r="L3" s="104"/>
      <c r="M3" s="104"/>
      <c r="N3" s="103" t="s">
        <v>14</v>
      </c>
      <c r="O3" s="104"/>
      <c r="P3" s="104"/>
      <c r="Q3" s="120" t="s">
        <v>15</v>
      </c>
      <c r="R3" s="121"/>
      <c r="S3" s="121"/>
    </row>
    <row r="4" spans="2:19" s="4" customFormat="1" ht="12.75" customHeight="1">
      <c r="B4" s="112"/>
      <c r="C4" s="8" t="s">
        <v>5</v>
      </c>
      <c r="D4" s="8" t="s">
        <v>17</v>
      </c>
      <c r="E4" s="12" t="s">
        <v>3</v>
      </c>
      <c r="F4" s="14" t="s">
        <v>5</v>
      </c>
      <c r="G4" s="14" t="s">
        <v>17</v>
      </c>
      <c r="H4" s="14" t="s">
        <v>3</v>
      </c>
      <c r="I4" s="18"/>
      <c r="J4" s="24"/>
      <c r="K4" s="26" t="s">
        <v>5</v>
      </c>
      <c r="L4" s="14" t="s">
        <v>17</v>
      </c>
      <c r="M4" s="27" t="s">
        <v>3</v>
      </c>
      <c r="N4" s="14" t="s">
        <v>5</v>
      </c>
      <c r="O4" s="27" t="s">
        <v>17</v>
      </c>
      <c r="P4" s="27" t="s">
        <v>3</v>
      </c>
      <c r="Q4" s="14" t="s">
        <v>5</v>
      </c>
      <c r="R4" s="27" t="s">
        <v>17</v>
      </c>
      <c r="S4" s="29" t="s">
        <v>3</v>
      </c>
    </row>
    <row r="5" spans="2:19" s="6" customFormat="1" ht="12.75" customHeight="1">
      <c r="B5" s="113" t="s">
        <v>11</v>
      </c>
      <c r="C5" s="115">
        <f>SUM(C7:C18)</f>
        <v>122298.40000000001</v>
      </c>
      <c r="D5" s="122">
        <f>ROUND(C5/C28*100,1)</f>
        <v>143.4</v>
      </c>
      <c r="E5" s="33">
        <v>100</v>
      </c>
      <c r="F5" s="124">
        <f>SUM(F7:F18)</f>
        <v>18986.2</v>
      </c>
      <c r="G5" s="117">
        <f>ROUND(F5/F28*100,1)</f>
        <v>151.2</v>
      </c>
      <c r="H5" s="34">
        <v>100</v>
      </c>
      <c r="I5" s="19"/>
      <c r="J5" s="19"/>
      <c r="K5" s="117">
        <f>SUM(K7:K18)</f>
        <v>56709.700000000004</v>
      </c>
      <c r="L5" s="117">
        <f>ROUND(K5/K28*100,1)</f>
        <v>152.7</v>
      </c>
      <c r="M5" s="34">
        <v>100</v>
      </c>
      <c r="N5" s="117">
        <f>SUM(N7:N18)</f>
        <v>17626.800000000003</v>
      </c>
      <c r="O5" s="117">
        <f>ROUND(N5/N28*100,1)</f>
        <v>116.6</v>
      </c>
      <c r="P5" s="34">
        <v>100</v>
      </c>
      <c r="Q5" s="117">
        <f>SUM(Q7:Q18)</f>
        <v>28975.7</v>
      </c>
      <c r="R5" s="117">
        <f>ROUND(Q5/Q28*100,1)</f>
        <v>141.4</v>
      </c>
      <c r="S5" s="34">
        <v>100</v>
      </c>
    </row>
    <row r="6" spans="2:19" s="6" customFormat="1" ht="12.75" customHeight="1">
      <c r="B6" s="114"/>
      <c r="C6" s="116"/>
      <c r="D6" s="123"/>
      <c r="E6" s="20">
        <v>100</v>
      </c>
      <c r="F6" s="125"/>
      <c r="G6" s="118"/>
      <c r="H6" s="20">
        <f>(F5/C5*100)</f>
        <v>15.524487646608623</v>
      </c>
      <c r="I6" s="20"/>
      <c r="J6" s="20"/>
      <c r="K6" s="118"/>
      <c r="L6" s="118"/>
      <c r="M6" s="20">
        <f>(K5/C5*100)</f>
        <v>46.369944332877616</v>
      </c>
      <c r="N6" s="118"/>
      <c r="O6" s="118"/>
      <c r="P6" s="20">
        <f>(N5/C5*100)</f>
        <v>14.412944077763898</v>
      </c>
      <c r="Q6" s="118"/>
      <c r="R6" s="118"/>
      <c r="S6" s="20">
        <f>(Q5/C5*100)</f>
        <v>23.69262394274986</v>
      </c>
    </row>
    <row r="7" spans="2:19" s="4" customFormat="1" ht="12.75" customHeight="1">
      <c r="B7" s="126" t="s">
        <v>0</v>
      </c>
      <c r="C7" s="127">
        <f>F7+K7+N7+Q7</f>
        <v>11362.5</v>
      </c>
      <c r="D7" s="128">
        <f>ROUND(C7/C30*100,1)</f>
        <v>129.7</v>
      </c>
      <c r="E7" s="21">
        <f>(C7/C5*100)</f>
        <v>9.290800206707528</v>
      </c>
      <c r="F7" s="131">
        <v>2404.8</v>
      </c>
      <c r="G7" s="105">
        <f>ROUND(F7/F30*100,1)</f>
        <v>140</v>
      </c>
      <c r="H7" s="21">
        <f>(F7/F5*100)</f>
        <v>12.666041651304633</v>
      </c>
      <c r="I7" s="21"/>
      <c r="J7" s="21"/>
      <c r="K7" s="105">
        <v>4644.9</v>
      </c>
      <c r="L7" s="105">
        <f>ROUND(K7/K30*100,1)</f>
        <v>134.3</v>
      </c>
      <c r="M7" s="21">
        <f>(K7/K5)*100</f>
        <v>8.190662267654385</v>
      </c>
      <c r="N7" s="105">
        <v>1885.4</v>
      </c>
      <c r="O7" s="105">
        <f>ROUND(N7/N30*100,1)</f>
        <v>111.2</v>
      </c>
      <c r="P7" s="21">
        <f>(N7/N5)*100</f>
        <v>10.69621258538135</v>
      </c>
      <c r="Q7" s="105">
        <v>2427.4</v>
      </c>
      <c r="R7" s="105">
        <f>ROUND(Q7/Q30*100,1)</f>
        <v>128.2</v>
      </c>
      <c r="S7" s="21">
        <f>(Q7/Q5)*100</f>
        <v>8.377364481272238</v>
      </c>
    </row>
    <row r="8" spans="2:19" s="4" customFormat="1" ht="12.75" customHeight="1">
      <c r="B8" s="126"/>
      <c r="C8" s="127"/>
      <c r="D8" s="128"/>
      <c r="E8" s="22">
        <v>100</v>
      </c>
      <c r="F8" s="131"/>
      <c r="G8" s="105"/>
      <c r="H8" s="22">
        <f>(F7/C7*100)</f>
        <v>21.164356435643565</v>
      </c>
      <c r="I8" s="22"/>
      <c r="J8" s="22"/>
      <c r="K8" s="105"/>
      <c r="L8" s="105"/>
      <c r="M8" s="22">
        <f>(K7/C7*100)</f>
        <v>40.879207920792076</v>
      </c>
      <c r="N8" s="105"/>
      <c r="O8" s="105"/>
      <c r="P8" s="22">
        <f>(N7/C7*100)</f>
        <v>16.593179317931796</v>
      </c>
      <c r="Q8" s="105"/>
      <c r="R8" s="105"/>
      <c r="S8" s="22">
        <f>(Q7/C7*100)</f>
        <v>21.363256325632566</v>
      </c>
    </row>
    <row r="9" spans="2:19" s="4" customFormat="1" ht="12.75" customHeight="1">
      <c r="B9" s="126" t="s">
        <v>2</v>
      </c>
      <c r="C9" s="127">
        <f>F9+K9+N9+Q9</f>
        <v>65957</v>
      </c>
      <c r="D9" s="128">
        <f>ROUND(C9/C32*100,1)</f>
        <v>145.5</v>
      </c>
      <c r="E9" s="21">
        <f>(C9/C5*100)</f>
        <v>53.931204333008445</v>
      </c>
      <c r="F9" s="131">
        <v>10420.9</v>
      </c>
      <c r="G9" s="105">
        <f>ROUND(F9/F32*100,1)</f>
        <v>152</v>
      </c>
      <c r="H9" s="21">
        <f>(F9/F5*100)</f>
        <v>54.88670718732552</v>
      </c>
      <c r="I9" s="21"/>
      <c r="J9" s="21"/>
      <c r="K9" s="105">
        <v>29387</v>
      </c>
      <c r="L9" s="105">
        <f>ROUND(K9/K32*100,1)</f>
        <v>156.4</v>
      </c>
      <c r="M9" s="21">
        <f>(K9/K5)*100</f>
        <v>51.82005900225182</v>
      </c>
      <c r="N9" s="105">
        <v>9642.6</v>
      </c>
      <c r="O9" s="105">
        <f>ROUND(N9/N32*100,1)</f>
        <v>116.3</v>
      </c>
      <c r="P9" s="21">
        <f>(N9/N5)*100</f>
        <v>54.70420042208455</v>
      </c>
      <c r="Q9" s="105">
        <v>16506.5</v>
      </c>
      <c r="R9" s="105">
        <f>ROUND(Q9/Q32*100,1)</f>
        <v>144.9</v>
      </c>
      <c r="S9" s="21">
        <f>(Q9/Q5)*100</f>
        <v>56.966699682837685</v>
      </c>
    </row>
    <row r="10" spans="2:19" s="4" customFormat="1" ht="12.75" customHeight="1">
      <c r="B10" s="126"/>
      <c r="C10" s="127"/>
      <c r="D10" s="128"/>
      <c r="E10" s="22">
        <v>100</v>
      </c>
      <c r="F10" s="131"/>
      <c r="G10" s="105"/>
      <c r="H10" s="22">
        <f>(F9/C9*100)</f>
        <v>15.799536061373317</v>
      </c>
      <c r="I10" s="22"/>
      <c r="J10" s="22"/>
      <c r="K10" s="105"/>
      <c r="L10" s="105"/>
      <c r="M10" s="22">
        <f>(K9/C9*100)</f>
        <v>44.55478569370953</v>
      </c>
      <c r="N10" s="105"/>
      <c r="O10" s="105"/>
      <c r="P10" s="22">
        <f>(N9/C9*100)</f>
        <v>14.619524841942477</v>
      </c>
      <c r="Q10" s="105"/>
      <c r="R10" s="105"/>
      <c r="S10" s="22">
        <f>(Q9/C9*100)</f>
        <v>25.026153402974664</v>
      </c>
    </row>
    <row r="11" spans="2:19" s="4" customFormat="1" ht="12.75" customHeight="1">
      <c r="B11" s="126" t="s">
        <v>4</v>
      </c>
      <c r="C11" s="127">
        <f>F11+K11+N11+Q11</f>
        <v>19115.8</v>
      </c>
      <c r="D11" s="128">
        <f>ROUND(C11/C34*100,1)</f>
        <v>153.9</v>
      </c>
      <c r="E11" s="21">
        <f>(C11/C5*100)</f>
        <v>15.630457961837601</v>
      </c>
      <c r="F11" s="131">
        <v>2041.4</v>
      </c>
      <c r="G11" s="105">
        <f>ROUND(F11/F34*100,1)</f>
        <v>148.3</v>
      </c>
      <c r="H11" s="21">
        <f>(F11/F5*100)</f>
        <v>10.752019888129274</v>
      </c>
      <c r="I11" s="21"/>
      <c r="J11" s="21"/>
      <c r="K11" s="105">
        <v>10072.1</v>
      </c>
      <c r="L11" s="105">
        <f>ROUND(K11/K34*100,1)</f>
        <v>169.4</v>
      </c>
      <c r="M11" s="21">
        <f>(K11/K5)*100</f>
        <v>17.760806352352418</v>
      </c>
      <c r="N11" s="105">
        <v>2355</v>
      </c>
      <c r="O11" s="105">
        <f>ROUND(N11/N34*100,1)</f>
        <v>121.1</v>
      </c>
      <c r="P11" s="21">
        <f>(N11/N5)*100</f>
        <v>13.360337667642453</v>
      </c>
      <c r="Q11" s="105">
        <v>4647.3</v>
      </c>
      <c r="R11" s="105">
        <f>ROUND(Q11/Q34*100,1)</f>
        <v>147.2</v>
      </c>
      <c r="S11" s="21">
        <f>(Q11/Q5)*100</f>
        <v>16.038611664256603</v>
      </c>
    </row>
    <row r="12" spans="2:19" s="4" customFormat="1" ht="12.75" customHeight="1">
      <c r="B12" s="126"/>
      <c r="C12" s="127"/>
      <c r="D12" s="128"/>
      <c r="E12" s="22">
        <v>100</v>
      </c>
      <c r="F12" s="131"/>
      <c r="G12" s="105"/>
      <c r="H12" s="22">
        <f>(F11/C11*100)</f>
        <v>10.679124075372206</v>
      </c>
      <c r="I12" s="22"/>
      <c r="J12" s="22"/>
      <c r="K12" s="105"/>
      <c r="L12" s="105"/>
      <c r="M12" s="22">
        <f>(K11/C11*100)</f>
        <v>52.68992142625473</v>
      </c>
      <c r="N12" s="105"/>
      <c r="O12" s="105"/>
      <c r="P12" s="22">
        <f>(N11/C11*100)</f>
        <v>12.319651806359138</v>
      </c>
      <c r="Q12" s="105"/>
      <c r="R12" s="105"/>
      <c r="S12" s="22">
        <f>(Q11/C11*100)</f>
        <v>24.31130269201394</v>
      </c>
    </row>
    <row r="13" spans="2:19" s="4" customFormat="1" ht="12.75" customHeight="1">
      <c r="B13" s="126" t="s">
        <v>9</v>
      </c>
      <c r="C13" s="127">
        <f>F13+K13+N13+Q13</f>
        <v>8079</v>
      </c>
      <c r="D13" s="128">
        <f>ROUND(C13/C36*100,1)</f>
        <v>133.9</v>
      </c>
      <c r="E13" s="21">
        <f>(C13/C5*100)</f>
        <v>6.605973585917722</v>
      </c>
      <c r="F13" s="131">
        <v>1307.7</v>
      </c>
      <c r="G13" s="105">
        <f>ROUND(F13/F36*100,1)</f>
        <v>178.2</v>
      </c>
      <c r="H13" s="21">
        <f>(F13/F5*100)</f>
        <v>6.887634176401808</v>
      </c>
      <c r="I13" s="21"/>
      <c r="J13" s="21"/>
      <c r="K13" s="105">
        <v>3990.4</v>
      </c>
      <c r="L13" s="105">
        <f>ROUND(K13/K36*100,1)</f>
        <v>138.7</v>
      </c>
      <c r="M13" s="21">
        <f>(K13/K5)*100</f>
        <v>7.036538722652386</v>
      </c>
      <c r="N13" s="105">
        <v>1059.2</v>
      </c>
      <c r="O13" s="105">
        <f>ROUND(N13/N36*100,1)</f>
        <v>107.5</v>
      </c>
      <c r="P13" s="21">
        <f>(N13/N5)*100</f>
        <v>6.009031701726915</v>
      </c>
      <c r="Q13" s="105">
        <v>1721.7</v>
      </c>
      <c r="R13" s="105">
        <f>ROUND(Q13/Q36*100,1)</f>
        <v>119.8</v>
      </c>
      <c r="S13" s="21">
        <f>(Q13/Q5)*100</f>
        <v>5.9418754335529425</v>
      </c>
    </row>
    <row r="14" spans="2:19" s="4" customFormat="1" ht="12.75" customHeight="1">
      <c r="B14" s="126"/>
      <c r="C14" s="127"/>
      <c r="D14" s="128"/>
      <c r="E14" s="22">
        <v>100</v>
      </c>
      <c r="F14" s="131"/>
      <c r="G14" s="105"/>
      <c r="H14" s="22">
        <f>(F13/C13*100)</f>
        <v>16.18640920906053</v>
      </c>
      <c r="I14" s="22"/>
      <c r="J14" s="22"/>
      <c r="K14" s="105"/>
      <c r="L14" s="105"/>
      <c r="M14" s="22">
        <f>(K13/C13*100)</f>
        <v>49.39225151627677</v>
      </c>
      <c r="N14" s="105"/>
      <c r="O14" s="105"/>
      <c r="P14" s="22">
        <f>(N13/C13*100)</f>
        <v>13.110533481866568</v>
      </c>
      <c r="Q14" s="105"/>
      <c r="R14" s="105"/>
      <c r="S14" s="22">
        <f>(Q13/C13*100)</f>
        <v>21.31080579279614</v>
      </c>
    </row>
    <row r="15" spans="2:19" s="4" customFormat="1" ht="12.75" customHeight="1">
      <c r="B15" s="126" t="s">
        <v>6</v>
      </c>
      <c r="C15" s="127">
        <f>F15+K15+N15+Q15</f>
        <v>10289.300000000001</v>
      </c>
      <c r="D15" s="128">
        <f>ROUND(C15/C38*100,1)</f>
        <v>144.7</v>
      </c>
      <c r="E15" s="21">
        <f>(C15/C5*100)</f>
        <v>8.4132744173268</v>
      </c>
      <c r="F15" s="131">
        <v>1825.9</v>
      </c>
      <c r="G15" s="105">
        <f>ROUND(F15/F38*100,1)</f>
        <v>156.8</v>
      </c>
      <c r="H15" s="21">
        <f>(F15/F5*100)</f>
        <v>9.616984968029412</v>
      </c>
      <c r="I15" s="21"/>
      <c r="J15" s="21"/>
      <c r="K15" s="105">
        <v>5101.8</v>
      </c>
      <c r="L15" s="105">
        <f>ROUND(K15/K38*100,1)</f>
        <v>145.4</v>
      </c>
      <c r="M15" s="21">
        <f>(K15/K5)*100</f>
        <v>8.996344540704676</v>
      </c>
      <c r="N15" s="105">
        <v>1475.9</v>
      </c>
      <c r="O15" s="105">
        <f>ROUND(N15/N38*100,1)</f>
        <v>124.6</v>
      </c>
      <c r="P15" s="21">
        <f>(N15/N5)*100</f>
        <v>8.373045589670273</v>
      </c>
      <c r="Q15" s="105">
        <v>1885.7</v>
      </c>
      <c r="R15" s="105">
        <f>ROUND(Q15/Q38*100,1)</f>
        <v>150.5</v>
      </c>
      <c r="S15" s="21">
        <f>(Q15/Q5)*100</f>
        <v>6.507866936778059</v>
      </c>
    </row>
    <row r="16" spans="2:19" s="4" customFormat="1" ht="12.75" customHeight="1">
      <c r="B16" s="126"/>
      <c r="C16" s="127"/>
      <c r="D16" s="128"/>
      <c r="E16" s="22">
        <v>100</v>
      </c>
      <c r="F16" s="131"/>
      <c r="G16" s="105"/>
      <c r="H16" s="22">
        <f>(F15/C15*100)</f>
        <v>17.745619235516507</v>
      </c>
      <c r="I16" s="22"/>
      <c r="J16" s="22"/>
      <c r="K16" s="105"/>
      <c r="L16" s="105"/>
      <c r="M16" s="22">
        <f>(K15/C15*100)</f>
        <v>49.583547957587</v>
      </c>
      <c r="N16" s="105"/>
      <c r="O16" s="105"/>
      <c r="P16" s="22">
        <f>(N15/C15*100)</f>
        <v>14.344027290486233</v>
      </c>
      <c r="Q16" s="105"/>
      <c r="R16" s="105"/>
      <c r="S16" s="22">
        <f>(Q15/C15*100)</f>
        <v>18.32680551641025</v>
      </c>
    </row>
    <row r="17" spans="2:19" s="4" customFormat="1" ht="12.75" customHeight="1">
      <c r="B17" s="126" t="s">
        <v>16</v>
      </c>
      <c r="C17" s="127">
        <f>F17+K17+N17+Q17</f>
        <v>7494.799999999999</v>
      </c>
      <c r="D17" s="128">
        <f>ROUND(C17/C40*100,1)</f>
        <v>132.8</v>
      </c>
      <c r="E17" s="21">
        <f>(C17/C5*100)</f>
        <v>6.128289495201899</v>
      </c>
      <c r="F17" s="131">
        <v>985.5</v>
      </c>
      <c r="G17" s="105">
        <f>ROUND(F17/F40*100,1)</f>
        <v>138.7</v>
      </c>
      <c r="H17" s="21">
        <f>(F17/F5*100)</f>
        <v>5.190612128809346</v>
      </c>
      <c r="I17" s="21"/>
      <c r="J17" s="21"/>
      <c r="K17" s="105">
        <v>3513.5</v>
      </c>
      <c r="L17" s="105">
        <f>ROUND(K17/K40*100,1)</f>
        <v>138</v>
      </c>
      <c r="M17" s="21">
        <f>(K17/K5)*100</f>
        <v>6.195589114384311</v>
      </c>
      <c r="N17" s="105">
        <v>1208.7</v>
      </c>
      <c r="O17" s="105">
        <f>ROUND(N17/N40*100,1)</f>
        <v>118.3</v>
      </c>
      <c r="P17" s="21">
        <f>(N17/N5)*100</f>
        <v>6.85717203349445</v>
      </c>
      <c r="Q17" s="105">
        <v>1787.1</v>
      </c>
      <c r="R17" s="105">
        <f>ROUND(Q17/Q40*100,1)</f>
        <v>130.8</v>
      </c>
      <c r="S17" s="21">
        <f>(Q17/Q5)*100</f>
        <v>6.16758180130247</v>
      </c>
    </row>
    <row r="18" spans="2:19" s="4" customFormat="1" ht="12.75" customHeight="1">
      <c r="B18" s="126"/>
      <c r="C18" s="127"/>
      <c r="D18" s="128"/>
      <c r="E18" s="22">
        <v>100</v>
      </c>
      <c r="F18" s="131"/>
      <c r="G18" s="105"/>
      <c r="H18" s="22">
        <f>(F17/C17*100)</f>
        <v>13.149116720926509</v>
      </c>
      <c r="I18" s="22"/>
      <c r="J18" s="22"/>
      <c r="K18" s="105"/>
      <c r="L18" s="105"/>
      <c r="M18" s="22">
        <f>(K17/C17*100)</f>
        <v>46.87916955755991</v>
      </c>
      <c r="N18" s="105"/>
      <c r="O18" s="105"/>
      <c r="P18" s="22">
        <f>(N17/C17*100)</f>
        <v>16.127181512515346</v>
      </c>
      <c r="Q18" s="105"/>
      <c r="R18" s="105"/>
      <c r="S18" s="22">
        <f>(Q17/C17*100)</f>
        <v>23.84453220899824</v>
      </c>
    </row>
    <row r="19" spans="2:19" s="4" customFormat="1" ht="15" customHeight="1">
      <c r="B19" s="134" t="s">
        <v>20</v>
      </c>
      <c r="C19" s="116">
        <f>F19+K19+N19+Q19</f>
        <v>4135.3</v>
      </c>
      <c r="D19" s="123">
        <f>ROUND(C19/C42*100,1)</f>
        <v>258.2</v>
      </c>
      <c r="E19" s="19">
        <f>(C19/C5*100)</f>
        <v>3.3813197883210244</v>
      </c>
      <c r="F19" s="125">
        <v>315.3</v>
      </c>
      <c r="G19" s="118">
        <f>ROUND(F19/F42*100,1)</f>
        <v>311.3</v>
      </c>
      <c r="H19" s="19">
        <f>(F19/F5*100)</f>
        <v>1.6606798622157144</v>
      </c>
      <c r="I19" s="19"/>
      <c r="J19" s="19"/>
      <c r="K19" s="118">
        <v>2220.2</v>
      </c>
      <c r="L19" s="118">
        <f>ROUND(K19/K42*100,1)</f>
        <v>296.6</v>
      </c>
      <c r="M19" s="19">
        <f>(K19/K5)*100</f>
        <v>3.9150268825262695</v>
      </c>
      <c r="N19" s="118">
        <v>570.8</v>
      </c>
      <c r="O19" s="118">
        <f>ROUND(N19/N42*100,1)</f>
        <v>148.6</v>
      </c>
      <c r="P19" s="19">
        <f>(N19/N5)*100</f>
        <v>3.238250845303741</v>
      </c>
      <c r="Q19" s="118">
        <v>1029</v>
      </c>
      <c r="R19" s="118">
        <f>ROUND(Q19/Q42*100,1)</f>
        <v>279.9</v>
      </c>
      <c r="S19" s="19">
        <f>(Q19/Q5)*100</f>
        <v>3.5512515659673447</v>
      </c>
    </row>
    <row r="20" spans="2:19" s="4" customFormat="1" ht="15" customHeight="1">
      <c r="B20" s="135"/>
      <c r="C20" s="116"/>
      <c r="D20" s="136"/>
      <c r="E20" s="35">
        <v>100</v>
      </c>
      <c r="F20" s="137"/>
      <c r="G20" s="133"/>
      <c r="H20" s="35">
        <f>(F19/C19*100)</f>
        <v>7.624597973544846</v>
      </c>
      <c r="I20" s="20"/>
      <c r="J20" s="20"/>
      <c r="K20" s="133"/>
      <c r="L20" s="133"/>
      <c r="M20" s="35">
        <f>(K19/C19*100)</f>
        <v>53.68897057045437</v>
      </c>
      <c r="N20" s="133"/>
      <c r="O20" s="133"/>
      <c r="P20" s="35">
        <f>(N19/C19*100)</f>
        <v>13.803109810654608</v>
      </c>
      <c r="Q20" s="133"/>
      <c r="R20" s="133"/>
      <c r="S20" s="36">
        <f>(Q19/C19*100)</f>
        <v>24.883321645346165</v>
      </c>
    </row>
    <row r="21" spans="2:19" s="4" customFormat="1" ht="15" customHeight="1">
      <c r="B21" s="4" t="s">
        <v>45</v>
      </c>
      <c r="C21" s="9"/>
      <c r="F21" s="13"/>
      <c r="K21" s="13"/>
      <c r="N21" s="13"/>
      <c r="Q21" s="28"/>
      <c r="R21" s="9" t="s">
        <v>19</v>
      </c>
      <c r="S21" s="9"/>
    </row>
    <row r="22" spans="3:18" s="4" customFormat="1" ht="15" customHeight="1">
      <c r="C22" s="10"/>
      <c r="R22" s="4" t="s">
        <v>18</v>
      </c>
    </row>
    <row r="23" spans="3:19" ht="13.5" customHeight="1">
      <c r="C23" s="11"/>
      <c r="R23" s="132" t="s">
        <v>10</v>
      </c>
      <c r="S23" s="132"/>
    </row>
    <row r="24" spans="2:8" ht="13.5" customHeight="1" hidden="1">
      <c r="B24" s="1" t="s">
        <v>44</v>
      </c>
      <c r="C24" s="11"/>
      <c r="F24" s="31"/>
      <c r="G24" s="31"/>
      <c r="H24" s="16"/>
    </row>
    <row r="25" spans="3:19" ht="13.5" customHeight="1" hidden="1" thickBot="1">
      <c r="C25" s="11"/>
      <c r="F25" s="32"/>
      <c r="G25" s="32"/>
      <c r="H25" s="21"/>
      <c r="S25" s="13" t="s">
        <v>23</v>
      </c>
    </row>
    <row r="26" spans="1:19" ht="13.5" customHeight="1" hidden="1" thickTop="1">
      <c r="A26" s="37"/>
      <c r="B26" s="106" t="s">
        <v>24</v>
      </c>
      <c r="C26" s="108" t="s">
        <v>25</v>
      </c>
      <c r="D26" s="109"/>
      <c r="E26" s="109"/>
      <c r="F26" s="92" t="s">
        <v>26</v>
      </c>
      <c r="G26" s="93"/>
      <c r="H26" s="93"/>
      <c r="I26" s="38"/>
      <c r="J26" s="39"/>
      <c r="K26" s="110" t="s">
        <v>27</v>
      </c>
      <c r="L26" s="93"/>
      <c r="M26" s="93"/>
      <c r="N26" s="92" t="s">
        <v>28</v>
      </c>
      <c r="O26" s="93"/>
      <c r="P26" s="93"/>
      <c r="Q26" s="94" t="s">
        <v>29</v>
      </c>
      <c r="R26" s="95"/>
      <c r="S26" s="95"/>
    </row>
    <row r="27" spans="1:19" ht="13.5" customHeight="1" hidden="1">
      <c r="A27" s="37"/>
      <c r="B27" s="107"/>
      <c r="C27" s="40" t="s">
        <v>30</v>
      </c>
      <c r="D27" s="40" t="s">
        <v>31</v>
      </c>
      <c r="E27" s="41" t="s">
        <v>32</v>
      </c>
      <c r="F27" s="42" t="s">
        <v>30</v>
      </c>
      <c r="G27" s="42" t="s">
        <v>31</v>
      </c>
      <c r="H27" s="42" t="s">
        <v>32</v>
      </c>
      <c r="I27" s="43"/>
      <c r="J27" s="44"/>
      <c r="K27" s="45" t="s">
        <v>30</v>
      </c>
      <c r="L27" s="42" t="s">
        <v>31</v>
      </c>
      <c r="M27" s="46" t="s">
        <v>32</v>
      </c>
      <c r="N27" s="42" t="s">
        <v>30</v>
      </c>
      <c r="O27" s="46" t="s">
        <v>31</v>
      </c>
      <c r="P27" s="46" t="s">
        <v>32</v>
      </c>
      <c r="Q27" s="42" t="s">
        <v>30</v>
      </c>
      <c r="R27" s="46" t="s">
        <v>31</v>
      </c>
      <c r="S27" s="47" t="s">
        <v>32</v>
      </c>
    </row>
    <row r="28" spans="1:19" ht="13.5" customHeight="1" hidden="1">
      <c r="A28" s="37"/>
      <c r="B28" s="96" t="s">
        <v>33</v>
      </c>
      <c r="C28" s="98">
        <v>85311.90000000001</v>
      </c>
      <c r="D28" s="100"/>
      <c r="E28" s="48"/>
      <c r="F28" s="102">
        <v>12559.2</v>
      </c>
      <c r="G28" s="91"/>
      <c r="H28" s="48"/>
      <c r="I28" s="49"/>
      <c r="J28" s="49"/>
      <c r="K28" s="91">
        <v>37131.7</v>
      </c>
      <c r="L28" s="91"/>
      <c r="M28" s="50"/>
      <c r="N28" s="91">
        <v>15121.999999999998</v>
      </c>
      <c r="O28" s="91"/>
      <c r="P28" s="50"/>
      <c r="Q28" s="91">
        <v>20499</v>
      </c>
      <c r="R28" s="91"/>
      <c r="S28" s="50"/>
    </row>
    <row r="29" spans="1:19" ht="13.5" customHeight="1" hidden="1">
      <c r="A29" s="37"/>
      <c r="B29" s="97"/>
      <c r="C29" s="99"/>
      <c r="D29" s="101"/>
      <c r="E29" s="51"/>
      <c r="F29" s="81"/>
      <c r="G29" s="68"/>
      <c r="H29" s="52"/>
      <c r="I29" s="53"/>
      <c r="J29" s="53"/>
      <c r="K29" s="68"/>
      <c r="L29" s="68"/>
      <c r="M29" s="51"/>
      <c r="N29" s="68"/>
      <c r="O29" s="68"/>
      <c r="P29" s="52"/>
      <c r="Q29" s="68"/>
      <c r="R29" s="68"/>
      <c r="S29" s="52"/>
    </row>
    <row r="30" spans="1:19" ht="13.5" customHeight="1" hidden="1">
      <c r="A30" s="37"/>
      <c r="B30" s="83" t="s">
        <v>34</v>
      </c>
      <c r="C30" s="87">
        <v>8763.4</v>
      </c>
      <c r="D30" s="89"/>
      <c r="E30" s="54"/>
      <c r="F30" s="86">
        <v>1717.2</v>
      </c>
      <c r="G30" s="72"/>
      <c r="H30" s="55"/>
      <c r="I30" s="56"/>
      <c r="J30" s="56"/>
      <c r="K30" s="72">
        <v>3458.3</v>
      </c>
      <c r="L30" s="72"/>
      <c r="M30" s="55"/>
      <c r="N30" s="73">
        <v>1694.8</v>
      </c>
      <c r="O30" s="72"/>
      <c r="P30" s="55"/>
      <c r="Q30" s="72">
        <v>1893.1</v>
      </c>
      <c r="R30" s="72"/>
      <c r="S30" s="55"/>
    </row>
    <row r="31" spans="1:19" ht="13.5" customHeight="1" hidden="1">
      <c r="A31" s="37"/>
      <c r="B31" s="83"/>
      <c r="C31" s="88"/>
      <c r="D31" s="90"/>
      <c r="E31" s="57"/>
      <c r="F31" s="86"/>
      <c r="G31" s="72"/>
      <c r="H31" s="58"/>
      <c r="I31" s="59"/>
      <c r="J31" s="59"/>
      <c r="K31" s="72"/>
      <c r="L31" s="72"/>
      <c r="M31" s="58"/>
      <c r="N31" s="74"/>
      <c r="O31" s="72"/>
      <c r="P31" s="58"/>
      <c r="Q31" s="72"/>
      <c r="R31" s="72"/>
      <c r="S31" s="58"/>
    </row>
    <row r="32" spans="1:19" ht="13.5" customHeight="1" hidden="1">
      <c r="A32" s="37"/>
      <c r="B32" s="83" t="s">
        <v>35</v>
      </c>
      <c r="C32" s="87">
        <v>45334.6</v>
      </c>
      <c r="D32" s="89"/>
      <c r="E32" s="54"/>
      <c r="F32" s="86">
        <v>6855.9</v>
      </c>
      <c r="G32" s="72"/>
      <c r="H32" s="55"/>
      <c r="I32" s="56"/>
      <c r="J32" s="56"/>
      <c r="K32" s="72">
        <v>18793.6</v>
      </c>
      <c r="L32" s="72"/>
      <c r="M32" s="55"/>
      <c r="N32" s="73">
        <v>8292.5</v>
      </c>
      <c r="O32" s="72"/>
      <c r="P32" s="55"/>
      <c r="Q32" s="72">
        <v>11392.6</v>
      </c>
      <c r="R32" s="72"/>
      <c r="S32" s="55"/>
    </row>
    <row r="33" spans="1:19" ht="13.5" customHeight="1" hidden="1">
      <c r="A33" s="37"/>
      <c r="B33" s="83"/>
      <c r="C33" s="88"/>
      <c r="D33" s="90"/>
      <c r="E33" s="57"/>
      <c r="F33" s="86"/>
      <c r="G33" s="72"/>
      <c r="H33" s="58"/>
      <c r="I33" s="59"/>
      <c r="J33" s="59"/>
      <c r="K33" s="72"/>
      <c r="L33" s="72"/>
      <c r="M33" s="58"/>
      <c r="N33" s="74"/>
      <c r="O33" s="72"/>
      <c r="P33" s="58"/>
      <c r="Q33" s="72"/>
      <c r="R33" s="72"/>
      <c r="S33" s="58"/>
    </row>
    <row r="34" spans="1:19" ht="13.5" customHeight="1" hidden="1">
      <c r="A34" s="37"/>
      <c r="B34" s="83" t="s">
        <v>36</v>
      </c>
      <c r="C34" s="87">
        <v>12424.599999999999</v>
      </c>
      <c r="D34" s="89"/>
      <c r="E34" s="54"/>
      <c r="F34" s="86">
        <v>1376.6</v>
      </c>
      <c r="G34" s="72"/>
      <c r="H34" s="55"/>
      <c r="I34" s="56"/>
      <c r="J34" s="56"/>
      <c r="K34" s="72">
        <v>5947.3</v>
      </c>
      <c r="L34" s="72"/>
      <c r="M34" s="55"/>
      <c r="N34" s="73">
        <v>1943.9</v>
      </c>
      <c r="O34" s="72"/>
      <c r="P34" s="55"/>
      <c r="Q34" s="72">
        <v>3156.8</v>
      </c>
      <c r="R34" s="72"/>
      <c r="S34" s="55"/>
    </row>
    <row r="35" spans="1:19" ht="13.5" customHeight="1" hidden="1">
      <c r="A35" s="37"/>
      <c r="B35" s="83"/>
      <c r="C35" s="88"/>
      <c r="D35" s="90"/>
      <c r="E35" s="57"/>
      <c r="F35" s="86"/>
      <c r="G35" s="72"/>
      <c r="H35" s="58"/>
      <c r="I35" s="59"/>
      <c r="J35" s="59"/>
      <c r="K35" s="72"/>
      <c r="L35" s="72"/>
      <c r="M35" s="58"/>
      <c r="N35" s="74"/>
      <c r="O35" s="72"/>
      <c r="P35" s="58"/>
      <c r="Q35" s="72"/>
      <c r="R35" s="72"/>
      <c r="S35" s="58"/>
    </row>
    <row r="36" spans="1:19" ht="13.5" customHeight="1" hidden="1">
      <c r="A36" s="37"/>
      <c r="B36" s="83" t="s">
        <v>9</v>
      </c>
      <c r="C36" s="84">
        <v>6033</v>
      </c>
      <c r="D36" s="85"/>
      <c r="E36" s="54"/>
      <c r="F36" s="86">
        <v>734</v>
      </c>
      <c r="G36" s="72"/>
      <c r="H36" s="55"/>
      <c r="I36" s="56"/>
      <c r="J36" s="56"/>
      <c r="K36" s="72">
        <v>2877.3</v>
      </c>
      <c r="L36" s="72"/>
      <c r="M36" s="55"/>
      <c r="N36" s="73">
        <v>985</v>
      </c>
      <c r="O36" s="72"/>
      <c r="P36" s="55"/>
      <c r="Q36" s="72">
        <v>1436.7</v>
      </c>
      <c r="R36" s="72"/>
      <c r="S36" s="55"/>
    </row>
    <row r="37" spans="1:19" ht="13.5" customHeight="1" hidden="1">
      <c r="A37" s="37"/>
      <c r="B37" s="83"/>
      <c r="C37" s="84"/>
      <c r="D37" s="85"/>
      <c r="E37" s="57"/>
      <c r="F37" s="86"/>
      <c r="G37" s="72"/>
      <c r="H37" s="58"/>
      <c r="I37" s="59"/>
      <c r="J37" s="59"/>
      <c r="K37" s="72"/>
      <c r="L37" s="72"/>
      <c r="M37" s="58"/>
      <c r="N37" s="74"/>
      <c r="O37" s="72"/>
      <c r="P37" s="58"/>
      <c r="Q37" s="72"/>
      <c r="R37" s="72"/>
      <c r="S37" s="58"/>
    </row>
    <row r="38" spans="1:19" ht="13.5" customHeight="1" hidden="1">
      <c r="A38" s="37"/>
      <c r="B38" s="83" t="s">
        <v>37</v>
      </c>
      <c r="C38" s="84">
        <v>7111.000000000001</v>
      </c>
      <c r="D38" s="85"/>
      <c r="E38" s="54"/>
      <c r="F38" s="86">
        <v>1164.8</v>
      </c>
      <c r="G38" s="72"/>
      <c r="H38" s="55"/>
      <c r="I38" s="56"/>
      <c r="J38" s="56"/>
      <c r="K38" s="72">
        <v>3508.5</v>
      </c>
      <c r="L38" s="72"/>
      <c r="M38" s="55"/>
      <c r="N38" s="73">
        <v>1184.4</v>
      </c>
      <c r="O38" s="72"/>
      <c r="P38" s="55"/>
      <c r="Q38" s="72">
        <v>1253.3</v>
      </c>
      <c r="R38" s="72"/>
      <c r="S38" s="55"/>
    </row>
    <row r="39" spans="1:19" ht="13.5" customHeight="1" hidden="1">
      <c r="A39" s="37"/>
      <c r="B39" s="83"/>
      <c r="C39" s="84"/>
      <c r="D39" s="85"/>
      <c r="E39" s="57"/>
      <c r="F39" s="86"/>
      <c r="G39" s="72"/>
      <c r="H39" s="58"/>
      <c r="I39" s="59"/>
      <c r="J39" s="59"/>
      <c r="K39" s="72"/>
      <c r="L39" s="72"/>
      <c r="M39" s="58"/>
      <c r="N39" s="74"/>
      <c r="O39" s="72"/>
      <c r="P39" s="58"/>
      <c r="Q39" s="72"/>
      <c r="R39" s="72"/>
      <c r="S39" s="58"/>
    </row>
    <row r="40" spans="1:19" ht="13.5" customHeight="1" hidden="1">
      <c r="A40" s="37"/>
      <c r="B40" s="83" t="s">
        <v>38</v>
      </c>
      <c r="C40" s="84">
        <v>5645.299999999999</v>
      </c>
      <c r="D40" s="85"/>
      <c r="E40" s="54"/>
      <c r="F40" s="86">
        <v>710.7</v>
      </c>
      <c r="G40" s="72"/>
      <c r="H40" s="55"/>
      <c r="I40" s="56"/>
      <c r="J40" s="56"/>
      <c r="K40" s="72">
        <v>2546.7</v>
      </c>
      <c r="L40" s="72"/>
      <c r="M40" s="55"/>
      <c r="N40" s="73">
        <v>1021.4</v>
      </c>
      <c r="O40" s="72"/>
      <c r="P40" s="55"/>
      <c r="Q40" s="72">
        <v>1366.5</v>
      </c>
      <c r="R40" s="72"/>
      <c r="S40" s="55"/>
    </row>
    <row r="41" spans="1:19" ht="13.5" customHeight="1" hidden="1">
      <c r="A41" s="37"/>
      <c r="B41" s="83"/>
      <c r="C41" s="84"/>
      <c r="D41" s="85"/>
      <c r="E41" s="57"/>
      <c r="F41" s="86"/>
      <c r="G41" s="72"/>
      <c r="H41" s="58"/>
      <c r="I41" s="59"/>
      <c r="J41" s="59"/>
      <c r="K41" s="72"/>
      <c r="L41" s="72"/>
      <c r="M41" s="58"/>
      <c r="N41" s="74"/>
      <c r="O41" s="72"/>
      <c r="P41" s="58"/>
      <c r="Q41" s="72"/>
      <c r="R41" s="72"/>
      <c r="S41" s="58"/>
    </row>
    <row r="42" spans="1:19" ht="13.5" customHeight="1" hidden="1">
      <c r="A42" s="37"/>
      <c r="B42" s="75" t="s">
        <v>39</v>
      </c>
      <c r="C42" s="77">
        <v>1601.6</v>
      </c>
      <c r="D42" s="79"/>
      <c r="E42" s="60"/>
      <c r="F42" s="81">
        <v>101.3</v>
      </c>
      <c r="G42" s="68"/>
      <c r="H42" s="61"/>
      <c r="I42" s="49"/>
      <c r="J42" s="49"/>
      <c r="K42" s="68">
        <v>748.5</v>
      </c>
      <c r="L42" s="68"/>
      <c r="M42" s="61"/>
      <c r="N42" s="70">
        <v>384.2</v>
      </c>
      <c r="O42" s="68"/>
      <c r="P42" s="61"/>
      <c r="Q42" s="68">
        <v>367.6</v>
      </c>
      <c r="R42" s="68"/>
      <c r="S42" s="61"/>
    </row>
    <row r="43" spans="1:19" ht="13.5" customHeight="1" hidden="1">
      <c r="A43" s="37"/>
      <c r="B43" s="76"/>
      <c r="C43" s="78"/>
      <c r="D43" s="80"/>
      <c r="E43" s="62"/>
      <c r="F43" s="82"/>
      <c r="G43" s="69"/>
      <c r="H43" s="62"/>
      <c r="I43" s="53"/>
      <c r="J43" s="53"/>
      <c r="K43" s="69"/>
      <c r="L43" s="69"/>
      <c r="M43" s="63"/>
      <c r="N43" s="71"/>
      <c r="O43" s="69"/>
      <c r="P43" s="63"/>
      <c r="Q43" s="69"/>
      <c r="R43" s="69"/>
      <c r="S43" s="52"/>
    </row>
    <row r="44" spans="1:19" ht="13.5" customHeight="1" hidden="1">
      <c r="A44" s="37"/>
      <c r="B44" s="64" t="s">
        <v>40</v>
      </c>
      <c r="C44" s="65"/>
      <c r="D44" s="37"/>
      <c r="E44" s="37"/>
      <c r="F44" s="66"/>
      <c r="G44" s="37"/>
      <c r="H44" s="37"/>
      <c r="I44" s="37"/>
      <c r="J44" s="37"/>
      <c r="K44" s="66"/>
      <c r="L44" s="37"/>
      <c r="M44" s="37"/>
      <c r="N44" s="66"/>
      <c r="O44" s="37"/>
      <c r="P44" s="37"/>
      <c r="Q44" s="67"/>
      <c r="R44" s="65" t="s">
        <v>41</v>
      </c>
      <c r="S44" s="65"/>
    </row>
    <row r="45" spans="1:19" ht="13.5" customHeight="1" hidden="1">
      <c r="A45" s="37"/>
      <c r="B45" s="64" t="s">
        <v>42</v>
      </c>
      <c r="C45" s="30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64" t="s">
        <v>43</v>
      </c>
      <c r="S45" s="37"/>
    </row>
  </sheetData>
  <sheetProtection/>
  <mergeCells count="189">
    <mergeCell ref="B19:B20"/>
    <mergeCell ref="C19:C20"/>
    <mergeCell ref="D19:D20"/>
    <mergeCell ref="F19:F20"/>
    <mergeCell ref="G19:G20"/>
    <mergeCell ref="R19:R20"/>
    <mergeCell ref="Q19:Q20"/>
    <mergeCell ref="K19:K20"/>
    <mergeCell ref="L19:L20"/>
    <mergeCell ref="N19:N20"/>
    <mergeCell ref="K17:K18"/>
    <mergeCell ref="Q17:Q18"/>
    <mergeCell ref="R17:R18"/>
    <mergeCell ref="O19:O20"/>
    <mergeCell ref="K15:K16"/>
    <mergeCell ref="L15:L16"/>
    <mergeCell ref="N15:N16"/>
    <mergeCell ref="O15:O16"/>
    <mergeCell ref="R15:R16"/>
    <mergeCell ref="L17:L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G17:G18"/>
    <mergeCell ref="L11:L12"/>
    <mergeCell ref="N11:N12"/>
    <mergeCell ref="O11:O12"/>
    <mergeCell ref="K13:K14"/>
    <mergeCell ref="L13:L14"/>
    <mergeCell ref="N13:N14"/>
    <mergeCell ref="O13:O14"/>
    <mergeCell ref="N17:N18"/>
    <mergeCell ref="B9:B10"/>
    <mergeCell ref="B13:B14"/>
    <mergeCell ref="C13:C14"/>
    <mergeCell ref="D13:D14"/>
    <mergeCell ref="F13:F14"/>
    <mergeCell ref="G13:G14"/>
    <mergeCell ref="C9:C10"/>
    <mergeCell ref="D9:D10"/>
    <mergeCell ref="F9:F10"/>
    <mergeCell ref="B11:B12"/>
    <mergeCell ref="C11:C12"/>
    <mergeCell ref="D11:D12"/>
    <mergeCell ref="F11:F12"/>
    <mergeCell ref="G11:G12"/>
    <mergeCell ref="K9:K10"/>
    <mergeCell ref="K11:K12"/>
    <mergeCell ref="R23:S23"/>
    <mergeCell ref="R9:R10"/>
    <mergeCell ref="R11:R12"/>
    <mergeCell ref="N9:N10"/>
    <mergeCell ref="O9:O10"/>
    <mergeCell ref="Q9:Q10"/>
    <mergeCell ref="R13:R14"/>
    <mergeCell ref="Q13:Q14"/>
    <mergeCell ref="Q15:Q16"/>
    <mergeCell ref="Q11:Q12"/>
    <mergeCell ref="C3:E3"/>
    <mergeCell ref="O17:O18"/>
    <mergeCell ref="G5:G6"/>
    <mergeCell ref="K5:K6"/>
    <mergeCell ref="L5:L6"/>
    <mergeCell ref="N5:N6"/>
    <mergeCell ref="O5:O6"/>
    <mergeCell ref="L9:L10"/>
    <mergeCell ref="G9:G10"/>
    <mergeCell ref="F7:F8"/>
    <mergeCell ref="D5:D6"/>
    <mergeCell ref="F5:F6"/>
    <mergeCell ref="N7:N8"/>
    <mergeCell ref="B7:B8"/>
    <mergeCell ref="C7:C8"/>
    <mergeCell ref="D7:D8"/>
    <mergeCell ref="G7:G8"/>
    <mergeCell ref="Q5:Q6"/>
    <mergeCell ref="R5:R6"/>
    <mergeCell ref="O7:O8"/>
    <mergeCell ref="Q7:Q8"/>
    <mergeCell ref="R7:R8"/>
    <mergeCell ref="K3:M3"/>
    <mergeCell ref="N3:P3"/>
    <mergeCell ref="Q3:S3"/>
    <mergeCell ref="F3:H3"/>
    <mergeCell ref="K7:K8"/>
    <mergeCell ref="L7:L8"/>
    <mergeCell ref="B26:B27"/>
    <mergeCell ref="C26:E26"/>
    <mergeCell ref="F26:H26"/>
    <mergeCell ref="K26:M26"/>
    <mergeCell ref="B3:B4"/>
    <mergeCell ref="B5:B6"/>
    <mergeCell ref="C5:C6"/>
    <mergeCell ref="N26:P26"/>
    <mergeCell ref="Q26:S26"/>
    <mergeCell ref="B28:B29"/>
    <mergeCell ref="C28:C29"/>
    <mergeCell ref="D28:D29"/>
    <mergeCell ref="F28:F29"/>
    <mergeCell ref="G28:G29"/>
    <mergeCell ref="K28:K29"/>
    <mergeCell ref="L28:L29"/>
    <mergeCell ref="N28:N29"/>
    <mergeCell ref="O28:O29"/>
    <mergeCell ref="Q28:Q29"/>
    <mergeCell ref="R28:R29"/>
    <mergeCell ref="B30:B31"/>
    <mergeCell ref="C30:C31"/>
    <mergeCell ref="D30:D31"/>
    <mergeCell ref="F30:F31"/>
    <mergeCell ref="G30:G31"/>
    <mergeCell ref="K30:K31"/>
    <mergeCell ref="L30:L31"/>
    <mergeCell ref="N30:N31"/>
    <mergeCell ref="O30:O31"/>
    <mergeCell ref="Q30:Q31"/>
    <mergeCell ref="R30:R31"/>
    <mergeCell ref="B32:B33"/>
    <mergeCell ref="C32:C33"/>
    <mergeCell ref="D32:D33"/>
    <mergeCell ref="F32:F33"/>
    <mergeCell ref="G32:G33"/>
    <mergeCell ref="K32:K33"/>
    <mergeCell ref="L32:L33"/>
    <mergeCell ref="N32:N33"/>
    <mergeCell ref="O32:O33"/>
    <mergeCell ref="Q32:Q33"/>
    <mergeCell ref="R32:R33"/>
    <mergeCell ref="B34:B35"/>
    <mergeCell ref="C34:C35"/>
    <mergeCell ref="D34:D35"/>
    <mergeCell ref="F34:F35"/>
    <mergeCell ref="G34:G35"/>
    <mergeCell ref="K34:K35"/>
    <mergeCell ref="L34:L35"/>
    <mergeCell ref="N34:N35"/>
    <mergeCell ref="O34:O35"/>
    <mergeCell ref="Q34:Q35"/>
    <mergeCell ref="R34:R35"/>
    <mergeCell ref="B36:B37"/>
    <mergeCell ref="C36:C37"/>
    <mergeCell ref="D36:D37"/>
    <mergeCell ref="F36:F37"/>
    <mergeCell ref="G36:G37"/>
    <mergeCell ref="K36:K37"/>
    <mergeCell ref="L36:L37"/>
    <mergeCell ref="N36:N37"/>
    <mergeCell ref="O36:O37"/>
    <mergeCell ref="Q36:Q37"/>
    <mergeCell ref="R36:R37"/>
    <mergeCell ref="B38:B39"/>
    <mergeCell ref="C38:C39"/>
    <mergeCell ref="D38:D39"/>
    <mergeCell ref="F38:F39"/>
    <mergeCell ref="G38:G39"/>
    <mergeCell ref="K38:K39"/>
    <mergeCell ref="L38:L39"/>
    <mergeCell ref="N38:N39"/>
    <mergeCell ref="O38:O39"/>
    <mergeCell ref="Q38:Q39"/>
    <mergeCell ref="R38:R39"/>
    <mergeCell ref="B40:B41"/>
    <mergeCell ref="C40:C41"/>
    <mergeCell ref="D40:D41"/>
    <mergeCell ref="F40:F41"/>
    <mergeCell ref="G40:G41"/>
    <mergeCell ref="K40:K41"/>
    <mergeCell ref="L40:L41"/>
    <mergeCell ref="N40:N41"/>
    <mergeCell ref="O40:O41"/>
    <mergeCell ref="Q40:Q41"/>
    <mergeCell ref="R40:R41"/>
    <mergeCell ref="B42:B43"/>
    <mergeCell ref="C42:C43"/>
    <mergeCell ref="D42:D43"/>
    <mergeCell ref="F42:F43"/>
    <mergeCell ref="G42:G43"/>
    <mergeCell ref="K42:K43"/>
    <mergeCell ref="L42:L43"/>
    <mergeCell ref="N42:N43"/>
    <mergeCell ref="O42:O43"/>
    <mergeCell ref="Q42:Q43"/>
    <mergeCell ref="R42:R4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2021-11-18T01:32:33Z</cp:lastPrinted>
  <dcterms:created xsi:type="dcterms:W3CDTF">1998-04-04T10:31:00Z</dcterms:created>
  <dcterms:modified xsi:type="dcterms:W3CDTF">2024-03-27T00:26:07Z</dcterms:modified>
  <cp:category/>
  <cp:version/>
  <cp:contentType/>
  <cp:contentStatus/>
</cp:coreProperties>
</file>