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60" activeTab="0"/>
  </bookViews>
  <sheets>
    <sheet name="134" sheetId="1" r:id="rId1"/>
  </sheets>
  <definedNames>
    <definedName name="_xlnm.Print_Area" localSheetId="0">'134'!$B$1:$S$23</definedName>
  </definedNames>
  <calcPr fullCalcOnLoad="1"/>
</workbook>
</file>

<file path=xl/sharedStrings.xml><?xml version="1.0" encoding="utf-8"?>
<sst xmlns="http://schemas.openxmlformats.org/spreadsheetml/2006/main" count="72" uniqueCount="47">
  <si>
    <t>道南</t>
  </si>
  <si>
    <t>総　　　   　数</t>
  </si>
  <si>
    <t>道央</t>
  </si>
  <si>
    <t>構成比</t>
  </si>
  <si>
    <t>道北</t>
  </si>
  <si>
    <t>実　数</t>
  </si>
  <si>
    <t>十勝</t>
  </si>
  <si>
    <t>地　　　　　域</t>
  </si>
  <si>
    <t>単位　千人・％　</t>
  </si>
  <si>
    <t>オホーツク</t>
  </si>
  <si>
    <t>　</t>
  </si>
  <si>
    <t>全道</t>
  </si>
  <si>
    <t>春  季  （4,5月）</t>
  </si>
  <si>
    <t>夏  季  （6,7,8,9月）</t>
  </si>
  <si>
    <t>秋  季　（10,11月）</t>
  </si>
  <si>
    <t>冬  季　（12,1,2,3月）</t>
  </si>
  <si>
    <t>釧路，根室</t>
  </si>
  <si>
    <t>対前年度比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</si>
  <si>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</si>
  <si>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</si>
  <si>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旭川市（道北の内数）</t>
  </si>
  <si>
    <t xml:space="preserve"> 　観 光 入 込 客 数</t>
  </si>
  <si>
    <t xml:space="preserve">134　四 季 別 ・ 地 域 別　 </t>
  </si>
  <si>
    <t>令和2年度</t>
  </si>
  <si>
    <t>地　　　　　域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</si>
  <si>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</si>
  <si>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</si>
  <si>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</si>
  <si>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</si>
  <si>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</si>
  <si>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>実　数</t>
  </si>
  <si>
    <t>対前年度比</t>
  </si>
  <si>
    <t>構成比</t>
  </si>
  <si>
    <t>全道</t>
  </si>
  <si>
    <t>道南</t>
  </si>
  <si>
    <t>道央</t>
  </si>
  <si>
    <t>道北</t>
  </si>
  <si>
    <t>十勝</t>
  </si>
  <si>
    <t>釧路，根室</t>
  </si>
  <si>
    <t>旭川市（道北の内数）</t>
  </si>
  <si>
    <t>注1　構成比の上段は全道比，下段（　）内は年間比。</t>
  </si>
  <si>
    <t>資料　北海道経済部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</si>
  <si>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出典元の数値が遡って更新されることがあるため，過去に発行した本市統計書の掲載数値と一致しないことがある。</t>
    </r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</si>
  <si>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</si>
  <si>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↓作業用（前年数値）</t>
  </si>
  <si>
    <t>注　構成比の上段は全道比，下段（　）内は年間比。</t>
  </si>
  <si>
    <t>令和3年度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</si>
</sst>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_);\(#,##0.0\)"/>
    <numFmt numFmtId="177" formatCode="#,##0.0_ "/>
    <numFmt numFmtId="178" formatCode="#,##0.0_);\(#,##0.0\)"/>
    <numFmt numFmtId="179" formatCode="\(#,##0.0\)_);\(#,##0.0\)"/>
    <numFmt numFmtId="180" formatCode="_ * #,##0.0_ ;_ * \-#,##0.0_ ;_ * &quot;-&quot;?_ ;_ @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18" xfId="0" applyFont="1" applyFill="1" applyBorder="1" applyAlignment="1">
      <alignment horizontal="distributed" vertical="center" wrapText="1" indent="1"/>
    </xf>
    <xf numFmtId="178" fontId="6" fillId="0" borderId="14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18" xfId="0" applyNumberFormat="1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wrapText="1" indent="1"/>
    </xf>
    <xf numFmtId="178" fontId="5" fillId="0" borderId="14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vertical="center" wrapText="1"/>
    </xf>
    <xf numFmtId="180" fontId="6" fillId="0" borderId="11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 indent="3"/>
    </xf>
    <xf numFmtId="0" fontId="5" fillId="0" borderId="25" xfId="0" applyFont="1" applyFill="1" applyBorder="1" applyAlignment="1">
      <alignment horizontal="distributed" vertical="center" wrapText="1" indent="3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178" fontId="6" fillId="0" borderId="16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 wrapText="1"/>
    </xf>
    <xf numFmtId="0" fontId="0" fillId="0" borderId="0" xfId="60" applyFill="1">
      <alignment/>
      <protection/>
    </xf>
    <xf numFmtId="0" fontId="5" fillId="0" borderId="22" xfId="60" applyFont="1" applyFill="1" applyBorder="1" applyAlignment="1">
      <alignment horizontal="distributed" vertical="center" wrapText="1" indent="3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left" vertical="center" wrapText="1" indent="2"/>
      <protection/>
    </xf>
    <xf numFmtId="0" fontId="5" fillId="0" borderId="0" xfId="60" applyFont="1" applyFill="1" applyBorder="1" applyAlignment="1">
      <alignment horizontal="left" vertical="center" wrapText="1" indent="2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distributed" vertical="center" wrapText="1" indent="3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distributed" vertical="center" wrapText="1"/>
      <protection/>
    </xf>
    <xf numFmtId="178" fontId="6" fillId="0" borderId="26" xfId="60" applyNumberFormat="1" applyFont="1" applyFill="1" applyBorder="1" applyAlignment="1">
      <alignment horizontal="right" vertical="center" wrapText="1"/>
      <protection/>
    </xf>
    <xf numFmtId="180" fontId="6" fillId="0" borderId="27" xfId="60" applyNumberFormat="1" applyFont="1" applyFill="1" applyBorder="1" applyAlignment="1">
      <alignment vertical="center" wrapText="1"/>
      <protection/>
    </xf>
    <xf numFmtId="176" fontId="6" fillId="0" borderId="28" xfId="60" applyNumberFormat="1" applyFont="1" applyFill="1" applyBorder="1" applyAlignment="1">
      <alignment vertical="center"/>
      <protection/>
    </xf>
    <xf numFmtId="178" fontId="6" fillId="0" borderId="29" xfId="60" applyNumberFormat="1" applyFont="1" applyFill="1" applyBorder="1" applyAlignment="1">
      <alignment horizontal="right" vertical="center" wrapText="1"/>
      <protection/>
    </xf>
    <xf numFmtId="178" fontId="6" fillId="0" borderId="29" xfId="60" applyNumberFormat="1" applyFont="1" applyFill="1" applyBorder="1" applyAlignment="1">
      <alignment vertical="center" wrapText="1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29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distributed" vertical="center" wrapText="1"/>
      <protection/>
    </xf>
    <xf numFmtId="178" fontId="6" fillId="0" borderId="30" xfId="60" applyNumberFormat="1" applyFont="1" applyFill="1" applyBorder="1" applyAlignment="1">
      <alignment horizontal="right" vertical="center" wrapText="1"/>
      <protection/>
    </xf>
    <xf numFmtId="180" fontId="6" fillId="0" borderId="31" xfId="60" applyNumberFormat="1" applyFont="1" applyFill="1" applyBorder="1" applyAlignment="1">
      <alignment vertical="center" wrapText="1"/>
      <protection/>
    </xf>
    <xf numFmtId="179" fontId="6" fillId="0" borderId="32" xfId="60" applyNumberFormat="1" applyFont="1" applyFill="1" applyBorder="1" applyAlignment="1">
      <alignment horizontal="right" vertical="center"/>
      <protection/>
    </xf>
    <xf numFmtId="178" fontId="6" fillId="0" borderId="32" xfId="60" applyNumberFormat="1" applyFont="1" applyFill="1" applyBorder="1" applyAlignment="1">
      <alignment horizontal="right" vertical="center" wrapText="1"/>
      <protection/>
    </xf>
    <xf numFmtId="178" fontId="6" fillId="0" borderId="32" xfId="60" applyNumberFormat="1" applyFont="1" applyFill="1" applyBorder="1" applyAlignment="1">
      <alignment vertical="center" wrapText="1"/>
      <protection/>
    </xf>
    <xf numFmtId="179" fontId="6" fillId="0" borderId="33" xfId="60" applyNumberFormat="1" applyFont="1" applyFill="1" applyBorder="1" applyAlignment="1">
      <alignment horizontal="right" vertical="center"/>
      <protection/>
    </xf>
    <xf numFmtId="179" fontId="6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distributed" vertical="center" wrapText="1" indent="1"/>
      <protection/>
    </xf>
    <xf numFmtId="178" fontId="5" fillId="0" borderId="34" xfId="60" applyNumberFormat="1" applyFont="1" applyFill="1" applyBorder="1" applyAlignment="1">
      <alignment horizontal="right" vertical="center" wrapText="1"/>
      <protection/>
    </xf>
    <xf numFmtId="180" fontId="5" fillId="0" borderId="35" xfId="60" applyNumberFormat="1" applyFont="1" applyFill="1" applyBorder="1" applyAlignment="1">
      <alignment vertical="center" wrapText="1"/>
      <protection/>
    </xf>
    <xf numFmtId="176" fontId="5" fillId="0" borderId="32" xfId="60" applyNumberFormat="1" applyFont="1" applyFill="1" applyBorder="1" applyAlignment="1">
      <alignment vertical="center"/>
      <protection/>
    </xf>
    <xf numFmtId="178" fontId="5" fillId="0" borderId="32" xfId="60" applyNumberFormat="1" applyFont="1" applyFill="1" applyBorder="1" applyAlignment="1">
      <alignment horizontal="right" vertical="center" wrapText="1"/>
      <protection/>
    </xf>
    <xf numFmtId="178" fontId="5" fillId="0" borderId="32" xfId="60" applyNumberFormat="1" applyFont="1" applyFill="1" applyBorder="1" applyAlignment="1">
      <alignment vertical="center" wrapText="1"/>
      <protection/>
    </xf>
    <xf numFmtId="176" fontId="5" fillId="0" borderId="33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8" fontId="5" fillId="0" borderId="35" xfId="60" applyNumberFormat="1" applyFont="1" applyFill="1" applyBorder="1" applyAlignment="1">
      <alignment vertical="center" wrapText="1"/>
      <protection/>
    </xf>
    <xf numFmtId="178" fontId="5" fillId="0" borderId="30" xfId="60" applyNumberFormat="1" applyFont="1" applyFill="1" applyBorder="1" applyAlignment="1">
      <alignment horizontal="right" vertical="center" wrapText="1"/>
      <protection/>
    </xf>
    <xf numFmtId="180" fontId="5" fillId="0" borderId="31" xfId="60" applyNumberFormat="1" applyFont="1" applyFill="1" applyBorder="1" applyAlignment="1">
      <alignment vertical="center" wrapText="1"/>
      <protection/>
    </xf>
    <xf numFmtId="179" fontId="5" fillId="0" borderId="32" xfId="60" applyNumberFormat="1" applyFont="1" applyFill="1" applyBorder="1" applyAlignment="1">
      <alignment horizontal="right" vertical="center"/>
      <protection/>
    </xf>
    <xf numFmtId="179" fontId="5" fillId="0" borderId="33" xfId="60" applyNumberFormat="1" applyFont="1" applyFill="1" applyBorder="1" applyAlignment="1">
      <alignment horizontal="right" vertical="center"/>
      <protection/>
    </xf>
    <xf numFmtId="179" fontId="5" fillId="0" borderId="0" xfId="60" applyNumberFormat="1" applyFont="1" applyFill="1" applyBorder="1" applyAlignment="1">
      <alignment horizontal="right" vertical="center"/>
      <protection/>
    </xf>
    <xf numFmtId="178" fontId="5" fillId="0" borderId="31" xfId="60" applyNumberFormat="1" applyFont="1" applyFill="1" applyBorder="1" applyAlignment="1">
      <alignment vertical="center" wrapText="1"/>
      <protection/>
    </xf>
    <xf numFmtId="178" fontId="5" fillId="0" borderId="36" xfId="60" applyNumberFormat="1" applyFont="1" applyFill="1" applyBorder="1" applyAlignment="1">
      <alignment horizontal="right" vertical="center" wrapText="1"/>
      <protection/>
    </xf>
    <xf numFmtId="180" fontId="5" fillId="0" borderId="32" xfId="60" applyNumberFormat="1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horizontal="distributed" vertical="center" wrapText="1" indent="1"/>
      <protection/>
    </xf>
    <xf numFmtId="178" fontId="6" fillId="0" borderId="36" xfId="60" applyNumberFormat="1" applyFont="1" applyFill="1" applyBorder="1" applyAlignment="1">
      <alignment horizontal="right" vertical="center" wrapText="1"/>
      <protection/>
    </xf>
    <xf numFmtId="180" fontId="6" fillId="0" borderId="32" xfId="60" applyNumberFormat="1" applyFont="1" applyFill="1" applyBorder="1" applyAlignment="1">
      <alignment vertical="center" wrapText="1"/>
      <protection/>
    </xf>
    <xf numFmtId="176" fontId="6" fillId="0" borderId="32" xfId="60" applyNumberFormat="1" applyFont="1" applyFill="1" applyBorder="1" applyAlignment="1">
      <alignment vertical="center"/>
      <protection/>
    </xf>
    <xf numFmtId="176" fontId="6" fillId="0" borderId="33" xfId="60" applyNumberFormat="1" applyFont="1" applyFill="1" applyBorder="1" applyAlignment="1">
      <alignment vertical="center"/>
      <protection/>
    </xf>
    <xf numFmtId="178" fontId="6" fillId="0" borderId="35" xfId="60" applyNumberFormat="1" applyFont="1" applyFill="1" applyBorder="1" applyAlignment="1">
      <alignment vertical="center" wrapText="1"/>
      <protection/>
    </xf>
    <xf numFmtId="0" fontId="6" fillId="0" borderId="18" xfId="60" applyFont="1" applyFill="1" applyBorder="1" applyAlignment="1">
      <alignment horizontal="distributed" vertical="center" wrapText="1" indent="1"/>
      <protection/>
    </xf>
    <xf numFmtId="178" fontId="6" fillId="0" borderId="34" xfId="60" applyNumberFormat="1" applyFont="1" applyFill="1" applyBorder="1" applyAlignment="1">
      <alignment horizontal="right" vertical="center" wrapText="1"/>
      <protection/>
    </xf>
    <xf numFmtId="180" fontId="6" fillId="0" borderId="37" xfId="60" applyNumberFormat="1" applyFont="1" applyFill="1" applyBorder="1" applyAlignment="1">
      <alignment vertical="center" wrapText="1"/>
      <protection/>
    </xf>
    <xf numFmtId="179" fontId="6" fillId="0" borderId="38" xfId="60" applyNumberFormat="1" applyFont="1" applyFill="1" applyBorder="1" applyAlignment="1">
      <alignment horizontal="right" vertical="center"/>
      <protection/>
    </xf>
    <xf numFmtId="178" fontId="6" fillId="0" borderId="37" xfId="60" applyNumberFormat="1" applyFont="1" applyFill="1" applyBorder="1" applyAlignment="1">
      <alignment horizontal="right" vertical="center" wrapText="1"/>
      <protection/>
    </xf>
    <xf numFmtId="178" fontId="6" fillId="0" borderId="37" xfId="60" applyNumberFormat="1" applyFont="1" applyFill="1" applyBorder="1" applyAlignment="1">
      <alignment vertical="center" wrapText="1"/>
      <protection/>
    </xf>
    <xf numFmtId="179" fontId="6" fillId="0" borderId="37" xfId="60" applyNumberFormat="1" applyFont="1" applyFill="1" applyBorder="1" applyAlignment="1">
      <alignment horizontal="right" vertical="center"/>
      <protection/>
    </xf>
    <xf numFmtId="178" fontId="6" fillId="0" borderId="39" xfId="60" applyNumberFormat="1" applyFont="1" applyFill="1" applyBorder="1" applyAlignment="1">
      <alignment vertical="center" wrapText="1"/>
      <protection/>
    </xf>
    <xf numFmtId="0" fontId="5" fillId="0" borderId="0" xfId="60" applyFont="1" applyFill="1" applyAlignment="1">
      <alignment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3" customFormat="1" ht="18" customHeight="1">
      <c r="B1" s="7"/>
      <c r="C1" s="7"/>
      <c r="D1" s="7"/>
      <c r="E1" s="7"/>
      <c r="H1" s="15" t="s">
        <v>22</v>
      </c>
      <c r="I1" s="15"/>
      <c r="J1" s="15"/>
      <c r="K1" s="25" t="s">
        <v>21</v>
      </c>
      <c r="N1" s="7"/>
      <c r="O1" s="7"/>
      <c r="P1" s="7"/>
      <c r="Q1" s="7"/>
      <c r="R1" s="7"/>
      <c r="S1" s="7"/>
    </row>
    <row r="2" spans="2:19" s="4" customFormat="1" ht="12.75" customHeight="1">
      <c r="B2" s="4" t="s">
        <v>8</v>
      </c>
      <c r="F2" s="13"/>
      <c r="K2" s="13"/>
      <c r="N2" s="13"/>
      <c r="Q2" s="13"/>
      <c r="S2" s="13" t="s">
        <v>46</v>
      </c>
    </row>
    <row r="3" spans="2:19" s="5" customFormat="1" ht="12.75" customHeight="1">
      <c r="B3" s="60" t="s">
        <v>7</v>
      </c>
      <c r="C3" s="49" t="s">
        <v>1</v>
      </c>
      <c r="D3" s="50"/>
      <c r="E3" s="50"/>
      <c r="F3" s="57" t="s">
        <v>12</v>
      </c>
      <c r="G3" s="56"/>
      <c r="H3" s="56"/>
      <c r="I3" s="17"/>
      <c r="J3" s="23"/>
      <c r="K3" s="55" t="s">
        <v>13</v>
      </c>
      <c r="L3" s="56"/>
      <c r="M3" s="56"/>
      <c r="N3" s="57" t="s">
        <v>14</v>
      </c>
      <c r="O3" s="56"/>
      <c r="P3" s="56"/>
      <c r="Q3" s="58" t="s">
        <v>15</v>
      </c>
      <c r="R3" s="59"/>
      <c r="S3" s="59"/>
    </row>
    <row r="4" spans="2:19" s="4" customFormat="1" ht="12.75" customHeight="1">
      <c r="B4" s="61"/>
      <c r="C4" s="8" t="s">
        <v>5</v>
      </c>
      <c r="D4" s="8" t="s">
        <v>17</v>
      </c>
      <c r="E4" s="12" t="s">
        <v>3</v>
      </c>
      <c r="F4" s="14" t="s">
        <v>5</v>
      </c>
      <c r="G4" s="14" t="s">
        <v>17</v>
      </c>
      <c r="H4" s="14" t="s">
        <v>3</v>
      </c>
      <c r="I4" s="18"/>
      <c r="J4" s="24"/>
      <c r="K4" s="26" t="s">
        <v>5</v>
      </c>
      <c r="L4" s="14" t="s">
        <v>17</v>
      </c>
      <c r="M4" s="27" t="s">
        <v>3</v>
      </c>
      <c r="N4" s="14" t="s">
        <v>5</v>
      </c>
      <c r="O4" s="27" t="s">
        <v>17</v>
      </c>
      <c r="P4" s="27" t="s">
        <v>3</v>
      </c>
      <c r="Q4" s="14" t="s">
        <v>5</v>
      </c>
      <c r="R4" s="27" t="s">
        <v>17</v>
      </c>
      <c r="S4" s="29" t="s">
        <v>3</v>
      </c>
    </row>
    <row r="5" spans="2:19" s="6" customFormat="1" ht="12.75" customHeight="1">
      <c r="B5" s="62" t="s">
        <v>11</v>
      </c>
      <c r="C5" s="64">
        <f>SUM(C7:C18)</f>
        <v>85311.90000000001</v>
      </c>
      <c r="D5" s="52">
        <f>ROUND(C5/C28*100,1)</f>
        <v>105.2</v>
      </c>
      <c r="E5" s="33">
        <v>100</v>
      </c>
      <c r="F5" s="53">
        <f>SUM(F7:F18)</f>
        <v>12559.2</v>
      </c>
      <c r="G5" s="51">
        <f>ROUND(F5/F28*100,1)</f>
        <v>180</v>
      </c>
      <c r="H5" s="34">
        <v>100</v>
      </c>
      <c r="I5" s="19"/>
      <c r="J5" s="19"/>
      <c r="K5" s="51">
        <f>SUM(K7:K18)</f>
        <v>37131.7</v>
      </c>
      <c r="L5" s="51">
        <f>ROUND(K5/K28*100,1)</f>
        <v>89.7</v>
      </c>
      <c r="M5" s="34">
        <v>100</v>
      </c>
      <c r="N5" s="51">
        <f>SUM(N7:N18)</f>
        <v>15121.999999999998</v>
      </c>
      <c r="O5" s="51">
        <f>ROUND(N5/N28*100,1)</f>
        <v>94.4</v>
      </c>
      <c r="P5" s="34">
        <v>100</v>
      </c>
      <c r="Q5" s="51">
        <f>SUM(Q7:Q18)</f>
        <v>20499</v>
      </c>
      <c r="R5" s="51">
        <f>ROUND(Q5/Q28*100,1)</f>
        <v>122.9</v>
      </c>
      <c r="S5" s="34">
        <v>100</v>
      </c>
    </row>
    <row r="6" spans="2:19" s="6" customFormat="1" ht="12.75" customHeight="1">
      <c r="B6" s="63"/>
      <c r="C6" s="39"/>
      <c r="D6" s="40"/>
      <c r="E6" s="20">
        <v>100</v>
      </c>
      <c r="F6" s="54"/>
      <c r="G6" s="42"/>
      <c r="H6" s="20">
        <f>(F5/C5*100)</f>
        <v>14.721510129302008</v>
      </c>
      <c r="I6" s="20"/>
      <c r="J6" s="20"/>
      <c r="K6" s="42"/>
      <c r="L6" s="42"/>
      <c r="M6" s="20">
        <f>(K5/C5*100)</f>
        <v>43.52464310371706</v>
      </c>
      <c r="N6" s="42"/>
      <c r="O6" s="42"/>
      <c r="P6" s="20">
        <f>(N5/C5*100)</f>
        <v>17.72554590860126</v>
      </c>
      <c r="Q6" s="42"/>
      <c r="R6" s="42"/>
      <c r="S6" s="20">
        <f>(Q5/C5*100)</f>
        <v>24.028300858379662</v>
      </c>
    </row>
    <row r="7" spans="2:19" s="4" customFormat="1" ht="12.75" customHeight="1">
      <c r="B7" s="45" t="s">
        <v>0</v>
      </c>
      <c r="C7" s="46">
        <f>F7+K7+N7+Q7</f>
        <v>8763.4</v>
      </c>
      <c r="D7" s="47">
        <f>ROUND(C7/C30*100,1)</f>
        <v>110.4</v>
      </c>
      <c r="E7" s="21">
        <f>(C7/C5*100)</f>
        <v>10.272189460087045</v>
      </c>
      <c r="F7" s="65">
        <v>1717.2</v>
      </c>
      <c r="G7" s="44">
        <f>ROUND(F7/F30*100,1)</f>
        <v>189.5</v>
      </c>
      <c r="H7" s="21">
        <f>(F7/F5*100)</f>
        <v>13.672845404165871</v>
      </c>
      <c r="I7" s="21"/>
      <c r="J7" s="21"/>
      <c r="K7" s="44">
        <v>3458.3</v>
      </c>
      <c r="L7" s="44">
        <f>ROUND(K7/K30*100,1)</f>
        <v>94.8</v>
      </c>
      <c r="M7" s="21">
        <f>(K7/K5)*100</f>
        <v>9.31360535607042</v>
      </c>
      <c r="N7" s="44">
        <v>1694.8</v>
      </c>
      <c r="O7" s="44">
        <f>ROUND(N7/N30*100,1)</f>
        <v>93.3</v>
      </c>
      <c r="P7" s="21">
        <f>(N7/N5)*100</f>
        <v>11.207512233831505</v>
      </c>
      <c r="Q7" s="44">
        <v>1893.1</v>
      </c>
      <c r="R7" s="44">
        <f>ROUND(Q7/Q30*100,1)</f>
        <v>120.7</v>
      </c>
      <c r="S7" s="21">
        <f>(Q7/Q5)*100</f>
        <v>9.235084638275037</v>
      </c>
    </row>
    <row r="8" spans="2:19" s="4" customFormat="1" ht="12.75" customHeight="1">
      <c r="B8" s="45"/>
      <c r="C8" s="46"/>
      <c r="D8" s="47"/>
      <c r="E8" s="22">
        <v>100</v>
      </c>
      <c r="F8" s="65"/>
      <c r="G8" s="44"/>
      <c r="H8" s="22">
        <f>(F7/C7*100)</f>
        <v>19.595134308601686</v>
      </c>
      <c r="I8" s="22"/>
      <c r="J8" s="22"/>
      <c r="K8" s="44"/>
      <c r="L8" s="44"/>
      <c r="M8" s="22">
        <f>(K7/C7*100)</f>
        <v>39.46299381518589</v>
      </c>
      <c r="N8" s="44"/>
      <c r="O8" s="44"/>
      <c r="P8" s="22">
        <f>(N7/C7*100)</f>
        <v>19.33952575484401</v>
      </c>
      <c r="Q8" s="44"/>
      <c r="R8" s="44"/>
      <c r="S8" s="22">
        <f>(Q7/C7*100)</f>
        <v>21.602346121368416</v>
      </c>
    </row>
    <row r="9" spans="2:19" s="4" customFormat="1" ht="12.75" customHeight="1">
      <c r="B9" s="45" t="s">
        <v>2</v>
      </c>
      <c r="C9" s="46">
        <f>F9+K9+N9+Q9</f>
        <v>45334.6</v>
      </c>
      <c r="D9" s="47">
        <f>ROUND(C9/C32*100,1)</f>
        <v>106.1</v>
      </c>
      <c r="E9" s="21">
        <f>(C9/C5*100)</f>
        <v>53.1398316061417</v>
      </c>
      <c r="F9" s="65">
        <v>6855.9</v>
      </c>
      <c r="G9" s="44">
        <f>ROUND(F9/F32*100,1)</f>
        <v>170.2</v>
      </c>
      <c r="H9" s="21">
        <f>(F9/F5*100)</f>
        <v>54.5886680680298</v>
      </c>
      <c r="I9" s="21"/>
      <c r="J9" s="21"/>
      <c r="K9" s="44">
        <v>18793.6</v>
      </c>
      <c r="L9" s="44">
        <f>ROUND(K9/K32*100,1)</f>
        <v>89.3</v>
      </c>
      <c r="M9" s="21">
        <f>(K9/K5)*100</f>
        <v>50.61335732002574</v>
      </c>
      <c r="N9" s="44">
        <v>8292.5</v>
      </c>
      <c r="O9" s="44">
        <f>ROUND(N9/N32*100,1)</f>
        <v>97.1</v>
      </c>
      <c r="P9" s="21">
        <f>(N9/N5)*100</f>
        <v>54.83732310540934</v>
      </c>
      <c r="Q9" s="44">
        <v>11392.6</v>
      </c>
      <c r="R9" s="44">
        <f>ROUND(Q9/Q32*100,1)</f>
        <v>125.2</v>
      </c>
      <c r="S9" s="21">
        <f>(Q9/Q5)*100</f>
        <v>55.57636957900386</v>
      </c>
    </row>
    <row r="10" spans="2:19" s="4" customFormat="1" ht="12.75" customHeight="1">
      <c r="B10" s="45"/>
      <c r="C10" s="46"/>
      <c r="D10" s="47"/>
      <c r="E10" s="22">
        <v>100</v>
      </c>
      <c r="F10" s="65"/>
      <c r="G10" s="44"/>
      <c r="H10" s="22">
        <f>(F9/C9*100)</f>
        <v>15.122886272295332</v>
      </c>
      <c r="I10" s="22"/>
      <c r="J10" s="22"/>
      <c r="K10" s="44"/>
      <c r="L10" s="44"/>
      <c r="M10" s="22">
        <f>(K9/C9*100)</f>
        <v>41.45531227803929</v>
      </c>
      <c r="N10" s="44"/>
      <c r="O10" s="44"/>
      <c r="P10" s="22">
        <f>(N9/C9*100)</f>
        <v>18.291768318238166</v>
      </c>
      <c r="Q10" s="44"/>
      <c r="R10" s="44"/>
      <c r="S10" s="22">
        <f>(Q9/C9*100)</f>
        <v>25.13003313142721</v>
      </c>
    </row>
    <row r="11" spans="2:19" s="4" customFormat="1" ht="12.75" customHeight="1">
      <c r="B11" s="45" t="s">
        <v>4</v>
      </c>
      <c r="C11" s="46">
        <f>F11+K11+N11+Q11</f>
        <v>12424.599999999999</v>
      </c>
      <c r="D11" s="47">
        <f>ROUND(C11/C34*100,1)</f>
        <v>101.9</v>
      </c>
      <c r="E11" s="21">
        <f>(C11/C5*100)</f>
        <v>14.563736125909745</v>
      </c>
      <c r="F11" s="65">
        <v>1376.6</v>
      </c>
      <c r="G11" s="44">
        <f>ROUND(F11/F34*100,1)</f>
        <v>190.1</v>
      </c>
      <c r="H11" s="21">
        <f>(F11/F5*100)</f>
        <v>10.960889228613286</v>
      </c>
      <c r="I11" s="21"/>
      <c r="J11" s="21"/>
      <c r="K11" s="44">
        <v>5947.3</v>
      </c>
      <c r="L11" s="44">
        <f>ROUND(K11/K34*100,1)</f>
        <v>87.3</v>
      </c>
      <c r="M11" s="21">
        <f>(K11/K5)*100</f>
        <v>16.01677273057792</v>
      </c>
      <c r="N11" s="44">
        <v>1943.9</v>
      </c>
      <c r="O11" s="44">
        <f>ROUND(N11/N34*100,1)</f>
        <v>93.9</v>
      </c>
      <c r="P11" s="21">
        <f>(N11/N5)*100</f>
        <v>12.854781113609311</v>
      </c>
      <c r="Q11" s="44">
        <v>3156.8</v>
      </c>
      <c r="R11" s="44">
        <f>ROUND(Q11/Q34*100,1)</f>
        <v>122.3</v>
      </c>
      <c r="S11" s="21">
        <f>(Q11/Q5)*100</f>
        <v>15.399775598809699</v>
      </c>
    </row>
    <row r="12" spans="2:19" s="4" customFormat="1" ht="12.75" customHeight="1">
      <c r="B12" s="45"/>
      <c r="C12" s="46"/>
      <c r="D12" s="47"/>
      <c r="E12" s="22">
        <v>100</v>
      </c>
      <c r="F12" s="65"/>
      <c r="G12" s="44"/>
      <c r="H12" s="22">
        <f>(F11/C11*100)</f>
        <v>11.079632342288685</v>
      </c>
      <c r="I12" s="22"/>
      <c r="J12" s="22"/>
      <c r="K12" s="44"/>
      <c r="L12" s="44"/>
      <c r="M12" s="22">
        <f>(K11/C11*100)</f>
        <v>47.86713455563962</v>
      </c>
      <c r="N12" s="44"/>
      <c r="O12" s="44"/>
      <c r="P12" s="22">
        <f>(N11/C11*100)</f>
        <v>15.645574102989235</v>
      </c>
      <c r="Q12" s="44"/>
      <c r="R12" s="44"/>
      <c r="S12" s="22">
        <f>(Q11/C11*100)</f>
        <v>25.40765899908247</v>
      </c>
    </row>
    <row r="13" spans="2:19" s="4" customFormat="1" ht="12.75" customHeight="1">
      <c r="B13" s="45" t="s">
        <v>9</v>
      </c>
      <c r="C13" s="46">
        <f>F13+K13+N13+Q13</f>
        <v>6033</v>
      </c>
      <c r="D13" s="47">
        <f>ROUND(C13/C36*100,1)</f>
        <v>104.4</v>
      </c>
      <c r="E13" s="21">
        <f>(C13/C5*100)</f>
        <v>7.071698086667862</v>
      </c>
      <c r="F13" s="65">
        <v>734</v>
      </c>
      <c r="G13" s="44">
        <f>ROUND(F13/F36*100,1)</f>
        <v>221.1</v>
      </c>
      <c r="H13" s="21">
        <f>(F13/F5*100)</f>
        <v>5.8443212943499585</v>
      </c>
      <c r="I13" s="21"/>
      <c r="J13" s="21"/>
      <c r="K13" s="44">
        <v>2877.3</v>
      </c>
      <c r="L13" s="44">
        <f>ROUND(K13/K36*100,1)</f>
        <v>92.5</v>
      </c>
      <c r="M13" s="21">
        <f>(K13/K5)*100</f>
        <v>7.748904574797278</v>
      </c>
      <c r="N13" s="44">
        <v>985</v>
      </c>
      <c r="O13" s="44">
        <f>ROUND(N13/N36*100,1)</f>
        <v>89.6</v>
      </c>
      <c r="P13" s="21">
        <f>(N13/N5)*100</f>
        <v>6.513688665520434</v>
      </c>
      <c r="Q13" s="44">
        <v>1436.7</v>
      </c>
      <c r="R13" s="44">
        <f>ROUND(Q13/Q36*100,1)</f>
        <v>116.1</v>
      </c>
      <c r="S13" s="21">
        <f>(Q13/Q5)*100</f>
        <v>7.00863456753988</v>
      </c>
    </row>
    <row r="14" spans="2:19" s="4" customFormat="1" ht="12.75" customHeight="1">
      <c r="B14" s="45"/>
      <c r="C14" s="46"/>
      <c r="D14" s="47"/>
      <c r="E14" s="22">
        <v>100</v>
      </c>
      <c r="F14" s="65"/>
      <c r="G14" s="44"/>
      <c r="H14" s="22">
        <f>(F13/C13*100)</f>
        <v>12.166418034145533</v>
      </c>
      <c r="I14" s="22"/>
      <c r="J14" s="22"/>
      <c r="K14" s="44"/>
      <c r="L14" s="44"/>
      <c r="M14" s="22">
        <f>(K13/C13*100)</f>
        <v>47.69269020387867</v>
      </c>
      <c r="N14" s="44"/>
      <c r="O14" s="44"/>
      <c r="P14" s="22">
        <f>(N13/C13*100)</f>
        <v>16.326868887783856</v>
      </c>
      <c r="Q14" s="44"/>
      <c r="R14" s="44"/>
      <c r="S14" s="22">
        <f>(Q13/C13*100)</f>
        <v>23.814022874191945</v>
      </c>
    </row>
    <row r="15" spans="2:19" s="4" customFormat="1" ht="12.75" customHeight="1">
      <c r="B15" s="45" t="s">
        <v>6</v>
      </c>
      <c r="C15" s="46">
        <f>F15+K15+N15+Q15</f>
        <v>7111.000000000001</v>
      </c>
      <c r="D15" s="47">
        <f>ROUND(C15/C38*100,1)</f>
        <v>100.6</v>
      </c>
      <c r="E15" s="21">
        <f>(C15/C5*100)</f>
        <v>8.335296717105118</v>
      </c>
      <c r="F15" s="65">
        <v>1164.8</v>
      </c>
      <c r="G15" s="44">
        <f>ROUND(F15/F38*100,1)</f>
        <v>183.1</v>
      </c>
      <c r="H15" s="21">
        <f>(F15/F5*100)</f>
        <v>9.274476081279062</v>
      </c>
      <c r="I15" s="21"/>
      <c r="J15" s="21"/>
      <c r="K15" s="44">
        <v>3508.5</v>
      </c>
      <c r="L15" s="44">
        <f>ROUND(K15/K38*100,1)</f>
        <v>88.1</v>
      </c>
      <c r="M15" s="21">
        <f>(K15/K5)*100</f>
        <v>9.44879981255908</v>
      </c>
      <c r="N15" s="44">
        <v>1184.4</v>
      </c>
      <c r="O15" s="44">
        <f>ROUND(N15/N38*100,1)</f>
        <v>90.5</v>
      </c>
      <c r="P15" s="21">
        <f>(N15/N5)*100</f>
        <v>7.832297315169953</v>
      </c>
      <c r="Q15" s="44">
        <v>1253.3</v>
      </c>
      <c r="R15" s="44">
        <f>ROUND(Q15/Q38*100,1)</f>
        <v>109.9</v>
      </c>
      <c r="S15" s="21">
        <f>(Q15/Q5)*100</f>
        <v>6.113956778379433</v>
      </c>
    </row>
    <row r="16" spans="2:19" s="4" customFormat="1" ht="12.75" customHeight="1">
      <c r="B16" s="45"/>
      <c r="C16" s="46"/>
      <c r="D16" s="47"/>
      <c r="E16" s="22">
        <v>100</v>
      </c>
      <c r="F16" s="65"/>
      <c r="G16" s="44"/>
      <c r="H16" s="22">
        <f>(F15/C15*100)</f>
        <v>16.380255941499083</v>
      </c>
      <c r="I16" s="22"/>
      <c r="J16" s="22"/>
      <c r="K16" s="44"/>
      <c r="L16" s="44"/>
      <c r="M16" s="22">
        <f>(K15/C15*100)</f>
        <v>49.33905217269019</v>
      </c>
      <c r="N16" s="44"/>
      <c r="O16" s="44"/>
      <c r="P16" s="22">
        <f>(N15/C15*100)</f>
        <v>16.655885248207003</v>
      </c>
      <c r="Q16" s="44"/>
      <c r="R16" s="44"/>
      <c r="S16" s="22">
        <f>(Q15/C15*100)</f>
        <v>17.62480663760371</v>
      </c>
    </row>
    <row r="17" spans="2:19" s="4" customFormat="1" ht="12.75" customHeight="1">
      <c r="B17" s="45" t="s">
        <v>16</v>
      </c>
      <c r="C17" s="46">
        <f>F17+K17+N17+Q17</f>
        <v>5645.299999999999</v>
      </c>
      <c r="D17" s="47">
        <f>ROUND(C17/C40*100,1)</f>
        <v>105.2</v>
      </c>
      <c r="E17" s="21">
        <f>(C17/C5*100)</f>
        <v>6.617248004088526</v>
      </c>
      <c r="F17" s="65">
        <v>710.7</v>
      </c>
      <c r="G17" s="44">
        <f>ROUND(F17/F40*100,1)</f>
        <v>202.2</v>
      </c>
      <c r="H17" s="21">
        <f>(F17/F5*100)</f>
        <v>5.658799923562011</v>
      </c>
      <c r="I17" s="21"/>
      <c r="J17" s="21"/>
      <c r="K17" s="44">
        <v>2546.7</v>
      </c>
      <c r="L17" s="44">
        <f>ROUND(K17/K40*100,1)</f>
        <v>91.7</v>
      </c>
      <c r="M17" s="21">
        <f>(K17/K5)*100</f>
        <v>6.858560205969562</v>
      </c>
      <c r="N17" s="44">
        <v>1021.4</v>
      </c>
      <c r="O17" s="44">
        <f>ROUND(N17/N40*100,1)</f>
        <v>86.2</v>
      </c>
      <c r="P17" s="21">
        <f>(N17/N5)*100</f>
        <v>6.754397566459463</v>
      </c>
      <c r="Q17" s="44">
        <v>1366.5</v>
      </c>
      <c r="R17" s="44">
        <f>ROUND(Q17/Q40*100,1)</f>
        <v>129.6</v>
      </c>
      <c r="S17" s="21">
        <f>(Q17/Q5)*100</f>
        <v>6.6661788379920965</v>
      </c>
    </row>
    <row r="18" spans="2:19" s="4" customFormat="1" ht="12.75" customHeight="1">
      <c r="B18" s="45"/>
      <c r="C18" s="46"/>
      <c r="D18" s="47"/>
      <c r="E18" s="22">
        <v>100</v>
      </c>
      <c r="F18" s="65"/>
      <c r="G18" s="44"/>
      <c r="H18" s="22">
        <f>(F17/C17*100)</f>
        <v>12.589233521690613</v>
      </c>
      <c r="I18" s="22"/>
      <c r="J18" s="22"/>
      <c r="K18" s="44"/>
      <c r="L18" s="44"/>
      <c r="M18" s="22">
        <f>(K17/C17*100)</f>
        <v>45.11186296565285</v>
      </c>
      <c r="N18" s="44"/>
      <c r="O18" s="44"/>
      <c r="P18" s="22">
        <f>(N17/C17*100)</f>
        <v>18.092926859511454</v>
      </c>
      <c r="Q18" s="44"/>
      <c r="R18" s="44"/>
      <c r="S18" s="22">
        <f>(Q17/C17*100)</f>
        <v>24.205976653145097</v>
      </c>
    </row>
    <row r="19" spans="2:19" s="4" customFormat="1" ht="15" customHeight="1">
      <c r="B19" s="37" t="s">
        <v>20</v>
      </c>
      <c r="C19" s="39">
        <f>F19+K19+N19+Q19</f>
        <v>1601.6</v>
      </c>
      <c r="D19" s="40">
        <f>ROUND(C19/C42*100,1)</f>
        <v>94.2</v>
      </c>
      <c r="E19" s="19">
        <f>(C19/C5*100)</f>
        <v>1.8773465366496347</v>
      </c>
      <c r="F19" s="54">
        <v>101.3</v>
      </c>
      <c r="G19" s="42">
        <f>ROUND(F19/F42*100,1)</f>
        <v>211.9</v>
      </c>
      <c r="H19" s="19">
        <f>(F19/F5*100)</f>
        <v>0.8065800369450282</v>
      </c>
      <c r="I19" s="19"/>
      <c r="J19" s="19"/>
      <c r="K19" s="42">
        <v>748.5</v>
      </c>
      <c r="L19" s="42">
        <f>ROUND(K19/K42*100,1)</f>
        <v>68.6</v>
      </c>
      <c r="M19" s="19">
        <f>(K19/K5)*100</f>
        <v>2.0157978223458666</v>
      </c>
      <c r="N19" s="42">
        <v>384.2</v>
      </c>
      <c r="O19" s="42">
        <f>ROUND(N19/N42*100,1)</f>
        <v>122.8</v>
      </c>
      <c r="P19" s="19">
        <f>(N19/N5)*100</f>
        <v>2.540669223647666</v>
      </c>
      <c r="Q19" s="42">
        <v>367.6</v>
      </c>
      <c r="R19" s="42">
        <f>ROUND(Q19/Q42*100,1)</f>
        <v>148.3</v>
      </c>
      <c r="S19" s="19">
        <f>(Q19/Q5)*100</f>
        <v>1.79325820771745</v>
      </c>
    </row>
    <row r="20" spans="2:19" s="4" customFormat="1" ht="15" customHeight="1">
      <c r="B20" s="38"/>
      <c r="C20" s="39"/>
      <c r="D20" s="41"/>
      <c r="E20" s="35">
        <v>100</v>
      </c>
      <c r="F20" s="66"/>
      <c r="G20" s="43"/>
      <c r="H20" s="35">
        <f>(F19/C19*100)</f>
        <v>6.324925074925075</v>
      </c>
      <c r="I20" s="20"/>
      <c r="J20" s="20"/>
      <c r="K20" s="43"/>
      <c r="L20" s="43"/>
      <c r="M20" s="35">
        <f>(K19/C19*100)</f>
        <v>46.73451548451549</v>
      </c>
      <c r="N20" s="43"/>
      <c r="O20" s="43"/>
      <c r="P20" s="35">
        <f>(N19/C19*100)</f>
        <v>23.988511488511488</v>
      </c>
      <c r="Q20" s="43"/>
      <c r="R20" s="43"/>
      <c r="S20" s="36">
        <f>(Q19/C19*100)</f>
        <v>22.952047952047955</v>
      </c>
    </row>
    <row r="21" spans="2:19" s="4" customFormat="1" ht="15" customHeight="1">
      <c r="B21" s="4" t="s">
        <v>45</v>
      </c>
      <c r="C21" s="9"/>
      <c r="F21" s="13"/>
      <c r="K21" s="13"/>
      <c r="N21" s="13"/>
      <c r="Q21" s="28"/>
      <c r="R21" s="9" t="s">
        <v>19</v>
      </c>
      <c r="S21" s="9"/>
    </row>
    <row r="22" spans="3:18" s="4" customFormat="1" ht="15" customHeight="1">
      <c r="C22" s="10"/>
      <c r="R22" s="4" t="s">
        <v>18</v>
      </c>
    </row>
    <row r="23" spans="3:19" ht="13.5" customHeight="1">
      <c r="C23" s="11"/>
      <c r="R23" s="48" t="s">
        <v>10</v>
      </c>
      <c r="S23" s="48"/>
    </row>
    <row r="24" spans="2:8" ht="13.5" customHeight="1">
      <c r="B24" s="1" t="s">
        <v>44</v>
      </c>
      <c r="C24" s="11"/>
      <c r="F24" s="31"/>
      <c r="G24" s="31"/>
      <c r="H24" s="16"/>
    </row>
    <row r="25" spans="3:19" ht="13.5" customHeight="1" thickBot="1">
      <c r="C25" s="11"/>
      <c r="F25" s="32"/>
      <c r="G25" s="32"/>
      <c r="H25" s="21"/>
      <c r="S25" s="13" t="s">
        <v>23</v>
      </c>
    </row>
    <row r="26" spans="1:19" ht="13.5" customHeight="1" thickTop="1">
      <c r="A26" s="67"/>
      <c r="B26" s="68" t="s">
        <v>24</v>
      </c>
      <c r="C26" s="69" t="s">
        <v>25</v>
      </c>
      <c r="D26" s="70"/>
      <c r="E26" s="70"/>
      <c r="F26" s="71" t="s">
        <v>26</v>
      </c>
      <c r="G26" s="72"/>
      <c r="H26" s="72"/>
      <c r="I26" s="73"/>
      <c r="J26" s="74"/>
      <c r="K26" s="75" t="s">
        <v>27</v>
      </c>
      <c r="L26" s="72"/>
      <c r="M26" s="72"/>
      <c r="N26" s="71" t="s">
        <v>28</v>
      </c>
      <c r="O26" s="72"/>
      <c r="P26" s="72"/>
      <c r="Q26" s="76" t="s">
        <v>29</v>
      </c>
      <c r="R26" s="77"/>
      <c r="S26" s="77"/>
    </row>
    <row r="27" spans="1:19" ht="13.5" customHeight="1">
      <c r="A27" s="67"/>
      <c r="B27" s="78"/>
      <c r="C27" s="79" t="s">
        <v>30</v>
      </c>
      <c r="D27" s="79" t="s">
        <v>31</v>
      </c>
      <c r="E27" s="80" t="s">
        <v>32</v>
      </c>
      <c r="F27" s="81" t="s">
        <v>30</v>
      </c>
      <c r="G27" s="81" t="s">
        <v>31</v>
      </c>
      <c r="H27" s="81" t="s">
        <v>32</v>
      </c>
      <c r="I27" s="82"/>
      <c r="J27" s="83"/>
      <c r="K27" s="84" t="s">
        <v>30</v>
      </c>
      <c r="L27" s="81" t="s">
        <v>31</v>
      </c>
      <c r="M27" s="85" t="s">
        <v>32</v>
      </c>
      <c r="N27" s="81" t="s">
        <v>30</v>
      </c>
      <c r="O27" s="85" t="s">
        <v>31</v>
      </c>
      <c r="P27" s="85" t="s">
        <v>32</v>
      </c>
      <c r="Q27" s="81" t="s">
        <v>30</v>
      </c>
      <c r="R27" s="85" t="s">
        <v>31</v>
      </c>
      <c r="S27" s="86" t="s">
        <v>32</v>
      </c>
    </row>
    <row r="28" spans="1:19" ht="13.5" customHeight="1">
      <c r="A28" s="67"/>
      <c r="B28" s="87" t="s">
        <v>33</v>
      </c>
      <c r="C28" s="88">
        <v>81062.90000000001</v>
      </c>
      <c r="D28" s="89"/>
      <c r="E28" s="90"/>
      <c r="F28" s="91">
        <v>6979.2</v>
      </c>
      <c r="G28" s="92"/>
      <c r="H28" s="90"/>
      <c r="I28" s="93"/>
      <c r="J28" s="93"/>
      <c r="K28" s="92">
        <v>41384.20000000001</v>
      </c>
      <c r="L28" s="92"/>
      <c r="M28" s="94"/>
      <c r="N28" s="92">
        <v>16018.300000000001</v>
      </c>
      <c r="O28" s="92"/>
      <c r="P28" s="94"/>
      <c r="Q28" s="92">
        <v>16681.2</v>
      </c>
      <c r="R28" s="92"/>
      <c r="S28" s="94"/>
    </row>
    <row r="29" spans="1:19" ht="13.5" customHeight="1">
      <c r="A29" s="67"/>
      <c r="B29" s="95"/>
      <c r="C29" s="96"/>
      <c r="D29" s="97"/>
      <c r="E29" s="98"/>
      <c r="F29" s="99"/>
      <c r="G29" s="100"/>
      <c r="H29" s="101"/>
      <c r="I29" s="102"/>
      <c r="J29" s="102"/>
      <c r="K29" s="100"/>
      <c r="L29" s="100"/>
      <c r="M29" s="98"/>
      <c r="N29" s="100"/>
      <c r="O29" s="100"/>
      <c r="P29" s="101"/>
      <c r="Q29" s="100"/>
      <c r="R29" s="100"/>
      <c r="S29" s="101"/>
    </row>
    <row r="30" spans="1:19" ht="13.5" customHeight="1">
      <c r="A30" s="67"/>
      <c r="B30" s="103" t="s">
        <v>34</v>
      </c>
      <c r="C30" s="104">
        <v>7937.699999999999</v>
      </c>
      <c r="D30" s="105"/>
      <c r="E30" s="106"/>
      <c r="F30" s="107">
        <v>906.4</v>
      </c>
      <c r="G30" s="108"/>
      <c r="H30" s="109"/>
      <c r="I30" s="110"/>
      <c r="J30" s="110"/>
      <c r="K30" s="108">
        <v>3646.7</v>
      </c>
      <c r="L30" s="108"/>
      <c r="M30" s="109"/>
      <c r="N30" s="111">
        <v>1816.6</v>
      </c>
      <c r="O30" s="108"/>
      <c r="P30" s="109"/>
      <c r="Q30" s="108">
        <v>1568</v>
      </c>
      <c r="R30" s="108"/>
      <c r="S30" s="109"/>
    </row>
    <row r="31" spans="1:19" ht="13.5" customHeight="1">
      <c r="A31" s="67"/>
      <c r="B31" s="103"/>
      <c r="C31" s="112"/>
      <c r="D31" s="113"/>
      <c r="E31" s="114"/>
      <c r="F31" s="107"/>
      <c r="G31" s="108"/>
      <c r="H31" s="115"/>
      <c r="I31" s="116"/>
      <c r="J31" s="116"/>
      <c r="K31" s="108"/>
      <c r="L31" s="108"/>
      <c r="M31" s="115"/>
      <c r="N31" s="117"/>
      <c r="O31" s="108"/>
      <c r="P31" s="115"/>
      <c r="Q31" s="108"/>
      <c r="R31" s="108"/>
      <c r="S31" s="115"/>
    </row>
    <row r="32" spans="1:19" ht="13.5" customHeight="1">
      <c r="A32" s="67"/>
      <c r="B32" s="103" t="s">
        <v>35</v>
      </c>
      <c r="C32" s="104">
        <v>42722.00000000001</v>
      </c>
      <c r="D32" s="105"/>
      <c r="E32" s="106"/>
      <c r="F32" s="107">
        <v>4029</v>
      </c>
      <c r="G32" s="108"/>
      <c r="H32" s="109"/>
      <c r="I32" s="110"/>
      <c r="J32" s="110"/>
      <c r="K32" s="108">
        <v>21056.4</v>
      </c>
      <c r="L32" s="108"/>
      <c r="M32" s="109"/>
      <c r="N32" s="111">
        <v>8537.7</v>
      </c>
      <c r="O32" s="108"/>
      <c r="P32" s="109"/>
      <c r="Q32" s="108">
        <v>9098.9</v>
      </c>
      <c r="R32" s="108"/>
      <c r="S32" s="109"/>
    </row>
    <row r="33" spans="1:19" ht="13.5" customHeight="1">
      <c r="A33" s="67"/>
      <c r="B33" s="103"/>
      <c r="C33" s="112"/>
      <c r="D33" s="113"/>
      <c r="E33" s="114"/>
      <c r="F33" s="107"/>
      <c r="G33" s="108"/>
      <c r="H33" s="115"/>
      <c r="I33" s="116"/>
      <c r="J33" s="116"/>
      <c r="K33" s="108"/>
      <c r="L33" s="108"/>
      <c r="M33" s="115"/>
      <c r="N33" s="117"/>
      <c r="O33" s="108"/>
      <c r="P33" s="115"/>
      <c r="Q33" s="108"/>
      <c r="R33" s="108"/>
      <c r="S33" s="115"/>
    </row>
    <row r="34" spans="1:19" ht="13.5" customHeight="1">
      <c r="A34" s="67"/>
      <c r="B34" s="103" t="s">
        <v>36</v>
      </c>
      <c r="C34" s="104">
        <v>12188.4</v>
      </c>
      <c r="D34" s="105"/>
      <c r="E34" s="106"/>
      <c r="F34" s="107">
        <v>724</v>
      </c>
      <c r="G34" s="108"/>
      <c r="H34" s="109"/>
      <c r="I34" s="110"/>
      <c r="J34" s="110"/>
      <c r="K34" s="108">
        <v>6811.2</v>
      </c>
      <c r="L34" s="108"/>
      <c r="M34" s="109"/>
      <c r="N34" s="111">
        <v>2071.2</v>
      </c>
      <c r="O34" s="108"/>
      <c r="P34" s="109"/>
      <c r="Q34" s="108">
        <v>2582</v>
      </c>
      <c r="R34" s="108"/>
      <c r="S34" s="109"/>
    </row>
    <row r="35" spans="1:19" ht="13.5" customHeight="1">
      <c r="A35" s="67"/>
      <c r="B35" s="103"/>
      <c r="C35" s="112"/>
      <c r="D35" s="113"/>
      <c r="E35" s="114"/>
      <c r="F35" s="107"/>
      <c r="G35" s="108"/>
      <c r="H35" s="115"/>
      <c r="I35" s="116"/>
      <c r="J35" s="116"/>
      <c r="K35" s="108"/>
      <c r="L35" s="108"/>
      <c r="M35" s="115"/>
      <c r="N35" s="117"/>
      <c r="O35" s="108"/>
      <c r="P35" s="115"/>
      <c r="Q35" s="108"/>
      <c r="R35" s="108"/>
      <c r="S35" s="115"/>
    </row>
    <row r="36" spans="1:19" ht="13.5" customHeight="1">
      <c r="A36" s="67"/>
      <c r="B36" s="103" t="s">
        <v>9</v>
      </c>
      <c r="C36" s="118">
        <v>5777.700000000001</v>
      </c>
      <c r="D36" s="119"/>
      <c r="E36" s="106"/>
      <c r="F36" s="107">
        <v>332</v>
      </c>
      <c r="G36" s="108"/>
      <c r="H36" s="109"/>
      <c r="I36" s="110"/>
      <c r="J36" s="110"/>
      <c r="K36" s="108">
        <v>3109.3</v>
      </c>
      <c r="L36" s="108"/>
      <c r="M36" s="109"/>
      <c r="N36" s="111">
        <v>1099.4</v>
      </c>
      <c r="O36" s="108"/>
      <c r="P36" s="109"/>
      <c r="Q36" s="108">
        <v>1237</v>
      </c>
      <c r="R36" s="108"/>
      <c r="S36" s="109"/>
    </row>
    <row r="37" spans="1:19" ht="13.5" customHeight="1">
      <c r="A37" s="67"/>
      <c r="B37" s="103"/>
      <c r="C37" s="118"/>
      <c r="D37" s="119"/>
      <c r="E37" s="114"/>
      <c r="F37" s="107"/>
      <c r="G37" s="108"/>
      <c r="H37" s="115"/>
      <c r="I37" s="116"/>
      <c r="J37" s="116"/>
      <c r="K37" s="108"/>
      <c r="L37" s="108"/>
      <c r="M37" s="115"/>
      <c r="N37" s="117"/>
      <c r="O37" s="108"/>
      <c r="P37" s="115"/>
      <c r="Q37" s="108"/>
      <c r="R37" s="108"/>
      <c r="S37" s="115"/>
    </row>
    <row r="38" spans="1:19" ht="13.5" customHeight="1">
      <c r="A38" s="67"/>
      <c r="B38" s="103" t="s">
        <v>37</v>
      </c>
      <c r="C38" s="118">
        <v>7068.3</v>
      </c>
      <c r="D38" s="119"/>
      <c r="E38" s="106"/>
      <c r="F38" s="107">
        <v>636.3</v>
      </c>
      <c r="G38" s="108"/>
      <c r="H38" s="109"/>
      <c r="I38" s="110"/>
      <c r="J38" s="110"/>
      <c r="K38" s="108">
        <v>3983.3</v>
      </c>
      <c r="L38" s="108"/>
      <c r="M38" s="109"/>
      <c r="N38" s="111">
        <v>1308.2</v>
      </c>
      <c r="O38" s="108"/>
      <c r="P38" s="109"/>
      <c r="Q38" s="108">
        <v>1140.5</v>
      </c>
      <c r="R38" s="108"/>
      <c r="S38" s="109"/>
    </row>
    <row r="39" spans="1:19" ht="13.5" customHeight="1">
      <c r="A39" s="67"/>
      <c r="B39" s="103"/>
      <c r="C39" s="118"/>
      <c r="D39" s="119"/>
      <c r="E39" s="114"/>
      <c r="F39" s="107"/>
      <c r="G39" s="108"/>
      <c r="H39" s="115"/>
      <c r="I39" s="116"/>
      <c r="J39" s="116"/>
      <c r="K39" s="108"/>
      <c r="L39" s="108"/>
      <c r="M39" s="115"/>
      <c r="N39" s="117"/>
      <c r="O39" s="108"/>
      <c r="P39" s="115"/>
      <c r="Q39" s="108"/>
      <c r="R39" s="108"/>
      <c r="S39" s="115"/>
    </row>
    <row r="40" spans="1:19" ht="13.5" customHeight="1">
      <c r="A40" s="67"/>
      <c r="B40" s="103" t="s">
        <v>38</v>
      </c>
      <c r="C40" s="118">
        <v>5368.8</v>
      </c>
      <c r="D40" s="119"/>
      <c r="E40" s="106"/>
      <c r="F40" s="107">
        <v>351.5</v>
      </c>
      <c r="G40" s="108"/>
      <c r="H40" s="109"/>
      <c r="I40" s="110"/>
      <c r="J40" s="110"/>
      <c r="K40" s="108">
        <v>2777.3</v>
      </c>
      <c r="L40" s="108"/>
      <c r="M40" s="109"/>
      <c r="N40" s="111">
        <v>1185.2</v>
      </c>
      <c r="O40" s="108"/>
      <c r="P40" s="109"/>
      <c r="Q40" s="108">
        <v>1054.8</v>
      </c>
      <c r="R40" s="108"/>
      <c r="S40" s="109"/>
    </row>
    <row r="41" spans="1:19" ht="13.5" customHeight="1">
      <c r="A41" s="67"/>
      <c r="B41" s="103"/>
      <c r="C41" s="118"/>
      <c r="D41" s="119"/>
      <c r="E41" s="114"/>
      <c r="F41" s="107"/>
      <c r="G41" s="108"/>
      <c r="H41" s="115"/>
      <c r="I41" s="116"/>
      <c r="J41" s="116"/>
      <c r="K41" s="108"/>
      <c r="L41" s="108"/>
      <c r="M41" s="115"/>
      <c r="N41" s="117"/>
      <c r="O41" s="108"/>
      <c r="P41" s="115"/>
      <c r="Q41" s="108"/>
      <c r="R41" s="108"/>
      <c r="S41" s="115"/>
    </row>
    <row r="42" spans="1:19" ht="13.5" customHeight="1">
      <c r="A42" s="67"/>
      <c r="B42" s="120" t="s">
        <v>39</v>
      </c>
      <c r="C42" s="121">
        <v>1700.3</v>
      </c>
      <c r="D42" s="122"/>
      <c r="E42" s="123"/>
      <c r="F42" s="99">
        <v>47.8</v>
      </c>
      <c r="G42" s="100"/>
      <c r="H42" s="124"/>
      <c r="I42" s="93"/>
      <c r="J42" s="93"/>
      <c r="K42" s="100">
        <v>1091.8</v>
      </c>
      <c r="L42" s="100"/>
      <c r="M42" s="124"/>
      <c r="N42" s="125">
        <v>312.9</v>
      </c>
      <c r="O42" s="100"/>
      <c r="P42" s="124"/>
      <c r="Q42" s="100">
        <v>247.8</v>
      </c>
      <c r="R42" s="100"/>
      <c r="S42" s="124"/>
    </row>
    <row r="43" spans="1:19" ht="13.5" customHeight="1">
      <c r="A43" s="67"/>
      <c r="B43" s="126"/>
      <c r="C43" s="127"/>
      <c r="D43" s="128"/>
      <c r="E43" s="129"/>
      <c r="F43" s="130"/>
      <c r="G43" s="131"/>
      <c r="H43" s="129"/>
      <c r="I43" s="102"/>
      <c r="J43" s="102"/>
      <c r="K43" s="131"/>
      <c r="L43" s="131"/>
      <c r="M43" s="132"/>
      <c r="N43" s="133"/>
      <c r="O43" s="131"/>
      <c r="P43" s="132"/>
      <c r="Q43" s="131"/>
      <c r="R43" s="131"/>
      <c r="S43" s="101"/>
    </row>
    <row r="44" spans="1:19" ht="13.5" customHeight="1">
      <c r="A44" s="67"/>
      <c r="B44" s="134" t="s">
        <v>40</v>
      </c>
      <c r="C44" s="135"/>
      <c r="D44" s="67"/>
      <c r="E44" s="67"/>
      <c r="F44" s="136"/>
      <c r="G44" s="67"/>
      <c r="H44" s="67"/>
      <c r="I44" s="67"/>
      <c r="J44" s="67"/>
      <c r="K44" s="136"/>
      <c r="L44" s="67"/>
      <c r="M44" s="67"/>
      <c r="N44" s="136"/>
      <c r="O44" s="67"/>
      <c r="P44" s="67"/>
      <c r="Q44" s="137"/>
      <c r="R44" s="135" t="s">
        <v>41</v>
      </c>
      <c r="S44" s="135"/>
    </row>
    <row r="45" spans="1:19" ht="13.5" customHeight="1">
      <c r="A45" s="67"/>
      <c r="B45" s="134" t="s">
        <v>42</v>
      </c>
      <c r="C45" s="30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34" t="s">
        <v>43</v>
      </c>
      <c r="S45" s="67"/>
    </row>
  </sheetData>
  <sheetProtection/>
  <mergeCells count="189">
    <mergeCell ref="K42:K43"/>
    <mergeCell ref="L42:L43"/>
    <mergeCell ref="N42:N43"/>
    <mergeCell ref="O42:O43"/>
    <mergeCell ref="Q42:Q43"/>
    <mergeCell ref="R42:R43"/>
    <mergeCell ref="L40:L41"/>
    <mergeCell ref="N40:N41"/>
    <mergeCell ref="O40:O41"/>
    <mergeCell ref="Q40:Q41"/>
    <mergeCell ref="R40:R41"/>
    <mergeCell ref="B42:B43"/>
    <mergeCell ref="C42:C43"/>
    <mergeCell ref="D42:D43"/>
    <mergeCell ref="F42:F43"/>
    <mergeCell ref="G42:G43"/>
    <mergeCell ref="B40:B41"/>
    <mergeCell ref="C40:C41"/>
    <mergeCell ref="D40:D41"/>
    <mergeCell ref="F40:F41"/>
    <mergeCell ref="G40:G41"/>
    <mergeCell ref="K40:K41"/>
    <mergeCell ref="K38:K39"/>
    <mergeCell ref="L38:L39"/>
    <mergeCell ref="N38:N39"/>
    <mergeCell ref="O38:O39"/>
    <mergeCell ref="Q38:Q39"/>
    <mergeCell ref="R38:R39"/>
    <mergeCell ref="L36:L37"/>
    <mergeCell ref="N36:N37"/>
    <mergeCell ref="O36:O37"/>
    <mergeCell ref="Q36:Q37"/>
    <mergeCell ref="R36:R37"/>
    <mergeCell ref="B38:B39"/>
    <mergeCell ref="C38:C39"/>
    <mergeCell ref="D38:D39"/>
    <mergeCell ref="F38:F39"/>
    <mergeCell ref="G38:G39"/>
    <mergeCell ref="B36:B37"/>
    <mergeCell ref="C36:C37"/>
    <mergeCell ref="D36:D37"/>
    <mergeCell ref="F36:F37"/>
    <mergeCell ref="G36:G37"/>
    <mergeCell ref="K36:K37"/>
    <mergeCell ref="K34:K35"/>
    <mergeCell ref="L34:L35"/>
    <mergeCell ref="N34:N35"/>
    <mergeCell ref="O34:O35"/>
    <mergeCell ref="Q34:Q35"/>
    <mergeCell ref="R34:R35"/>
    <mergeCell ref="L32:L33"/>
    <mergeCell ref="N32:N33"/>
    <mergeCell ref="O32:O33"/>
    <mergeCell ref="Q32:Q33"/>
    <mergeCell ref="R32:R33"/>
    <mergeCell ref="B34:B35"/>
    <mergeCell ref="C34:C35"/>
    <mergeCell ref="D34:D35"/>
    <mergeCell ref="F34:F35"/>
    <mergeCell ref="G34:G35"/>
    <mergeCell ref="N30:N31"/>
    <mergeCell ref="O30:O31"/>
    <mergeCell ref="Q30:Q31"/>
    <mergeCell ref="R30:R31"/>
    <mergeCell ref="B32:B33"/>
    <mergeCell ref="C32:C33"/>
    <mergeCell ref="D32:D33"/>
    <mergeCell ref="F32:F33"/>
    <mergeCell ref="G32:G33"/>
    <mergeCell ref="K32:K33"/>
    <mergeCell ref="O28:O29"/>
    <mergeCell ref="Q28:Q29"/>
    <mergeCell ref="R28:R29"/>
    <mergeCell ref="B30:B31"/>
    <mergeCell ref="C30:C31"/>
    <mergeCell ref="D30:D31"/>
    <mergeCell ref="F30:F31"/>
    <mergeCell ref="G30:G31"/>
    <mergeCell ref="K30:K31"/>
    <mergeCell ref="L30:L31"/>
    <mergeCell ref="N26:P26"/>
    <mergeCell ref="Q26:S26"/>
    <mergeCell ref="B28:B29"/>
    <mergeCell ref="C28:C29"/>
    <mergeCell ref="D28:D29"/>
    <mergeCell ref="F28:F29"/>
    <mergeCell ref="G28:G29"/>
    <mergeCell ref="K28:K29"/>
    <mergeCell ref="L28:L29"/>
    <mergeCell ref="N28:N29"/>
    <mergeCell ref="F3:H3"/>
    <mergeCell ref="K7:K8"/>
    <mergeCell ref="L7:L8"/>
    <mergeCell ref="B26:B27"/>
    <mergeCell ref="C26:E26"/>
    <mergeCell ref="F26:H26"/>
    <mergeCell ref="K26:M26"/>
    <mergeCell ref="B3:B4"/>
    <mergeCell ref="B5:B6"/>
    <mergeCell ref="C5:C6"/>
    <mergeCell ref="Q5:Q6"/>
    <mergeCell ref="R5:R6"/>
    <mergeCell ref="O7:O8"/>
    <mergeCell ref="Q7:Q8"/>
    <mergeCell ref="R7:R8"/>
    <mergeCell ref="K3:M3"/>
    <mergeCell ref="N3:P3"/>
    <mergeCell ref="Q3:S3"/>
    <mergeCell ref="D5:D6"/>
    <mergeCell ref="F5:F6"/>
    <mergeCell ref="N7:N8"/>
    <mergeCell ref="B7:B8"/>
    <mergeCell ref="C7:C8"/>
    <mergeCell ref="D7:D8"/>
    <mergeCell ref="G7:G8"/>
    <mergeCell ref="C3:E3"/>
    <mergeCell ref="O17:O18"/>
    <mergeCell ref="G5:G6"/>
    <mergeCell ref="K5:K6"/>
    <mergeCell ref="L5:L6"/>
    <mergeCell ref="N5:N6"/>
    <mergeCell ref="O5:O6"/>
    <mergeCell ref="L9:L10"/>
    <mergeCell ref="G9:G10"/>
    <mergeCell ref="F7:F8"/>
    <mergeCell ref="R23:S23"/>
    <mergeCell ref="R9:R10"/>
    <mergeCell ref="R11:R12"/>
    <mergeCell ref="N9:N10"/>
    <mergeCell ref="O9:O10"/>
    <mergeCell ref="Q9:Q10"/>
    <mergeCell ref="R13:R14"/>
    <mergeCell ref="Q13:Q14"/>
    <mergeCell ref="Q15:Q16"/>
    <mergeCell ref="Q11:Q12"/>
    <mergeCell ref="B11:B12"/>
    <mergeCell ref="C11:C12"/>
    <mergeCell ref="D11:D12"/>
    <mergeCell ref="F11:F12"/>
    <mergeCell ref="G11:G12"/>
    <mergeCell ref="K9:K10"/>
    <mergeCell ref="K11:K12"/>
    <mergeCell ref="N17:N18"/>
    <mergeCell ref="B9:B10"/>
    <mergeCell ref="B13:B14"/>
    <mergeCell ref="C13:C14"/>
    <mergeCell ref="D13:D14"/>
    <mergeCell ref="F13:F14"/>
    <mergeCell ref="G13:G14"/>
    <mergeCell ref="C9:C10"/>
    <mergeCell ref="D9:D10"/>
    <mergeCell ref="F9:F10"/>
    <mergeCell ref="L11:L12"/>
    <mergeCell ref="N11:N12"/>
    <mergeCell ref="O11:O12"/>
    <mergeCell ref="K13:K14"/>
    <mergeCell ref="L13:L14"/>
    <mergeCell ref="N13:N14"/>
    <mergeCell ref="O13:O14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G17:G18"/>
    <mergeCell ref="K17:K18"/>
    <mergeCell ref="Q17:Q18"/>
    <mergeCell ref="R17:R18"/>
    <mergeCell ref="O19:O20"/>
    <mergeCell ref="K15:K16"/>
    <mergeCell ref="L15:L16"/>
    <mergeCell ref="N15:N16"/>
    <mergeCell ref="O15:O16"/>
    <mergeCell ref="R15:R16"/>
    <mergeCell ref="L17:L18"/>
    <mergeCell ref="B19:B20"/>
    <mergeCell ref="C19:C20"/>
    <mergeCell ref="D19:D20"/>
    <mergeCell ref="F19:F20"/>
    <mergeCell ref="G19:G20"/>
    <mergeCell ref="R19:R20"/>
    <mergeCell ref="Q19:Q20"/>
    <mergeCell ref="K19:K20"/>
    <mergeCell ref="L19:L20"/>
    <mergeCell ref="N19:N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2021-11-18T01:32:33Z</cp:lastPrinted>
  <dcterms:created xsi:type="dcterms:W3CDTF">1998-04-04T10:31:00Z</dcterms:created>
  <dcterms:modified xsi:type="dcterms:W3CDTF">2023-04-06T01:56:43Z</dcterms:modified>
  <cp:category/>
  <cp:version/>
  <cp:contentType/>
  <cp:contentStatus/>
</cp:coreProperties>
</file>