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900" yWindow="270" windowWidth="15120" windowHeight="5085" tabRatio="601" activeTab="2"/>
  </bookViews>
  <sheets>
    <sheet name="52(1)" sheetId="5" r:id="rId1"/>
    <sheet name="52(2)" sheetId="4" r:id="rId2"/>
    <sheet name="52(3)-(4)" sheetId="6" r:id="rId3"/>
  </sheets>
  <definedNames>
    <definedName name="_xlnm.Print_Area" localSheetId="0">'52(1)'!$B$1:$AD$26</definedName>
    <definedName name="_xlnm.Print_Area" localSheetId="1">'52(2)'!$B$1:$AI$24</definedName>
    <definedName name="_xlnm.Print_Area" localSheetId="2">'52(3)-(4)'!$A$1:$X$50</definedName>
  </definedNames>
  <calcPr calcId="152511"/>
</workbook>
</file>

<file path=xl/calcChain.xml><?xml version="1.0" encoding="utf-8"?>
<calcChain xmlns="http://schemas.openxmlformats.org/spreadsheetml/2006/main">
  <c r="J48" i="6" l="1"/>
  <c r="G48" i="6" s="1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I35" i="6" s="1"/>
  <c r="J22" i="6"/>
  <c r="G22" i="6" s="1"/>
  <c r="I22" i="6"/>
  <c r="J21" i="6"/>
  <c r="I21" i="6"/>
  <c r="J20" i="6"/>
  <c r="I20" i="6"/>
  <c r="J19" i="6"/>
  <c r="I19" i="6"/>
  <c r="F19" i="6" s="1"/>
  <c r="J18" i="6"/>
  <c r="I18" i="6"/>
  <c r="J17" i="6"/>
  <c r="I17" i="6"/>
  <c r="J16" i="6"/>
  <c r="I16" i="6"/>
  <c r="J15" i="6"/>
  <c r="I15" i="6"/>
  <c r="J14" i="6"/>
  <c r="I14" i="6"/>
  <c r="J13" i="6"/>
  <c r="I13" i="6"/>
  <c r="I9" i="6" s="1"/>
  <c r="J12" i="6"/>
  <c r="I12" i="6"/>
  <c r="J11" i="6"/>
  <c r="I11" i="6"/>
  <c r="M48" i="6"/>
  <c r="F48" i="6"/>
  <c r="M47" i="6"/>
  <c r="G47" i="6"/>
  <c r="M46" i="6"/>
  <c r="F46" i="6"/>
  <c r="M45" i="6"/>
  <c r="G45" i="6"/>
  <c r="M44" i="6"/>
  <c r="G44" i="6"/>
  <c r="F44" i="6"/>
  <c r="M43" i="6"/>
  <c r="G43" i="6"/>
  <c r="M42" i="6"/>
  <c r="G42" i="6"/>
  <c r="M41" i="6"/>
  <c r="G41" i="6"/>
  <c r="M40" i="6"/>
  <c r="G40" i="6"/>
  <c r="F40" i="6"/>
  <c r="M39" i="6"/>
  <c r="G39" i="6"/>
  <c r="M38" i="6"/>
  <c r="F38" i="6"/>
  <c r="M37" i="6"/>
  <c r="G37" i="6"/>
  <c r="R35" i="6"/>
  <c r="P35" i="6" s="1"/>
  <c r="O35" i="6"/>
  <c r="N35" i="6"/>
  <c r="S22" i="6"/>
  <c r="M22" i="6"/>
  <c r="S21" i="6"/>
  <c r="M21" i="6"/>
  <c r="G21" i="6"/>
  <c r="S20" i="6"/>
  <c r="M20" i="6"/>
  <c r="G20" i="6"/>
  <c r="S19" i="6"/>
  <c r="M19" i="6"/>
  <c r="G19" i="6"/>
  <c r="S18" i="6"/>
  <c r="M18" i="6"/>
  <c r="G18" i="6"/>
  <c r="F18" i="6"/>
  <c r="S17" i="6"/>
  <c r="M17" i="6"/>
  <c r="G17" i="6"/>
  <c r="S16" i="6"/>
  <c r="P16" i="6"/>
  <c r="M16" i="6"/>
  <c r="G16" i="6"/>
  <c r="S15" i="6"/>
  <c r="P15" i="6"/>
  <c r="M15" i="6"/>
  <c r="G15" i="6"/>
  <c r="S14" i="6"/>
  <c r="P14" i="6"/>
  <c r="M14" i="6"/>
  <c r="G14" i="6"/>
  <c r="S13" i="6"/>
  <c r="M13" i="6"/>
  <c r="G13" i="6"/>
  <c r="F13" i="6"/>
  <c r="S12" i="6"/>
  <c r="M12" i="6"/>
  <c r="G12" i="6"/>
  <c r="S11" i="6"/>
  <c r="M11" i="6"/>
  <c r="G11" i="6"/>
  <c r="U9" i="6"/>
  <c r="T9" i="6"/>
  <c r="R9" i="6"/>
  <c r="Q9" i="6"/>
  <c r="O9" i="6"/>
  <c r="N9" i="6"/>
  <c r="F13" i="5"/>
  <c r="Q10" i="5"/>
  <c r="F21" i="5"/>
  <c r="G13" i="5"/>
  <c r="G23" i="5"/>
  <c r="F23" i="5"/>
  <c r="G22" i="5"/>
  <c r="F22" i="5"/>
  <c r="G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2" i="5"/>
  <c r="F12" i="5"/>
  <c r="G10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K10" i="5"/>
  <c r="J10" i="5"/>
  <c r="Y10" i="5"/>
  <c r="X10" i="5"/>
  <c r="W10" i="5"/>
  <c r="V10" i="5"/>
  <c r="U10" i="5"/>
  <c r="T10" i="5"/>
  <c r="S10" i="5"/>
  <c r="R10" i="5"/>
  <c r="P10" i="5"/>
  <c r="O10" i="5"/>
  <c r="M10" i="5"/>
  <c r="L10" i="5"/>
  <c r="J21" i="4"/>
  <c r="G21" i="4" s="1"/>
  <c r="I21" i="4"/>
  <c r="J20" i="4"/>
  <c r="I20" i="4"/>
  <c r="F20" i="4" s="1"/>
  <c r="J19" i="4"/>
  <c r="G19" i="4" s="1"/>
  <c r="I19" i="4"/>
  <c r="J18" i="4"/>
  <c r="I18" i="4"/>
  <c r="J17" i="4"/>
  <c r="G17" i="4" s="1"/>
  <c r="I17" i="4"/>
  <c r="J16" i="4"/>
  <c r="I16" i="4"/>
  <c r="F16" i="4" s="1"/>
  <c r="J15" i="4"/>
  <c r="G15" i="4" s="1"/>
  <c r="I15" i="4"/>
  <c r="J14" i="4"/>
  <c r="I14" i="4"/>
  <c r="J13" i="4"/>
  <c r="G13" i="4" s="1"/>
  <c r="I13" i="4"/>
  <c r="J12" i="4"/>
  <c r="I12" i="4"/>
  <c r="F12" i="4" s="1"/>
  <c r="J11" i="4"/>
  <c r="G11" i="4" s="1"/>
  <c r="I11" i="4"/>
  <c r="H18" i="4"/>
  <c r="I10" i="4"/>
  <c r="H10" i="4" s="1"/>
  <c r="J10" i="4"/>
  <c r="AG21" i="4"/>
  <c r="AA21" i="4"/>
  <c r="R21" i="4"/>
  <c r="K21" i="4"/>
  <c r="H21" i="4"/>
  <c r="AG20" i="4"/>
  <c r="AA20" i="4"/>
  <c r="R20" i="4"/>
  <c r="K20" i="4"/>
  <c r="G20" i="4"/>
  <c r="AG19" i="4"/>
  <c r="AA19" i="4"/>
  <c r="R19" i="4"/>
  <c r="K19" i="4"/>
  <c r="F19" i="4"/>
  <c r="AG18" i="4"/>
  <c r="AA18" i="4"/>
  <c r="R18" i="4"/>
  <c r="K18" i="4"/>
  <c r="G18" i="4"/>
  <c r="AG17" i="4"/>
  <c r="AA17" i="4"/>
  <c r="X17" i="4"/>
  <c r="R17" i="4"/>
  <c r="K17" i="4"/>
  <c r="F17" i="4"/>
  <c r="AG16" i="4"/>
  <c r="AA16" i="4"/>
  <c r="X16" i="4"/>
  <c r="R16" i="4"/>
  <c r="K16" i="4"/>
  <c r="AG15" i="4"/>
  <c r="AA15" i="4"/>
  <c r="X15" i="4"/>
  <c r="U15" i="4"/>
  <c r="R15" i="4"/>
  <c r="N15" i="4"/>
  <c r="K15" i="4"/>
  <c r="F15" i="4"/>
  <c r="AG14" i="4"/>
  <c r="AD14" i="4"/>
  <c r="AA14" i="4"/>
  <c r="X14" i="4"/>
  <c r="U14" i="4"/>
  <c r="R14" i="4"/>
  <c r="N14" i="4"/>
  <c r="K14" i="4"/>
  <c r="G14" i="4"/>
  <c r="AG13" i="4"/>
  <c r="AD13" i="4"/>
  <c r="AA13" i="4"/>
  <c r="X13" i="4"/>
  <c r="U13" i="4"/>
  <c r="R13" i="4"/>
  <c r="N13" i="4"/>
  <c r="K13" i="4"/>
  <c r="F13" i="4"/>
  <c r="AG12" i="4"/>
  <c r="AD12" i="4"/>
  <c r="AA12" i="4"/>
  <c r="X12" i="4"/>
  <c r="R12" i="4"/>
  <c r="K12" i="4"/>
  <c r="G12" i="4"/>
  <c r="AG11" i="4"/>
  <c r="AD11" i="4"/>
  <c r="AA11" i="4"/>
  <c r="X11" i="4"/>
  <c r="R11" i="4"/>
  <c r="K11" i="4"/>
  <c r="F11" i="4"/>
  <c r="AG10" i="4"/>
  <c r="AD10" i="4"/>
  <c r="AA10" i="4"/>
  <c r="X10" i="4"/>
  <c r="R10" i="4"/>
  <c r="K10" i="4"/>
  <c r="G10" i="4"/>
  <c r="AI8" i="4"/>
  <c r="AH8" i="4"/>
  <c r="AF8" i="4"/>
  <c r="AE8" i="4"/>
  <c r="AC8" i="4"/>
  <c r="AB8" i="4"/>
  <c r="Z8" i="4"/>
  <c r="Y8" i="4"/>
  <c r="W8" i="4"/>
  <c r="V8" i="4"/>
  <c r="T8" i="4"/>
  <c r="S8" i="4"/>
  <c r="P8" i="4"/>
  <c r="O8" i="4"/>
  <c r="M8" i="4"/>
  <c r="L8" i="4"/>
  <c r="K8" i="4" s="1"/>
  <c r="J35" i="6" l="1"/>
  <c r="E18" i="6"/>
  <c r="H48" i="6"/>
  <c r="H43" i="6"/>
  <c r="H47" i="6"/>
  <c r="H11" i="6"/>
  <c r="E13" i="6"/>
  <c r="H17" i="6"/>
  <c r="J9" i="6"/>
  <c r="H9" i="6" s="1"/>
  <c r="H15" i="6"/>
  <c r="E19" i="6"/>
  <c r="H20" i="6"/>
  <c r="H22" i="6"/>
  <c r="E44" i="6"/>
  <c r="H46" i="6"/>
  <c r="F20" i="6"/>
  <c r="E20" i="6" s="1"/>
  <c r="H12" i="6"/>
  <c r="H18" i="6"/>
  <c r="F43" i="6"/>
  <c r="E43" i="6" s="1"/>
  <c r="H13" i="6"/>
  <c r="H16" i="6"/>
  <c r="H42" i="6"/>
  <c r="H44" i="6"/>
  <c r="F47" i="6"/>
  <c r="E47" i="6" s="1"/>
  <c r="E48" i="6"/>
  <c r="P9" i="6"/>
  <c r="F11" i="6"/>
  <c r="E11" i="6" s="1"/>
  <c r="H14" i="6"/>
  <c r="H19" i="6"/>
  <c r="H21" i="6"/>
  <c r="F22" i="6"/>
  <c r="E22" i="6" s="1"/>
  <c r="H37" i="6"/>
  <c r="H38" i="6"/>
  <c r="H39" i="6"/>
  <c r="E40" i="6"/>
  <c r="H41" i="6"/>
  <c r="H45" i="6"/>
  <c r="M9" i="6"/>
  <c r="F15" i="6"/>
  <c r="E15" i="6" s="1"/>
  <c r="F17" i="6"/>
  <c r="E17" i="6" s="1"/>
  <c r="F21" i="6"/>
  <c r="E21" i="6" s="1"/>
  <c r="H40" i="6"/>
  <c r="F42" i="6"/>
  <c r="E42" i="6" s="1"/>
  <c r="S9" i="6"/>
  <c r="F12" i="6"/>
  <c r="E12" i="6" s="1"/>
  <c r="F14" i="6"/>
  <c r="E14" i="6" s="1"/>
  <c r="F39" i="6"/>
  <c r="E39" i="6" s="1"/>
  <c r="M35" i="6"/>
  <c r="G9" i="6"/>
  <c r="F16" i="6"/>
  <c r="H35" i="6"/>
  <c r="F37" i="6"/>
  <c r="G38" i="6"/>
  <c r="F41" i="6"/>
  <c r="E41" i="6" s="1"/>
  <c r="F45" i="6"/>
  <c r="E45" i="6" s="1"/>
  <c r="G46" i="6"/>
  <c r="E46" i="6" s="1"/>
  <c r="H10" i="5"/>
  <c r="F10" i="5" s="1"/>
  <c r="I10" i="5"/>
  <c r="F10" i="4"/>
  <c r="E11" i="4"/>
  <c r="AG8" i="4"/>
  <c r="E15" i="4"/>
  <c r="X8" i="4"/>
  <c r="AD8" i="4"/>
  <c r="R8" i="4"/>
  <c r="N8" i="4"/>
  <c r="U8" i="4"/>
  <c r="AA8" i="4"/>
  <c r="I8" i="4"/>
  <c r="H16" i="4"/>
  <c r="E12" i="4"/>
  <c r="H14" i="4"/>
  <c r="F18" i="4"/>
  <c r="E18" i="4" s="1"/>
  <c r="F21" i="4"/>
  <c r="E21" i="4" s="1"/>
  <c r="E13" i="4"/>
  <c r="E17" i="4"/>
  <c r="H20" i="4"/>
  <c r="H19" i="4"/>
  <c r="E20" i="4"/>
  <c r="E19" i="4"/>
  <c r="E10" i="4"/>
  <c r="J8" i="4"/>
  <c r="H11" i="4"/>
  <c r="H12" i="4"/>
  <c r="H13" i="4"/>
  <c r="F14" i="4"/>
  <c r="E14" i="4" s="1"/>
  <c r="H15" i="4"/>
  <c r="G16" i="4"/>
  <c r="E16" i="4" s="1"/>
  <c r="H17" i="4"/>
  <c r="E37" i="6" l="1"/>
  <c r="F35" i="6"/>
  <c r="E16" i="6"/>
  <c r="F9" i="6"/>
  <c r="E9" i="6" s="1"/>
  <c r="G35" i="6"/>
  <c r="E38" i="6"/>
  <c r="H8" i="4"/>
  <c r="F8" i="4"/>
  <c r="G8" i="4"/>
  <c r="E35" i="6" l="1"/>
  <c r="E8" i="4"/>
</calcChain>
</file>

<file path=xl/sharedStrings.xml><?xml version="1.0" encoding="utf-8"?>
<sst xmlns="http://schemas.openxmlformats.org/spreadsheetml/2006/main" count="547" uniqueCount="79">
  <si>
    <t>単位　便</t>
    <rPh sb="0" eb="2">
      <t>タンイ</t>
    </rPh>
    <rPh sb="3" eb="4">
      <t>ビン</t>
    </rPh>
    <phoneticPr fontId="2"/>
  </si>
  <si>
    <t>予定便数</t>
    <rPh sb="0" eb="2">
      <t>ヨテイ</t>
    </rPh>
    <rPh sb="2" eb="4">
      <t>ビンスウ</t>
    </rPh>
    <phoneticPr fontId="2"/>
  </si>
  <si>
    <t>単位　人</t>
    <rPh sb="0" eb="2">
      <t>タンイ</t>
    </rPh>
    <rPh sb="3" eb="4">
      <t>ニン</t>
    </rPh>
    <phoneticPr fontId="2"/>
  </si>
  <si>
    <t>計</t>
    <rPh sb="0" eb="1">
      <t>ケイ</t>
    </rPh>
    <phoneticPr fontId="2"/>
  </si>
  <si>
    <t>乗　客</t>
    <rPh sb="0" eb="1">
      <t>ジョウ</t>
    </rPh>
    <rPh sb="2" eb="3">
      <t>キャク</t>
    </rPh>
    <phoneticPr fontId="2"/>
  </si>
  <si>
    <t>降　客</t>
    <rPh sb="0" eb="1">
      <t>コウ</t>
    </rPh>
    <rPh sb="2" eb="3">
      <t>キャク</t>
    </rPh>
    <phoneticPr fontId="2"/>
  </si>
  <si>
    <t xml:space="preserve"> 利   用   状   況</t>
  </si>
  <si>
    <t xml:space="preserve">  乗  降  客  人  員</t>
  </si>
  <si>
    <t>月</t>
    <rPh sb="0" eb="1">
      <t>ツキ</t>
    </rPh>
    <phoneticPr fontId="2"/>
  </si>
  <si>
    <t>注1　片道を1便とする。</t>
    <rPh sb="0" eb="1">
      <t>チュウ</t>
    </rPh>
    <rPh sb="3" eb="5">
      <t>カタミチ</t>
    </rPh>
    <rPh sb="7" eb="8">
      <t>ビン</t>
    </rPh>
    <phoneticPr fontId="2"/>
  </si>
  <si>
    <t>　 2　その他は，不定期便（臨時便，ダイバート便，チャーター便）の合計である。</t>
    <rPh sb="4" eb="7">
      <t>ソノタ</t>
    </rPh>
    <rPh sb="9" eb="12">
      <t>フテイキ</t>
    </rPh>
    <rPh sb="12" eb="13">
      <t>ビン</t>
    </rPh>
    <rPh sb="14" eb="17">
      <t>リンジビン</t>
    </rPh>
    <rPh sb="23" eb="24">
      <t>ビン</t>
    </rPh>
    <rPh sb="30" eb="31">
      <t>ビン</t>
    </rPh>
    <rPh sb="33" eb="35">
      <t>ゴウケイ</t>
    </rPh>
    <phoneticPr fontId="2"/>
  </si>
  <si>
    <t xml:space="preserve"> 　運  航  状  況</t>
    <phoneticPr fontId="2"/>
  </si>
  <si>
    <t>ソ　　ウ　　ル　　線</t>
    <rPh sb="9" eb="10">
      <t>セン</t>
    </rPh>
    <phoneticPr fontId="2"/>
  </si>
  <si>
    <t>東　　　　京　　　　線</t>
    <rPh sb="0" eb="1">
      <t>ヒガシ</t>
    </rPh>
    <rPh sb="5" eb="6">
      <t>キョウ</t>
    </rPh>
    <rPh sb="10" eb="11">
      <t>セン</t>
    </rPh>
    <phoneticPr fontId="2"/>
  </si>
  <si>
    <t>そ　　　の　　　他</t>
    <rPh sb="8" eb="9">
      <t>タ</t>
    </rPh>
    <phoneticPr fontId="2"/>
  </si>
  <si>
    <t>年度</t>
    <rPh sb="0" eb="2">
      <t>ネンド</t>
    </rPh>
    <phoneticPr fontId="2"/>
  </si>
  <si>
    <t>運　航　便　数</t>
    <rPh sb="0" eb="1">
      <t>ウン</t>
    </rPh>
    <rPh sb="2" eb="3">
      <t>コウ</t>
    </rPh>
    <rPh sb="4" eb="5">
      <t>ビン</t>
    </rPh>
    <rPh sb="6" eb="7">
      <t>カズ</t>
    </rPh>
    <phoneticPr fontId="2"/>
  </si>
  <si>
    <t>運航便数</t>
    <rPh sb="0" eb="2">
      <t>ウンコウ</t>
    </rPh>
    <rPh sb="2" eb="4">
      <t>ビンスウ</t>
    </rPh>
    <phoneticPr fontId="2"/>
  </si>
  <si>
    <t>大阪（伊丹・関西）線</t>
    <rPh sb="0" eb="2">
      <t>オオサカ</t>
    </rPh>
    <rPh sb="3" eb="5">
      <t>イタミ</t>
    </rPh>
    <phoneticPr fontId="2"/>
  </si>
  <si>
    <t>総                         数</t>
    <rPh sb="0" eb="1">
      <t>フサ</t>
    </rPh>
    <rPh sb="26" eb="27">
      <t>カズ</t>
    </rPh>
    <phoneticPr fontId="2"/>
  </si>
  <si>
    <t>国   内   総   数</t>
    <rPh sb="0" eb="1">
      <t>クニ</t>
    </rPh>
    <rPh sb="4" eb="5">
      <t>ナイ</t>
    </rPh>
    <rPh sb="8" eb="9">
      <t>ソウ</t>
    </rPh>
    <rPh sb="12" eb="13">
      <t>スウ</t>
    </rPh>
    <phoneticPr fontId="2"/>
  </si>
  <si>
    <t xml:space="preserve"> 名　　古　　屋　　線</t>
    <rPh sb="1" eb="2">
      <t>メイ</t>
    </rPh>
    <rPh sb="4" eb="5">
      <t>イニシエ</t>
    </rPh>
    <rPh sb="7" eb="8">
      <t>ヤ</t>
    </rPh>
    <rPh sb="10" eb="11">
      <t>セン</t>
    </rPh>
    <phoneticPr fontId="2"/>
  </si>
  <si>
    <t xml:space="preserve">（1）　旭  川  空  港　 </t>
    <rPh sb="4" eb="5">
      <t>アサヒ</t>
    </rPh>
    <rPh sb="7" eb="8">
      <t>カワ</t>
    </rPh>
    <rPh sb="10" eb="11">
      <t>カラ</t>
    </rPh>
    <rPh sb="13" eb="14">
      <t>ミナト</t>
    </rPh>
    <phoneticPr fontId="2"/>
  </si>
  <si>
    <t xml:space="preserve">（3）　旭  川  空  港　貨　物　 </t>
    <rPh sb="4" eb="5">
      <t>アサヒ</t>
    </rPh>
    <rPh sb="7" eb="8">
      <t>カワ</t>
    </rPh>
    <rPh sb="10" eb="11">
      <t>カラ</t>
    </rPh>
    <rPh sb="13" eb="14">
      <t>ミナト</t>
    </rPh>
    <rPh sb="15" eb="16">
      <t>カ</t>
    </rPh>
    <rPh sb="17" eb="18">
      <t>ブツ</t>
    </rPh>
    <phoneticPr fontId="2"/>
  </si>
  <si>
    <t xml:space="preserve"> 　輸　送  状  況　(　航　空　貨　物　）</t>
    <rPh sb="2" eb="3">
      <t>ユ</t>
    </rPh>
    <rPh sb="4" eb="5">
      <t>ソウ</t>
    </rPh>
    <rPh sb="14" eb="15">
      <t>コウ</t>
    </rPh>
    <rPh sb="16" eb="17">
      <t>ソラ</t>
    </rPh>
    <rPh sb="18" eb="19">
      <t>カ</t>
    </rPh>
    <rPh sb="20" eb="21">
      <t>ブツ</t>
    </rPh>
    <phoneticPr fontId="2"/>
  </si>
  <si>
    <t>単位　ｋｇ</t>
    <rPh sb="0" eb="2">
      <t>タンイ</t>
    </rPh>
    <phoneticPr fontId="2"/>
  </si>
  <si>
    <t>総　　　　　　　　　数</t>
    <rPh sb="0" eb="1">
      <t>ソウ</t>
    </rPh>
    <rPh sb="10" eb="11">
      <t>スウ</t>
    </rPh>
    <phoneticPr fontId="2"/>
  </si>
  <si>
    <t>発　送</t>
    <rPh sb="0" eb="1">
      <t>ハツ</t>
    </rPh>
    <rPh sb="2" eb="3">
      <t>ソウ</t>
    </rPh>
    <phoneticPr fontId="2"/>
  </si>
  <si>
    <t>到　着</t>
    <rPh sb="0" eb="1">
      <t>イタル</t>
    </rPh>
    <rPh sb="2" eb="3">
      <t>キ</t>
    </rPh>
    <phoneticPr fontId="2"/>
  </si>
  <si>
    <t xml:space="preserve">（4）　旭  川  空  港　貨　物　 </t>
    <rPh sb="4" eb="5">
      <t>アサヒ</t>
    </rPh>
    <rPh sb="7" eb="8">
      <t>カワ</t>
    </rPh>
    <rPh sb="10" eb="11">
      <t>カラ</t>
    </rPh>
    <rPh sb="13" eb="14">
      <t>ミナト</t>
    </rPh>
    <rPh sb="15" eb="16">
      <t>カ</t>
    </rPh>
    <rPh sb="17" eb="18">
      <t>ブツ</t>
    </rPh>
    <phoneticPr fontId="2"/>
  </si>
  <si>
    <t>線</t>
    <rPh sb="0" eb="1">
      <t>セン</t>
    </rPh>
    <phoneticPr fontId="2"/>
  </si>
  <si>
    <t xml:space="preserve">（2）　旭  川  空  港　 </t>
    <rPh sb="4" eb="5">
      <t>アサヒ</t>
    </rPh>
    <rPh sb="7" eb="8">
      <t>カワ</t>
    </rPh>
    <rPh sb="10" eb="11">
      <t>カラ</t>
    </rPh>
    <rPh sb="13" eb="14">
      <t>ミナト</t>
    </rPh>
    <phoneticPr fontId="2"/>
  </si>
  <si>
    <t>年　　　4</t>
    <rPh sb="0" eb="1">
      <t>ネン</t>
    </rPh>
    <phoneticPr fontId="2"/>
  </si>
  <si>
    <t>年　　　1</t>
    <rPh sb="0" eb="1">
      <t>ネン</t>
    </rPh>
    <phoneticPr fontId="2"/>
  </si>
  <si>
    <t>年　　4</t>
    <rPh sb="0" eb="1">
      <t>ネン</t>
    </rPh>
    <phoneticPr fontId="2"/>
  </si>
  <si>
    <t>年　　1</t>
    <rPh sb="0" eb="1">
      <t>ネン</t>
    </rPh>
    <phoneticPr fontId="2"/>
  </si>
  <si>
    <t>注1　その他は，不定期便（臨時便，ダイバート便，チャーター便）の合計である。</t>
    <rPh sb="0" eb="1">
      <t>チュウ</t>
    </rPh>
    <rPh sb="3" eb="6">
      <t>ソノタ</t>
    </rPh>
    <rPh sb="8" eb="11">
      <t>フテイキ</t>
    </rPh>
    <rPh sb="11" eb="12">
      <t>ビン</t>
    </rPh>
    <rPh sb="13" eb="16">
      <t>リンジビン</t>
    </rPh>
    <rPh sb="22" eb="23">
      <t>ビン</t>
    </rPh>
    <rPh sb="29" eb="30">
      <t>ビン</t>
    </rPh>
    <rPh sb="32" eb="34">
      <t>ゴウケイ</t>
    </rPh>
    <phoneticPr fontId="2"/>
  </si>
  <si>
    <t>-</t>
  </si>
  <si>
    <t>-</t>
    <phoneticPr fontId="2"/>
  </si>
  <si>
    <t xml:space="preserve">52 　旭   川   空   港  </t>
    <rPh sb="4" eb="5">
      <t>アサヒ</t>
    </rPh>
    <rPh sb="8" eb="9">
      <t>カワ</t>
    </rPh>
    <rPh sb="12" eb="13">
      <t>カラ</t>
    </rPh>
    <rPh sb="16" eb="17">
      <t>ミナト</t>
    </rPh>
    <phoneticPr fontId="2"/>
  </si>
  <si>
    <t>）</t>
    <phoneticPr fontId="2"/>
  </si>
  <si>
    <t>年度及び月次</t>
    <rPh sb="0" eb="2">
      <t>ネンド</t>
    </rPh>
    <rPh sb="2" eb="3">
      <t>オヨ</t>
    </rPh>
    <rPh sb="4" eb="6">
      <t>ゲツジ</t>
    </rPh>
    <phoneticPr fontId="2"/>
  </si>
  <si>
    <t>台　　　北　　　線</t>
    <rPh sb="0" eb="1">
      <t>ダイ</t>
    </rPh>
    <rPh sb="4" eb="5">
      <t>キタ</t>
    </rPh>
    <rPh sb="8" eb="9">
      <t>セン</t>
    </rPh>
    <phoneticPr fontId="2"/>
  </si>
  <si>
    <t>台　　　　北　　　　線</t>
    <rPh sb="0" eb="1">
      <t>ダイ</t>
    </rPh>
    <rPh sb="5" eb="6">
      <t>キタ</t>
    </rPh>
    <rPh sb="10" eb="11">
      <t>セン</t>
    </rPh>
    <phoneticPr fontId="2"/>
  </si>
  <si>
    <t>名　　古　　屋　　線</t>
    <rPh sb="0" eb="1">
      <t>メイ</t>
    </rPh>
    <rPh sb="3" eb="4">
      <t>イニシエ</t>
    </rPh>
    <rPh sb="6" eb="7">
      <t>ヤ</t>
    </rPh>
    <rPh sb="9" eb="10">
      <t>セン</t>
    </rPh>
    <phoneticPr fontId="2"/>
  </si>
  <si>
    <t>そ　　　の　　　他</t>
    <phoneticPr fontId="2"/>
  </si>
  <si>
    <t>注　その他は，不定期便（臨時便，ダイバート便，チャーター便）の合計である。</t>
  </si>
  <si>
    <t>　 2　台北国際線の定期便は平成24年9月より就航。</t>
    <phoneticPr fontId="2"/>
  </si>
  <si>
    <t>上　　　海　　　線</t>
    <rPh sb="0" eb="1">
      <t>ウエ</t>
    </rPh>
    <rPh sb="4" eb="5">
      <t>ウミ</t>
    </rPh>
    <rPh sb="8" eb="9">
      <t>セン</t>
    </rPh>
    <phoneticPr fontId="2"/>
  </si>
  <si>
    <t>北　　　京　　　線</t>
    <rPh sb="0" eb="1">
      <t>キタ</t>
    </rPh>
    <rPh sb="4" eb="5">
      <t>キョウ</t>
    </rPh>
    <rPh sb="8" eb="9">
      <t>セン</t>
    </rPh>
    <phoneticPr fontId="2"/>
  </si>
  <si>
    <t>定　　　期　　　便　　　(　　　国　　　際　　　線　　　）</t>
    <rPh sb="0" eb="1">
      <t>テイ</t>
    </rPh>
    <rPh sb="4" eb="5">
      <t>キ</t>
    </rPh>
    <rPh sb="8" eb="9">
      <t>ビン</t>
    </rPh>
    <rPh sb="16" eb="17">
      <t>クニ</t>
    </rPh>
    <rPh sb="20" eb="21">
      <t>サイ</t>
    </rPh>
    <rPh sb="24" eb="25">
      <t>セン</t>
    </rPh>
    <phoneticPr fontId="2"/>
  </si>
  <si>
    <t>定　　　　 期 　　　　便　　　　 (　　　 国　　　　 際　　　　 線　　　 ）</t>
    <rPh sb="0" eb="1">
      <t>サダム</t>
    </rPh>
    <rPh sb="6" eb="7">
      <t>キ</t>
    </rPh>
    <rPh sb="12" eb="13">
      <t>ビン</t>
    </rPh>
    <rPh sb="23" eb="24">
      <t>コク</t>
    </rPh>
    <rPh sb="29" eb="30">
      <t>サイ</t>
    </rPh>
    <rPh sb="35" eb="36">
      <t>セン</t>
    </rPh>
    <phoneticPr fontId="2"/>
  </si>
  <si>
    <t>上　　　　海　　　　線</t>
    <rPh sb="0" eb="1">
      <t>ウエ</t>
    </rPh>
    <rPh sb="5" eb="6">
      <t>ウミ</t>
    </rPh>
    <rPh sb="10" eb="11">
      <t>セン</t>
    </rPh>
    <phoneticPr fontId="2"/>
  </si>
  <si>
    <t>北　　　　　京　　　　　線</t>
    <rPh sb="0" eb="1">
      <t>キタ</t>
    </rPh>
    <rPh sb="6" eb="7">
      <t>キョウ</t>
    </rPh>
    <rPh sb="12" eb="13">
      <t>セン</t>
    </rPh>
    <phoneticPr fontId="2"/>
  </si>
  <si>
    <t>　 3　上海及び北京国際線の定期便は平成26年7月より就航。</t>
    <rPh sb="4" eb="6">
      <t>シャンハイ</t>
    </rPh>
    <rPh sb="6" eb="7">
      <t>オヨ</t>
    </rPh>
    <rPh sb="8" eb="10">
      <t>ペキン</t>
    </rPh>
    <phoneticPr fontId="2"/>
  </si>
  <si>
    <t xml:space="preserve"> 　輸　送  状  況　(　航　空　郵　便　）</t>
    <rPh sb="2" eb="3">
      <t>ユ</t>
    </rPh>
    <rPh sb="4" eb="5">
      <t>ソウ</t>
    </rPh>
    <rPh sb="14" eb="15">
      <t>コウ</t>
    </rPh>
    <rPh sb="16" eb="17">
      <t>ソラ</t>
    </rPh>
    <rPh sb="18" eb="19">
      <t>ユウ</t>
    </rPh>
    <rPh sb="20" eb="21">
      <t>ビン</t>
    </rPh>
    <phoneticPr fontId="2"/>
  </si>
  <si>
    <t>(2014)</t>
  </si>
  <si>
    <t>(2015)</t>
    <phoneticPr fontId="2"/>
  </si>
  <si>
    <t>平成28</t>
    <rPh sb="0" eb="2">
      <t>ヘイセイ</t>
    </rPh>
    <phoneticPr fontId="2"/>
  </si>
  <si>
    <t>資料　地域振興部</t>
    <rPh sb="3" eb="5">
      <t>チイキ</t>
    </rPh>
    <rPh sb="5" eb="7">
      <t>シンコウ</t>
    </rPh>
    <phoneticPr fontId="2"/>
  </si>
  <si>
    <t>27</t>
    <phoneticPr fontId="2"/>
  </si>
  <si>
    <t>資料　地域振興部</t>
    <rPh sb="0" eb="2">
      <t>シリョウ</t>
    </rPh>
    <rPh sb="3" eb="5">
      <t>チイキ</t>
    </rPh>
    <rPh sb="5" eb="7">
      <t>シンコウ</t>
    </rPh>
    <rPh sb="7" eb="8">
      <t>ブ</t>
    </rPh>
    <phoneticPr fontId="2"/>
  </si>
  <si>
    <t>大阪（伊丹・関西）線</t>
    <rPh sb="0" eb="2">
      <t>オオサカ</t>
    </rPh>
    <rPh sb="3" eb="5">
      <t>イタミ</t>
    </rPh>
    <rPh sb="6" eb="8">
      <t>カンサイ</t>
    </rPh>
    <rPh sb="9" eb="10">
      <t>セン</t>
    </rPh>
    <phoneticPr fontId="2"/>
  </si>
  <si>
    <t>名　古　屋　線　</t>
    <rPh sb="0" eb="1">
      <t>ナ</t>
    </rPh>
    <rPh sb="2" eb="3">
      <t>フル</t>
    </rPh>
    <phoneticPr fontId="2"/>
  </si>
  <si>
    <t>平成26</t>
    <rPh sb="0" eb="2">
      <t>ヘイセイ</t>
    </rPh>
    <phoneticPr fontId="2"/>
  </si>
  <si>
    <t>(2016)</t>
    <phoneticPr fontId="2"/>
  </si>
  <si>
    <t>平成29</t>
    <rPh sb="0" eb="2">
      <t>ヘイセイ</t>
    </rPh>
    <phoneticPr fontId="2"/>
  </si>
  <si>
    <t>28</t>
    <phoneticPr fontId="2"/>
  </si>
  <si>
    <t>定　　　　　期　　　　　便　　　　　（　　　　　国　　　　　内　　　　</t>
    <rPh sb="0" eb="1">
      <t>サダム</t>
    </rPh>
    <rPh sb="6" eb="7">
      <t>キ</t>
    </rPh>
    <rPh sb="12" eb="13">
      <t>ビン</t>
    </rPh>
    <rPh sb="24" eb="25">
      <t>クニ</t>
    </rPh>
    <rPh sb="30" eb="31">
      <t>ウチ</t>
    </rPh>
    <phoneticPr fontId="2"/>
  </si>
  <si>
    <t>東　　　京　　　線</t>
    <phoneticPr fontId="2"/>
  </si>
  <si>
    <t>国     内     総     数</t>
    <phoneticPr fontId="2"/>
  </si>
  <si>
    <t>総               数</t>
    <phoneticPr fontId="2"/>
  </si>
  <si>
    <t>-</t>
    <phoneticPr fontId="2"/>
  </si>
  <si>
    <t>そ　の　他</t>
    <rPh sb="4" eb="5">
      <t>タ</t>
    </rPh>
    <phoneticPr fontId="2"/>
  </si>
  <si>
    <t>定　　　期　　　便　　　（　　　国　　　内　　　</t>
    <rPh sb="0" eb="1">
      <t>サダム</t>
    </rPh>
    <rPh sb="4" eb="5">
      <t>キ</t>
    </rPh>
    <rPh sb="8" eb="9">
      <t>ビン</t>
    </rPh>
    <rPh sb="16" eb="17">
      <t>クニ</t>
    </rPh>
    <rPh sb="20" eb="21">
      <t>ナイ</t>
    </rPh>
    <phoneticPr fontId="2"/>
  </si>
  <si>
    <t>　線　　　）</t>
    <rPh sb="1" eb="2">
      <t>セン</t>
    </rPh>
    <phoneticPr fontId="2"/>
  </si>
  <si>
    <t>定　　　</t>
    <rPh sb="0" eb="1">
      <t>サダム</t>
    </rPh>
    <phoneticPr fontId="2"/>
  </si>
  <si>
    <t>　　期　　　　　便　　　　　（　　　　　国　　　　　内　　　　　線　　　　　）</t>
    <rPh sb="2" eb="3">
      <t>キ</t>
    </rPh>
    <rPh sb="8" eb="9">
      <t>ビン</t>
    </rPh>
    <rPh sb="20" eb="21">
      <t>クニ</t>
    </rPh>
    <rPh sb="26" eb="27">
      <t>ナイ</t>
    </rPh>
    <rPh sb="32" eb="33">
      <t>セン</t>
    </rPh>
    <phoneticPr fontId="2"/>
  </si>
  <si>
    <t>　　期　　　　　便　　　　　（　　　　　国　　　　　内　　　　　線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</si>
</sst>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trike/>
      <sz val="9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15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 indent="1"/>
    </xf>
    <xf numFmtId="177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indent="15"/>
    </xf>
    <xf numFmtId="0" fontId="7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indent="15"/>
    </xf>
    <xf numFmtId="0" fontId="4" fillId="0" borderId="2" xfId="0" applyFont="1" applyFill="1" applyBorder="1" applyAlignment="1">
      <alignment horizontal="left" vertical="center" indent="15"/>
    </xf>
    <xf numFmtId="49" fontId="10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indent="15"/>
    </xf>
    <xf numFmtId="0" fontId="9" fillId="0" borderId="9" xfId="0" applyFont="1" applyFill="1" applyBorder="1" applyAlignment="1">
      <alignment horizontal="left" vertical="center" indent="15"/>
    </xf>
    <xf numFmtId="178" fontId="5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8" fontId="6" fillId="0" borderId="3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Alignment="1">
      <alignment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Alignment="1">
      <alignment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38" fontId="4" fillId="0" borderId="6" xfId="1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right" vertical="center" shrinkToFit="1"/>
    </xf>
    <xf numFmtId="38" fontId="4" fillId="0" borderId="0" xfId="1" applyFont="1" applyFill="1" applyBorder="1" applyAlignment="1">
      <alignment vertical="center" shrinkToFit="1"/>
    </xf>
    <xf numFmtId="38" fontId="8" fillId="0" borderId="20" xfId="1" applyFont="1" applyFill="1" applyBorder="1" applyAlignment="1">
      <alignment horizontal="right" vertical="center" shrinkToFit="1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indent="15"/>
    </xf>
    <xf numFmtId="0" fontId="14" fillId="0" borderId="0" xfId="0" applyFont="1" applyFill="1" applyAlignment="1">
      <alignment vertical="center"/>
    </xf>
    <xf numFmtId="38" fontId="9" fillId="0" borderId="19" xfId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38" fontId="8" fillId="0" borderId="23" xfId="1" applyFont="1" applyFill="1" applyBorder="1" applyAlignment="1">
      <alignment horizontal="right" vertical="center" shrinkToFit="1"/>
    </xf>
    <xf numFmtId="38" fontId="4" fillId="0" borderId="19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38" fontId="10" fillId="0" borderId="20" xfId="1" applyFont="1" applyFill="1" applyBorder="1" applyAlignment="1">
      <alignment horizontal="right" vertical="center" shrinkToFit="1"/>
    </xf>
    <xf numFmtId="38" fontId="9" fillId="0" borderId="20" xfId="1" applyFont="1" applyFill="1" applyBorder="1" applyAlignment="1">
      <alignment vertical="center" shrinkToFit="1"/>
    </xf>
    <xf numFmtId="38" fontId="10" fillId="0" borderId="20" xfId="1" applyFont="1" applyFill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0" fillId="0" borderId="25" xfId="1" applyFont="1" applyFill="1" applyBorder="1" applyAlignment="1">
      <alignment horizontal="center" vertical="center" shrinkToFit="1"/>
    </xf>
    <xf numFmtId="38" fontId="10" fillId="0" borderId="26" xfId="1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horizontal="right" vertical="center" shrinkToFit="1"/>
    </xf>
    <xf numFmtId="38" fontId="8" fillId="0" borderId="28" xfId="1" applyFont="1" applyFill="1" applyBorder="1" applyAlignment="1">
      <alignment horizontal="right" vertical="center" shrinkToFit="1"/>
    </xf>
    <xf numFmtId="38" fontId="8" fillId="0" borderId="20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38" fontId="4" fillId="0" borderId="19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horizontal="right" vertical="center" shrinkToFit="1"/>
    </xf>
    <xf numFmtId="38" fontId="4" fillId="0" borderId="32" xfId="1" applyFont="1" applyFill="1" applyBorder="1" applyAlignment="1">
      <alignment horizontal="right" vertical="center" shrinkToFit="1"/>
    </xf>
    <xf numFmtId="38" fontId="4" fillId="0" borderId="33" xfId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shrinkToFit="1"/>
    </xf>
    <xf numFmtId="38" fontId="9" fillId="0" borderId="0" xfId="1" applyFont="1" applyFill="1" applyAlignment="1">
      <alignment horizontal="right" vertical="center" shrinkToFit="1"/>
    </xf>
    <xf numFmtId="38" fontId="9" fillId="0" borderId="2" xfId="1" applyFont="1" applyFill="1" applyBorder="1" applyAlignment="1">
      <alignment horizontal="right" vertical="center" shrinkToFit="1"/>
    </xf>
    <xf numFmtId="38" fontId="10" fillId="0" borderId="23" xfId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wrapText="1"/>
    </xf>
    <xf numFmtId="38" fontId="9" fillId="0" borderId="19" xfId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/>
    </xf>
    <xf numFmtId="38" fontId="9" fillId="0" borderId="21" xfId="1" applyFont="1" applyFill="1" applyBorder="1" applyAlignment="1">
      <alignment horizontal="right" vertical="center" shrinkToFit="1"/>
    </xf>
    <xf numFmtId="38" fontId="4" fillId="0" borderId="27" xfId="1" applyFont="1" applyFill="1" applyBorder="1" applyAlignment="1">
      <alignment horizontal="right" vertical="center" shrinkToFit="1"/>
    </xf>
    <xf numFmtId="38" fontId="10" fillId="0" borderId="19" xfId="1" applyFont="1" applyFill="1" applyBorder="1" applyAlignment="1">
      <alignment horizontal="right" vertical="center" shrinkToFit="1"/>
    </xf>
    <xf numFmtId="38" fontId="4" fillId="0" borderId="30" xfId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38" fontId="9" fillId="0" borderId="40" xfId="1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1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horizontal="right" vertical="center" shrinkToFit="1"/>
    </xf>
    <xf numFmtId="42" fontId="4" fillId="0" borderId="0" xfId="0" applyNumberFormat="1" applyFont="1" applyFill="1" applyAlignment="1">
      <alignment horizontal="right" vertical="center" shrinkToFit="1"/>
    </xf>
    <xf numFmtId="177" fontId="4" fillId="0" borderId="0" xfId="0" applyNumberFormat="1" applyFont="1" applyFill="1" applyAlignment="1">
      <alignment horizontal="right" vertical="center" shrinkToFit="1"/>
    </xf>
    <xf numFmtId="178" fontId="4" fillId="0" borderId="0" xfId="0" applyNumberFormat="1" applyFont="1" applyFill="1" applyAlignment="1">
      <alignment horizontal="right" vertical="center" shrinkToFit="1"/>
    </xf>
    <xf numFmtId="177" fontId="8" fillId="0" borderId="28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23" xfId="0" applyNumberFormat="1" applyFont="1" applyFill="1" applyBorder="1" applyAlignment="1">
      <alignment horizontal="right" vertical="center" shrinkToFit="1"/>
    </xf>
    <xf numFmtId="177" fontId="8" fillId="0" borderId="25" xfId="0" applyNumberFormat="1" applyFont="1" applyFill="1" applyBorder="1" applyAlignment="1">
      <alignment horizontal="right" vertical="center" shrinkToFit="1"/>
    </xf>
    <xf numFmtId="42" fontId="4" fillId="0" borderId="0" xfId="0" applyNumberFormat="1" applyFont="1" applyFill="1" applyBorder="1" applyAlignment="1">
      <alignment horizontal="right" vertical="center" shrinkToFit="1"/>
    </xf>
    <xf numFmtId="177" fontId="4" fillId="0" borderId="28" xfId="0" applyNumberFormat="1" applyFont="1" applyFill="1" applyBorder="1" applyAlignment="1">
      <alignment horizontal="right" vertical="center" shrinkToFit="1"/>
    </xf>
    <xf numFmtId="177" fontId="4" fillId="0" borderId="19" xfId="0" applyNumberFormat="1" applyFont="1" applyFill="1" applyBorder="1" applyAlignment="1">
      <alignment horizontal="right" vertical="center" shrinkToFit="1"/>
    </xf>
    <xf numFmtId="178" fontId="4" fillId="0" borderId="19" xfId="0" applyNumberFormat="1" applyFont="1" applyFill="1" applyBorder="1" applyAlignment="1">
      <alignment horizontal="right" vertical="center" shrinkToFit="1"/>
    </xf>
    <xf numFmtId="178" fontId="4" fillId="0" borderId="30" xfId="0" applyNumberFormat="1" applyFont="1" applyFill="1" applyBorder="1" applyAlignment="1">
      <alignment horizontal="right" vertical="center" shrinkToFit="1"/>
    </xf>
    <xf numFmtId="42" fontId="4" fillId="0" borderId="19" xfId="0" applyNumberFormat="1" applyFont="1" applyFill="1" applyBorder="1" applyAlignment="1">
      <alignment horizontal="right" vertical="center" shrinkToFit="1"/>
    </xf>
    <xf numFmtId="177" fontId="4" fillId="0" borderId="34" xfId="0" applyNumberFormat="1" applyFont="1" applyFill="1" applyBorder="1" applyAlignment="1">
      <alignment horizontal="right" vertical="center" shrinkToFit="1"/>
    </xf>
    <xf numFmtId="177" fontId="4" fillId="0" borderId="21" xfId="0" applyNumberFormat="1" applyFont="1" applyFill="1" applyBorder="1" applyAlignment="1">
      <alignment horizontal="right" vertical="center" shrinkToFit="1"/>
    </xf>
    <xf numFmtId="178" fontId="4" fillId="0" borderId="22" xfId="0" applyNumberFormat="1" applyFont="1" applyFill="1" applyBorder="1" applyAlignment="1">
      <alignment horizontal="right" vertical="center" shrinkToFit="1"/>
    </xf>
    <xf numFmtId="178" fontId="4" fillId="0" borderId="33" xfId="0" applyNumberFormat="1" applyFont="1" applyFill="1" applyBorder="1" applyAlignment="1">
      <alignment horizontal="right" vertical="center" shrinkToFit="1"/>
    </xf>
    <xf numFmtId="42" fontId="4" fillId="0" borderId="21" xfId="0" applyNumberFormat="1" applyFont="1" applyFill="1" applyBorder="1" applyAlignment="1">
      <alignment horizontal="right" vertical="center" shrinkToFit="1"/>
    </xf>
    <xf numFmtId="42" fontId="4" fillId="0" borderId="39" xfId="0" applyNumberFormat="1" applyFont="1" applyFill="1" applyBorder="1" applyAlignment="1">
      <alignment horizontal="right" vertical="center" shrinkToFit="1"/>
    </xf>
    <xf numFmtId="42" fontId="4" fillId="0" borderId="2" xfId="0" applyNumberFormat="1" applyFont="1" applyFill="1" applyBorder="1" applyAlignment="1">
      <alignment horizontal="right" vertical="center" shrinkToFit="1"/>
    </xf>
    <xf numFmtId="177" fontId="4" fillId="0" borderId="20" xfId="0" applyNumberFormat="1" applyFont="1" applyFill="1" applyBorder="1" applyAlignment="1">
      <alignment horizontal="right" vertical="center" shrinkToFit="1"/>
    </xf>
    <xf numFmtId="176" fontId="4" fillId="0" borderId="25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42" fontId="4" fillId="0" borderId="20" xfId="0" applyNumberFormat="1" applyFont="1" applyFill="1" applyBorder="1" applyAlignment="1">
      <alignment horizontal="right" vertical="center" shrinkToFit="1"/>
    </xf>
    <xf numFmtId="42" fontId="8" fillId="0" borderId="36" xfId="0" applyNumberFormat="1" applyFont="1" applyFill="1" applyBorder="1" applyAlignment="1">
      <alignment horizontal="right" vertical="center" shrinkToFit="1"/>
    </xf>
    <xf numFmtId="42" fontId="8" fillId="0" borderId="19" xfId="0" applyNumberFormat="1" applyFont="1" applyFill="1" applyBorder="1" applyAlignment="1">
      <alignment horizontal="right" vertical="center" shrinkToFit="1"/>
    </xf>
    <xf numFmtId="42" fontId="8" fillId="0" borderId="20" xfId="0" applyNumberFormat="1" applyFont="1" applyFill="1" applyBorder="1" applyAlignment="1">
      <alignment horizontal="right" vertical="center" shrinkToFit="1"/>
    </xf>
    <xf numFmtId="177" fontId="4" fillId="0" borderId="30" xfId="0" applyNumberFormat="1" applyFont="1" applyFill="1" applyBorder="1" applyAlignment="1">
      <alignment horizontal="right" vertical="center" shrinkToFit="1"/>
    </xf>
    <xf numFmtId="42" fontId="4" fillId="0" borderId="36" xfId="0" applyNumberFormat="1" applyFont="1" applyFill="1" applyBorder="1" applyAlignment="1">
      <alignment horizontal="right" vertical="center" shrinkToFit="1"/>
    </xf>
    <xf numFmtId="177" fontId="4" fillId="0" borderId="22" xfId="0" applyNumberFormat="1" applyFont="1" applyFill="1" applyBorder="1" applyAlignment="1">
      <alignment horizontal="right" vertical="center" shrinkToFit="1"/>
    </xf>
    <xf numFmtId="177" fontId="4" fillId="0" borderId="33" xfId="0" applyNumberFormat="1" applyFont="1" applyFill="1" applyBorder="1" applyAlignment="1">
      <alignment horizontal="right" vertical="center" shrinkToFit="1"/>
    </xf>
    <xf numFmtId="177" fontId="4" fillId="0" borderId="35" xfId="0" applyNumberFormat="1" applyFont="1" applyFill="1" applyBorder="1" applyAlignment="1">
      <alignment horizontal="right" vertical="center" shrinkToFit="1"/>
    </xf>
    <xf numFmtId="42" fontId="4" fillId="0" borderId="24" xfId="0" applyNumberFormat="1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center" vertical="center" wrapText="1"/>
    </xf>
    <xf numFmtId="178" fontId="4" fillId="0" borderId="10" xfId="0" applyNumberFormat="1" applyFont="1" applyFill="1" applyBorder="1" applyAlignment="1">
      <alignment horizontal="center" vertical="center" wrapText="1"/>
    </xf>
    <xf numFmtId="178" fontId="4" fillId="0" borderId="11" xfId="0" applyNumberFormat="1" applyFont="1" applyFill="1" applyBorder="1" applyAlignment="1">
      <alignment horizontal="center" vertical="center" wrapText="1"/>
    </xf>
    <xf numFmtId="178" fontId="4" fillId="0" borderId="1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6" fillId="0" borderId="13" xfId="0" applyNumberFormat="1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178" fontId="6" fillId="0" borderId="5" xfId="0" applyNumberFormat="1" applyFont="1" applyFill="1" applyBorder="1" applyAlignment="1">
      <alignment horizontal="center" vertical="center" shrinkToFit="1"/>
    </xf>
    <xf numFmtId="178" fontId="6" fillId="0" borderId="4" xfId="0" applyNumberFormat="1" applyFont="1" applyFill="1" applyBorder="1" applyAlignment="1">
      <alignment horizontal="center" vertical="center" shrinkToFit="1"/>
    </xf>
    <xf numFmtId="177" fontId="6" fillId="0" borderId="5" xfId="0" applyNumberFormat="1" applyFont="1" applyFill="1" applyBorder="1" applyAlignment="1">
      <alignment horizontal="center" vertical="center" shrinkToFit="1"/>
    </xf>
    <xf numFmtId="178" fontId="6" fillId="0" borderId="13" xfId="0" applyNumberFormat="1" applyFont="1" applyFill="1" applyBorder="1" applyAlignment="1">
      <alignment horizontal="center" vertical="center" shrinkToFit="1"/>
    </xf>
    <xf numFmtId="38" fontId="9" fillId="0" borderId="0" xfId="1" applyFont="1" applyFill="1" applyBorder="1" applyAlignment="1">
      <alignment horizontal="right" vertical="center" shrinkToFit="1"/>
    </xf>
    <xf numFmtId="38" fontId="9" fillId="0" borderId="30" xfId="1" applyFont="1" applyFill="1" applyBorder="1" applyAlignment="1">
      <alignment horizontal="right" vertical="center" shrinkToFit="1"/>
    </xf>
    <xf numFmtId="38" fontId="9" fillId="0" borderId="37" xfId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 shrinkToFit="1"/>
    </xf>
    <xf numFmtId="38" fontId="10" fillId="0" borderId="26" xfId="1" applyFont="1" applyFill="1" applyBorder="1" applyAlignment="1">
      <alignment horizontal="right" vertical="center" shrinkToFit="1"/>
    </xf>
    <xf numFmtId="38" fontId="9" fillId="0" borderId="35" xfId="1" applyFont="1" applyFill="1" applyBorder="1" applyAlignment="1">
      <alignment horizontal="right" vertical="center" shrinkToFit="1"/>
    </xf>
    <xf numFmtId="38" fontId="9" fillId="0" borderId="38" xfId="1" applyFont="1" applyFill="1" applyBorder="1" applyAlignment="1">
      <alignment horizontal="right" vertical="center" shrinkToFit="1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5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26"/>
  <sheetViews>
    <sheetView showGridLines="0" view="pageBreakPreview" zoomScale="85" zoomScaleNormal="100" zoomScaleSheetLayoutView="85" workbookViewId="0">
      <selection activeCell="B1" sqref="B1"/>
    </sheetView>
  </sheetViews>
  <sheetFormatPr defaultColWidth="9.75" defaultRowHeight="14.45" customHeight="1" x14ac:dyDescent="0.15"/>
  <cols>
    <col min="1" max="1" width="1.5" style="11" customWidth="1"/>
    <col min="2" max="2" width="5.625" style="10" customWidth="1"/>
    <col min="3" max="3" width="5.625" style="22" customWidth="1"/>
    <col min="4" max="4" width="5.625" style="23" customWidth="1"/>
    <col min="5" max="5" width="6.125" style="11" customWidth="1"/>
    <col min="6" max="7" width="9.125" style="11" customWidth="1"/>
    <col min="8" max="9" width="8.125" style="11" customWidth="1"/>
    <col min="10" max="13" width="7.625" style="11" customWidth="1"/>
    <col min="14" max="14" width="6.125" style="11" customWidth="1"/>
    <col min="15" max="16" width="7.625" style="24" customWidth="1"/>
    <col min="17" max="20" width="7.625" style="11" customWidth="1"/>
    <col min="21" max="22" width="7.625" style="48" customWidth="1"/>
    <col min="23" max="24" width="7.625" style="11" customWidth="1"/>
    <col min="25" max="25" width="5.625" style="48" customWidth="1"/>
    <col min="26" max="26" width="6.125" style="48" customWidth="1"/>
    <col min="27" max="27" width="5.875" style="11" customWidth="1"/>
    <col min="28" max="28" width="6.5" style="11" customWidth="1"/>
    <col min="29" max="34" width="5.875" style="11" customWidth="1"/>
    <col min="35" max="36" width="5.875" style="48" customWidth="1"/>
    <col min="37" max="16384" width="9.75" style="11"/>
  </cols>
  <sheetData>
    <row r="1" spans="2:40" s="1" customFormat="1" ht="18" customHeight="1" x14ac:dyDescent="0.15">
      <c r="L1" s="2"/>
      <c r="M1" s="2" t="s">
        <v>39</v>
      </c>
      <c r="N1" s="2"/>
      <c r="O1" s="3" t="s">
        <v>6</v>
      </c>
      <c r="Q1" s="4"/>
      <c r="R1" s="4"/>
      <c r="U1" s="45"/>
      <c r="V1" s="45"/>
      <c r="Y1" s="45"/>
      <c r="Z1" s="45"/>
      <c r="AI1" s="45"/>
      <c r="AJ1" s="45"/>
    </row>
    <row r="2" spans="2:40" s="5" customFormat="1" ht="15" customHeight="1" x14ac:dyDescent="0.15">
      <c r="O2" s="9"/>
      <c r="P2" s="9"/>
      <c r="Q2" s="9"/>
      <c r="R2" s="9"/>
      <c r="U2" s="46"/>
      <c r="V2" s="46"/>
      <c r="Y2" s="46"/>
      <c r="Z2" s="46"/>
      <c r="AI2" s="46"/>
      <c r="AJ2" s="46"/>
    </row>
    <row r="3" spans="2:40" s="5" customFormat="1" ht="15" customHeight="1" x14ac:dyDescent="0.15">
      <c r="L3" s="10"/>
      <c r="M3" s="10" t="s">
        <v>22</v>
      </c>
      <c r="N3" s="10"/>
      <c r="O3" s="11" t="s">
        <v>11</v>
      </c>
      <c r="U3" s="46"/>
      <c r="V3" s="46"/>
      <c r="Y3" s="46"/>
      <c r="Z3" s="46"/>
      <c r="AI3" s="46"/>
      <c r="AJ3" s="46"/>
    </row>
    <row r="4" spans="2:40" s="5" customFormat="1" ht="15" customHeight="1" thickBot="1" x14ac:dyDescent="0.2">
      <c r="B4" s="7" t="s">
        <v>0</v>
      </c>
      <c r="AI4" s="46"/>
      <c r="AJ4" s="46"/>
    </row>
    <row r="5" spans="2:40" s="5" customFormat="1" ht="18" customHeight="1" thickTop="1" x14ac:dyDescent="0.15">
      <c r="B5" s="152" t="s">
        <v>41</v>
      </c>
      <c r="C5" s="152"/>
      <c r="D5" s="152"/>
      <c r="E5" s="153"/>
      <c r="F5" s="183" t="s">
        <v>71</v>
      </c>
      <c r="G5" s="184"/>
      <c r="H5" s="179" t="s">
        <v>74</v>
      </c>
      <c r="I5" s="180"/>
      <c r="J5" s="180"/>
      <c r="K5" s="180"/>
      <c r="L5" s="180"/>
      <c r="M5" s="180"/>
      <c r="N5" s="8"/>
      <c r="O5" s="181" t="s">
        <v>75</v>
      </c>
      <c r="P5" s="182"/>
      <c r="Q5" s="158" t="s">
        <v>50</v>
      </c>
      <c r="R5" s="159"/>
      <c r="S5" s="159"/>
      <c r="T5" s="159"/>
      <c r="U5" s="159"/>
      <c r="V5" s="159"/>
      <c r="W5" s="159"/>
      <c r="X5" s="160"/>
      <c r="Y5" s="161" t="s">
        <v>73</v>
      </c>
      <c r="Z5" s="162"/>
      <c r="AC5" s="8"/>
      <c r="AD5" s="8"/>
      <c r="AE5" s="55"/>
      <c r="AF5" s="55"/>
      <c r="AG5" s="8"/>
      <c r="AH5" s="8"/>
      <c r="AI5" s="8"/>
      <c r="AJ5" s="8"/>
      <c r="AK5" s="8"/>
      <c r="AL5" s="8"/>
      <c r="AM5" s="8"/>
      <c r="AN5" s="8"/>
    </row>
    <row r="6" spans="2:40" s="5" customFormat="1" ht="18" customHeight="1" x14ac:dyDescent="0.15">
      <c r="B6" s="154"/>
      <c r="C6" s="154"/>
      <c r="D6" s="154"/>
      <c r="E6" s="155"/>
      <c r="F6" s="185"/>
      <c r="G6" s="186"/>
      <c r="H6" s="169" t="s">
        <v>70</v>
      </c>
      <c r="I6" s="166"/>
      <c r="J6" s="169" t="s">
        <v>69</v>
      </c>
      <c r="K6" s="166"/>
      <c r="L6" s="169" t="s">
        <v>18</v>
      </c>
      <c r="M6" s="166"/>
      <c r="N6" s="8"/>
      <c r="O6" s="165" t="s">
        <v>63</v>
      </c>
      <c r="P6" s="166"/>
      <c r="Q6" s="167" t="s">
        <v>12</v>
      </c>
      <c r="R6" s="168"/>
      <c r="S6" s="169" t="s">
        <v>42</v>
      </c>
      <c r="T6" s="166"/>
      <c r="U6" s="167" t="s">
        <v>48</v>
      </c>
      <c r="V6" s="168"/>
      <c r="W6" s="167" t="s">
        <v>49</v>
      </c>
      <c r="X6" s="168"/>
      <c r="Y6" s="163"/>
      <c r="Z6" s="164"/>
      <c r="AC6" s="8"/>
      <c r="AD6" s="8"/>
      <c r="AE6" s="55"/>
      <c r="AF6" s="55"/>
      <c r="AG6" s="8"/>
      <c r="AH6" s="8"/>
      <c r="AI6" s="8"/>
      <c r="AJ6" s="8"/>
      <c r="AK6" s="8"/>
      <c r="AL6" s="8"/>
      <c r="AM6" s="8"/>
      <c r="AN6" s="8"/>
    </row>
    <row r="7" spans="2:40" s="13" customFormat="1" ht="18" customHeight="1" x14ac:dyDescent="0.15">
      <c r="B7" s="156"/>
      <c r="C7" s="156"/>
      <c r="D7" s="156"/>
      <c r="E7" s="157"/>
      <c r="F7" s="96" t="s">
        <v>1</v>
      </c>
      <c r="G7" s="96" t="s">
        <v>17</v>
      </c>
      <c r="H7" s="96" t="s">
        <v>1</v>
      </c>
      <c r="I7" s="96" t="s">
        <v>17</v>
      </c>
      <c r="J7" s="96" t="s">
        <v>1</v>
      </c>
      <c r="K7" s="96" t="s">
        <v>17</v>
      </c>
      <c r="L7" s="35" t="s">
        <v>1</v>
      </c>
      <c r="M7" s="96" t="s">
        <v>17</v>
      </c>
      <c r="N7" s="8"/>
      <c r="O7" s="96" t="s">
        <v>1</v>
      </c>
      <c r="P7" s="96" t="s">
        <v>17</v>
      </c>
      <c r="Q7" s="47" t="s">
        <v>1</v>
      </c>
      <c r="R7" s="47" t="s">
        <v>17</v>
      </c>
      <c r="S7" s="35" t="s">
        <v>1</v>
      </c>
      <c r="T7" s="35" t="s">
        <v>17</v>
      </c>
      <c r="U7" s="47" t="s">
        <v>1</v>
      </c>
      <c r="V7" s="47" t="s">
        <v>17</v>
      </c>
      <c r="W7" s="47" t="s">
        <v>1</v>
      </c>
      <c r="X7" s="47" t="s">
        <v>17</v>
      </c>
      <c r="Y7" s="167" t="s">
        <v>16</v>
      </c>
      <c r="Z7" s="170"/>
      <c r="AA7" s="56"/>
      <c r="AB7" s="56"/>
      <c r="AC7" s="14"/>
      <c r="AD7" s="14"/>
      <c r="AE7" s="14"/>
      <c r="AF7" s="14"/>
      <c r="AG7" s="14"/>
      <c r="AH7" s="14"/>
      <c r="AI7" s="14"/>
      <c r="AJ7" s="14"/>
    </row>
    <row r="8" spans="2:40" s="5" customFormat="1" ht="18" customHeight="1" x14ac:dyDescent="0.15">
      <c r="B8" s="31"/>
      <c r="C8" s="31" t="s">
        <v>64</v>
      </c>
      <c r="D8" s="100" t="s">
        <v>15</v>
      </c>
      <c r="E8" s="40" t="s">
        <v>56</v>
      </c>
      <c r="F8" s="93">
        <v>7180</v>
      </c>
      <c r="G8" s="93">
        <v>7067</v>
      </c>
      <c r="H8" s="93">
        <v>6144</v>
      </c>
      <c r="I8" s="93">
        <v>6106</v>
      </c>
      <c r="J8" s="93">
        <v>5110</v>
      </c>
      <c r="K8" s="93">
        <v>5081</v>
      </c>
      <c r="L8" s="97">
        <v>304</v>
      </c>
      <c r="M8" s="97">
        <v>303</v>
      </c>
      <c r="N8" s="93"/>
      <c r="O8" s="97">
        <v>730</v>
      </c>
      <c r="P8" s="97">
        <v>722</v>
      </c>
      <c r="Q8" s="97">
        <v>72</v>
      </c>
      <c r="R8" s="97">
        <v>72</v>
      </c>
      <c r="S8" s="97">
        <v>476</v>
      </c>
      <c r="T8" s="97">
        <v>474</v>
      </c>
      <c r="U8" s="92">
        <v>200</v>
      </c>
      <c r="V8" s="92">
        <v>173</v>
      </c>
      <c r="W8" s="92">
        <v>288</v>
      </c>
      <c r="X8" s="92">
        <v>209</v>
      </c>
      <c r="Y8" s="171">
        <v>33</v>
      </c>
      <c r="Z8" s="171"/>
      <c r="AE8" s="46"/>
      <c r="AF8" s="46"/>
    </row>
    <row r="9" spans="2:40" s="19" customFormat="1" ht="18" customHeight="1" x14ac:dyDescent="0.15">
      <c r="B9" s="31"/>
      <c r="C9" s="31">
        <v>27</v>
      </c>
      <c r="D9" s="100"/>
      <c r="E9" s="40" t="s">
        <v>57</v>
      </c>
      <c r="F9" s="93">
        <v>7524</v>
      </c>
      <c r="G9" s="93">
        <v>7478</v>
      </c>
      <c r="H9" s="93">
        <v>6162</v>
      </c>
      <c r="I9" s="93">
        <v>6136</v>
      </c>
      <c r="J9" s="93">
        <v>5124</v>
      </c>
      <c r="K9" s="93">
        <v>5112</v>
      </c>
      <c r="L9" s="97">
        <v>306</v>
      </c>
      <c r="M9" s="97">
        <v>305</v>
      </c>
      <c r="O9" s="97">
        <v>732</v>
      </c>
      <c r="P9" s="97">
        <v>719</v>
      </c>
      <c r="Q9" s="97">
        <v>78</v>
      </c>
      <c r="R9" s="97">
        <v>78</v>
      </c>
      <c r="S9" s="97">
        <v>438</v>
      </c>
      <c r="T9" s="97">
        <v>436</v>
      </c>
      <c r="U9" s="92">
        <v>520</v>
      </c>
      <c r="V9" s="92">
        <v>518</v>
      </c>
      <c r="W9" s="92">
        <v>326</v>
      </c>
      <c r="X9" s="92">
        <v>291</v>
      </c>
      <c r="Y9" s="171">
        <v>19</v>
      </c>
      <c r="Z9" s="171"/>
      <c r="AE9" s="57"/>
      <c r="AF9" s="57"/>
    </row>
    <row r="10" spans="2:40" s="19" customFormat="1" ht="18" customHeight="1" x14ac:dyDescent="0.15">
      <c r="B10" s="31"/>
      <c r="C10" s="41">
        <v>28</v>
      </c>
      <c r="D10" s="100"/>
      <c r="E10" s="38" t="s">
        <v>65</v>
      </c>
      <c r="F10" s="94">
        <f>SUM(H10,Q10,S10,U10,W10)</f>
        <v>6810</v>
      </c>
      <c r="G10" s="94">
        <f>SUM(I10,R10,T10,V10,X10,Y10)</f>
        <v>6877</v>
      </c>
      <c r="H10" s="94">
        <f>SUM(J10,L10,O10)</f>
        <v>6066</v>
      </c>
      <c r="I10" s="94">
        <f>SUM(K10,M10,P10)</f>
        <v>6039</v>
      </c>
      <c r="J10" s="94">
        <f>SUM(J12:J23)</f>
        <v>5204</v>
      </c>
      <c r="K10" s="94">
        <f>SUM(K12:K23)</f>
        <v>5181</v>
      </c>
      <c r="L10" s="75">
        <f>SUM(L12:L23)</f>
        <v>216</v>
      </c>
      <c r="M10" s="75">
        <f>SUM(M12:M23)</f>
        <v>215</v>
      </c>
      <c r="N10" s="76"/>
      <c r="O10" s="75">
        <f>SUM(O12:O23)</f>
        <v>646</v>
      </c>
      <c r="P10" s="75">
        <f>SUM(P12:P23)</f>
        <v>643</v>
      </c>
      <c r="Q10" s="99">
        <f>SUM(Q12:Q23)</f>
        <v>36</v>
      </c>
      <c r="R10" s="99">
        <f t="shared" ref="R10:X10" si="0">SUM(R12:R23)</f>
        <v>36</v>
      </c>
      <c r="S10" s="99">
        <f t="shared" si="0"/>
        <v>154</v>
      </c>
      <c r="T10" s="99">
        <f t="shared" si="0"/>
        <v>152</v>
      </c>
      <c r="U10" s="99">
        <f t="shared" si="0"/>
        <v>422</v>
      </c>
      <c r="V10" s="99">
        <f t="shared" si="0"/>
        <v>395</v>
      </c>
      <c r="W10" s="99">
        <f t="shared" si="0"/>
        <v>132</v>
      </c>
      <c r="X10" s="99">
        <f t="shared" si="0"/>
        <v>126</v>
      </c>
      <c r="Y10" s="175">
        <f>SUM(Y12:Z23)</f>
        <v>129</v>
      </c>
      <c r="Z10" s="176"/>
      <c r="AE10" s="57"/>
      <c r="AF10" s="57"/>
    </row>
    <row r="11" spans="2:40" s="19" customFormat="1" ht="9" customHeight="1" x14ac:dyDescent="0.15">
      <c r="B11" s="31"/>
      <c r="C11" s="41"/>
      <c r="D11" s="100"/>
      <c r="E11" s="38"/>
      <c r="F11" s="111"/>
      <c r="G11" s="111"/>
      <c r="H11" s="101"/>
      <c r="I11" s="101"/>
      <c r="J11" s="101"/>
      <c r="K11" s="93"/>
      <c r="L11" s="75"/>
      <c r="M11" s="75"/>
      <c r="N11" s="76"/>
      <c r="O11" s="75"/>
      <c r="P11" s="77"/>
      <c r="Q11" s="78"/>
      <c r="R11" s="78"/>
      <c r="S11" s="78"/>
      <c r="T11" s="79"/>
      <c r="U11" s="78"/>
      <c r="V11" s="79"/>
      <c r="W11" s="78"/>
      <c r="X11" s="79"/>
      <c r="Y11" s="78"/>
      <c r="Z11" s="80"/>
      <c r="AE11" s="57"/>
      <c r="AF11" s="57"/>
    </row>
    <row r="12" spans="2:40" s="5" customFormat="1" ht="18" customHeight="1" x14ac:dyDescent="0.15">
      <c r="B12" s="174" t="s">
        <v>58</v>
      </c>
      <c r="C12" s="174"/>
      <c r="D12" s="32" t="s">
        <v>34</v>
      </c>
      <c r="E12" s="42" t="s">
        <v>8</v>
      </c>
      <c r="F12" s="112">
        <f t="shared" ref="F12:F23" si="1">SUM(H12,Q12,S12,U12,W12)</f>
        <v>548</v>
      </c>
      <c r="G12" s="112">
        <f t="shared" ref="G12:G23" si="2">SUM(I12,R12,T12,V12,X12,Y12)</f>
        <v>553</v>
      </c>
      <c r="H12" s="92">
        <f t="shared" ref="H12:H23" si="3">SUM(J12,L12,O12)</f>
        <v>480</v>
      </c>
      <c r="I12" s="92">
        <f t="shared" ref="I12:I23" si="4">SUM(K12,M12,P12)</f>
        <v>479</v>
      </c>
      <c r="J12" s="92">
        <v>420</v>
      </c>
      <c r="K12" s="93">
        <v>419</v>
      </c>
      <c r="L12" s="103" t="s">
        <v>37</v>
      </c>
      <c r="M12" s="103" t="s">
        <v>37</v>
      </c>
      <c r="N12" s="68"/>
      <c r="O12" s="103">
        <v>60</v>
      </c>
      <c r="P12" s="103">
        <v>60</v>
      </c>
      <c r="Q12" s="103" t="s">
        <v>37</v>
      </c>
      <c r="R12" s="103" t="s">
        <v>37</v>
      </c>
      <c r="S12" s="103">
        <v>18</v>
      </c>
      <c r="T12" s="103">
        <v>18</v>
      </c>
      <c r="U12" s="103">
        <v>24</v>
      </c>
      <c r="V12" s="103">
        <v>24</v>
      </c>
      <c r="W12" s="103">
        <v>26</v>
      </c>
      <c r="X12" s="103">
        <v>26</v>
      </c>
      <c r="Y12" s="172">
        <v>6</v>
      </c>
      <c r="Z12" s="173"/>
      <c r="AE12" s="46"/>
      <c r="AF12" s="46"/>
    </row>
    <row r="13" spans="2:40" s="5" customFormat="1" ht="18" customHeight="1" x14ac:dyDescent="0.15">
      <c r="B13" s="8"/>
      <c r="C13" s="8"/>
      <c r="D13" s="100">
        <v>5</v>
      </c>
      <c r="E13" s="43"/>
      <c r="F13" s="112">
        <f>SUM(H13,Q13,S13,U13,W13)</f>
        <v>576</v>
      </c>
      <c r="G13" s="112">
        <f>SUM(I13,R13,T13,V13,X13,Y13)</f>
        <v>576</v>
      </c>
      <c r="H13" s="92">
        <f t="shared" si="3"/>
        <v>496</v>
      </c>
      <c r="I13" s="92">
        <f t="shared" si="4"/>
        <v>487</v>
      </c>
      <c r="J13" s="92">
        <v>434</v>
      </c>
      <c r="K13" s="93">
        <v>427</v>
      </c>
      <c r="L13" s="103" t="s">
        <v>38</v>
      </c>
      <c r="M13" s="103" t="s">
        <v>37</v>
      </c>
      <c r="N13" s="68"/>
      <c r="O13" s="103">
        <v>62</v>
      </c>
      <c r="P13" s="103">
        <v>60</v>
      </c>
      <c r="Q13" s="103" t="s">
        <v>37</v>
      </c>
      <c r="R13" s="103" t="s">
        <v>37</v>
      </c>
      <c r="S13" s="103">
        <v>26</v>
      </c>
      <c r="T13" s="103">
        <v>26</v>
      </c>
      <c r="U13" s="103">
        <v>28</v>
      </c>
      <c r="V13" s="103">
        <v>28</v>
      </c>
      <c r="W13" s="103">
        <v>26</v>
      </c>
      <c r="X13" s="103">
        <v>26</v>
      </c>
      <c r="Y13" s="172">
        <v>9</v>
      </c>
      <c r="Z13" s="173"/>
      <c r="AE13" s="46"/>
      <c r="AF13" s="46"/>
    </row>
    <row r="14" spans="2:40" s="5" customFormat="1" ht="18" customHeight="1" x14ac:dyDescent="0.15">
      <c r="B14" s="31"/>
      <c r="C14" s="100"/>
      <c r="D14" s="100">
        <v>6</v>
      </c>
      <c r="E14" s="43"/>
      <c r="F14" s="112">
        <f t="shared" si="1"/>
        <v>556</v>
      </c>
      <c r="G14" s="112">
        <f t="shared" si="2"/>
        <v>554</v>
      </c>
      <c r="H14" s="92">
        <f t="shared" si="3"/>
        <v>480</v>
      </c>
      <c r="I14" s="92">
        <f t="shared" si="4"/>
        <v>478</v>
      </c>
      <c r="J14" s="92">
        <v>420</v>
      </c>
      <c r="K14" s="93">
        <v>418</v>
      </c>
      <c r="L14" s="103" t="s">
        <v>37</v>
      </c>
      <c r="M14" s="103" t="s">
        <v>37</v>
      </c>
      <c r="N14" s="68"/>
      <c r="O14" s="103">
        <v>60</v>
      </c>
      <c r="P14" s="103">
        <v>60</v>
      </c>
      <c r="Q14" s="103" t="s">
        <v>37</v>
      </c>
      <c r="R14" s="103" t="s">
        <v>37</v>
      </c>
      <c r="S14" s="103">
        <v>24</v>
      </c>
      <c r="T14" s="103">
        <v>24</v>
      </c>
      <c r="U14" s="103">
        <v>26</v>
      </c>
      <c r="V14" s="103">
        <v>26</v>
      </c>
      <c r="W14" s="103">
        <v>26</v>
      </c>
      <c r="X14" s="103">
        <v>22</v>
      </c>
      <c r="Y14" s="172">
        <v>4</v>
      </c>
      <c r="Z14" s="173"/>
      <c r="AE14" s="46"/>
      <c r="AF14" s="46"/>
    </row>
    <row r="15" spans="2:40" s="5" customFormat="1" ht="18" customHeight="1" x14ac:dyDescent="0.15">
      <c r="B15" s="31"/>
      <c r="C15" s="100"/>
      <c r="D15" s="100">
        <v>7</v>
      </c>
      <c r="E15" s="43"/>
      <c r="F15" s="112">
        <f t="shared" si="1"/>
        <v>669</v>
      </c>
      <c r="G15" s="112">
        <f t="shared" si="2"/>
        <v>675</v>
      </c>
      <c r="H15" s="92">
        <f t="shared" si="3"/>
        <v>562</v>
      </c>
      <c r="I15" s="92">
        <f t="shared" si="4"/>
        <v>562</v>
      </c>
      <c r="J15" s="92">
        <v>466</v>
      </c>
      <c r="K15" s="93">
        <v>466</v>
      </c>
      <c r="L15" s="104">
        <v>34</v>
      </c>
      <c r="M15" s="104">
        <v>34</v>
      </c>
      <c r="N15" s="68"/>
      <c r="O15" s="103">
        <v>62</v>
      </c>
      <c r="P15" s="103">
        <v>62</v>
      </c>
      <c r="Q15" s="103">
        <v>17</v>
      </c>
      <c r="R15" s="103">
        <v>17</v>
      </c>
      <c r="S15" s="103">
        <v>22</v>
      </c>
      <c r="T15" s="103">
        <v>22</v>
      </c>
      <c r="U15" s="103">
        <v>42</v>
      </c>
      <c r="V15" s="103">
        <v>42</v>
      </c>
      <c r="W15" s="103">
        <v>26</v>
      </c>
      <c r="X15" s="103">
        <v>26</v>
      </c>
      <c r="Y15" s="172">
        <v>6</v>
      </c>
      <c r="Z15" s="173"/>
      <c r="AE15" s="46"/>
      <c r="AF15" s="46"/>
    </row>
    <row r="16" spans="2:40" s="5" customFormat="1" ht="18" customHeight="1" x14ac:dyDescent="0.15">
      <c r="B16" s="31"/>
      <c r="C16" s="100"/>
      <c r="D16" s="100">
        <v>8</v>
      </c>
      <c r="E16" s="43"/>
      <c r="F16" s="112">
        <f t="shared" si="1"/>
        <v>786</v>
      </c>
      <c r="G16" s="112">
        <f t="shared" si="2"/>
        <v>796</v>
      </c>
      <c r="H16" s="92">
        <f t="shared" si="3"/>
        <v>680</v>
      </c>
      <c r="I16" s="92">
        <f t="shared" si="4"/>
        <v>672</v>
      </c>
      <c r="J16" s="92">
        <v>496</v>
      </c>
      <c r="K16" s="93">
        <v>488</v>
      </c>
      <c r="L16" s="103">
        <v>122</v>
      </c>
      <c r="M16" s="103">
        <v>122</v>
      </c>
      <c r="N16" s="68"/>
      <c r="O16" s="103">
        <v>62</v>
      </c>
      <c r="P16" s="103">
        <v>62</v>
      </c>
      <c r="Q16" s="103">
        <v>18</v>
      </c>
      <c r="R16" s="103">
        <v>18</v>
      </c>
      <c r="S16" s="103">
        <v>16</v>
      </c>
      <c r="T16" s="103">
        <v>16</v>
      </c>
      <c r="U16" s="103">
        <v>44</v>
      </c>
      <c r="V16" s="103">
        <v>43</v>
      </c>
      <c r="W16" s="103">
        <v>28</v>
      </c>
      <c r="X16" s="103">
        <v>26</v>
      </c>
      <c r="Y16" s="172">
        <v>21</v>
      </c>
      <c r="Z16" s="173"/>
      <c r="AE16" s="46"/>
      <c r="AF16" s="46"/>
    </row>
    <row r="17" spans="2:36" s="5" customFormat="1" ht="18" customHeight="1" x14ac:dyDescent="0.15">
      <c r="B17" s="31"/>
      <c r="C17" s="100"/>
      <c r="D17" s="100">
        <v>9</v>
      </c>
      <c r="E17" s="43"/>
      <c r="F17" s="112">
        <f t="shared" si="1"/>
        <v>601</v>
      </c>
      <c r="G17" s="112">
        <f t="shared" si="2"/>
        <v>601</v>
      </c>
      <c r="H17" s="92">
        <f t="shared" si="3"/>
        <v>540</v>
      </c>
      <c r="I17" s="92">
        <f t="shared" si="4"/>
        <v>538</v>
      </c>
      <c r="J17" s="92">
        <v>420</v>
      </c>
      <c r="K17" s="93">
        <v>420</v>
      </c>
      <c r="L17" s="103">
        <v>60</v>
      </c>
      <c r="M17" s="103">
        <v>59</v>
      </c>
      <c r="N17" s="68"/>
      <c r="O17" s="103">
        <v>60</v>
      </c>
      <c r="P17" s="103">
        <v>59</v>
      </c>
      <c r="Q17" s="103">
        <v>1</v>
      </c>
      <c r="R17" s="103">
        <v>1</v>
      </c>
      <c r="S17" s="103">
        <v>16</v>
      </c>
      <c r="T17" s="103">
        <v>16</v>
      </c>
      <c r="U17" s="103">
        <v>44</v>
      </c>
      <c r="V17" s="103">
        <v>42</v>
      </c>
      <c r="W17" s="103" t="s">
        <v>37</v>
      </c>
      <c r="X17" s="103" t="s">
        <v>37</v>
      </c>
      <c r="Y17" s="172">
        <v>4</v>
      </c>
      <c r="Z17" s="173"/>
      <c r="AE17" s="46"/>
      <c r="AF17" s="46"/>
    </row>
    <row r="18" spans="2:36" s="5" customFormat="1" ht="18" customHeight="1" x14ac:dyDescent="0.15">
      <c r="B18" s="31"/>
      <c r="C18" s="100"/>
      <c r="D18" s="100">
        <v>10</v>
      </c>
      <c r="E18" s="43"/>
      <c r="F18" s="112">
        <f t="shared" si="1"/>
        <v>556</v>
      </c>
      <c r="G18" s="112">
        <f t="shared" si="2"/>
        <v>555</v>
      </c>
      <c r="H18" s="92">
        <f t="shared" si="3"/>
        <v>496</v>
      </c>
      <c r="I18" s="92">
        <f t="shared" si="4"/>
        <v>496</v>
      </c>
      <c r="J18" s="92">
        <v>434</v>
      </c>
      <c r="K18" s="93">
        <v>434</v>
      </c>
      <c r="L18" s="103" t="s">
        <v>37</v>
      </c>
      <c r="M18" s="103" t="s">
        <v>37</v>
      </c>
      <c r="N18" s="68"/>
      <c r="O18" s="103">
        <v>62</v>
      </c>
      <c r="P18" s="103">
        <v>62</v>
      </c>
      <c r="Q18" s="103" t="s">
        <v>37</v>
      </c>
      <c r="R18" s="103" t="s">
        <v>37</v>
      </c>
      <c r="S18" s="103">
        <v>18</v>
      </c>
      <c r="T18" s="103">
        <v>18</v>
      </c>
      <c r="U18" s="103">
        <v>42</v>
      </c>
      <c r="V18" s="103">
        <v>40</v>
      </c>
      <c r="W18" s="103" t="s">
        <v>37</v>
      </c>
      <c r="X18" s="103" t="s">
        <v>37</v>
      </c>
      <c r="Y18" s="172">
        <v>1</v>
      </c>
      <c r="Z18" s="173"/>
      <c r="AE18" s="46"/>
      <c r="AF18" s="46"/>
    </row>
    <row r="19" spans="2:36" s="5" customFormat="1" ht="18" customHeight="1" x14ac:dyDescent="0.15">
      <c r="B19" s="31"/>
      <c r="C19" s="100"/>
      <c r="D19" s="100">
        <v>11</v>
      </c>
      <c r="E19" s="43"/>
      <c r="F19" s="112">
        <f t="shared" si="1"/>
        <v>488</v>
      </c>
      <c r="G19" s="112">
        <f t="shared" si="2"/>
        <v>480</v>
      </c>
      <c r="H19" s="92">
        <f t="shared" si="3"/>
        <v>438</v>
      </c>
      <c r="I19" s="92">
        <f t="shared" si="4"/>
        <v>438</v>
      </c>
      <c r="J19" s="92">
        <v>420</v>
      </c>
      <c r="K19" s="93">
        <v>420</v>
      </c>
      <c r="L19" s="103" t="s">
        <v>37</v>
      </c>
      <c r="M19" s="103" t="s">
        <v>37</v>
      </c>
      <c r="N19" s="68"/>
      <c r="O19" s="103">
        <v>18</v>
      </c>
      <c r="P19" s="103">
        <v>18</v>
      </c>
      <c r="Q19" s="103" t="s">
        <v>37</v>
      </c>
      <c r="R19" s="103" t="s">
        <v>37</v>
      </c>
      <c r="S19" s="103">
        <v>14</v>
      </c>
      <c r="T19" s="103">
        <v>12</v>
      </c>
      <c r="U19" s="103">
        <v>36</v>
      </c>
      <c r="V19" s="103">
        <v>28</v>
      </c>
      <c r="W19" s="103" t="s">
        <v>37</v>
      </c>
      <c r="X19" s="103" t="s">
        <v>37</v>
      </c>
      <c r="Y19" s="172">
        <v>2</v>
      </c>
      <c r="Z19" s="173"/>
      <c r="AE19" s="46"/>
      <c r="AF19" s="46"/>
    </row>
    <row r="20" spans="2:36" s="5" customFormat="1" ht="18" customHeight="1" x14ac:dyDescent="0.15">
      <c r="B20" s="31"/>
      <c r="C20" s="100"/>
      <c r="D20" s="100">
        <v>12</v>
      </c>
      <c r="E20" s="43"/>
      <c r="F20" s="112">
        <f t="shared" si="1"/>
        <v>488</v>
      </c>
      <c r="G20" s="112">
        <f t="shared" si="2"/>
        <v>487</v>
      </c>
      <c r="H20" s="92">
        <f t="shared" si="3"/>
        <v>454</v>
      </c>
      <c r="I20" s="92">
        <f t="shared" si="4"/>
        <v>454</v>
      </c>
      <c r="J20" s="92">
        <v>434</v>
      </c>
      <c r="K20" s="93">
        <v>434</v>
      </c>
      <c r="L20" s="103" t="s">
        <v>37</v>
      </c>
      <c r="M20" s="103" t="s">
        <v>37</v>
      </c>
      <c r="N20" s="68"/>
      <c r="O20" s="103">
        <v>20</v>
      </c>
      <c r="P20" s="103">
        <v>20</v>
      </c>
      <c r="Q20" s="103" t="s">
        <v>37</v>
      </c>
      <c r="R20" s="103" t="s">
        <v>37</v>
      </c>
      <c r="S20" s="103" t="s">
        <v>37</v>
      </c>
      <c r="T20" s="103" t="s">
        <v>37</v>
      </c>
      <c r="U20" s="103">
        <v>34</v>
      </c>
      <c r="V20" s="103">
        <v>24</v>
      </c>
      <c r="W20" s="103" t="s">
        <v>37</v>
      </c>
      <c r="X20" s="103" t="s">
        <v>37</v>
      </c>
      <c r="Y20" s="172">
        <v>9</v>
      </c>
      <c r="Z20" s="173"/>
      <c r="AE20" s="46"/>
      <c r="AF20" s="46"/>
    </row>
    <row r="21" spans="2:36" s="5" customFormat="1" ht="18" customHeight="1" x14ac:dyDescent="0.15">
      <c r="B21" s="174" t="s">
        <v>66</v>
      </c>
      <c r="C21" s="174"/>
      <c r="D21" s="32" t="s">
        <v>35</v>
      </c>
      <c r="E21" s="42" t="s">
        <v>8</v>
      </c>
      <c r="F21" s="112">
        <f>SUM(H21,Q21,S21,U21,W21)</f>
        <v>532</v>
      </c>
      <c r="G21" s="112">
        <f t="shared" si="2"/>
        <v>552</v>
      </c>
      <c r="H21" s="92">
        <f t="shared" si="3"/>
        <v>496</v>
      </c>
      <c r="I21" s="92">
        <f t="shared" si="4"/>
        <v>492</v>
      </c>
      <c r="J21" s="92">
        <v>434</v>
      </c>
      <c r="K21" s="93">
        <v>430</v>
      </c>
      <c r="L21" s="103" t="s">
        <v>37</v>
      </c>
      <c r="M21" s="103" t="s">
        <v>37</v>
      </c>
      <c r="N21" s="68"/>
      <c r="O21" s="103">
        <v>62</v>
      </c>
      <c r="P21" s="103">
        <v>62</v>
      </c>
      <c r="Q21" s="103" t="s">
        <v>37</v>
      </c>
      <c r="R21" s="103" t="s">
        <v>37</v>
      </c>
      <c r="S21" s="103" t="s">
        <v>37</v>
      </c>
      <c r="T21" s="103" t="s">
        <v>37</v>
      </c>
      <c r="U21" s="103">
        <v>36</v>
      </c>
      <c r="V21" s="103">
        <v>34</v>
      </c>
      <c r="W21" s="103" t="s">
        <v>37</v>
      </c>
      <c r="X21" s="103" t="s">
        <v>37</v>
      </c>
      <c r="Y21" s="172">
        <v>26</v>
      </c>
      <c r="Z21" s="173"/>
      <c r="AE21" s="46"/>
      <c r="AF21" s="46"/>
    </row>
    <row r="22" spans="2:36" s="5" customFormat="1" ht="18" customHeight="1" x14ac:dyDescent="0.15">
      <c r="B22" s="8"/>
      <c r="C22" s="8"/>
      <c r="D22" s="100">
        <v>2</v>
      </c>
      <c r="E22" s="43"/>
      <c r="F22" s="112">
        <f t="shared" si="1"/>
        <v>480</v>
      </c>
      <c r="G22" s="112">
        <f t="shared" si="2"/>
        <v>518</v>
      </c>
      <c r="H22" s="92">
        <f t="shared" si="3"/>
        <v>448</v>
      </c>
      <c r="I22" s="92">
        <f t="shared" si="4"/>
        <v>447</v>
      </c>
      <c r="J22" s="92">
        <v>392</v>
      </c>
      <c r="K22" s="93">
        <v>391</v>
      </c>
      <c r="L22" s="103" t="s">
        <v>37</v>
      </c>
      <c r="M22" s="103" t="s">
        <v>37</v>
      </c>
      <c r="N22" s="68"/>
      <c r="O22" s="103">
        <v>56</v>
      </c>
      <c r="P22" s="103">
        <v>56</v>
      </c>
      <c r="Q22" s="103" t="s">
        <v>37</v>
      </c>
      <c r="R22" s="103" t="s">
        <v>37</v>
      </c>
      <c r="S22" s="103" t="s">
        <v>37</v>
      </c>
      <c r="T22" s="103" t="s">
        <v>37</v>
      </c>
      <c r="U22" s="103">
        <v>32</v>
      </c>
      <c r="V22" s="103">
        <v>32</v>
      </c>
      <c r="W22" s="103" t="s">
        <v>37</v>
      </c>
      <c r="X22" s="103" t="s">
        <v>37</v>
      </c>
      <c r="Y22" s="172">
        <v>39</v>
      </c>
      <c r="Z22" s="173"/>
      <c r="AE22" s="46"/>
      <c r="AF22" s="46"/>
    </row>
    <row r="23" spans="2:36" s="5" customFormat="1" ht="18" customHeight="1" x14ac:dyDescent="0.15">
      <c r="B23" s="33"/>
      <c r="C23" s="34"/>
      <c r="D23" s="34">
        <v>3</v>
      </c>
      <c r="E23" s="44"/>
      <c r="F23" s="113">
        <f t="shared" si="1"/>
        <v>530</v>
      </c>
      <c r="G23" s="114">
        <f t="shared" si="2"/>
        <v>530</v>
      </c>
      <c r="H23" s="98">
        <f t="shared" si="3"/>
        <v>496</v>
      </c>
      <c r="I23" s="98">
        <f t="shared" si="4"/>
        <v>496</v>
      </c>
      <c r="J23" s="98">
        <v>434</v>
      </c>
      <c r="K23" s="110">
        <v>434</v>
      </c>
      <c r="L23" s="105" t="s">
        <v>37</v>
      </c>
      <c r="M23" s="105" t="s">
        <v>37</v>
      </c>
      <c r="N23" s="69"/>
      <c r="O23" s="105">
        <v>62</v>
      </c>
      <c r="P23" s="105">
        <v>62</v>
      </c>
      <c r="Q23" s="105" t="s">
        <v>37</v>
      </c>
      <c r="R23" s="105" t="s">
        <v>37</v>
      </c>
      <c r="S23" s="105" t="s">
        <v>37</v>
      </c>
      <c r="T23" s="105" t="s">
        <v>37</v>
      </c>
      <c r="U23" s="105">
        <v>34</v>
      </c>
      <c r="V23" s="105">
        <v>32</v>
      </c>
      <c r="W23" s="105" t="s">
        <v>37</v>
      </c>
      <c r="X23" s="105" t="s">
        <v>37</v>
      </c>
      <c r="Y23" s="177">
        <v>2</v>
      </c>
      <c r="Z23" s="178"/>
      <c r="AA23" s="16"/>
      <c r="AB23" s="17"/>
      <c r="AE23" s="46"/>
      <c r="AF23" s="46"/>
    </row>
    <row r="24" spans="2:36" s="5" customFormat="1" ht="15" customHeight="1" x14ac:dyDescent="0.15">
      <c r="B24" s="7" t="s">
        <v>9</v>
      </c>
      <c r="M24" s="8"/>
      <c r="N24" s="8"/>
      <c r="S24" s="46"/>
      <c r="T24" s="46"/>
      <c r="U24" s="6"/>
      <c r="W24" s="51"/>
      <c r="X24" s="50"/>
      <c r="Z24" s="50" t="s">
        <v>59</v>
      </c>
      <c r="AA24" s="51"/>
      <c r="AB24" s="50"/>
      <c r="AG24" s="46"/>
      <c r="AH24" s="46"/>
    </row>
    <row r="25" spans="2:36" s="5" customFormat="1" ht="15" customHeight="1" x14ac:dyDescent="0.15">
      <c r="B25" s="7" t="s">
        <v>10</v>
      </c>
      <c r="M25" s="8"/>
      <c r="N25" s="8"/>
      <c r="S25" s="46"/>
      <c r="T25" s="46"/>
      <c r="W25" s="46"/>
      <c r="X25" s="46"/>
      <c r="AG25" s="46"/>
      <c r="AH25" s="46"/>
    </row>
    <row r="26" spans="2:36" s="5" customFormat="1" ht="15" customHeight="1" x14ac:dyDescent="0.15">
      <c r="B26" s="52"/>
      <c r="C26" s="53"/>
      <c r="D26" s="53"/>
      <c r="E26" s="53"/>
      <c r="F26" s="53"/>
      <c r="G26" s="53"/>
      <c r="M26" s="8"/>
      <c r="N26" s="8"/>
      <c r="U26" s="46"/>
      <c r="V26" s="46"/>
      <c r="Y26" s="46"/>
      <c r="Z26" s="46"/>
      <c r="AI26" s="46"/>
      <c r="AJ26" s="46"/>
    </row>
  </sheetData>
  <mergeCells count="32">
    <mergeCell ref="Y22:Z22"/>
    <mergeCell ref="Y23:Z23"/>
    <mergeCell ref="Y20:Z20"/>
    <mergeCell ref="B21:C21"/>
    <mergeCell ref="Y21:Z21"/>
    <mergeCell ref="Y19:Z19"/>
    <mergeCell ref="Y16:Z16"/>
    <mergeCell ref="Y17:Z17"/>
    <mergeCell ref="Y14:Z14"/>
    <mergeCell ref="Y15:Z15"/>
    <mergeCell ref="Y13:Z13"/>
    <mergeCell ref="B12:C12"/>
    <mergeCell ref="Y9:Z9"/>
    <mergeCell ref="Y10:Z10"/>
    <mergeCell ref="Y18:Z18"/>
    <mergeCell ref="Y8:Z8"/>
    <mergeCell ref="U6:V6"/>
    <mergeCell ref="W6:X6"/>
    <mergeCell ref="J6:K6"/>
    <mergeCell ref="Y12:Z12"/>
    <mergeCell ref="L6:M6"/>
    <mergeCell ref="B5:E7"/>
    <mergeCell ref="Q5:X5"/>
    <mergeCell ref="Y5:Z6"/>
    <mergeCell ref="O6:P6"/>
    <mergeCell ref="Q6:R6"/>
    <mergeCell ref="S6:T6"/>
    <mergeCell ref="Y7:Z7"/>
    <mergeCell ref="H5:M5"/>
    <mergeCell ref="O5:P5"/>
    <mergeCell ref="F5:G6"/>
    <mergeCell ref="H6:I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scale="97" fitToHeight="0" orientation="landscape" horizontalDpi="4294967295" verticalDpi="300" r:id="rId1"/>
  <headerFooter alignWithMargins="0"/>
  <ignoredErrors>
    <ignoredError sqref="E8:E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25"/>
  <sheetViews>
    <sheetView showGridLines="0" view="pageBreakPreview" zoomScale="70" zoomScaleNormal="100" zoomScaleSheetLayoutView="70" workbookViewId="0">
      <selection activeCell="U16" sqref="U16"/>
    </sheetView>
  </sheetViews>
  <sheetFormatPr defaultColWidth="9.75" defaultRowHeight="14.45" customHeight="1" x14ac:dyDescent="0.15"/>
  <cols>
    <col min="1" max="1" width="1.5" style="11" customWidth="1"/>
    <col min="2" max="2" width="10.625" style="10" customWidth="1"/>
    <col min="3" max="3" width="6.125" style="22" customWidth="1"/>
    <col min="4" max="4" width="6.125" style="23" customWidth="1"/>
    <col min="5" max="7" width="8.125" style="11" customWidth="1"/>
    <col min="8" max="10" width="7.625" style="11" customWidth="1"/>
    <col min="11" max="12" width="6.125" style="11" customWidth="1"/>
    <col min="13" max="14" width="6.125" style="24" customWidth="1"/>
    <col min="15" max="16" width="6.125" style="11" customWidth="1"/>
    <col min="17" max="17" width="2" style="11" customWidth="1"/>
    <col min="18" max="19" width="6.125" style="24" customWidth="1"/>
    <col min="20" max="25" width="6.125" style="11" customWidth="1"/>
    <col min="26" max="27" width="6.125" style="48" customWidth="1"/>
    <col min="28" max="29" width="6.125" style="11" customWidth="1"/>
    <col min="30" max="31" width="6.125" style="48" customWidth="1"/>
    <col min="32" max="32" width="6.125" style="11" customWidth="1"/>
    <col min="33" max="35" width="5.625" style="11" customWidth="1"/>
    <col min="36" max="39" width="5.875" style="11" customWidth="1"/>
    <col min="40" max="41" width="5.875" style="48" customWidth="1"/>
    <col min="42" max="16384" width="9.75" style="11"/>
  </cols>
  <sheetData>
    <row r="1" spans="2:41" ht="15" customHeight="1" x14ac:dyDescent="0.15">
      <c r="L1" s="10"/>
      <c r="M1" s="10"/>
      <c r="N1" s="10"/>
      <c r="P1" s="10" t="s">
        <v>31</v>
      </c>
      <c r="Q1" s="10"/>
      <c r="R1" s="8" t="s">
        <v>7</v>
      </c>
    </row>
    <row r="2" spans="2:41" s="5" customFormat="1" ht="15" customHeight="1" thickBot="1" x14ac:dyDescent="0.2">
      <c r="B2" s="7" t="s">
        <v>2</v>
      </c>
      <c r="C2" s="7"/>
      <c r="D2" s="12"/>
      <c r="R2" s="8"/>
      <c r="T2" s="8"/>
      <c r="V2" s="8"/>
      <c r="X2" s="8"/>
      <c r="Z2" s="8"/>
      <c r="AB2" s="8"/>
      <c r="AD2" s="8"/>
      <c r="AF2" s="8"/>
      <c r="AH2" s="8"/>
      <c r="AN2" s="46"/>
      <c r="AO2" s="46"/>
    </row>
    <row r="3" spans="2:41" s="5" customFormat="1" ht="18" customHeight="1" thickTop="1" x14ac:dyDescent="0.15">
      <c r="B3" s="197" t="s">
        <v>41</v>
      </c>
      <c r="C3" s="198"/>
      <c r="D3" s="198"/>
      <c r="E3" s="187" t="s">
        <v>19</v>
      </c>
      <c r="F3" s="188"/>
      <c r="G3" s="200"/>
      <c r="H3" s="179" t="s">
        <v>68</v>
      </c>
      <c r="I3" s="180"/>
      <c r="J3" s="180"/>
      <c r="K3" s="180"/>
      <c r="L3" s="180"/>
      <c r="M3" s="180"/>
      <c r="N3" s="180"/>
      <c r="O3" s="180"/>
      <c r="P3" s="180"/>
      <c r="Q3" s="8"/>
      <c r="R3" s="30" t="s">
        <v>30</v>
      </c>
      <c r="S3" s="30" t="s">
        <v>40</v>
      </c>
      <c r="T3" s="30"/>
      <c r="U3" s="201" t="s">
        <v>51</v>
      </c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3"/>
      <c r="AG3" s="187" t="s">
        <v>14</v>
      </c>
      <c r="AH3" s="188"/>
      <c r="AI3" s="188"/>
    </row>
    <row r="4" spans="2:41" s="5" customFormat="1" ht="18" customHeight="1" x14ac:dyDescent="0.15">
      <c r="B4" s="195"/>
      <c r="C4" s="199"/>
      <c r="D4" s="199"/>
      <c r="E4" s="189"/>
      <c r="F4" s="190"/>
      <c r="G4" s="191"/>
      <c r="H4" s="191" t="s">
        <v>20</v>
      </c>
      <c r="I4" s="192"/>
      <c r="J4" s="192"/>
      <c r="K4" s="192" t="s">
        <v>13</v>
      </c>
      <c r="L4" s="192"/>
      <c r="M4" s="192"/>
      <c r="N4" s="193" t="s">
        <v>18</v>
      </c>
      <c r="O4" s="193"/>
      <c r="P4" s="193"/>
      <c r="Q4" s="91"/>
      <c r="R4" s="194" t="s">
        <v>44</v>
      </c>
      <c r="S4" s="194"/>
      <c r="T4" s="195"/>
      <c r="U4" s="196" t="s">
        <v>12</v>
      </c>
      <c r="V4" s="194"/>
      <c r="W4" s="195"/>
      <c r="X4" s="196" t="s">
        <v>43</v>
      </c>
      <c r="Y4" s="194"/>
      <c r="Z4" s="195"/>
      <c r="AA4" s="196" t="s">
        <v>52</v>
      </c>
      <c r="AB4" s="194"/>
      <c r="AC4" s="195"/>
      <c r="AD4" s="196" t="s">
        <v>53</v>
      </c>
      <c r="AE4" s="194"/>
      <c r="AF4" s="195"/>
      <c r="AG4" s="189"/>
      <c r="AH4" s="190"/>
      <c r="AI4" s="190"/>
    </row>
    <row r="5" spans="2:41" s="5" customFormat="1" ht="18" customHeight="1" x14ac:dyDescent="0.15">
      <c r="B5" s="195"/>
      <c r="C5" s="199"/>
      <c r="D5" s="199"/>
      <c r="E5" s="95" t="s">
        <v>3</v>
      </c>
      <c r="F5" s="25" t="s">
        <v>4</v>
      </c>
      <c r="G5" s="25" t="s">
        <v>5</v>
      </c>
      <c r="H5" s="26" t="s">
        <v>3</v>
      </c>
      <c r="I5" s="25" t="s">
        <v>4</v>
      </c>
      <c r="J5" s="25" t="s">
        <v>5</v>
      </c>
      <c r="K5" s="25" t="s">
        <v>3</v>
      </c>
      <c r="L5" s="25" t="s">
        <v>4</v>
      </c>
      <c r="M5" s="25" t="s">
        <v>5</v>
      </c>
      <c r="N5" s="25" t="s">
        <v>3</v>
      </c>
      <c r="O5" s="25" t="s">
        <v>4</v>
      </c>
      <c r="P5" s="25" t="s">
        <v>5</v>
      </c>
      <c r="Q5" s="91"/>
      <c r="R5" s="109" t="s">
        <v>3</v>
      </c>
      <c r="S5" s="27" t="s">
        <v>4</v>
      </c>
      <c r="T5" s="25" t="s">
        <v>5</v>
      </c>
      <c r="U5" s="49" t="s">
        <v>3</v>
      </c>
      <c r="V5" s="25" t="s">
        <v>4</v>
      </c>
      <c r="W5" s="27" t="s">
        <v>5</v>
      </c>
      <c r="X5" s="49" t="s">
        <v>3</v>
      </c>
      <c r="Y5" s="49" t="s">
        <v>4</v>
      </c>
      <c r="Z5" s="27" t="s">
        <v>5</v>
      </c>
      <c r="AA5" s="49" t="s">
        <v>3</v>
      </c>
      <c r="AB5" s="25" t="s">
        <v>4</v>
      </c>
      <c r="AC5" s="27" t="s">
        <v>5</v>
      </c>
      <c r="AD5" s="49" t="s">
        <v>3</v>
      </c>
      <c r="AE5" s="49" t="s">
        <v>4</v>
      </c>
      <c r="AF5" s="27" t="s">
        <v>5</v>
      </c>
      <c r="AG5" s="25" t="s">
        <v>3</v>
      </c>
      <c r="AH5" s="49" t="s">
        <v>4</v>
      </c>
      <c r="AI5" s="58" t="s">
        <v>5</v>
      </c>
    </row>
    <row r="6" spans="2:41" s="5" customFormat="1" ht="18" customHeight="1" x14ac:dyDescent="0.15">
      <c r="B6" s="28" t="s">
        <v>64</v>
      </c>
      <c r="C6" s="18" t="s">
        <v>15</v>
      </c>
      <c r="D6" s="28" t="s">
        <v>56</v>
      </c>
      <c r="E6" s="60">
        <v>1109300</v>
      </c>
      <c r="F6" s="61">
        <v>543613</v>
      </c>
      <c r="G6" s="61">
        <v>565687</v>
      </c>
      <c r="H6" s="61">
        <v>947551</v>
      </c>
      <c r="I6" s="61">
        <v>463318</v>
      </c>
      <c r="J6" s="61">
        <v>484233</v>
      </c>
      <c r="K6" s="61">
        <v>864591</v>
      </c>
      <c r="L6" s="61">
        <v>419191</v>
      </c>
      <c r="M6" s="61">
        <v>445400</v>
      </c>
      <c r="N6" s="61">
        <v>27089</v>
      </c>
      <c r="O6" s="61">
        <v>16140</v>
      </c>
      <c r="P6" s="61">
        <v>10949</v>
      </c>
      <c r="Q6" s="62"/>
      <c r="R6" s="61">
        <v>55871</v>
      </c>
      <c r="S6" s="61">
        <v>27987</v>
      </c>
      <c r="T6" s="61">
        <v>27884</v>
      </c>
      <c r="U6" s="61">
        <v>11305</v>
      </c>
      <c r="V6" s="61">
        <v>5647</v>
      </c>
      <c r="W6" s="61">
        <v>5658</v>
      </c>
      <c r="X6" s="61">
        <v>100924</v>
      </c>
      <c r="Y6" s="61">
        <v>50547</v>
      </c>
      <c r="Z6" s="61">
        <v>50377</v>
      </c>
      <c r="AA6" s="74">
        <v>16856</v>
      </c>
      <c r="AB6" s="74">
        <v>8249</v>
      </c>
      <c r="AC6" s="74">
        <v>8607</v>
      </c>
      <c r="AD6" s="74">
        <v>28191</v>
      </c>
      <c r="AE6" s="74">
        <v>13957</v>
      </c>
      <c r="AF6" s="74">
        <v>14234</v>
      </c>
      <c r="AG6" s="61">
        <v>4473</v>
      </c>
      <c r="AH6" s="61">
        <v>1895</v>
      </c>
      <c r="AI6" s="61">
        <v>2578</v>
      </c>
    </row>
    <row r="7" spans="2:41" s="19" customFormat="1" ht="18" customHeight="1" x14ac:dyDescent="0.15">
      <c r="B7" s="28" t="s">
        <v>60</v>
      </c>
      <c r="C7" s="18"/>
      <c r="D7" s="28" t="s">
        <v>57</v>
      </c>
      <c r="E7" s="106">
        <v>1168638</v>
      </c>
      <c r="F7" s="74">
        <v>562615</v>
      </c>
      <c r="G7" s="74">
        <v>606023</v>
      </c>
      <c r="H7" s="74">
        <v>973749</v>
      </c>
      <c r="I7" s="74">
        <v>465636</v>
      </c>
      <c r="J7" s="74">
        <v>508113</v>
      </c>
      <c r="K7" s="74">
        <v>894852</v>
      </c>
      <c r="L7" s="74">
        <v>428873</v>
      </c>
      <c r="M7" s="74">
        <v>465979</v>
      </c>
      <c r="N7" s="74">
        <v>21304</v>
      </c>
      <c r="O7" s="74">
        <v>9350</v>
      </c>
      <c r="P7" s="74">
        <v>11954</v>
      </c>
      <c r="Q7" s="73"/>
      <c r="R7" s="74">
        <v>57593</v>
      </c>
      <c r="S7" s="74">
        <v>27413</v>
      </c>
      <c r="T7" s="74">
        <v>30180</v>
      </c>
      <c r="U7" s="74">
        <v>12518</v>
      </c>
      <c r="V7" s="74">
        <v>6257</v>
      </c>
      <c r="W7" s="74">
        <v>6261</v>
      </c>
      <c r="X7" s="74">
        <v>75526</v>
      </c>
      <c r="Y7" s="74">
        <v>38062</v>
      </c>
      <c r="Z7" s="74">
        <v>37464</v>
      </c>
      <c r="AA7" s="74">
        <v>64987</v>
      </c>
      <c r="AB7" s="74">
        <v>32107</v>
      </c>
      <c r="AC7" s="74">
        <v>32880</v>
      </c>
      <c r="AD7" s="74">
        <v>39585</v>
      </c>
      <c r="AE7" s="74">
        <v>19550</v>
      </c>
      <c r="AF7" s="74">
        <v>20035</v>
      </c>
      <c r="AG7" s="74">
        <v>2273</v>
      </c>
      <c r="AH7" s="74">
        <v>1003</v>
      </c>
      <c r="AI7" s="74">
        <v>1270</v>
      </c>
    </row>
    <row r="8" spans="2:41" s="19" customFormat="1" ht="18" customHeight="1" x14ac:dyDescent="0.15">
      <c r="B8" s="29" t="s">
        <v>67</v>
      </c>
      <c r="C8" s="20"/>
      <c r="D8" s="29" t="s">
        <v>65</v>
      </c>
      <c r="E8" s="81">
        <f>SUM(F8:G8)</f>
        <v>1122434</v>
      </c>
      <c r="F8" s="63">
        <f>SUM(F10:F21)</f>
        <v>536159</v>
      </c>
      <c r="G8" s="63">
        <f>SUM(G10:G21)</f>
        <v>586275</v>
      </c>
      <c r="H8" s="63">
        <f>SUM(I8:J8)</f>
        <v>1006018</v>
      </c>
      <c r="I8" s="63">
        <f>SUM(I10:I21)</f>
        <v>479190</v>
      </c>
      <c r="J8" s="63">
        <f>SUM(J10:J21)</f>
        <v>526828</v>
      </c>
      <c r="K8" s="63">
        <f>SUM(L8:M8)</f>
        <v>937082</v>
      </c>
      <c r="L8" s="63">
        <f>SUM(L10:L21)</f>
        <v>447784</v>
      </c>
      <c r="M8" s="63">
        <f>SUM(M10:M21)</f>
        <v>489298</v>
      </c>
      <c r="N8" s="63">
        <f>SUM(O8:P8)</f>
        <v>16677</v>
      </c>
      <c r="O8" s="63">
        <f>SUM(O10:O21)</f>
        <v>6670</v>
      </c>
      <c r="P8" s="63">
        <f>SUM(P10:P21)</f>
        <v>10007</v>
      </c>
      <c r="Q8" s="73"/>
      <c r="R8" s="63">
        <f>SUM(S8:T8)</f>
        <v>52259</v>
      </c>
      <c r="S8" s="63">
        <f>SUM(S10:S21)</f>
        <v>24736</v>
      </c>
      <c r="T8" s="63">
        <f>SUM(T10:T21)</f>
        <v>27523</v>
      </c>
      <c r="U8" s="63">
        <f>SUM(V8:W8)</f>
        <v>5802</v>
      </c>
      <c r="V8" s="63">
        <f>SUM(V10:V21)</f>
        <v>2900</v>
      </c>
      <c r="W8" s="63">
        <f>SUM(W10:W21)</f>
        <v>2902</v>
      </c>
      <c r="X8" s="63">
        <f>SUM(Y8:Z8)</f>
        <v>27245</v>
      </c>
      <c r="Y8" s="63">
        <f>SUM(Y10:Y21)</f>
        <v>12919</v>
      </c>
      <c r="Z8" s="63">
        <f>SUM(Z10:Z21)</f>
        <v>14326</v>
      </c>
      <c r="AA8" s="63">
        <f>SUM(AB8:AC8)</f>
        <v>48275</v>
      </c>
      <c r="AB8" s="63">
        <f>SUM(AB10:AB21)</f>
        <v>23854</v>
      </c>
      <c r="AC8" s="63">
        <f>SUM(AC10:AC21)</f>
        <v>24421</v>
      </c>
      <c r="AD8" s="63">
        <f>SUM(AE8:AF8)</f>
        <v>13914</v>
      </c>
      <c r="AE8" s="63">
        <f>SUM(AE10:AE21)</f>
        <v>6980</v>
      </c>
      <c r="AF8" s="63">
        <f>SUM(AF10:AF21)</f>
        <v>6934</v>
      </c>
      <c r="AG8" s="63">
        <f>SUM(AH8:AI8)</f>
        <v>21180</v>
      </c>
      <c r="AH8" s="63">
        <f>SUM(AH10:AH21)</f>
        <v>10316</v>
      </c>
      <c r="AI8" s="63">
        <f>SUM(AI10:AI21)</f>
        <v>10864</v>
      </c>
    </row>
    <row r="9" spans="2:41" s="19" customFormat="1" ht="9" customHeight="1" x14ac:dyDescent="0.15">
      <c r="B9" s="29"/>
      <c r="C9" s="20"/>
      <c r="D9" s="29"/>
      <c r="E9" s="8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83"/>
      <c r="R9" s="63"/>
      <c r="S9" s="63"/>
      <c r="T9" s="63"/>
      <c r="U9" s="63"/>
      <c r="V9" s="63"/>
      <c r="W9" s="63"/>
      <c r="X9" s="63"/>
      <c r="Y9" s="63"/>
      <c r="Z9" s="70"/>
      <c r="AA9" s="63"/>
      <c r="AB9" s="63"/>
      <c r="AC9" s="63"/>
      <c r="AD9" s="63"/>
      <c r="AE9" s="63"/>
      <c r="AF9" s="70"/>
      <c r="AG9" s="63"/>
      <c r="AH9" s="63"/>
      <c r="AI9" s="70"/>
    </row>
    <row r="10" spans="2:41" s="5" customFormat="1" ht="18" customHeight="1" x14ac:dyDescent="0.15">
      <c r="B10" s="15" t="s">
        <v>58</v>
      </c>
      <c r="C10" s="28" t="s">
        <v>34</v>
      </c>
      <c r="D10" s="8" t="s">
        <v>8</v>
      </c>
      <c r="E10" s="84">
        <f>SUM(F10:G10)</f>
        <v>66755</v>
      </c>
      <c r="F10" s="74">
        <f t="shared" ref="F10:F21" si="0">SUM(I10,V10,Y10,AB10,AE10,AH10)</f>
        <v>31226</v>
      </c>
      <c r="G10" s="74">
        <f t="shared" ref="G10:G21" si="1">SUM(J10,W10,Z10,AC10,AF10,AI10)</f>
        <v>35529</v>
      </c>
      <c r="H10" s="71">
        <f t="shared" ref="H10:H21" si="2">SUM(I10:J10)</f>
        <v>56719</v>
      </c>
      <c r="I10" s="71">
        <f>SUM(L10,O10,S10)</f>
        <v>26635</v>
      </c>
      <c r="J10" s="71">
        <f>SUM(M10,P10,T10)</f>
        <v>30084</v>
      </c>
      <c r="K10" s="71">
        <f>SUM(L10:M10)</f>
        <v>54112</v>
      </c>
      <c r="L10" s="71">
        <v>25492</v>
      </c>
      <c r="M10" s="71">
        <v>28620</v>
      </c>
      <c r="N10" s="71" t="s">
        <v>37</v>
      </c>
      <c r="O10" s="71" t="s">
        <v>37</v>
      </c>
      <c r="P10" s="71" t="s">
        <v>37</v>
      </c>
      <c r="Q10" s="85"/>
      <c r="R10" s="71">
        <f t="shared" ref="R10:R21" si="3">SUM(S10:T10)</f>
        <v>2607</v>
      </c>
      <c r="S10" s="71">
        <v>1143</v>
      </c>
      <c r="T10" s="71">
        <v>1464</v>
      </c>
      <c r="U10" s="71" t="s">
        <v>37</v>
      </c>
      <c r="V10" s="107" t="s">
        <v>37</v>
      </c>
      <c r="W10" s="107" t="s">
        <v>37</v>
      </c>
      <c r="X10" s="71">
        <f>SUM(Y10:Z10)</f>
        <v>4078</v>
      </c>
      <c r="Y10" s="71">
        <v>1811</v>
      </c>
      <c r="Z10" s="71">
        <v>2267</v>
      </c>
      <c r="AA10" s="71">
        <f>SUM(AB10:AC10)</f>
        <v>2153</v>
      </c>
      <c r="AB10" s="71">
        <v>1054</v>
      </c>
      <c r="AC10" s="71">
        <v>1099</v>
      </c>
      <c r="AD10" s="71">
        <f>SUM(AE10:AF10)</f>
        <v>2463</v>
      </c>
      <c r="AE10" s="71">
        <v>1219</v>
      </c>
      <c r="AF10" s="71">
        <v>1244</v>
      </c>
      <c r="AG10" s="71">
        <f>SUM(AH10:AI10)</f>
        <v>1342</v>
      </c>
      <c r="AH10" s="71">
        <v>507</v>
      </c>
      <c r="AI10" s="71">
        <v>835</v>
      </c>
    </row>
    <row r="11" spans="2:41" s="5" customFormat="1" ht="18" customHeight="1" x14ac:dyDescent="0.15">
      <c r="C11" s="15">
        <v>5</v>
      </c>
      <c r="D11" s="36"/>
      <c r="E11" s="84">
        <f t="shared" ref="E11:E21" si="4">SUM(F11:G11)</f>
        <v>83728</v>
      </c>
      <c r="F11" s="71">
        <f t="shared" si="0"/>
        <v>40610</v>
      </c>
      <c r="G11" s="71">
        <f t="shared" si="1"/>
        <v>43118</v>
      </c>
      <c r="H11" s="71">
        <f t="shared" si="2"/>
        <v>72249</v>
      </c>
      <c r="I11" s="71">
        <f t="shared" ref="I11:I21" si="5">SUM(L11,O11,S11)</f>
        <v>34901</v>
      </c>
      <c r="J11" s="71">
        <f t="shared" ref="J11:J21" si="6">SUM(M11,P11,T11)</f>
        <v>37348</v>
      </c>
      <c r="K11" s="71">
        <f t="shared" ref="K11:K21" si="7">SUM(L11:M11)</f>
        <v>68019</v>
      </c>
      <c r="L11" s="71">
        <v>32895</v>
      </c>
      <c r="M11" s="71">
        <v>35124</v>
      </c>
      <c r="N11" s="71" t="s">
        <v>37</v>
      </c>
      <c r="O11" s="71" t="s">
        <v>37</v>
      </c>
      <c r="P11" s="71" t="s">
        <v>37</v>
      </c>
      <c r="Q11" s="85"/>
      <c r="R11" s="71">
        <f t="shared" si="3"/>
        <v>4230</v>
      </c>
      <c r="S11" s="71">
        <v>2006</v>
      </c>
      <c r="T11" s="71">
        <v>2224</v>
      </c>
      <c r="U11" s="71" t="s">
        <v>37</v>
      </c>
      <c r="V11" s="107" t="s">
        <v>37</v>
      </c>
      <c r="W11" s="107" t="s">
        <v>37</v>
      </c>
      <c r="X11" s="71">
        <f t="shared" ref="X11:X17" si="8">SUM(Y11:Z11)</f>
        <v>3586</v>
      </c>
      <c r="Y11" s="71">
        <v>1586</v>
      </c>
      <c r="Z11" s="71">
        <v>2000</v>
      </c>
      <c r="AA11" s="71">
        <f t="shared" ref="AA11:AA21" si="9">SUM(AB11:AC11)</f>
        <v>3105</v>
      </c>
      <c r="AB11" s="71">
        <v>1597</v>
      </c>
      <c r="AC11" s="71">
        <v>1508</v>
      </c>
      <c r="AD11" s="71">
        <f t="shared" ref="AD11:AD14" si="10">SUM(AE11:AF11)</f>
        <v>2504</v>
      </c>
      <c r="AE11" s="71">
        <v>1256</v>
      </c>
      <c r="AF11" s="71">
        <v>1248</v>
      </c>
      <c r="AG11" s="71">
        <f t="shared" ref="AG11:AG21" si="11">SUM(AH11:AI11)</f>
        <v>2284</v>
      </c>
      <c r="AH11" s="71">
        <v>1270</v>
      </c>
      <c r="AI11" s="108">
        <v>1014</v>
      </c>
    </row>
    <row r="12" spans="2:41" s="5" customFormat="1" ht="18" customHeight="1" x14ac:dyDescent="0.15">
      <c r="C12" s="15">
        <v>6</v>
      </c>
      <c r="D12" s="36"/>
      <c r="E12" s="84">
        <f t="shared" si="4"/>
        <v>91864</v>
      </c>
      <c r="F12" s="74">
        <f t="shared" si="0"/>
        <v>42728</v>
      </c>
      <c r="G12" s="74">
        <f t="shared" si="1"/>
        <v>49136</v>
      </c>
      <c r="H12" s="71">
        <f t="shared" si="2"/>
        <v>81687</v>
      </c>
      <c r="I12" s="71">
        <f t="shared" si="5"/>
        <v>37786</v>
      </c>
      <c r="J12" s="71">
        <f t="shared" si="6"/>
        <v>43901</v>
      </c>
      <c r="K12" s="71">
        <f t="shared" si="7"/>
        <v>76951</v>
      </c>
      <c r="L12" s="71">
        <v>35538</v>
      </c>
      <c r="M12" s="71">
        <v>41413</v>
      </c>
      <c r="N12" s="71" t="s">
        <v>37</v>
      </c>
      <c r="O12" s="71" t="s">
        <v>37</v>
      </c>
      <c r="P12" s="71" t="s">
        <v>37</v>
      </c>
      <c r="Q12" s="85"/>
      <c r="R12" s="71">
        <f t="shared" si="3"/>
        <v>4736</v>
      </c>
      <c r="S12" s="71">
        <v>2248</v>
      </c>
      <c r="T12" s="71">
        <v>2488</v>
      </c>
      <c r="U12" s="71" t="s">
        <v>37</v>
      </c>
      <c r="V12" s="107" t="s">
        <v>37</v>
      </c>
      <c r="W12" s="107" t="s">
        <v>37</v>
      </c>
      <c r="X12" s="71">
        <f t="shared" si="8"/>
        <v>4327</v>
      </c>
      <c r="Y12" s="71">
        <v>2091</v>
      </c>
      <c r="Z12" s="71">
        <v>2236</v>
      </c>
      <c r="AA12" s="71">
        <f t="shared" si="9"/>
        <v>3299</v>
      </c>
      <c r="AB12" s="71">
        <v>1612</v>
      </c>
      <c r="AC12" s="71">
        <v>1687</v>
      </c>
      <c r="AD12" s="71">
        <f t="shared" si="10"/>
        <v>2141</v>
      </c>
      <c r="AE12" s="71">
        <v>1015</v>
      </c>
      <c r="AF12" s="71">
        <v>1126</v>
      </c>
      <c r="AG12" s="71">
        <f t="shared" si="11"/>
        <v>410</v>
      </c>
      <c r="AH12" s="71">
        <v>224</v>
      </c>
      <c r="AI12" s="108">
        <v>186</v>
      </c>
    </row>
    <row r="13" spans="2:41" s="5" customFormat="1" ht="18" customHeight="1" x14ac:dyDescent="0.15">
      <c r="C13" s="15">
        <v>7</v>
      </c>
      <c r="D13" s="36"/>
      <c r="E13" s="84">
        <f t="shared" si="4"/>
        <v>121915</v>
      </c>
      <c r="F13" s="74">
        <f t="shared" si="0"/>
        <v>55961</v>
      </c>
      <c r="G13" s="74">
        <f t="shared" si="1"/>
        <v>65954</v>
      </c>
      <c r="H13" s="71">
        <f t="shared" si="2"/>
        <v>104928</v>
      </c>
      <c r="I13" s="71">
        <f t="shared" si="5"/>
        <v>47761</v>
      </c>
      <c r="J13" s="71">
        <f t="shared" si="6"/>
        <v>57167</v>
      </c>
      <c r="K13" s="71">
        <f t="shared" si="7"/>
        <v>96180</v>
      </c>
      <c r="L13" s="71">
        <v>43881</v>
      </c>
      <c r="M13" s="71">
        <v>52299</v>
      </c>
      <c r="N13" s="71">
        <f t="shared" ref="N13:N15" si="12">SUM(O13:P13)</f>
        <v>2457</v>
      </c>
      <c r="O13" s="71">
        <v>1061</v>
      </c>
      <c r="P13" s="71">
        <v>1396</v>
      </c>
      <c r="Q13" s="85"/>
      <c r="R13" s="71">
        <f t="shared" si="3"/>
        <v>6291</v>
      </c>
      <c r="S13" s="71">
        <v>2819</v>
      </c>
      <c r="T13" s="71">
        <v>3472</v>
      </c>
      <c r="U13" s="71">
        <f t="shared" ref="U13:U15" si="13">SUM(V13:W13)</f>
        <v>2820</v>
      </c>
      <c r="V13" s="71">
        <v>1323</v>
      </c>
      <c r="W13" s="108">
        <v>1497</v>
      </c>
      <c r="X13" s="71">
        <f t="shared" si="8"/>
        <v>4622</v>
      </c>
      <c r="Y13" s="71">
        <v>2195</v>
      </c>
      <c r="Z13" s="71">
        <v>2427</v>
      </c>
      <c r="AA13" s="71">
        <f t="shared" si="9"/>
        <v>5937</v>
      </c>
      <c r="AB13" s="71">
        <v>2917</v>
      </c>
      <c r="AC13" s="108">
        <v>3020</v>
      </c>
      <c r="AD13" s="71">
        <f t="shared" si="10"/>
        <v>3466</v>
      </c>
      <c r="AE13" s="71">
        <v>1688</v>
      </c>
      <c r="AF13" s="71">
        <v>1778</v>
      </c>
      <c r="AG13" s="71">
        <f t="shared" si="11"/>
        <v>142</v>
      </c>
      <c r="AH13" s="71">
        <v>77</v>
      </c>
      <c r="AI13" s="71">
        <v>65</v>
      </c>
    </row>
    <row r="14" spans="2:41" s="5" customFormat="1" ht="18" customHeight="1" x14ac:dyDescent="0.15">
      <c r="C14" s="15">
        <v>8</v>
      </c>
      <c r="D14" s="36"/>
      <c r="E14" s="84">
        <f t="shared" si="4"/>
        <v>138795</v>
      </c>
      <c r="F14" s="74">
        <f t="shared" si="0"/>
        <v>65128</v>
      </c>
      <c r="G14" s="74">
        <f t="shared" si="1"/>
        <v>73667</v>
      </c>
      <c r="H14" s="71">
        <f t="shared" si="2"/>
        <v>119802</v>
      </c>
      <c r="I14" s="71">
        <f t="shared" si="5"/>
        <v>55413</v>
      </c>
      <c r="J14" s="71">
        <f t="shared" si="6"/>
        <v>64389</v>
      </c>
      <c r="K14" s="71">
        <f t="shared" si="7"/>
        <v>103113</v>
      </c>
      <c r="L14" s="71">
        <v>48533</v>
      </c>
      <c r="M14" s="71">
        <v>54580</v>
      </c>
      <c r="N14" s="71">
        <f t="shared" si="12"/>
        <v>10138</v>
      </c>
      <c r="O14" s="71">
        <v>3781</v>
      </c>
      <c r="P14" s="71">
        <v>6357</v>
      </c>
      <c r="Q14" s="85"/>
      <c r="R14" s="71">
        <f t="shared" si="3"/>
        <v>6551</v>
      </c>
      <c r="S14" s="71">
        <v>3099</v>
      </c>
      <c r="T14" s="71">
        <v>3452</v>
      </c>
      <c r="U14" s="71">
        <f t="shared" si="13"/>
        <v>2812</v>
      </c>
      <c r="V14" s="71">
        <v>1407</v>
      </c>
      <c r="W14" s="108">
        <v>1405</v>
      </c>
      <c r="X14" s="71">
        <f t="shared" si="8"/>
        <v>3644</v>
      </c>
      <c r="Y14" s="71">
        <v>1931</v>
      </c>
      <c r="Z14" s="71">
        <v>1713</v>
      </c>
      <c r="AA14" s="71">
        <f t="shared" si="9"/>
        <v>6323</v>
      </c>
      <c r="AB14" s="71">
        <v>3086</v>
      </c>
      <c r="AC14" s="108">
        <v>3237</v>
      </c>
      <c r="AD14" s="71">
        <f t="shared" si="10"/>
        <v>3340</v>
      </c>
      <c r="AE14" s="71">
        <v>1802</v>
      </c>
      <c r="AF14" s="71">
        <v>1538</v>
      </c>
      <c r="AG14" s="71">
        <f t="shared" si="11"/>
        <v>2874</v>
      </c>
      <c r="AH14" s="71">
        <v>1489</v>
      </c>
      <c r="AI14" s="71">
        <v>1385</v>
      </c>
    </row>
    <row r="15" spans="2:41" s="5" customFormat="1" ht="18" customHeight="1" x14ac:dyDescent="0.15">
      <c r="C15" s="15">
        <v>9</v>
      </c>
      <c r="D15" s="36"/>
      <c r="E15" s="84">
        <f t="shared" si="4"/>
        <v>109431</v>
      </c>
      <c r="F15" s="74">
        <f t="shared" si="0"/>
        <v>51704</v>
      </c>
      <c r="G15" s="74">
        <f t="shared" si="1"/>
        <v>57727</v>
      </c>
      <c r="H15" s="71">
        <f t="shared" si="2"/>
        <v>101227</v>
      </c>
      <c r="I15" s="71">
        <f t="shared" si="5"/>
        <v>47752</v>
      </c>
      <c r="J15" s="71">
        <f t="shared" si="6"/>
        <v>53475</v>
      </c>
      <c r="K15" s="71">
        <f t="shared" si="7"/>
        <v>91128</v>
      </c>
      <c r="L15" s="71">
        <v>43185</v>
      </c>
      <c r="M15" s="71">
        <v>47943</v>
      </c>
      <c r="N15" s="71">
        <f t="shared" si="12"/>
        <v>4082</v>
      </c>
      <c r="O15" s="71">
        <v>1828</v>
      </c>
      <c r="P15" s="71">
        <v>2254</v>
      </c>
      <c r="Q15" s="85"/>
      <c r="R15" s="71">
        <f t="shared" si="3"/>
        <v>6017</v>
      </c>
      <c r="S15" s="71">
        <v>2739</v>
      </c>
      <c r="T15" s="71">
        <v>3278</v>
      </c>
      <c r="U15" s="71">
        <f t="shared" si="13"/>
        <v>170</v>
      </c>
      <c r="V15" s="71">
        <v>170</v>
      </c>
      <c r="W15" s="71" t="s">
        <v>38</v>
      </c>
      <c r="X15" s="71">
        <f t="shared" si="8"/>
        <v>2164</v>
      </c>
      <c r="Y15" s="71">
        <v>1042</v>
      </c>
      <c r="Z15" s="71">
        <v>1122</v>
      </c>
      <c r="AA15" s="71">
        <f t="shared" si="9"/>
        <v>4971</v>
      </c>
      <c r="AB15" s="71">
        <v>2462</v>
      </c>
      <c r="AC15" s="71">
        <v>2509</v>
      </c>
      <c r="AD15" s="71" t="s">
        <v>37</v>
      </c>
      <c r="AE15" s="71" t="s">
        <v>37</v>
      </c>
      <c r="AF15" s="71" t="s">
        <v>37</v>
      </c>
      <c r="AG15" s="71">
        <f t="shared" si="11"/>
        <v>899</v>
      </c>
      <c r="AH15" s="71">
        <v>278</v>
      </c>
      <c r="AI15" s="71">
        <v>621</v>
      </c>
    </row>
    <row r="16" spans="2:41" s="5" customFormat="1" ht="18" customHeight="1" x14ac:dyDescent="0.15">
      <c r="C16" s="15">
        <v>10</v>
      </c>
      <c r="D16" s="36"/>
      <c r="E16" s="84">
        <f t="shared" si="4"/>
        <v>96194</v>
      </c>
      <c r="F16" s="74">
        <f t="shared" si="0"/>
        <v>46094</v>
      </c>
      <c r="G16" s="74">
        <f t="shared" si="1"/>
        <v>50100</v>
      </c>
      <c r="H16" s="71">
        <f t="shared" si="2"/>
        <v>87569</v>
      </c>
      <c r="I16" s="71">
        <f t="shared" si="5"/>
        <v>41862</v>
      </c>
      <c r="J16" s="71">
        <f t="shared" si="6"/>
        <v>45707</v>
      </c>
      <c r="K16" s="71">
        <f t="shared" si="7"/>
        <v>82152</v>
      </c>
      <c r="L16" s="71">
        <v>39184</v>
      </c>
      <c r="M16" s="71">
        <v>42968</v>
      </c>
      <c r="N16" s="71" t="s">
        <v>37</v>
      </c>
      <c r="O16" s="71" t="s">
        <v>37</v>
      </c>
      <c r="P16" s="71" t="s">
        <v>37</v>
      </c>
      <c r="Q16" s="85"/>
      <c r="R16" s="71">
        <f t="shared" si="3"/>
        <v>5417</v>
      </c>
      <c r="S16" s="71">
        <v>2678</v>
      </c>
      <c r="T16" s="71">
        <v>2739</v>
      </c>
      <c r="U16" s="71" t="s">
        <v>37</v>
      </c>
      <c r="V16" s="107" t="s">
        <v>37</v>
      </c>
      <c r="W16" s="107" t="s">
        <v>37</v>
      </c>
      <c r="X16" s="71">
        <f t="shared" si="8"/>
        <v>3513</v>
      </c>
      <c r="Y16" s="71">
        <v>1666</v>
      </c>
      <c r="Z16" s="71">
        <v>1847</v>
      </c>
      <c r="AA16" s="71">
        <f t="shared" si="9"/>
        <v>4866</v>
      </c>
      <c r="AB16" s="71">
        <v>2320</v>
      </c>
      <c r="AC16" s="71">
        <v>2546</v>
      </c>
      <c r="AD16" s="71" t="s">
        <v>37</v>
      </c>
      <c r="AE16" s="71" t="s">
        <v>37</v>
      </c>
      <c r="AF16" s="71" t="s">
        <v>37</v>
      </c>
      <c r="AG16" s="71">
        <f t="shared" si="11"/>
        <v>246</v>
      </c>
      <c r="AH16" s="71">
        <v>246</v>
      </c>
      <c r="AI16" s="108" t="s">
        <v>38</v>
      </c>
    </row>
    <row r="17" spans="2:41" s="5" customFormat="1" ht="18" customHeight="1" x14ac:dyDescent="0.15">
      <c r="C17" s="15">
        <v>11</v>
      </c>
      <c r="D17" s="36"/>
      <c r="E17" s="84">
        <f t="shared" si="4"/>
        <v>72140</v>
      </c>
      <c r="F17" s="74">
        <f t="shared" si="0"/>
        <v>34579</v>
      </c>
      <c r="G17" s="74">
        <f t="shared" si="1"/>
        <v>37561</v>
      </c>
      <c r="H17" s="71">
        <f t="shared" si="2"/>
        <v>67410</v>
      </c>
      <c r="I17" s="71">
        <f t="shared" si="5"/>
        <v>32323</v>
      </c>
      <c r="J17" s="71">
        <f t="shared" si="6"/>
        <v>35087</v>
      </c>
      <c r="K17" s="71">
        <f t="shared" si="7"/>
        <v>66389</v>
      </c>
      <c r="L17" s="71">
        <v>31810</v>
      </c>
      <c r="M17" s="71">
        <v>34579</v>
      </c>
      <c r="N17" s="71" t="s">
        <v>37</v>
      </c>
      <c r="O17" s="71" t="s">
        <v>37</v>
      </c>
      <c r="P17" s="71" t="s">
        <v>37</v>
      </c>
      <c r="Q17" s="85"/>
      <c r="R17" s="71">
        <f t="shared" si="3"/>
        <v>1021</v>
      </c>
      <c r="S17" s="71">
        <v>513</v>
      </c>
      <c r="T17" s="71">
        <v>508</v>
      </c>
      <c r="U17" s="71" t="s">
        <v>37</v>
      </c>
      <c r="V17" s="107" t="s">
        <v>37</v>
      </c>
      <c r="W17" s="107" t="s">
        <v>37</v>
      </c>
      <c r="X17" s="71">
        <f t="shared" si="8"/>
        <v>1311</v>
      </c>
      <c r="Y17" s="71">
        <v>597</v>
      </c>
      <c r="Z17" s="71">
        <v>714</v>
      </c>
      <c r="AA17" s="71">
        <f t="shared" si="9"/>
        <v>3191</v>
      </c>
      <c r="AB17" s="71">
        <v>1553</v>
      </c>
      <c r="AC17" s="71">
        <v>1638</v>
      </c>
      <c r="AD17" s="71" t="s">
        <v>37</v>
      </c>
      <c r="AE17" s="71" t="s">
        <v>37</v>
      </c>
      <c r="AF17" s="71" t="s">
        <v>37</v>
      </c>
      <c r="AG17" s="71">
        <f t="shared" si="11"/>
        <v>228</v>
      </c>
      <c r="AH17" s="71">
        <v>106</v>
      </c>
      <c r="AI17" s="71">
        <v>122</v>
      </c>
    </row>
    <row r="18" spans="2:41" s="5" customFormat="1" ht="18" customHeight="1" x14ac:dyDescent="0.15">
      <c r="C18" s="15">
        <v>12</v>
      </c>
      <c r="D18" s="36"/>
      <c r="E18" s="84">
        <f t="shared" si="4"/>
        <v>72760</v>
      </c>
      <c r="F18" s="74">
        <f t="shared" si="0"/>
        <v>32863</v>
      </c>
      <c r="G18" s="74">
        <f t="shared" si="1"/>
        <v>39897</v>
      </c>
      <c r="H18" s="71">
        <f t="shared" si="2"/>
        <v>67931</v>
      </c>
      <c r="I18" s="71">
        <f t="shared" si="5"/>
        <v>30548</v>
      </c>
      <c r="J18" s="71">
        <f t="shared" si="6"/>
        <v>37383</v>
      </c>
      <c r="K18" s="71">
        <f t="shared" si="7"/>
        <v>66011</v>
      </c>
      <c r="L18" s="71">
        <v>29785</v>
      </c>
      <c r="M18" s="71">
        <v>36226</v>
      </c>
      <c r="N18" s="71" t="s">
        <v>37</v>
      </c>
      <c r="O18" s="71" t="s">
        <v>37</v>
      </c>
      <c r="P18" s="71" t="s">
        <v>37</v>
      </c>
      <c r="Q18" s="85"/>
      <c r="R18" s="71">
        <f t="shared" si="3"/>
        <v>1920</v>
      </c>
      <c r="S18" s="71">
        <v>763</v>
      </c>
      <c r="T18" s="71">
        <v>1157</v>
      </c>
      <c r="U18" s="71" t="s">
        <v>37</v>
      </c>
      <c r="V18" s="71" t="s">
        <v>37</v>
      </c>
      <c r="W18" s="71" t="s">
        <v>37</v>
      </c>
      <c r="X18" s="71" t="s">
        <v>37</v>
      </c>
      <c r="Y18" s="71" t="s">
        <v>37</v>
      </c>
      <c r="Z18" s="71" t="s">
        <v>37</v>
      </c>
      <c r="AA18" s="71">
        <f t="shared" si="9"/>
        <v>3461</v>
      </c>
      <c r="AB18" s="71">
        <v>1720</v>
      </c>
      <c r="AC18" s="71">
        <v>1741</v>
      </c>
      <c r="AD18" s="71" t="s">
        <v>37</v>
      </c>
      <c r="AE18" s="71" t="s">
        <v>37</v>
      </c>
      <c r="AF18" s="71" t="s">
        <v>37</v>
      </c>
      <c r="AG18" s="71">
        <f t="shared" si="11"/>
        <v>1368</v>
      </c>
      <c r="AH18" s="71">
        <v>595</v>
      </c>
      <c r="AI18" s="108">
        <v>773</v>
      </c>
    </row>
    <row r="19" spans="2:41" s="5" customFormat="1" ht="18" customHeight="1" x14ac:dyDescent="0.15">
      <c r="B19" s="15" t="s">
        <v>66</v>
      </c>
      <c r="C19" s="28" t="s">
        <v>35</v>
      </c>
      <c r="D19" s="8" t="s">
        <v>8</v>
      </c>
      <c r="E19" s="84">
        <f t="shared" si="4"/>
        <v>90719</v>
      </c>
      <c r="F19" s="74">
        <f t="shared" si="0"/>
        <v>46237</v>
      </c>
      <c r="G19" s="74">
        <f t="shared" si="1"/>
        <v>44482</v>
      </c>
      <c r="H19" s="71">
        <f t="shared" si="2"/>
        <v>81828</v>
      </c>
      <c r="I19" s="71">
        <f t="shared" si="5"/>
        <v>42021</v>
      </c>
      <c r="J19" s="71">
        <f t="shared" si="6"/>
        <v>39807</v>
      </c>
      <c r="K19" s="71">
        <f t="shared" si="7"/>
        <v>77475</v>
      </c>
      <c r="L19" s="71">
        <v>39909</v>
      </c>
      <c r="M19" s="71">
        <v>37566</v>
      </c>
      <c r="N19" s="71" t="s">
        <v>37</v>
      </c>
      <c r="O19" s="71" t="s">
        <v>37</v>
      </c>
      <c r="P19" s="71" t="s">
        <v>37</v>
      </c>
      <c r="Q19" s="85"/>
      <c r="R19" s="71">
        <f t="shared" si="3"/>
        <v>4353</v>
      </c>
      <c r="S19" s="71">
        <v>2112</v>
      </c>
      <c r="T19" s="71">
        <v>2241</v>
      </c>
      <c r="U19" s="71" t="s">
        <v>37</v>
      </c>
      <c r="V19" s="71" t="s">
        <v>37</v>
      </c>
      <c r="W19" s="71" t="s">
        <v>37</v>
      </c>
      <c r="X19" s="71" t="s">
        <v>37</v>
      </c>
      <c r="Y19" s="71" t="s">
        <v>37</v>
      </c>
      <c r="Z19" s="71" t="s">
        <v>37</v>
      </c>
      <c r="AA19" s="71">
        <f t="shared" si="9"/>
        <v>4518</v>
      </c>
      <c r="AB19" s="71">
        <v>2185</v>
      </c>
      <c r="AC19" s="71">
        <v>2333</v>
      </c>
      <c r="AD19" s="71" t="s">
        <v>37</v>
      </c>
      <c r="AE19" s="71" t="s">
        <v>37</v>
      </c>
      <c r="AF19" s="71" t="s">
        <v>37</v>
      </c>
      <c r="AG19" s="71">
        <f t="shared" si="11"/>
        <v>4373</v>
      </c>
      <c r="AH19" s="71">
        <v>2031</v>
      </c>
      <c r="AI19" s="108">
        <v>2342</v>
      </c>
    </row>
    <row r="20" spans="2:41" s="5" customFormat="1" ht="18" customHeight="1" x14ac:dyDescent="0.15">
      <c r="C20" s="15">
        <v>2</v>
      </c>
      <c r="D20" s="36"/>
      <c r="E20" s="84">
        <f t="shared" si="4"/>
        <v>89406</v>
      </c>
      <c r="F20" s="74">
        <f t="shared" si="0"/>
        <v>44378</v>
      </c>
      <c r="G20" s="74">
        <f t="shared" si="1"/>
        <v>45028</v>
      </c>
      <c r="H20" s="71">
        <f t="shared" si="2"/>
        <v>78656</v>
      </c>
      <c r="I20" s="71">
        <f t="shared" si="5"/>
        <v>38978</v>
      </c>
      <c r="J20" s="71">
        <f t="shared" si="6"/>
        <v>39678</v>
      </c>
      <c r="K20" s="71">
        <f t="shared" si="7"/>
        <v>74582</v>
      </c>
      <c r="L20" s="71">
        <v>36904</v>
      </c>
      <c r="M20" s="71">
        <v>37678</v>
      </c>
      <c r="N20" s="71" t="s">
        <v>37</v>
      </c>
      <c r="O20" s="71" t="s">
        <v>37</v>
      </c>
      <c r="P20" s="71" t="s">
        <v>37</v>
      </c>
      <c r="Q20" s="85"/>
      <c r="R20" s="71">
        <f t="shared" si="3"/>
        <v>4074</v>
      </c>
      <c r="S20" s="71">
        <v>2074</v>
      </c>
      <c r="T20" s="71">
        <v>2000</v>
      </c>
      <c r="U20" s="71" t="s">
        <v>37</v>
      </c>
      <c r="V20" s="71" t="s">
        <v>37</v>
      </c>
      <c r="W20" s="71" t="s">
        <v>37</v>
      </c>
      <c r="X20" s="71" t="s">
        <v>37</v>
      </c>
      <c r="Y20" s="71" t="s">
        <v>37</v>
      </c>
      <c r="Z20" s="71" t="s">
        <v>37</v>
      </c>
      <c r="AA20" s="71">
        <f t="shared" si="9"/>
        <v>4106</v>
      </c>
      <c r="AB20" s="71">
        <v>2092</v>
      </c>
      <c r="AC20" s="71">
        <v>2014</v>
      </c>
      <c r="AD20" s="71" t="s">
        <v>37</v>
      </c>
      <c r="AE20" s="71" t="s">
        <v>37</v>
      </c>
      <c r="AF20" s="71" t="s">
        <v>37</v>
      </c>
      <c r="AG20" s="71">
        <f t="shared" si="11"/>
        <v>6644</v>
      </c>
      <c r="AH20" s="71">
        <v>3308</v>
      </c>
      <c r="AI20" s="108">
        <v>3336</v>
      </c>
    </row>
    <row r="21" spans="2:41" s="5" customFormat="1" ht="18" customHeight="1" x14ac:dyDescent="0.15">
      <c r="B21" s="21"/>
      <c r="C21" s="21">
        <v>3</v>
      </c>
      <c r="D21" s="37"/>
      <c r="E21" s="86">
        <f t="shared" si="4"/>
        <v>88727</v>
      </c>
      <c r="F21" s="87">
        <f t="shared" si="0"/>
        <v>44651</v>
      </c>
      <c r="G21" s="87">
        <f t="shared" si="1"/>
        <v>44076</v>
      </c>
      <c r="H21" s="72">
        <f t="shared" si="2"/>
        <v>86012</v>
      </c>
      <c r="I21" s="72">
        <f t="shared" si="5"/>
        <v>43210</v>
      </c>
      <c r="J21" s="72">
        <f t="shared" si="6"/>
        <v>42802</v>
      </c>
      <c r="K21" s="72">
        <f t="shared" si="7"/>
        <v>80970</v>
      </c>
      <c r="L21" s="72">
        <v>40668</v>
      </c>
      <c r="M21" s="72">
        <v>40302</v>
      </c>
      <c r="N21" s="72" t="s">
        <v>37</v>
      </c>
      <c r="O21" s="72" t="s">
        <v>37</v>
      </c>
      <c r="P21" s="72" t="s">
        <v>37</v>
      </c>
      <c r="Q21" s="88"/>
      <c r="R21" s="72">
        <f t="shared" si="3"/>
        <v>5042</v>
      </c>
      <c r="S21" s="72">
        <v>2542</v>
      </c>
      <c r="T21" s="72">
        <v>2500</v>
      </c>
      <c r="U21" s="72" t="s">
        <v>37</v>
      </c>
      <c r="V21" s="72" t="s">
        <v>37</v>
      </c>
      <c r="W21" s="72" t="s">
        <v>37</v>
      </c>
      <c r="X21" s="72" t="s">
        <v>37</v>
      </c>
      <c r="Y21" s="72" t="s">
        <v>37</v>
      </c>
      <c r="Z21" s="72" t="s">
        <v>37</v>
      </c>
      <c r="AA21" s="72">
        <f t="shared" si="9"/>
        <v>2345</v>
      </c>
      <c r="AB21" s="72">
        <v>1256</v>
      </c>
      <c r="AC21" s="72">
        <v>1089</v>
      </c>
      <c r="AD21" s="72" t="s">
        <v>37</v>
      </c>
      <c r="AE21" s="72" t="s">
        <v>37</v>
      </c>
      <c r="AF21" s="72" t="s">
        <v>37</v>
      </c>
      <c r="AG21" s="72">
        <f t="shared" si="11"/>
        <v>370</v>
      </c>
      <c r="AH21" s="72">
        <v>185</v>
      </c>
      <c r="AI21" s="105">
        <v>185</v>
      </c>
    </row>
    <row r="22" spans="2:41" s="5" customFormat="1" ht="15" customHeight="1" x14ac:dyDescent="0.15">
      <c r="B22" s="7" t="s">
        <v>36</v>
      </c>
      <c r="C22" s="7"/>
      <c r="D22" s="12"/>
      <c r="M22" s="8"/>
      <c r="N22" s="8"/>
      <c r="R22"/>
      <c r="S22"/>
      <c r="T22"/>
      <c r="U22" s="11"/>
      <c r="V22" s="11"/>
      <c r="W22" s="48"/>
      <c r="X22" s="46"/>
      <c r="AA22" s="46"/>
      <c r="AB22" s="46"/>
      <c r="AD22" s="46"/>
      <c r="AG22" s="46"/>
      <c r="AH22" s="46"/>
      <c r="AI22" s="50" t="s">
        <v>59</v>
      </c>
      <c r="AK22" s="46"/>
      <c r="AL22" s="50"/>
    </row>
    <row r="23" spans="2:41" s="5" customFormat="1" ht="15" customHeight="1" x14ac:dyDescent="0.15">
      <c r="B23" s="7" t="s">
        <v>47</v>
      </c>
      <c r="C23" s="7"/>
      <c r="D23" s="12"/>
      <c r="M23" s="8"/>
      <c r="N23" s="8"/>
      <c r="U23" s="11"/>
      <c r="V23" s="11"/>
      <c r="W23" s="48"/>
      <c r="X23" s="46"/>
      <c r="AA23" s="46"/>
      <c r="AB23" s="46"/>
      <c r="AK23" s="46"/>
      <c r="AL23" s="46"/>
    </row>
    <row r="24" spans="2:41" ht="14.45" customHeight="1" x14ac:dyDescent="0.15">
      <c r="B24" s="64" t="s">
        <v>54</v>
      </c>
      <c r="C24" s="65"/>
      <c r="D24" s="66"/>
      <c r="E24" s="67"/>
      <c r="R24" s="11"/>
      <c r="S24" s="11"/>
      <c r="W24" s="48"/>
      <c r="X24" s="48"/>
      <c r="Z24" s="11"/>
      <c r="AB24" s="48"/>
      <c r="AD24" s="11"/>
      <c r="AE24" s="11"/>
      <c r="AK24" s="48"/>
      <c r="AL24" s="48"/>
      <c r="AN24" s="11"/>
      <c r="AO24" s="11"/>
    </row>
    <row r="25" spans="2:41" ht="14.45" customHeight="1" x14ac:dyDescent="0.15">
      <c r="D25" s="54"/>
    </row>
  </sheetData>
  <mergeCells count="13">
    <mergeCell ref="B3:D5"/>
    <mergeCell ref="E3:G4"/>
    <mergeCell ref="U3:AF3"/>
    <mergeCell ref="AG3:AI4"/>
    <mergeCell ref="H4:J4"/>
    <mergeCell ref="K4:M4"/>
    <mergeCell ref="N4:P4"/>
    <mergeCell ref="R4:T4"/>
    <mergeCell ref="U4:W4"/>
    <mergeCell ref="X4:Z4"/>
    <mergeCell ref="AA4:AC4"/>
    <mergeCell ref="AD4:AF4"/>
    <mergeCell ref="H3:P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scale="92" fitToHeight="0" orientation="landscape" horizontalDpi="4294967295" verticalDpi="300" r:id="rId1"/>
  <headerFooter alignWithMargins="0"/>
  <ignoredErrors>
    <ignoredError sqref="D6:D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showGridLines="0" tabSelected="1" view="pageBreakPreview" zoomScale="85" zoomScaleNormal="100" zoomScaleSheetLayoutView="85" workbookViewId="0"/>
  </sheetViews>
  <sheetFormatPr defaultColWidth="9.75" defaultRowHeight="14.45" customHeight="1" x14ac:dyDescent="0.15"/>
  <cols>
    <col min="1" max="1" width="6.25" style="10" customWidth="1"/>
    <col min="2" max="2" width="8.125" style="22" customWidth="1"/>
    <col min="3" max="4" width="6.625" style="23" customWidth="1"/>
    <col min="5" max="6" width="10.625" style="23" customWidth="1"/>
    <col min="7" max="7" width="10.625" style="11" customWidth="1"/>
    <col min="8" max="10" width="10.125" style="11" customWidth="1"/>
    <col min="11" max="12" width="1.375" style="24" customWidth="1"/>
    <col min="13" max="15" width="7.625" style="11" customWidth="1"/>
    <col min="16" max="21" width="7.125" style="11" customWidth="1"/>
    <col min="22" max="24" width="6.625" style="11" customWidth="1"/>
    <col min="25" max="25" width="6.125" style="11" customWidth="1"/>
    <col min="26" max="27" width="6.125" style="48" customWidth="1"/>
    <col min="28" max="29" width="6.125" style="11" customWidth="1"/>
    <col min="30" max="16384" width="9.75" style="11"/>
  </cols>
  <sheetData>
    <row r="1" spans="1:27" s="5" customFormat="1" ht="15" customHeight="1" x14ac:dyDescent="0.15">
      <c r="A1" s="6"/>
      <c r="B1" s="7"/>
      <c r="K1" s="8"/>
      <c r="L1" s="8"/>
      <c r="M1" s="9"/>
      <c r="Q1" s="8"/>
      <c r="R1" s="8"/>
      <c r="S1" s="8"/>
      <c r="T1" s="8"/>
      <c r="V1" s="9"/>
      <c r="W1" s="9"/>
      <c r="X1" s="9"/>
      <c r="Y1" s="9"/>
      <c r="Z1" s="59"/>
      <c r="AA1" s="46"/>
    </row>
    <row r="2" spans="1:27" s="5" customFormat="1" ht="15" customHeight="1" x14ac:dyDescent="0.15">
      <c r="A2" s="6"/>
      <c r="B2" s="7"/>
      <c r="J2" s="10" t="s">
        <v>23</v>
      </c>
      <c r="K2" s="24"/>
      <c r="L2" s="24"/>
      <c r="M2" s="11" t="s">
        <v>24</v>
      </c>
      <c r="P2" s="11"/>
      <c r="R2" s="11"/>
      <c r="S2" s="11"/>
    </row>
    <row r="3" spans="1:27" s="5" customFormat="1" ht="15" customHeight="1" thickBot="1" x14ac:dyDescent="0.2">
      <c r="A3" s="7"/>
      <c r="B3" s="7" t="s">
        <v>25</v>
      </c>
      <c r="C3" s="12"/>
      <c r="D3" s="12"/>
      <c r="E3" s="12"/>
      <c r="F3" s="12"/>
      <c r="K3" s="8"/>
      <c r="L3" s="8"/>
    </row>
    <row r="4" spans="1:27" s="5" customFormat="1" ht="18" customHeight="1" thickTop="1" x14ac:dyDescent="0.15">
      <c r="B4" s="188" t="s">
        <v>41</v>
      </c>
      <c r="C4" s="188"/>
      <c r="D4" s="200"/>
      <c r="E4" s="187" t="s">
        <v>26</v>
      </c>
      <c r="F4" s="188"/>
      <c r="G4" s="200"/>
      <c r="H4" s="179" t="s">
        <v>76</v>
      </c>
      <c r="I4" s="180"/>
      <c r="J4" s="180"/>
      <c r="K4" s="8"/>
      <c r="L4" s="8"/>
      <c r="M4" s="181" t="s">
        <v>78</v>
      </c>
      <c r="N4" s="181"/>
      <c r="O4" s="181"/>
      <c r="P4" s="181"/>
      <c r="Q4" s="181"/>
      <c r="R4" s="181"/>
      <c r="S4" s="181"/>
      <c r="T4" s="181"/>
      <c r="U4" s="182"/>
      <c r="V4" s="187" t="s">
        <v>45</v>
      </c>
      <c r="W4" s="188"/>
      <c r="X4" s="188"/>
    </row>
    <row r="5" spans="1:27" s="5" customFormat="1" ht="18" customHeight="1" x14ac:dyDescent="0.15">
      <c r="B5" s="204"/>
      <c r="C5" s="204"/>
      <c r="D5" s="205"/>
      <c r="E5" s="189"/>
      <c r="F5" s="190"/>
      <c r="G5" s="191"/>
      <c r="H5" s="196" t="s">
        <v>26</v>
      </c>
      <c r="I5" s="194"/>
      <c r="J5" s="195"/>
      <c r="K5" s="39"/>
      <c r="L5" s="39"/>
      <c r="M5" s="194" t="s">
        <v>13</v>
      </c>
      <c r="N5" s="194"/>
      <c r="O5" s="195"/>
      <c r="P5" s="206" t="s">
        <v>62</v>
      </c>
      <c r="Q5" s="206"/>
      <c r="R5" s="207"/>
      <c r="S5" s="196" t="s">
        <v>21</v>
      </c>
      <c r="T5" s="194"/>
      <c r="U5" s="195"/>
      <c r="V5" s="189"/>
      <c r="W5" s="190"/>
      <c r="X5" s="190"/>
    </row>
    <row r="6" spans="1:27" s="5" customFormat="1" ht="18" customHeight="1" x14ac:dyDescent="0.15">
      <c r="B6" s="190"/>
      <c r="C6" s="190"/>
      <c r="D6" s="191"/>
      <c r="E6" s="25" t="s">
        <v>3</v>
      </c>
      <c r="F6" s="25" t="s">
        <v>27</v>
      </c>
      <c r="G6" s="25" t="s">
        <v>28</v>
      </c>
      <c r="H6" s="26" t="s">
        <v>3</v>
      </c>
      <c r="I6" s="25" t="s">
        <v>27</v>
      </c>
      <c r="J6" s="25" t="s">
        <v>28</v>
      </c>
      <c r="K6" s="14"/>
      <c r="L6" s="14"/>
      <c r="M6" s="26" t="s">
        <v>3</v>
      </c>
      <c r="N6" s="25" t="s">
        <v>27</v>
      </c>
      <c r="O6" s="25" t="s">
        <v>28</v>
      </c>
      <c r="P6" s="26" t="s">
        <v>3</v>
      </c>
      <c r="Q6" s="25" t="s">
        <v>27</v>
      </c>
      <c r="R6" s="26" t="s">
        <v>28</v>
      </c>
      <c r="S6" s="26" t="s">
        <v>3</v>
      </c>
      <c r="T6" s="25" t="s">
        <v>27</v>
      </c>
      <c r="U6" s="25" t="s">
        <v>28</v>
      </c>
      <c r="V6" s="26" t="s">
        <v>3</v>
      </c>
      <c r="W6" s="49" t="s">
        <v>27</v>
      </c>
      <c r="X6" s="58" t="s">
        <v>28</v>
      </c>
    </row>
    <row r="7" spans="1:27" s="5" customFormat="1" ht="18" customHeight="1" x14ac:dyDescent="0.15">
      <c r="B7" s="28" t="s">
        <v>64</v>
      </c>
      <c r="C7" s="18" t="s">
        <v>15</v>
      </c>
      <c r="D7" s="28" t="s">
        <v>56</v>
      </c>
      <c r="E7" s="115">
        <v>4963893</v>
      </c>
      <c r="F7" s="116">
        <v>3374813</v>
      </c>
      <c r="G7" s="116">
        <v>1589080</v>
      </c>
      <c r="H7" s="116">
        <v>4960010</v>
      </c>
      <c r="I7" s="116">
        <v>3374813</v>
      </c>
      <c r="J7" s="116">
        <v>1585197</v>
      </c>
      <c r="K7" s="116"/>
      <c r="L7" s="116"/>
      <c r="M7" s="116">
        <v>4901049</v>
      </c>
      <c r="N7" s="116">
        <v>3324286</v>
      </c>
      <c r="O7" s="116">
        <v>1576763</v>
      </c>
      <c r="P7" s="116">
        <v>15150</v>
      </c>
      <c r="Q7" s="116">
        <v>12434</v>
      </c>
      <c r="R7" s="116">
        <v>2716</v>
      </c>
      <c r="S7" s="117">
        <v>43811</v>
      </c>
      <c r="T7" s="117">
        <v>38093</v>
      </c>
      <c r="U7" s="117">
        <v>5718</v>
      </c>
      <c r="V7" s="118">
        <v>3883</v>
      </c>
      <c r="W7" s="119" t="s">
        <v>37</v>
      </c>
      <c r="X7" s="120">
        <v>3883</v>
      </c>
    </row>
    <row r="8" spans="1:27" s="19" customFormat="1" ht="18" customHeight="1" x14ac:dyDescent="0.15">
      <c r="B8" s="28" t="s">
        <v>60</v>
      </c>
      <c r="C8" s="18"/>
      <c r="D8" s="28" t="s">
        <v>57</v>
      </c>
      <c r="E8" s="115">
        <v>5572951</v>
      </c>
      <c r="F8" s="116">
        <v>3498420</v>
      </c>
      <c r="G8" s="116">
        <v>2074531</v>
      </c>
      <c r="H8" s="116">
        <v>5572107</v>
      </c>
      <c r="I8" s="116">
        <v>3497602</v>
      </c>
      <c r="J8" s="116">
        <v>2074505</v>
      </c>
      <c r="M8" s="116">
        <v>5491020</v>
      </c>
      <c r="N8" s="116">
        <v>3421218</v>
      </c>
      <c r="O8" s="116">
        <v>2069802</v>
      </c>
      <c r="P8" s="116">
        <v>41862</v>
      </c>
      <c r="Q8" s="116">
        <v>41083</v>
      </c>
      <c r="R8" s="116">
        <v>779</v>
      </c>
      <c r="S8" s="117">
        <v>39225</v>
      </c>
      <c r="T8" s="117">
        <v>35301</v>
      </c>
      <c r="U8" s="117">
        <v>3924</v>
      </c>
      <c r="V8" s="118">
        <v>844</v>
      </c>
      <c r="W8" s="121">
        <v>818</v>
      </c>
      <c r="X8" s="121">
        <v>26</v>
      </c>
    </row>
    <row r="9" spans="1:27" s="19" customFormat="1" ht="18" customHeight="1" x14ac:dyDescent="0.15">
      <c r="B9" s="29" t="s">
        <v>67</v>
      </c>
      <c r="C9" s="20"/>
      <c r="D9" s="29" t="s">
        <v>65</v>
      </c>
      <c r="E9" s="122">
        <f>SUM(F9:G9)</f>
        <v>5365716.7</v>
      </c>
      <c r="F9" s="123">
        <f>SUM(F11:F22)</f>
        <v>3396676</v>
      </c>
      <c r="G9" s="123">
        <f>SUM(G11:G22)</f>
        <v>1969040.7</v>
      </c>
      <c r="H9" s="123">
        <f>SUM(I9:J9)</f>
        <v>5365716.7</v>
      </c>
      <c r="I9" s="123">
        <f>SUM(I11:I22)</f>
        <v>3396676</v>
      </c>
      <c r="J9" s="123">
        <f>SUM(J11:J22)</f>
        <v>1969040.7</v>
      </c>
      <c r="K9" s="123"/>
      <c r="L9" s="124"/>
      <c r="M9" s="123">
        <f>SUM(N9:O9)</f>
        <v>5328642.7</v>
      </c>
      <c r="N9" s="123">
        <f>SUM(N11:N22)</f>
        <v>3364016</v>
      </c>
      <c r="O9" s="123">
        <f>SUM(O11:O22)</f>
        <v>1964626.7</v>
      </c>
      <c r="P9" s="125">
        <f>SUM(Q9:R9)</f>
        <v>5443</v>
      </c>
      <c r="Q9" s="123">
        <f>SUM(Q11:Q22)</f>
        <v>3558</v>
      </c>
      <c r="R9" s="123">
        <f>SUM(R11:R22)</f>
        <v>1885</v>
      </c>
      <c r="S9" s="123">
        <f>SUM(T9:U9)</f>
        <v>31631</v>
      </c>
      <c r="T9" s="123">
        <f>SUM(T11:T22)</f>
        <v>29102</v>
      </c>
      <c r="U9" s="123">
        <f>SUM(U11:U22)</f>
        <v>2529</v>
      </c>
      <c r="V9" s="126" t="s">
        <v>37</v>
      </c>
      <c r="W9" s="126" t="s">
        <v>37</v>
      </c>
      <c r="X9" s="126" t="s">
        <v>37</v>
      </c>
    </row>
    <row r="10" spans="1:27" s="19" customFormat="1" ht="9" customHeight="1" x14ac:dyDescent="0.15">
      <c r="B10" s="29"/>
      <c r="C10" s="20"/>
      <c r="D10" s="29"/>
      <c r="E10" s="122"/>
      <c r="F10" s="123"/>
      <c r="G10" s="123"/>
      <c r="H10" s="123"/>
      <c r="I10" s="123"/>
      <c r="J10" s="123"/>
      <c r="K10" s="123"/>
      <c r="L10" s="124"/>
      <c r="M10" s="123"/>
      <c r="N10" s="123"/>
      <c r="O10" s="123"/>
      <c r="P10" s="125"/>
      <c r="Q10" s="123"/>
      <c r="R10" s="123"/>
      <c r="S10" s="123"/>
      <c r="T10" s="123"/>
      <c r="U10" s="123"/>
      <c r="V10" s="126"/>
      <c r="W10" s="126"/>
      <c r="X10" s="126"/>
    </row>
    <row r="11" spans="1:27" s="5" customFormat="1" ht="18" customHeight="1" x14ac:dyDescent="0.15">
      <c r="B11" s="15" t="s">
        <v>58</v>
      </c>
      <c r="C11" s="28" t="s">
        <v>32</v>
      </c>
      <c r="D11" s="8" t="s">
        <v>8</v>
      </c>
      <c r="E11" s="127">
        <f t="shared" ref="E11:E21" si="0">SUM(F11:G11)</f>
        <v>345471</v>
      </c>
      <c r="F11" s="128">
        <f t="shared" ref="F11:F22" si="1">SUM(I11,W11)</f>
        <v>150039</v>
      </c>
      <c r="G11" s="128">
        <f t="shared" ref="G11:G22" si="2">SUM(J11,X11)</f>
        <v>195432</v>
      </c>
      <c r="H11" s="128">
        <f>SUM(I11:J11)</f>
        <v>345471</v>
      </c>
      <c r="I11" s="128">
        <f>SUM(N11,Q11,T11)</f>
        <v>150039</v>
      </c>
      <c r="J11" s="128">
        <f>SUM(O11,U11,R11)</f>
        <v>195432</v>
      </c>
      <c r="K11" s="129"/>
      <c r="L11" s="130"/>
      <c r="M11" s="128">
        <f>SUM(N11:O11)</f>
        <v>344904</v>
      </c>
      <c r="N11" s="128">
        <v>149568</v>
      </c>
      <c r="O11" s="128">
        <v>195336</v>
      </c>
      <c r="P11" s="131" t="s">
        <v>37</v>
      </c>
      <c r="Q11" s="131" t="s">
        <v>37</v>
      </c>
      <c r="R11" s="131" t="s">
        <v>37</v>
      </c>
      <c r="S11" s="128">
        <f t="shared" ref="S11:S22" si="3">SUM(T11:U11)</f>
        <v>567</v>
      </c>
      <c r="T11" s="128">
        <v>471</v>
      </c>
      <c r="U11" s="128">
        <v>96</v>
      </c>
      <c r="V11" s="126" t="s">
        <v>37</v>
      </c>
      <c r="W11" s="126" t="s">
        <v>37</v>
      </c>
      <c r="X11" s="126" t="s">
        <v>37</v>
      </c>
    </row>
    <row r="12" spans="1:27" s="5" customFormat="1" ht="18" customHeight="1" x14ac:dyDescent="0.15">
      <c r="C12" s="15">
        <v>5</v>
      </c>
      <c r="D12" s="36"/>
      <c r="E12" s="127">
        <f t="shared" si="0"/>
        <v>388566</v>
      </c>
      <c r="F12" s="128">
        <f t="shared" si="1"/>
        <v>218957</v>
      </c>
      <c r="G12" s="128">
        <f t="shared" si="2"/>
        <v>169609</v>
      </c>
      <c r="H12" s="128">
        <f t="shared" ref="H12:H22" si="4">SUM(I12:J12)</f>
        <v>388566</v>
      </c>
      <c r="I12" s="128">
        <f t="shared" ref="I12:I22" si="5">SUM(N12,Q12,T12)</f>
        <v>218957</v>
      </c>
      <c r="J12" s="128">
        <f t="shared" ref="J12:J22" si="6">SUM(O12,U12,R12)</f>
        <v>169609</v>
      </c>
      <c r="K12" s="129"/>
      <c r="L12" s="130"/>
      <c r="M12" s="128">
        <f t="shared" ref="M12:M22" si="7">SUM(N12:O12)</f>
        <v>387556</v>
      </c>
      <c r="N12" s="128">
        <v>218112</v>
      </c>
      <c r="O12" s="128">
        <v>169444</v>
      </c>
      <c r="P12" s="131" t="s">
        <v>37</v>
      </c>
      <c r="Q12" s="131" t="s">
        <v>37</v>
      </c>
      <c r="R12" s="131" t="s">
        <v>37</v>
      </c>
      <c r="S12" s="128">
        <f t="shared" si="3"/>
        <v>1010</v>
      </c>
      <c r="T12" s="128">
        <v>845</v>
      </c>
      <c r="U12" s="128">
        <v>165</v>
      </c>
      <c r="V12" s="126" t="s">
        <v>37</v>
      </c>
      <c r="W12" s="126" t="s">
        <v>37</v>
      </c>
      <c r="X12" s="126" t="s">
        <v>37</v>
      </c>
    </row>
    <row r="13" spans="1:27" s="5" customFormat="1" ht="18" customHeight="1" x14ac:dyDescent="0.15">
      <c r="C13" s="15">
        <v>6</v>
      </c>
      <c r="D13" s="36"/>
      <c r="E13" s="127">
        <f t="shared" si="0"/>
        <v>484512.5</v>
      </c>
      <c r="F13" s="128">
        <f t="shared" si="1"/>
        <v>322176</v>
      </c>
      <c r="G13" s="128">
        <f t="shared" si="2"/>
        <v>162336.5</v>
      </c>
      <c r="H13" s="128">
        <f t="shared" si="4"/>
        <v>484512.5</v>
      </c>
      <c r="I13" s="128">
        <f t="shared" si="5"/>
        <v>322176</v>
      </c>
      <c r="J13" s="128">
        <f t="shared" si="6"/>
        <v>162336.5</v>
      </c>
      <c r="K13" s="129"/>
      <c r="L13" s="130"/>
      <c r="M13" s="128">
        <f t="shared" si="7"/>
        <v>483774.5</v>
      </c>
      <c r="N13" s="128">
        <v>321475</v>
      </c>
      <c r="O13" s="128">
        <v>162299.5</v>
      </c>
      <c r="P13" s="131" t="s">
        <v>37</v>
      </c>
      <c r="Q13" s="131" t="s">
        <v>37</v>
      </c>
      <c r="R13" s="131" t="s">
        <v>37</v>
      </c>
      <c r="S13" s="128">
        <f t="shared" si="3"/>
        <v>738</v>
      </c>
      <c r="T13" s="128">
        <v>701</v>
      </c>
      <c r="U13" s="128">
        <v>37</v>
      </c>
      <c r="V13" s="126" t="s">
        <v>37</v>
      </c>
      <c r="W13" s="126" t="s">
        <v>37</v>
      </c>
      <c r="X13" s="126" t="s">
        <v>37</v>
      </c>
    </row>
    <row r="14" spans="1:27" s="5" customFormat="1" ht="18" customHeight="1" x14ac:dyDescent="0.15">
      <c r="C14" s="15">
        <v>7</v>
      </c>
      <c r="D14" s="36"/>
      <c r="E14" s="127">
        <f t="shared" si="0"/>
        <v>614028</v>
      </c>
      <c r="F14" s="128">
        <f t="shared" si="1"/>
        <v>461851</v>
      </c>
      <c r="G14" s="128">
        <f t="shared" si="2"/>
        <v>152177</v>
      </c>
      <c r="H14" s="128">
        <f t="shared" si="4"/>
        <v>614028</v>
      </c>
      <c r="I14" s="128">
        <f t="shared" si="5"/>
        <v>461851</v>
      </c>
      <c r="J14" s="128">
        <f t="shared" si="6"/>
        <v>152177</v>
      </c>
      <c r="K14" s="129"/>
      <c r="L14" s="130"/>
      <c r="M14" s="128">
        <f t="shared" si="7"/>
        <v>604565</v>
      </c>
      <c r="N14" s="128">
        <v>452514</v>
      </c>
      <c r="O14" s="128">
        <v>152051</v>
      </c>
      <c r="P14" s="128">
        <f>SUM(Q14:R14)</f>
        <v>10</v>
      </c>
      <c r="Q14" s="131" t="s">
        <v>37</v>
      </c>
      <c r="R14" s="129">
        <v>10</v>
      </c>
      <c r="S14" s="128">
        <f t="shared" si="3"/>
        <v>9453</v>
      </c>
      <c r="T14" s="128">
        <v>9337</v>
      </c>
      <c r="U14" s="128">
        <v>116</v>
      </c>
      <c r="V14" s="126" t="s">
        <v>37</v>
      </c>
      <c r="W14" s="126" t="s">
        <v>37</v>
      </c>
      <c r="X14" s="126" t="s">
        <v>37</v>
      </c>
    </row>
    <row r="15" spans="1:27" s="5" customFormat="1" ht="18" customHeight="1" x14ac:dyDescent="0.15">
      <c r="C15" s="15">
        <v>8</v>
      </c>
      <c r="D15" s="36"/>
      <c r="E15" s="127">
        <f t="shared" si="0"/>
        <v>593717</v>
      </c>
      <c r="F15" s="128">
        <f t="shared" si="1"/>
        <v>451182</v>
      </c>
      <c r="G15" s="128">
        <f t="shared" si="2"/>
        <v>142535</v>
      </c>
      <c r="H15" s="128">
        <f t="shared" si="4"/>
        <v>593717</v>
      </c>
      <c r="I15" s="128">
        <f t="shared" si="5"/>
        <v>451182</v>
      </c>
      <c r="J15" s="128">
        <f t="shared" si="6"/>
        <v>142535</v>
      </c>
      <c r="K15" s="129"/>
      <c r="L15" s="130"/>
      <c r="M15" s="128">
        <f t="shared" si="7"/>
        <v>588896</v>
      </c>
      <c r="N15" s="128">
        <v>448902</v>
      </c>
      <c r="O15" s="128">
        <v>139994</v>
      </c>
      <c r="P15" s="128">
        <f>SUM(Q15:R15)</f>
        <v>3192</v>
      </c>
      <c r="Q15" s="128">
        <v>1326</v>
      </c>
      <c r="R15" s="129">
        <v>1866</v>
      </c>
      <c r="S15" s="128">
        <f t="shared" si="3"/>
        <v>1629</v>
      </c>
      <c r="T15" s="128">
        <v>954</v>
      </c>
      <c r="U15" s="128">
        <v>675</v>
      </c>
      <c r="V15" s="126" t="s">
        <v>37</v>
      </c>
      <c r="W15" s="126" t="s">
        <v>37</v>
      </c>
      <c r="X15" s="126" t="s">
        <v>37</v>
      </c>
    </row>
    <row r="16" spans="1:27" s="5" customFormat="1" ht="18" customHeight="1" x14ac:dyDescent="0.15">
      <c r="C16" s="15">
        <v>9</v>
      </c>
      <c r="D16" s="36"/>
      <c r="E16" s="127">
        <f t="shared" si="0"/>
        <v>620029</v>
      </c>
      <c r="F16" s="128">
        <f t="shared" si="1"/>
        <v>476176</v>
      </c>
      <c r="G16" s="128">
        <f t="shared" si="2"/>
        <v>143853</v>
      </c>
      <c r="H16" s="128">
        <f t="shared" si="4"/>
        <v>620029</v>
      </c>
      <c r="I16" s="128">
        <f t="shared" si="5"/>
        <v>476176</v>
      </c>
      <c r="J16" s="128">
        <f t="shared" si="6"/>
        <v>143853</v>
      </c>
      <c r="K16" s="129"/>
      <c r="L16" s="130"/>
      <c r="M16" s="128">
        <f t="shared" si="7"/>
        <v>616214</v>
      </c>
      <c r="N16" s="128">
        <v>472573</v>
      </c>
      <c r="O16" s="128">
        <v>143641</v>
      </c>
      <c r="P16" s="128">
        <f>SUM(Q16:R16)</f>
        <v>2241</v>
      </c>
      <c r="Q16" s="128">
        <v>2232</v>
      </c>
      <c r="R16" s="129">
        <v>9</v>
      </c>
      <c r="S16" s="128">
        <f t="shared" si="3"/>
        <v>1574</v>
      </c>
      <c r="T16" s="128">
        <v>1371</v>
      </c>
      <c r="U16" s="128">
        <v>203</v>
      </c>
      <c r="V16" s="126" t="s">
        <v>37</v>
      </c>
      <c r="W16" s="126" t="s">
        <v>37</v>
      </c>
      <c r="X16" s="126" t="s">
        <v>37</v>
      </c>
    </row>
    <row r="17" spans="1:28" s="5" customFormat="1" ht="18" customHeight="1" x14ac:dyDescent="0.15">
      <c r="C17" s="15">
        <v>10</v>
      </c>
      <c r="D17" s="36"/>
      <c r="E17" s="127">
        <f t="shared" si="0"/>
        <v>467022</v>
      </c>
      <c r="F17" s="128">
        <f t="shared" si="1"/>
        <v>346697</v>
      </c>
      <c r="G17" s="128">
        <f t="shared" si="2"/>
        <v>120325</v>
      </c>
      <c r="H17" s="128">
        <f t="shared" si="4"/>
        <v>467022</v>
      </c>
      <c r="I17" s="128">
        <f t="shared" si="5"/>
        <v>346697</v>
      </c>
      <c r="J17" s="128">
        <f t="shared" si="6"/>
        <v>120325</v>
      </c>
      <c r="K17" s="129"/>
      <c r="L17" s="130"/>
      <c r="M17" s="128">
        <f t="shared" si="7"/>
        <v>459400</v>
      </c>
      <c r="N17" s="128">
        <v>339201</v>
      </c>
      <c r="O17" s="128">
        <v>120199</v>
      </c>
      <c r="P17" s="131" t="s">
        <v>37</v>
      </c>
      <c r="Q17" s="131" t="s">
        <v>37</v>
      </c>
      <c r="R17" s="131" t="s">
        <v>37</v>
      </c>
      <c r="S17" s="128">
        <f t="shared" si="3"/>
        <v>7622</v>
      </c>
      <c r="T17" s="128">
        <v>7496</v>
      </c>
      <c r="U17" s="128">
        <v>126</v>
      </c>
      <c r="V17" s="126" t="s">
        <v>37</v>
      </c>
      <c r="W17" s="126" t="s">
        <v>37</v>
      </c>
      <c r="X17" s="126" t="s">
        <v>37</v>
      </c>
    </row>
    <row r="18" spans="1:28" s="5" customFormat="1" ht="18" customHeight="1" x14ac:dyDescent="0.15">
      <c r="C18" s="15">
        <v>11</v>
      </c>
      <c r="D18" s="36"/>
      <c r="E18" s="127">
        <f t="shared" si="0"/>
        <v>290424</v>
      </c>
      <c r="F18" s="128">
        <f t="shared" si="1"/>
        <v>168147</v>
      </c>
      <c r="G18" s="128">
        <f t="shared" si="2"/>
        <v>122277</v>
      </c>
      <c r="H18" s="128">
        <f t="shared" si="4"/>
        <v>290424</v>
      </c>
      <c r="I18" s="128">
        <f t="shared" si="5"/>
        <v>168147</v>
      </c>
      <c r="J18" s="128">
        <f t="shared" si="6"/>
        <v>122277</v>
      </c>
      <c r="K18" s="129"/>
      <c r="L18" s="130"/>
      <c r="M18" s="128">
        <f t="shared" si="7"/>
        <v>287837</v>
      </c>
      <c r="N18" s="128">
        <v>165690</v>
      </c>
      <c r="O18" s="128">
        <v>122147</v>
      </c>
      <c r="P18" s="131" t="s">
        <v>37</v>
      </c>
      <c r="Q18" s="131" t="s">
        <v>37</v>
      </c>
      <c r="R18" s="131" t="s">
        <v>37</v>
      </c>
      <c r="S18" s="128">
        <f t="shared" si="3"/>
        <v>2587</v>
      </c>
      <c r="T18" s="128">
        <v>2457</v>
      </c>
      <c r="U18" s="128">
        <v>130</v>
      </c>
      <c r="V18" s="126" t="s">
        <v>37</v>
      </c>
      <c r="W18" s="126" t="s">
        <v>37</v>
      </c>
      <c r="X18" s="126" t="s">
        <v>37</v>
      </c>
    </row>
    <row r="19" spans="1:28" s="5" customFormat="1" ht="18" customHeight="1" x14ac:dyDescent="0.15">
      <c r="C19" s="15">
        <v>12</v>
      </c>
      <c r="D19" s="36"/>
      <c r="E19" s="127">
        <f t="shared" si="0"/>
        <v>573318</v>
      </c>
      <c r="F19" s="128">
        <f t="shared" si="1"/>
        <v>280587</v>
      </c>
      <c r="G19" s="128">
        <f t="shared" si="2"/>
        <v>292731</v>
      </c>
      <c r="H19" s="128">
        <f t="shared" si="4"/>
        <v>573318</v>
      </c>
      <c r="I19" s="128">
        <f t="shared" si="5"/>
        <v>280587</v>
      </c>
      <c r="J19" s="128">
        <f t="shared" si="6"/>
        <v>292731</v>
      </c>
      <c r="K19" s="129"/>
      <c r="L19" s="130"/>
      <c r="M19" s="128">
        <f t="shared" si="7"/>
        <v>572823</v>
      </c>
      <c r="N19" s="128">
        <v>280563</v>
      </c>
      <c r="O19" s="128">
        <v>292260</v>
      </c>
      <c r="P19" s="131" t="s">
        <v>37</v>
      </c>
      <c r="Q19" s="131" t="s">
        <v>37</v>
      </c>
      <c r="R19" s="131" t="s">
        <v>37</v>
      </c>
      <c r="S19" s="128">
        <f t="shared" si="3"/>
        <v>495</v>
      </c>
      <c r="T19" s="128">
        <v>24</v>
      </c>
      <c r="U19" s="128">
        <v>471</v>
      </c>
      <c r="V19" s="126" t="s">
        <v>37</v>
      </c>
      <c r="W19" s="126" t="s">
        <v>37</v>
      </c>
      <c r="X19" s="126" t="s">
        <v>37</v>
      </c>
    </row>
    <row r="20" spans="1:28" s="5" customFormat="1" ht="18" customHeight="1" x14ac:dyDescent="0.15">
      <c r="B20" s="15" t="s">
        <v>66</v>
      </c>
      <c r="C20" s="28" t="s">
        <v>33</v>
      </c>
      <c r="D20" s="8" t="s">
        <v>8</v>
      </c>
      <c r="E20" s="127">
        <f t="shared" si="0"/>
        <v>302502</v>
      </c>
      <c r="F20" s="128">
        <f t="shared" si="1"/>
        <v>166423</v>
      </c>
      <c r="G20" s="128">
        <f t="shared" si="2"/>
        <v>136079</v>
      </c>
      <c r="H20" s="128">
        <f t="shared" si="4"/>
        <v>302502</v>
      </c>
      <c r="I20" s="128">
        <f t="shared" si="5"/>
        <v>166423</v>
      </c>
      <c r="J20" s="128">
        <f t="shared" si="6"/>
        <v>136079</v>
      </c>
      <c r="K20" s="129"/>
      <c r="L20" s="130"/>
      <c r="M20" s="128">
        <f t="shared" si="7"/>
        <v>301023</v>
      </c>
      <c r="N20" s="128">
        <v>165093</v>
      </c>
      <c r="O20" s="128">
        <v>135930</v>
      </c>
      <c r="P20" s="131" t="s">
        <v>37</v>
      </c>
      <c r="Q20" s="131" t="s">
        <v>37</v>
      </c>
      <c r="R20" s="131" t="s">
        <v>37</v>
      </c>
      <c r="S20" s="128">
        <f t="shared" si="3"/>
        <v>1479</v>
      </c>
      <c r="T20" s="128">
        <v>1330</v>
      </c>
      <c r="U20" s="128">
        <v>149</v>
      </c>
      <c r="V20" s="126" t="s">
        <v>37</v>
      </c>
      <c r="W20" s="126" t="s">
        <v>37</v>
      </c>
      <c r="X20" s="126" t="s">
        <v>37</v>
      </c>
    </row>
    <row r="21" spans="1:28" s="5" customFormat="1" ht="18" customHeight="1" x14ac:dyDescent="0.15">
      <c r="C21" s="15">
        <v>2</v>
      </c>
      <c r="D21" s="36"/>
      <c r="E21" s="127">
        <f t="shared" si="0"/>
        <v>310978.2</v>
      </c>
      <c r="F21" s="128">
        <f t="shared" si="1"/>
        <v>165103</v>
      </c>
      <c r="G21" s="128">
        <f t="shared" si="2"/>
        <v>145875.20000000001</v>
      </c>
      <c r="H21" s="128">
        <f t="shared" si="4"/>
        <v>310978.2</v>
      </c>
      <c r="I21" s="128">
        <f t="shared" si="5"/>
        <v>165103</v>
      </c>
      <c r="J21" s="128">
        <f t="shared" si="6"/>
        <v>145875.20000000001</v>
      </c>
      <c r="K21" s="129"/>
      <c r="L21" s="130"/>
      <c r="M21" s="128">
        <f t="shared" si="7"/>
        <v>308191.2</v>
      </c>
      <c r="N21" s="128">
        <v>162432</v>
      </c>
      <c r="O21" s="128">
        <v>145759.20000000001</v>
      </c>
      <c r="P21" s="131" t="s">
        <v>37</v>
      </c>
      <c r="Q21" s="131" t="s">
        <v>37</v>
      </c>
      <c r="R21" s="131" t="s">
        <v>37</v>
      </c>
      <c r="S21" s="128">
        <f t="shared" si="3"/>
        <v>2787</v>
      </c>
      <c r="T21" s="128">
        <v>2671</v>
      </c>
      <c r="U21" s="128">
        <v>116</v>
      </c>
      <c r="V21" s="126" t="s">
        <v>37</v>
      </c>
      <c r="W21" s="126" t="s">
        <v>37</v>
      </c>
      <c r="X21" s="126" t="s">
        <v>37</v>
      </c>
    </row>
    <row r="22" spans="1:28" s="5" customFormat="1" ht="18" customHeight="1" x14ac:dyDescent="0.15">
      <c r="B22" s="21"/>
      <c r="C22" s="21">
        <v>3</v>
      </c>
      <c r="D22" s="37"/>
      <c r="E22" s="132">
        <f>SUM(F22:G22)</f>
        <v>375149</v>
      </c>
      <c r="F22" s="133">
        <f t="shared" si="1"/>
        <v>189338</v>
      </c>
      <c r="G22" s="133">
        <f t="shared" si="2"/>
        <v>185811</v>
      </c>
      <c r="H22" s="133">
        <f t="shared" si="4"/>
        <v>375149</v>
      </c>
      <c r="I22" s="133">
        <f t="shared" si="5"/>
        <v>189338</v>
      </c>
      <c r="J22" s="133">
        <f t="shared" si="6"/>
        <v>185811</v>
      </c>
      <c r="K22" s="134"/>
      <c r="L22" s="135"/>
      <c r="M22" s="133">
        <f t="shared" si="7"/>
        <v>373459</v>
      </c>
      <c r="N22" s="133">
        <v>187893</v>
      </c>
      <c r="O22" s="133">
        <v>185566</v>
      </c>
      <c r="P22" s="136" t="s">
        <v>37</v>
      </c>
      <c r="Q22" s="136" t="s">
        <v>37</v>
      </c>
      <c r="R22" s="136" t="s">
        <v>37</v>
      </c>
      <c r="S22" s="133">
        <f t="shared" si="3"/>
        <v>1690</v>
      </c>
      <c r="T22" s="133">
        <v>1445</v>
      </c>
      <c r="U22" s="133">
        <v>245</v>
      </c>
      <c r="V22" s="137" t="s">
        <v>37</v>
      </c>
      <c r="W22" s="138" t="s">
        <v>37</v>
      </c>
      <c r="X22" s="138" t="s">
        <v>37</v>
      </c>
    </row>
    <row r="23" spans="1:28" s="5" customFormat="1" ht="15" customHeight="1" x14ac:dyDescent="0.15">
      <c r="A23" s="7"/>
      <c r="B23" s="7" t="s">
        <v>46</v>
      </c>
      <c r="C23" s="12"/>
      <c r="D23" s="12"/>
      <c r="E23" s="12"/>
      <c r="F23" s="12"/>
      <c r="K23" s="8"/>
      <c r="L23" s="8"/>
      <c r="Q23" s="89"/>
      <c r="R23" s="8"/>
      <c r="S23" s="8"/>
      <c r="T23" s="8"/>
      <c r="W23" s="46"/>
      <c r="X23" s="50" t="s">
        <v>61</v>
      </c>
      <c r="Y23" s="8"/>
    </row>
    <row r="24" spans="1:28" s="5" customFormat="1" ht="15" customHeight="1" x14ac:dyDescent="0.15">
      <c r="A24" s="7"/>
      <c r="B24" s="7"/>
      <c r="C24" s="12"/>
      <c r="D24" s="12"/>
      <c r="E24" s="12"/>
      <c r="F24" s="12"/>
      <c r="K24" s="8"/>
      <c r="L24" s="8"/>
      <c r="W24" s="46"/>
      <c r="X24" s="46"/>
    </row>
    <row r="25" spans="1:28" s="5" customFormat="1" ht="15" customHeight="1" x14ac:dyDescent="0.15">
      <c r="A25" s="7"/>
      <c r="B25" s="7"/>
      <c r="C25" s="12"/>
      <c r="D25" s="12"/>
      <c r="E25" s="12"/>
      <c r="F25" s="12"/>
      <c r="K25" s="8"/>
      <c r="L25" s="8"/>
      <c r="Z25" s="46"/>
      <c r="AA25" s="46"/>
    </row>
    <row r="26" spans="1:28" ht="15" customHeight="1" x14ac:dyDescent="0.15"/>
    <row r="27" spans="1:28" ht="15" customHeight="1" x14ac:dyDescent="0.15"/>
    <row r="28" spans="1:28" ht="15" customHeight="1" x14ac:dyDescent="0.15">
      <c r="J28" s="10" t="s">
        <v>29</v>
      </c>
      <c r="M28" s="11" t="s">
        <v>55</v>
      </c>
    </row>
    <row r="29" spans="1:28" s="5" customFormat="1" ht="15" customHeight="1" thickBot="1" x14ac:dyDescent="0.2">
      <c r="A29" s="7"/>
      <c r="B29" s="7" t="s">
        <v>25</v>
      </c>
      <c r="C29" s="12"/>
      <c r="D29" s="12"/>
      <c r="E29" s="12"/>
      <c r="F29" s="12"/>
      <c r="K29" s="8"/>
      <c r="L29" s="8"/>
      <c r="Z29" s="46"/>
      <c r="AA29" s="46"/>
      <c r="AB29" s="8"/>
    </row>
    <row r="30" spans="1:28" s="5" customFormat="1" ht="18" customHeight="1" thickTop="1" x14ac:dyDescent="0.15">
      <c r="B30" s="188" t="s">
        <v>41</v>
      </c>
      <c r="C30" s="188"/>
      <c r="D30" s="200"/>
      <c r="E30" s="187" t="s">
        <v>26</v>
      </c>
      <c r="F30" s="188"/>
      <c r="G30" s="200"/>
      <c r="H30" s="179" t="s">
        <v>76</v>
      </c>
      <c r="I30" s="180"/>
      <c r="J30" s="180"/>
      <c r="K30" s="8"/>
      <c r="L30" s="8"/>
      <c r="M30" s="181" t="s">
        <v>77</v>
      </c>
      <c r="N30" s="181"/>
      <c r="O30" s="181"/>
      <c r="P30" s="181"/>
      <c r="Q30" s="181"/>
      <c r="R30" s="181"/>
      <c r="S30" s="181"/>
      <c r="T30" s="181"/>
      <c r="U30" s="182"/>
      <c r="V30" s="187" t="s">
        <v>45</v>
      </c>
      <c r="W30" s="188"/>
      <c r="X30" s="188"/>
      <c r="Y30" s="14"/>
      <c r="Z30" s="102"/>
      <c r="AA30" s="102"/>
      <c r="AB30" s="102"/>
    </row>
    <row r="31" spans="1:28" s="5" customFormat="1" ht="18" customHeight="1" x14ac:dyDescent="0.15">
      <c r="B31" s="204"/>
      <c r="C31" s="204"/>
      <c r="D31" s="205"/>
      <c r="E31" s="189"/>
      <c r="F31" s="190"/>
      <c r="G31" s="191"/>
      <c r="H31" s="191" t="s">
        <v>26</v>
      </c>
      <c r="I31" s="192"/>
      <c r="J31" s="192"/>
      <c r="K31" s="90"/>
      <c r="L31" s="102"/>
      <c r="M31" s="191" t="s">
        <v>13</v>
      </c>
      <c r="N31" s="192"/>
      <c r="O31" s="192"/>
      <c r="P31" s="206" t="s">
        <v>62</v>
      </c>
      <c r="Q31" s="206"/>
      <c r="R31" s="207"/>
      <c r="S31" s="196" t="s">
        <v>21</v>
      </c>
      <c r="T31" s="194"/>
      <c r="U31" s="195"/>
      <c r="V31" s="189"/>
      <c r="W31" s="190"/>
      <c r="X31" s="190"/>
      <c r="Y31" s="8"/>
      <c r="Z31" s="8"/>
      <c r="AA31" s="8"/>
      <c r="AB31" s="8"/>
    </row>
    <row r="32" spans="1:28" s="5" customFormat="1" ht="18" customHeight="1" x14ac:dyDescent="0.15">
      <c r="B32" s="190"/>
      <c r="C32" s="190"/>
      <c r="D32" s="191"/>
      <c r="E32" s="25" t="s">
        <v>3</v>
      </c>
      <c r="F32" s="25" t="s">
        <v>27</v>
      </c>
      <c r="G32" s="25" t="s">
        <v>28</v>
      </c>
      <c r="H32" s="26" t="s">
        <v>3</v>
      </c>
      <c r="I32" s="25" t="s">
        <v>27</v>
      </c>
      <c r="J32" s="25" t="s">
        <v>28</v>
      </c>
      <c r="K32" s="91"/>
      <c r="L32" s="8"/>
      <c r="M32" s="26" t="s">
        <v>3</v>
      </c>
      <c r="N32" s="25" t="s">
        <v>27</v>
      </c>
      <c r="O32" s="25" t="s">
        <v>28</v>
      </c>
      <c r="P32" s="26" t="s">
        <v>3</v>
      </c>
      <c r="Q32" s="25" t="s">
        <v>27</v>
      </c>
      <c r="R32" s="26" t="s">
        <v>28</v>
      </c>
      <c r="S32" s="26" t="s">
        <v>3</v>
      </c>
      <c r="T32" s="25" t="s">
        <v>27</v>
      </c>
      <c r="U32" s="25" t="s">
        <v>28</v>
      </c>
      <c r="V32" s="26" t="s">
        <v>3</v>
      </c>
      <c r="W32" s="49" t="s">
        <v>27</v>
      </c>
      <c r="X32" s="58" t="s">
        <v>28</v>
      </c>
    </row>
    <row r="33" spans="2:24" s="5" customFormat="1" ht="18" customHeight="1" x14ac:dyDescent="0.15">
      <c r="B33" s="28" t="s">
        <v>64</v>
      </c>
      <c r="C33" s="18" t="s">
        <v>15</v>
      </c>
      <c r="D33" s="28" t="s">
        <v>56</v>
      </c>
      <c r="E33" s="115">
        <v>1090021</v>
      </c>
      <c r="F33" s="116">
        <v>329745</v>
      </c>
      <c r="G33" s="116">
        <v>760276</v>
      </c>
      <c r="H33" s="139">
        <v>1089638</v>
      </c>
      <c r="I33" s="139">
        <v>329745</v>
      </c>
      <c r="J33" s="139">
        <v>759893</v>
      </c>
      <c r="K33" s="116"/>
      <c r="L33" s="116"/>
      <c r="M33" s="139">
        <v>1088333</v>
      </c>
      <c r="N33" s="117">
        <v>328440</v>
      </c>
      <c r="O33" s="117">
        <v>759893</v>
      </c>
      <c r="P33" s="140">
        <v>1305</v>
      </c>
      <c r="Q33" s="141">
        <v>1305</v>
      </c>
      <c r="R33" s="126" t="s">
        <v>37</v>
      </c>
      <c r="S33" s="131" t="s">
        <v>37</v>
      </c>
      <c r="T33" s="131" t="s">
        <v>37</v>
      </c>
      <c r="U33" s="131" t="s">
        <v>37</v>
      </c>
      <c r="V33" s="141">
        <v>383</v>
      </c>
      <c r="W33" s="142" t="s">
        <v>37</v>
      </c>
      <c r="X33" s="141">
        <v>383</v>
      </c>
    </row>
    <row r="34" spans="2:24" s="19" customFormat="1" ht="18" customHeight="1" x14ac:dyDescent="0.15">
      <c r="B34" s="28" t="s">
        <v>60</v>
      </c>
      <c r="C34" s="18"/>
      <c r="D34" s="28" t="s">
        <v>57</v>
      </c>
      <c r="E34" s="115">
        <v>1615696</v>
      </c>
      <c r="F34" s="116">
        <v>574353</v>
      </c>
      <c r="G34" s="116">
        <v>1041343</v>
      </c>
      <c r="H34" s="139">
        <v>1615309</v>
      </c>
      <c r="I34" s="139">
        <v>574353</v>
      </c>
      <c r="J34" s="139">
        <v>1040956</v>
      </c>
      <c r="K34" s="116"/>
      <c r="L34" s="116"/>
      <c r="M34" s="139">
        <v>1615309</v>
      </c>
      <c r="N34" s="117">
        <v>574353</v>
      </c>
      <c r="O34" s="117">
        <v>1040956</v>
      </c>
      <c r="P34" s="142" t="s">
        <v>38</v>
      </c>
      <c r="Q34" s="126" t="s">
        <v>38</v>
      </c>
      <c r="R34" s="126" t="s">
        <v>37</v>
      </c>
      <c r="S34" s="131" t="s">
        <v>37</v>
      </c>
      <c r="T34" s="131" t="s">
        <v>37</v>
      </c>
      <c r="U34" s="131" t="s">
        <v>37</v>
      </c>
      <c r="V34" s="141">
        <v>387</v>
      </c>
      <c r="W34" s="142" t="s">
        <v>37</v>
      </c>
      <c r="X34" s="141">
        <v>387</v>
      </c>
    </row>
    <row r="35" spans="2:24" s="19" customFormat="1" ht="18" customHeight="1" x14ac:dyDescent="0.15">
      <c r="B35" s="29" t="s">
        <v>67</v>
      </c>
      <c r="C35" s="20"/>
      <c r="D35" s="29" t="s">
        <v>65</v>
      </c>
      <c r="E35" s="122">
        <f>SUM(F35:G35)</f>
        <v>1680201</v>
      </c>
      <c r="F35" s="123">
        <f>SUM(F37:F48)</f>
        <v>684625</v>
      </c>
      <c r="G35" s="123">
        <f>SUM(G37:G48)</f>
        <v>995576</v>
      </c>
      <c r="H35" s="123">
        <f>SUM(I35:J35)</f>
        <v>1680201</v>
      </c>
      <c r="I35" s="123">
        <f>SUM(I37:I48)</f>
        <v>684625</v>
      </c>
      <c r="J35" s="123">
        <f>SUM(J37:J48)</f>
        <v>995576</v>
      </c>
      <c r="K35" s="116"/>
      <c r="L35" s="116"/>
      <c r="M35" s="123">
        <f>SUM(N35:O35)</f>
        <v>1680072</v>
      </c>
      <c r="N35" s="123">
        <f>SUM(N37:N48)</f>
        <v>684625</v>
      </c>
      <c r="O35" s="123">
        <f>SUM(O37:O48)</f>
        <v>995447</v>
      </c>
      <c r="P35" s="123">
        <f>SUM(Q35:R35)</f>
        <v>129</v>
      </c>
      <c r="Q35" s="145" t="s">
        <v>72</v>
      </c>
      <c r="R35" s="123">
        <f>SUM(R37:R48)</f>
        <v>129</v>
      </c>
      <c r="S35" s="131" t="s">
        <v>37</v>
      </c>
      <c r="T35" s="131" t="s">
        <v>37</v>
      </c>
      <c r="U35" s="131" t="s">
        <v>37</v>
      </c>
      <c r="V35" s="131" t="s">
        <v>37</v>
      </c>
      <c r="W35" s="131" t="s">
        <v>37</v>
      </c>
      <c r="X35" s="131" t="s">
        <v>37</v>
      </c>
    </row>
    <row r="36" spans="2:24" s="19" customFormat="1" ht="9" customHeight="1" x14ac:dyDescent="0.15">
      <c r="B36" s="29"/>
      <c r="C36" s="20"/>
      <c r="D36" s="29"/>
      <c r="E36" s="122"/>
      <c r="F36" s="123"/>
      <c r="G36" s="123"/>
      <c r="H36" s="123"/>
      <c r="I36" s="123"/>
      <c r="J36" s="123"/>
      <c r="K36" s="123"/>
      <c r="L36" s="124"/>
      <c r="M36" s="123"/>
      <c r="N36" s="123"/>
      <c r="O36" s="123"/>
      <c r="P36" s="143"/>
      <c r="Q36" s="144"/>
      <c r="R36" s="144"/>
      <c r="S36" s="145"/>
      <c r="T36" s="145"/>
      <c r="U36" s="145"/>
      <c r="V36" s="131"/>
      <c r="W36" s="131"/>
      <c r="X36" s="131"/>
    </row>
    <row r="37" spans="2:24" s="5" customFormat="1" ht="18" customHeight="1" x14ac:dyDescent="0.15">
      <c r="B37" s="15" t="s">
        <v>58</v>
      </c>
      <c r="C37" s="28" t="s">
        <v>32</v>
      </c>
      <c r="D37" s="8" t="s">
        <v>8</v>
      </c>
      <c r="E37" s="127">
        <f t="shared" ref="E37:E48" si="8">SUM(F37:G37)</f>
        <v>143662</v>
      </c>
      <c r="F37" s="128">
        <f t="shared" ref="F37:F48" si="9">SUM(I37,W37)</f>
        <v>52913</v>
      </c>
      <c r="G37" s="128">
        <f t="shared" ref="G37:G48" si="10">SUM(J37,X37)</f>
        <v>90749</v>
      </c>
      <c r="H37" s="128">
        <f>SUM(I37:J37)</f>
        <v>143662</v>
      </c>
      <c r="I37" s="128">
        <f>SUM(N37,Q37,T37)</f>
        <v>52913</v>
      </c>
      <c r="J37" s="128">
        <f>SUM(O37,U37,R37)</f>
        <v>90749</v>
      </c>
      <c r="K37" s="128"/>
      <c r="L37" s="146"/>
      <c r="M37" s="128">
        <f>SUM(N37:O37)</f>
        <v>143662</v>
      </c>
      <c r="N37" s="128">
        <v>52913</v>
      </c>
      <c r="O37" s="128">
        <v>90749</v>
      </c>
      <c r="P37" s="147" t="s">
        <v>37</v>
      </c>
      <c r="Q37" s="126" t="s">
        <v>37</v>
      </c>
      <c r="R37" s="131" t="s">
        <v>37</v>
      </c>
      <c r="S37" s="126" t="s">
        <v>37</v>
      </c>
      <c r="T37" s="131" t="s">
        <v>37</v>
      </c>
      <c r="U37" s="126" t="s">
        <v>37</v>
      </c>
      <c r="V37" s="131" t="s">
        <v>37</v>
      </c>
      <c r="W37" s="131" t="s">
        <v>37</v>
      </c>
      <c r="X37" s="131" t="s">
        <v>37</v>
      </c>
    </row>
    <row r="38" spans="2:24" s="5" customFormat="1" ht="18" customHeight="1" x14ac:dyDescent="0.15">
      <c r="C38" s="15">
        <v>5</v>
      </c>
      <c r="D38" s="36"/>
      <c r="E38" s="127">
        <f t="shared" si="8"/>
        <v>134683</v>
      </c>
      <c r="F38" s="128">
        <f t="shared" si="9"/>
        <v>51562</v>
      </c>
      <c r="G38" s="128">
        <f t="shared" si="10"/>
        <v>83121</v>
      </c>
      <c r="H38" s="128">
        <f t="shared" ref="H38:H48" si="11">SUM(I38:J38)</f>
        <v>134683</v>
      </c>
      <c r="I38" s="128">
        <f t="shared" ref="I38:I48" si="12">SUM(N38,Q38,T38)</f>
        <v>51562</v>
      </c>
      <c r="J38" s="128">
        <f t="shared" ref="J38:J48" si="13">SUM(O38,U38,R38)</f>
        <v>83121</v>
      </c>
      <c r="K38" s="128"/>
      <c r="L38" s="146"/>
      <c r="M38" s="128">
        <f t="shared" ref="M38:M47" si="14">SUM(N38:O38)</f>
        <v>134683</v>
      </c>
      <c r="N38" s="128">
        <v>51562</v>
      </c>
      <c r="O38" s="128">
        <v>83121</v>
      </c>
      <c r="P38" s="147" t="s">
        <v>37</v>
      </c>
      <c r="Q38" s="126" t="s">
        <v>37</v>
      </c>
      <c r="R38" s="131" t="s">
        <v>37</v>
      </c>
      <c r="S38" s="126" t="s">
        <v>37</v>
      </c>
      <c r="T38" s="131" t="s">
        <v>37</v>
      </c>
      <c r="U38" s="126" t="s">
        <v>37</v>
      </c>
      <c r="V38" s="131" t="s">
        <v>37</v>
      </c>
      <c r="W38" s="131" t="s">
        <v>37</v>
      </c>
      <c r="X38" s="131" t="s">
        <v>37</v>
      </c>
    </row>
    <row r="39" spans="2:24" s="5" customFormat="1" ht="18" customHeight="1" x14ac:dyDescent="0.15">
      <c r="C39" s="15">
        <v>6</v>
      </c>
      <c r="D39" s="36"/>
      <c r="E39" s="127">
        <f t="shared" si="8"/>
        <v>146333</v>
      </c>
      <c r="F39" s="128">
        <f t="shared" si="9"/>
        <v>56235</v>
      </c>
      <c r="G39" s="128">
        <f t="shared" si="10"/>
        <v>90098</v>
      </c>
      <c r="H39" s="128">
        <f t="shared" si="11"/>
        <v>146333</v>
      </c>
      <c r="I39" s="128">
        <f t="shared" si="12"/>
        <v>56235</v>
      </c>
      <c r="J39" s="128">
        <f t="shared" si="13"/>
        <v>90098</v>
      </c>
      <c r="K39" s="128"/>
      <c r="L39" s="146"/>
      <c r="M39" s="128">
        <f t="shared" si="14"/>
        <v>146333</v>
      </c>
      <c r="N39" s="128">
        <v>56235</v>
      </c>
      <c r="O39" s="128">
        <v>90098</v>
      </c>
      <c r="P39" s="147" t="s">
        <v>37</v>
      </c>
      <c r="Q39" s="126" t="s">
        <v>37</v>
      </c>
      <c r="R39" s="131" t="s">
        <v>37</v>
      </c>
      <c r="S39" s="126" t="s">
        <v>37</v>
      </c>
      <c r="T39" s="131" t="s">
        <v>37</v>
      </c>
      <c r="U39" s="126" t="s">
        <v>37</v>
      </c>
      <c r="V39" s="131" t="s">
        <v>37</v>
      </c>
      <c r="W39" s="131" t="s">
        <v>37</v>
      </c>
      <c r="X39" s="131" t="s">
        <v>37</v>
      </c>
    </row>
    <row r="40" spans="2:24" s="5" customFormat="1" ht="18" customHeight="1" x14ac:dyDescent="0.15">
      <c r="C40" s="15">
        <v>7</v>
      </c>
      <c r="D40" s="36"/>
      <c r="E40" s="127">
        <f t="shared" si="8"/>
        <v>133816</v>
      </c>
      <c r="F40" s="128">
        <f t="shared" si="9"/>
        <v>51581</v>
      </c>
      <c r="G40" s="128">
        <f t="shared" si="10"/>
        <v>82235</v>
      </c>
      <c r="H40" s="128">
        <f t="shared" si="11"/>
        <v>133816</v>
      </c>
      <c r="I40" s="128">
        <f t="shared" si="12"/>
        <v>51581</v>
      </c>
      <c r="J40" s="128">
        <f t="shared" si="13"/>
        <v>82235</v>
      </c>
      <c r="K40" s="128"/>
      <c r="L40" s="146"/>
      <c r="M40" s="128">
        <f t="shared" si="14"/>
        <v>133816</v>
      </c>
      <c r="N40" s="128">
        <v>51581</v>
      </c>
      <c r="O40" s="128">
        <v>82235</v>
      </c>
      <c r="P40" s="147" t="s">
        <v>37</v>
      </c>
      <c r="Q40" s="126" t="s">
        <v>37</v>
      </c>
      <c r="R40" s="131" t="s">
        <v>37</v>
      </c>
      <c r="S40" s="126" t="s">
        <v>37</v>
      </c>
      <c r="T40" s="131" t="s">
        <v>37</v>
      </c>
      <c r="U40" s="126" t="s">
        <v>37</v>
      </c>
      <c r="V40" s="131" t="s">
        <v>37</v>
      </c>
      <c r="W40" s="131" t="s">
        <v>37</v>
      </c>
      <c r="X40" s="131" t="s">
        <v>37</v>
      </c>
    </row>
    <row r="41" spans="2:24" s="5" customFormat="1" ht="18" customHeight="1" x14ac:dyDescent="0.15">
      <c r="C41" s="15">
        <v>8</v>
      </c>
      <c r="D41" s="36"/>
      <c r="E41" s="127">
        <f t="shared" si="8"/>
        <v>118988</v>
      </c>
      <c r="F41" s="128">
        <f t="shared" si="9"/>
        <v>47292</v>
      </c>
      <c r="G41" s="128">
        <f t="shared" si="10"/>
        <v>71696</v>
      </c>
      <c r="H41" s="128">
        <f t="shared" si="11"/>
        <v>118988</v>
      </c>
      <c r="I41" s="128">
        <f t="shared" si="12"/>
        <v>47292</v>
      </c>
      <c r="J41" s="128">
        <f t="shared" si="13"/>
        <v>71696</v>
      </c>
      <c r="K41" s="128"/>
      <c r="L41" s="146"/>
      <c r="M41" s="128">
        <f t="shared" si="14"/>
        <v>118859</v>
      </c>
      <c r="N41" s="128">
        <v>47292</v>
      </c>
      <c r="O41" s="128">
        <v>71567</v>
      </c>
      <c r="P41" s="128">
        <v>129</v>
      </c>
      <c r="Q41" s="126" t="s">
        <v>37</v>
      </c>
      <c r="R41" s="128">
        <v>129</v>
      </c>
      <c r="S41" s="126" t="s">
        <v>37</v>
      </c>
      <c r="T41" s="131" t="s">
        <v>37</v>
      </c>
      <c r="U41" s="126" t="s">
        <v>37</v>
      </c>
      <c r="V41" s="131" t="s">
        <v>37</v>
      </c>
      <c r="W41" s="131" t="s">
        <v>37</v>
      </c>
      <c r="X41" s="131" t="s">
        <v>37</v>
      </c>
    </row>
    <row r="42" spans="2:24" s="5" customFormat="1" ht="18" customHeight="1" x14ac:dyDescent="0.15">
      <c r="C42" s="15">
        <v>9</v>
      </c>
      <c r="D42" s="36"/>
      <c r="E42" s="127">
        <f t="shared" si="8"/>
        <v>130673</v>
      </c>
      <c r="F42" s="128">
        <f t="shared" si="9"/>
        <v>48399</v>
      </c>
      <c r="G42" s="128">
        <f t="shared" si="10"/>
        <v>82274</v>
      </c>
      <c r="H42" s="128">
        <f t="shared" si="11"/>
        <v>130673</v>
      </c>
      <c r="I42" s="128">
        <f t="shared" si="12"/>
        <v>48399</v>
      </c>
      <c r="J42" s="128">
        <f t="shared" si="13"/>
        <v>82274</v>
      </c>
      <c r="K42" s="128"/>
      <c r="L42" s="146"/>
      <c r="M42" s="128">
        <f t="shared" si="14"/>
        <v>130673</v>
      </c>
      <c r="N42" s="128">
        <v>48399</v>
      </c>
      <c r="O42" s="128">
        <v>82274</v>
      </c>
      <c r="P42" s="147" t="s">
        <v>37</v>
      </c>
      <c r="Q42" s="126" t="s">
        <v>37</v>
      </c>
      <c r="R42" s="131" t="s">
        <v>37</v>
      </c>
      <c r="S42" s="126" t="s">
        <v>37</v>
      </c>
      <c r="T42" s="131" t="s">
        <v>37</v>
      </c>
      <c r="U42" s="126" t="s">
        <v>37</v>
      </c>
      <c r="V42" s="131" t="s">
        <v>37</v>
      </c>
      <c r="W42" s="131" t="s">
        <v>37</v>
      </c>
      <c r="X42" s="131" t="s">
        <v>37</v>
      </c>
    </row>
    <row r="43" spans="2:24" s="5" customFormat="1" ht="18" customHeight="1" x14ac:dyDescent="0.15">
      <c r="C43" s="15">
        <v>10</v>
      </c>
      <c r="D43" s="36"/>
      <c r="E43" s="127">
        <f t="shared" si="8"/>
        <v>145963</v>
      </c>
      <c r="F43" s="128">
        <f t="shared" si="9"/>
        <v>63073</v>
      </c>
      <c r="G43" s="128">
        <f t="shared" si="10"/>
        <v>82890</v>
      </c>
      <c r="H43" s="128">
        <f t="shared" si="11"/>
        <v>145963</v>
      </c>
      <c r="I43" s="128">
        <f t="shared" si="12"/>
        <v>63073</v>
      </c>
      <c r="J43" s="128">
        <f t="shared" si="13"/>
        <v>82890</v>
      </c>
      <c r="K43" s="128"/>
      <c r="L43" s="146"/>
      <c r="M43" s="128">
        <f t="shared" si="14"/>
        <v>145963</v>
      </c>
      <c r="N43" s="128">
        <v>63073</v>
      </c>
      <c r="O43" s="128">
        <v>82890</v>
      </c>
      <c r="P43" s="147" t="s">
        <v>37</v>
      </c>
      <c r="Q43" s="126" t="s">
        <v>37</v>
      </c>
      <c r="R43" s="131" t="s">
        <v>37</v>
      </c>
      <c r="S43" s="126" t="s">
        <v>37</v>
      </c>
      <c r="T43" s="131" t="s">
        <v>37</v>
      </c>
      <c r="U43" s="126" t="s">
        <v>37</v>
      </c>
      <c r="V43" s="131" t="s">
        <v>37</v>
      </c>
      <c r="W43" s="131" t="s">
        <v>37</v>
      </c>
      <c r="X43" s="131" t="s">
        <v>37</v>
      </c>
    </row>
    <row r="44" spans="2:24" s="5" customFormat="1" ht="18" customHeight="1" x14ac:dyDescent="0.15">
      <c r="C44" s="15">
        <v>11</v>
      </c>
      <c r="D44" s="36"/>
      <c r="E44" s="127">
        <f t="shared" si="8"/>
        <v>146856</v>
      </c>
      <c r="F44" s="128">
        <f t="shared" si="9"/>
        <v>65957</v>
      </c>
      <c r="G44" s="128">
        <f t="shared" si="10"/>
        <v>80899</v>
      </c>
      <c r="H44" s="128">
        <f t="shared" si="11"/>
        <v>146856</v>
      </c>
      <c r="I44" s="128">
        <f t="shared" si="12"/>
        <v>65957</v>
      </c>
      <c r="J44" s="128">
        <f t="shared" si="13"/>
        <v>80899</v>
      </c>
      <c r="K44" s="128"/>
      <c r="L44" s="146"/>
      <c r="M44" s="128">
        <f t="shared" si="14"/>
        <v>146856</v>
      </c>
      <c r="N44" s="128">
        <v>65957</v>
      </c>
      <c r="O44" s="128">
        <v>80899</v>
      </c>
      <c r="P44" s="147" t="s">
        <v>37</v>
      </c>
      <c r="Q44" s="126" t="s">
        <v>37</v>
      </c>
      <c r="R44" s="131" t="s">
        <v>37</v>
      </c>
      <c r="S44" s="126" t="s">
        <v>37</v>
      </c>
      <c r="T44" s="131" t="s">
        <v>37</v>
      </c>
      <c r="U44" s="126" t="s">
        <v>37</v>
      </c>
      <c r="V44" s="131" t="s">
        <v>37</v>
      </c>
      <c r="W44" s="131" t="s">
        <v>37</v>
      </c>
      <c r="X44" s="131" t="s">
        <v>37</v>
      </c>
    </row>
    <row r="45" spans="2:24" s="5" customFormat="1" ht="18" customHeight="1" x14ac:dyDescent="0.15">
      <c r="C45" s="15">
        <v>12</v>
      </c>
      <c r="D45" s="36"/>
      <c r="E45" s="127">
        <f t="shared" si="8"/>
        <v>162697</v>
      </c>
      <c r="F45" s="128">
        <f t="shared" si="9"/>
        <v>69054</v>
      </c>
      <c r="G45" s="128">
        <f t="shared" si="10"/>
        <v>93643</v>
      </c>
      <c r="H45" s="128">
        <f t="shared" si="11"/>
        <v>162697</v>
      </c>
      <c r="I45" s="128">
        <f t="shared" si="12"/>
        <v>69054</v>
      </c>
      <c r="J45" s="128">
        <f t="shared" si="13"/>
        <v>93643</v>
      </c>
      <c r="K45" s="128"/>
      <c r="L45" s="146"/>
      <c r="M45" s="128">
        <f t="shared" si="14"/>
        <v>162697</v>
      </c>
      <c r="N45" s="128">
        <v>69054</v>
      </c>
      <c r="O45" s="128">
        <v>93643</v>
      </c>
      <c r="P45" s="147" t="s">
        <v>37</v>
      </c>
      <c r="Q45" s="126" t="s">
        <v>37</v>
      </c>
      <c r="R45" s="131" t="s">
        <v>37</v>
      </c>
      <c r="S45" s="126" t="s">
        <v>37</v>
      </c>
      <c r="T45" s="131" t="s">
        <v>37</v>
      </c>
      <c r="U45" s="126" t="s">
        <v>37</v>
      </c>
      <c r="V45" s="131" t="s">
        <v>37</v>
      </c>
      <c r="W45" s="131" t="s">
        <v>37</v>
      </c>
      <c r="X45" s="131" t="s">
        <v>37</v>
      </c>
    </row>
    <row r="46" spans="2:24" s="5" customFormat="1" ht="18" customHeight="1" x14ac:dyDescent="0.15">
      <c r="B46" s="15" t="s">
        <v>66</v>
      </c>
      <c r="C46" s="28" t="s">
        <v>33</v>
      </c>
      <c r="D46" s="8" t="s">
        <v>8</v>
      </c>
      <c r="E46" s="127">
        <f t="shared" si="8"/>
        <v>135778</v>
      </c>
      <c r="F46" s="128">
        <f t="shared" si="9"/>
        <v>56978</v>
      </c>
      <c r="G46" s="128">
        <f t="shared" si="10"/>
        <v>78800</v>
      </c>
      <c r="H46" s="128">
        <f t="shared" si="11"/>
        <v>135778</v>
      </c>
      <c r="I46" s="128">
        <f t="shared" si="12"/>
        <v>56978</v>
      </c>
      <c r="J46" s="128">
        <f t="shared" si="13"/>
        <v>78800</v>
      </c>
      <c r="K46" s="128"/>
      <c r="L46" s="146"/>
      <c r="M46" s="128">
        <f t="shared" si="14"/>
        <v>135778</v>
      </c>
      <c r="N46" s="128">
        <v>56978</v>
      </c>
      <c r="O46" s="128">
        <v>78800</v>
      </c>
      <c r="P46" s="147" t="s">
        <v>37</v>
      </c>
      <c r="Q46" s="126" t="s">
        <v>37</v>
      </c>
      <c r="R46" s="131" t="s">
        <v>37</v>
      </c>
      <c r="S46" s="126" t="s">
        <v>37</v>
      </c>
      <c r="T46" s="131" t="s">
        <v>37</v>
      </c>
      <c r="U46" s="126" t="s">
        <v>37</v>
      </c>
      <c r="V46" s="131" t="s">
        <v>37</v>
      </c>
      <c r="W46" s="131" t="s">
        <v>37</v>
      </c>
      <c r="X46" s="131" t="s">
        <v>37</v>
      </c>
    </row>
    <row r="47" spans="2:24" s="5" customFormat="1" ht="18" customHeight="1" x14ac:dyDescent="0.15">
      <c r="C47" s="15">
        <v>2</v>
      </c>
      <c r="D47" s="36"/>
      <c r="E47" s="127">
        <f t="shared" si="8"/>
        <v>129834</v>
      </c>
      <c r="F47" s="128">
        <f t="shared" si="9"/>
        <v>56405</v>
      </c>
      <c r="G47" s="128">
        <f t="shared" si="10"/>
        <v>73429</v>
      </c>
      <c r="H47" s="128">
        <f t="shared" si="11"/>
        <v>129834</v>
      </c>
      <c r="I47" s="128">
        <f t="shared" si="12"/>
        <v>56405</v>
      </c>
      <c r="J47" s="128">
        <f t="shared" si="13"/>
        <v>73429</v>
      </c>
      <c r="K47" s="128"/>
      <c r="L47" s="146"/>
      <c r="M47" s="128">
        <f t="shared" si="14"/>
        <v>129834</v>
      </c>
      <c r="N47" s="128">
        <v>56405</v>
      </c>
      <c r="O47" s="128">
        <v>73429</v>
      </c>
      <c r="P47" s="147" t="s">
        <v>37</v>
      </c>
      <c r="Q47" s="126" t="s">
        <v>37</v>
      </c>
      <c r="R47" s="131" t="s">
        <v>37</v>
      </c>
      <c r="S47" s="126" t="s">
        <v>37</v>
      </c>
      <c r="T47" s="131" t="s">
        <v>37</v>
      </c>
      <c r="U47" s="126" t="s">
        <v>37</v>
      </c>
      <c r="V47" s="131" t="s">
        <v>37</v>
      </c>
      <c r="W47" s="131" t="s">
        <v>37</v>
      </c>
      <c r="X47" s="131" t="s">
        <v>37</v>
      </c>
    </row>
    <row r="48" spans="2:24" s="5" customFormat="1" ht="18" customHeight="1" x14ac:dyDescent="0.15">
      <c r="B48" s="21"/>
      <c r="C48" s="21">
        <v>3</v>
      </c>
      <c r="D48" s="37"/>
      <c r="E48" s="132">
        <f t="shared" si="8"/>
        <v>150918</v>
      </c>
      <c r="F48" s="133">
        <f t="shared" si="9"/>
        <v>65176</v>
      </c>
      <c r="G48" s="133">
        <f t="shared" si="10"/>
        <v>85742</v>
      </c>
      <c r="H48" s="133">
        <f t="shared" si="11"/>
        <v>150918</v>
      </c>
      <c r="I48" s="133">
        <f t="shared" si="12"/>
        <v>65176</v>
      </c>
      <c r="J48" s="133">
        <f t="shared" si="13"/>
        <v>85742</v>
      </c>
      <c r="K48" s="148"/>
      <c r="L48" s="149"/>
      <c r="M48" s="133">
        <f>SUM(N48:O48)</f>
        <v>150918</v>
      </c>
      <c r="N48" s="133">
        <v>65176</v>
      </c>
      <c r="O48" s="150">
        <v>85742</v>
      </c>
      <c r="P48" s="151" t="s">
        <v>37</v>
      </c>
      <c r="Q48" s="136" t="s">
        <v>37</v>
      </c>
      <c r="R48" s="151" t="s">
        <v>37</v>
      </c>
      <c r="S48" s="136" t="s">
        <v>38</v>
      </c>
      <c r="T48" s="151" t="s">
        <v>38</v>
      </c>
      <c r="U48" s="136" t="s">
        <v>38</v>
      </c>
      <c r="V48" s="136" t="s">
        <v>37</v>
      </c>
      <c r="W48" s="136" t="s">
        <v>37</v>
      </c>
      <c r="X48" s="136" t="s">
        <v>37</v>
      </c>
    </row>
    <row r="49" spans="1:26" s="5" customFormat="1" ht="15" customHeight="1" x14ac:dyDescent="0.15">
      <c r="A49" s="7"/>
      <c r="B49" s="7" t="s">
        <v>46</v>
      </c>
      <c r="C49" s="12"/>
      <c r="D49" s="12"/>
      <c r="E49" s="12"/>
      <c r="F49" s="12"/>
      <c r="K49" s="8"/>
      <c r="L49" s="8"/>
      <c r="W49" s="46"/>
      <c r="X49" s="50" t="s">
        <v>61</v>
      </c>
      <c r="Z49" s="6"/>
    </row>
    <row r="50" spans="1:26" s="5" customFormat="1" ht="15" customHeight="1" x14ac:dyDescent="0.15">
      <c r="A50" s="7"/>
      <c r="B50" s="7"/>
      <c r="C50" s="12"/>
      <c r="D50" s="12"/>
      <c r="E50" s="12"/>
      <c r="F50" s="12"/>
      <c r="K50" s="8"/>
      <c r="L50" s="8"/>
      <c r="W50" s="46"/>
      <c r="X50" s="46"/>
    </row>
  </sheetData>
  <mergeCells count="18">
    <mergeCell ref="V4:X5"/>
    <mergeCell ref="H5:J5"/>
    <mergeCell ref="M5:O5"/>
    <mergeCell ref="P5:R5"/>
    <mergeCell ref="V30:X31"/>
    <mergeCell ref="H31:J31"/>
    <mergeCell ref="M31:O31"/>
    <mergeCell ref="P31:R31"/>
    <mergeCell ref="S31:U31"/>
    <mergeCell ref="H30:J30"/>
    <mergeCell ref="M30:U30"/>
    <mergeCell ref="S5:U5"/>
    <mergeCell ref="H4:J4"/>
    <mergeCell ref="M4:U4"/>
    <mergeCell ref="B30:D32"/>
    <mergeCell ref="E30:G31"/>
    <mergeCell ref="B4:D6"/>
    <mergeCell ref="E4:G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scale="98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52(1)</vt:lpstr>
      <vt:lpstr>52(2)</vt:lpstr>
      <vt:lpstr>52(3)-(4)</vt:lpstr>
      <vt:lpstr>'52(1)'!Print_Area</vt:lpstr>
      <vt:lpstr>'52(2)'!Print_Area</vt:lpstr>
      <vt:lpstr>'52(3)-(4)'!Print_Area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2018-01-18T02:40:56Z</cp:lastPrinted>
  <dcterms:created xsi:type="dcterms:W3CDTF">1999-03-25T07:19:40Z</dcterms:created>
  <dcterms:modified xsi:type="dcterms:W3CDTF">2018-02-14T02:39:22Z</dcterms:modified>
</cp:coreProperties>
</file>