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2\福祉保険部\障害福祉課\組織共用フォルダ\障害福祉係\04　自立支援給付関係（補装具分）\08_ホームページ掲載様式\業者向け\見積・請求書記載例\"/>
    </mc:Choice>
  </mc:AlternateContent>
  <bookViews>
    <workbookView xWindow="0" yWindow="45" windowWidth="15075" windowHeight="4230"/>
  </bookViews>
  <sheets>
    <sheet name="補装具見積書【参考様式】" sheetId="12" r:id="rId1"/>
    <sheet name="日常生活用具見積書【参考様式】 " sheetId="13" r:id="rId2"/>
    <sheet name="補聴器（購）" sheetId="1" r:id="rId3"/>
    <sheet name="補聴器（修）" sheetId="8" r:id="rId4"/>
    <sheet name="眼鏡（購）" sheetId="2" r:id="rId5"/>
    <sheet name="車椅子（購）" sheetId="3" r:id="rId6"/>
    <sheet name="車椅子（修）" sheetId="9" r:id="rId7"/>
    <sheet name="白杖（購）" sheetId="5" r:id="rId8"/>
    <sheet name="装具（購）" sheetId="7" r:id="rId9"/>
    <sheet name="装具（修）" sheetId="10" r:id="rId10"/>
    <sheet name="日常生活用具" sheetId="11" r:id="rId11"/>
    <sheet name="日常生活用具 （住宅改修）" sheetId="14" r:id="rId12"/>
  </sheets>
  <definedNames>
    <definedName name="_xlnm.Print_Area" localSheetId="4">'眼鏡（購）'!$A$1:$J$35</definedName>
    <definedName name="_xlnm.Print_Area" localSheetId="5">'車椅子（購）'!$A$1:$J$41</definedName>
    <definedName name="_xlnm.Print_Area" localSheetId="6">'車椅子（修）'!$A$1:$J$40</definedName>
    <definedName name="_xlnm.Print_Area" localSheetId="8">'装具（購）'!$A$1:$J$40</definedName>
    <definedName name="_xlnm.Print_Area" localSheetId="9">'装具（修）'!$A$1:$J$38</definedName>
    <definedName name="_xlnm.Print_Area" localSheetId="10">日常生活用具!$A$1:$J$35</definedName>
    <definedName name="_xlnm.Print_Area" localSheetId="11">'日常生活用具 （住宅改修）'!$A$1:$J$37</definedName>
    <definedName name="_xlnm.Print_Area" localSheetId="1">'日常生活用具見積書【参考様式】 '!$A$1:$J$39</definedName>
    <definedName name="_xlnm.Print_Area" localSheetId="7">'白杖（購）'!$A$1:$J$37</definedName>
    <definedName name="_xlnm.Print_Area" localSheetId="0">補装具見積書【参考様式】!$A$1:$J$41</definedName>
    <definedName name="_xlnm.Print_Area" localSheetId="2">'補聴器（購）'!$A$1:$J$37</definedName>
    <definedName name="_xlnm.Print_Area" localSheetId="3">'補聴器（修）'!$A$1:$J$38</definedName>
  </definedNames>
  <calcPr calcId="162913"/>
</workbook>
</file>

<file path=xl/calcChain.xml><?xml version="1.0" encoding="utf-8"?>
<calcChain xmlns="http://schemas.openxmlformats.org/spreadsheetml/2006/main">
  <c r="I27" i="14" l="1"/>
  <c r="I18" i="14"/>
  <c r="I20" i="10"/>
  <c r="I21" i="10" s="1"/>
  <c r="I31" i="7"/>
  <c r="I22" i="7"/>
  <c r="I28" i="8"/>
  <c r="I18" i="8"/>
  <c r="I19" i="8" s="1"/>
  <c r="I20" i="8" s="1"/>
  <c r="I29" i="8" s="1"/>
  <c r="I23" i="3"/>
  <c r="I24" i="3" s="1"/>
  <c r="I27" i="5"/>
  <c r="I19" i="5"/>
  <c r="I18" i="3"/>
  <c r="I19" i="3" s="1"/>
  <c r="I26" i="2"/>
  <c r="I25" i="2"/>
  <c r="I19" i="2"/>
  <c r="I18" i="2"/>
  <c r="I17" i="2"/>
  <c r="I27" i="8"/>
  <c r="I28" i="1"/>
  <c r="I27" i="1"/>
  <c r="I20" i="12"/>
  <c r="I20" i="1"/>
  <c r="I18" i="1"/>
  <c r="I19" i="1"/>
  <c r="I30" i="13"/>
  <c r="I29" i="13"/>
  <c r="I20" i="13"/>
  <c r="I31" i="13" s="1"/>
  <c r="I31" i="12"/>
  <c r="I21" i="12"/>
  <c r="I22" i="12" s="1"/>
  <c r="I23" i="7"/>
  <c r="I20" i="5"/>
  <c r="I20" i="9"/>
  <c r="I32" i="12" l="1"/>
  <c r="C10" i="12"/>
  <c r="I33" i="12"/>
  <c r="I25" i="5"/>
  <c r="I28" i="14" l="1"/>
  <c r="I25" i="3" l="1"/>
  <c r="I34" i="3" s="1"/>
  <c r="I33" i="3"/>
  <c r="I26" i="11" l="1"/>
  <c r="I25" i="11"/>
  <c r="I18" i="11"/>
  <c r="C10" i="13" l="1"/>
  <c r="I24" i="1" l="1"/>
  <c r="I19" i="9" l="1"/>
  <c r="I21" i="9" l="1"/>
  <c r="I24" i="7" l="1"/>
  <c r="I32" i="7" s="1"/>
  <c r="I21" i="5" l="1"/>
  <c r="I28" i="5" s="1"/>
  <c r="I22" i="10" l="1"/>
</calcChain>
</file>

<file path=xl/sharedStrings.xml><?xml version="1.0" encoding="utf-8"?>
<sst xmlns="http://schemas.openxmlformats.org/spreadsheetml/2006/main" count="371" uniqueCount="92">
  <si>
    <t>見　積　書</t>
    <rPh sb="0" eb="1">
      <t>ミ</t>
    </rPh>
    <rPh sb="2" eb="3">
      <t>セキ</t>
    </rPh>
    <rPh sb="4" eb="5">
      <t>ショ</t>
    </rPh>
    <phoneticPr fontId="3"/>
  </si>
  <si>
    <t>ご住所：旭川市○条通○丁目右○号</t>
    <rPh sb="1" eb="3">
      <t>ジュウショ</t>
    </rPh>
    <rPh sb="4" eb="7">
      <t>アサヒカワシ</t>
    </rPh>
    <rPh sb="8" eb="9">
      <t>ジョウ</t>
    </rPh>
    <rPh sb="9" eb="10">
      <t>ツウ</t>
    </rPh>
    <rPh sb="11" eb="13">
      <t>チョウメ</t>
    </rPh>
    <rPh sb="13" eb="14">
      <t>ミギ</t>
    </rPh>
    <rPh sb="15" eb="16">
      <t>ゴウ</t>
    </rPh>
    <phoneticPr fontId="3"/>
  </si>
  <si>
    <t>ご連絡先：０１６６－００－００００</t>
    <rPh sb="1" eb="4">
      <t>レンラクサキ</t>
    </rPh>
    <phoneticPr fontId="3"/>
  </si>
  <si>
    <t>名称</t>
    <rPh sb="0" eb="2">
      <t>メイショウ</t>
    </rPh>
    <phoneticPr fontId="2"/>
  </si>
  <si>
    <t>型式</t>
    <rPh sb="0" eb="2">
      <t>ケイシキ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</si>
  <si>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</si>
  <si>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</si>
  <si>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</si>
  <si>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イヤモールド</t>
    <phoneticPr fontId="2"/>
  </si>
  <si>
    <t>合計</t>
    <rPh sb="0" eb="2">
      <t>ゴウケイ</t>
    </rPh>
    <phoneticPr fontId="2"/>
  </si>
  <si>
    <t>種目・名称</t>
    <rPh sb="0" eb="2">
      <t>シュモク</t>
    </rPh>
    <rPh sb="3" eb="5">
      <t>メイショウ</t>
    </rPh>
    <phoneticPr fontId="2"/>
  </si>
  <si>
    <t>小計</t>
    <rPh sb="0" eb="2">
      <t>ショウケイ</t>
    </rPh>
    <phoneticPr fontId="2"/>
  </si>
  <si>
    <t>差額自己負担額</t>
    <rPh sb="0" eb="2">
      <t>サガク</t>
    </rPh>
    <rPh sb="2" eb="4">
      <t>ジコ</t>
    </rPh>
    <rPh sb="4" eb="7">
      <t>フタンガク</t>
    </rPh>
    <phoneticPr fontId="2"/>
  </si>
  <si>
    <t>差額自己負担なし</t>
    <rPh sb="0" eb="2">
      <t>サガク</t>
    </rPh>
    <rPh sb="2" eb="4">
      <t>ジコ</t>
    </rPh>
    <rPh sb="4" eb="6">
      <t>フタン</t>
    </rPh>
    <phoneticPr fontId="2"/>
  </si>
  <si>
    <t>旭川　太郎　　様</t>
    <rPh sb="0" eb="1">
      <t>アサヒ</t>
    </rPh>
    <rPh sb="1" eb="2">
      <t>カワ</t>
    </rPh>
    <rPh sb="3" eb="4">
      <t>タ</t>
    </rPh>
    <rPh sb="4" eb="5">
      <t>ロウ</t>
    </rPh>
    <rPh sb="7" eb="8">
      <t>サマ</t>
    </rPh>
    <phoneticPr fontId="3"/>
  </si>
  <si>
    <t>事業所名</t>
    <rPh sb="0" eb="3">
      <t>ジギョウショ</t>
    </rPh>
    <rPh sb="3" eb="4">
      <t>メイ</t>
    </rPh>
    <phoneticPr fontId="3"/>
  </si>
  <si>
    <t>事業所住所</t>
    <rPh sb="0" eb="3">
      <t>ジギョウショ</t>
    </rPh>
    <rPh sb="3" eb="5">
      <t>ジュウショ</t>
    </rPh>
    <phoneticPr fontId="3"/>
  </si>
  <si>
    <t>代表者名</t>
    <rPh sb="0" eb="3">
      <t>ダイヒョウシャ</t>
    </rPh>
    <rPh sb="3" eb="4">
      <t>メイ</t>
    </rPh>
    <phoneticPr fontId="2"/>
  </si>
  <si>
    <t>メーカー名
製品名</t>
    <rPh sb="4" eb="5">
      <t>メイ</t>
    </rPh>
    <rPh sb="6" eb="8">
      <t>セイヒン</t>
    </rPh>
    <rPh sb="8" eb="9">
      <t>メイ</t>
    </rPh>
    <phoneticPr fontId="2"/>
  </si>
  <si>
    <t>見積金額</t>
    <rPh sb="0" eb="2">
      <t>ミツモリ</t>
    </rPh>
    <rPh sb="2" eb="4">
      <t>キンガク</t>
    </rPh>
    <phoneticPr fontId="3"/>
  </si>
  <si>
    <t>フレーム</t>
    <phoneticPr fontId="2"/>
  </si>
  <si>
    <t>レンズ</t>
    <phoneticPr fontId="2"/>
  </si>
  <si>
    <t>背折れ機構</t>
    <rPh sb="0" eb="1">
      <t>セ</t>
    </rPh>
    <rPh sb="1" eb="2">
      <t>オ</t>
    </rPh>
    <rPh sb="3" eb="5">
      <t>キコウ</t>
    </rPh>
    <phoneticPr fontId="2"/>
  </si>
  <si>
    <t>ロホクッション</t>
    <phoneticPr fontId="2"/>
  </si>
  <si>
    <t>ロホクッション（メーカー名，商品名）</t>
    <rPh sb="12" eb="13">
      <t>メイ</t>
    </rPh>
    <rPh sb="14" eb="17">
      <t>ショウヒンメイ</t>
    </rPh>
    <phoneticPr fontId="2"/>
  </si>
  <si>
    <t>盲人安全つえ　携帯用　繊維複合材料</t>
    <rPh sb="0" eb="2">
      <t>モウジン</t>
    </rPh>
    <rPh sb="2" eb="4">
      <t>アンゼン</t>
    </rPh>
    <rPh sb="7" eb="10">
      <t>ケイタイヨウ</t>
    </rPh>
    <rPh sb="11" eb="13">
      <t>センイ</t>
    </rPh>
    <rPh sb="13" eb="15">
      <t>フクゴウ</t>
    </rPh>
    <rPh sb="15" eb="17">
      <t>ザイリョウ</t>
    </rPh>
    <phoneticPr fontId="2"/>
  </si>
  <si>
    <t>全面夜光材付き</t>
    <rPh sb="0" eb="2">
      <t>ゼンメン</t>
    </rPh>
    <rPh sb="2" eb="5">
      <t>ヤコウザイ</t>
    </rPh>
    <rPh sb="5" eb="6">
      <t>ツ</t>
    </rPh>
    <phoneticPr fontId="2"/>
  </si>
  <si>
    <t>ゴムグリップ付き</t>
    <rPh sb="6" eb="7">
      <t>ツ</t>
    </rPh>
    <phoneticPr fontId="2"/>
  </si>
  <si>
    <t>名称・型式</t>
    <rPh sb="0" eb="2">
      <t>メイショウ</t>
    </rPh>
    <rPh sb="3" eb="5">
      <t>カタシキ</t>
    </rPh>
    <phoneticPr fontId="2"/>
  </si>
  <si>
    <t>メーカー名，商品名</t>
    <rPh sb="4" eb="5">
      <t>メイ</t>
    </rPh>
    <rPh sb="6" eb="9">
      <t>ショウヒンメイ</t>
    </rPh>
    <phoneticPr fontId="2"/>
  </si>
  <si>
    <t>アイスピック（メーカー名，商品名）</t>
    <rPh sb="11" eb="12">
      <t>メイ</t>
    </rPh>
    <rPh sb="13" eb="16">
      <t>ショウヒンメイ</t>
    </rPh>
    <phoneticPr fontId="2"/>
  </si>
  <si>
    <t>補聴器　高度難聴用耳かけ型（右耳）</t>
    <rPh sb="0" eb="3">
      <t>ホチョウキ</t>
    </rPh>
    <rPh sb="4" eb="6">
      <t>コウド</t>
    </rPh>
    <rPh sb="6" eb="9">
      <t>ナンチョウヨウ</t>
    </rPh>
    <rPh sb="9" eb="10">
      <t>ミミ</t>
    </rPh>
    <rPh sb="12" eb="13">
      <t>ガタ</t>
    </rPh>
    <rPh sb="14" eb="16">
      <t>ミギミミ</t>
    </rPh>
    <phoneticPr fontId="2"/>
  </si>
  <si>
    <t>メーカー名
機種名</t>
    <rPh sb="4" eb="5">
      <t>メイ</t>
    </rPh>
    <rPh sb="6" eb="8">
      <t>キシュ</t>
    </rPh>
    <rPh sb="8" eb="9">
      <t>メイ</t>
    </rPh>
    <phoneticPr fontId="2"/>
  </si>
  <si>
    <t>短下肢装具　両側支柱（ゲイトソリューション）</t>
    <rPh sb="0" eb="3">
      <t>タンカシ</t>
    </rPh>
    <rPh sb="3" eb="5">
      <t>ソウグ</t>
    </rPh>
    <rPh sb="6" eb="8">
      <t>リョウソク</t>
    </rPh>
    <rPh sb="8" eb="10">
      <t>シチュウ</t>
    </rPh>
    <phoneticPr fontId="2"/>
  </si>
  <si>
    <t>採寸A-6</t>
    <rPh sb="0" eb="2">
      <t>サイスン</t>
    </rPh>
    <phoneticPr fontId="2"/>
  </si>
  <si>
    <t>下腿支持部A</t>
    <rPh sb="0" eb="2">
      <t>カタイ</t>
    </rPh>
    <rPh sb="2" eb="5">
      <t>シジブ</t>
    </rPh>
    <phoneticPr fontId="2"/>
  </si>
  <si>
    <t>下腿支持部B-1</t>
    <rPh sb="0" eb="2">
      <t>カタイ</t>
    </rPh>
    <rPh sb="2" eb="5">
      <t>シジブ</t>
    </rPh>
    <phoneticPr fontId="2"/>
  </si>
  <si>
    <t>完成用部品　△△△-123</t>
    <rPh sb="0" eb="2">
      <t>カンセイ</t>
    </rPh>
    <rPh sb="2" eb="5">
      <t>ヨウブヒン</t>
    </rPh>
    <phoneticPr fontId="2"/>
  </si>
  <si>
    <t>完成用部品　△△△-456</t>
    <rPh sb="0" eb="2">
      <t>カンセイ</t>
    </rPh>
    <rPh sb="2" eb="5">
      <t>ヨウブヒン</t>
    </rPh>
    <phoneticPr fontId="2"/>
  </si>
  <si>
    <t>短下肢装具　両側支柱（ゲイトソリューション）</t>
    <phoneticPr fontId="2"/>
  </si>
  <si>
    <t>デザイン料</t>
    <rPh sb="4" eb="5">
      <t>リョウ</t>
    </rPh>
    <phoneticPr fontId="2"/>
  </si>
  <si>
    <t>耳かけ型レシーバー交換</t>
    <rPh sb="0" eb="1">
      <t>ミミ</t>
    </rPh>
    <rPh sb="3" eb="4">
      <t>ガタ</t>
    </rPh>
    <rPh sb="9" eb="11">
      <t>コウカン</t>
    </rPh>
    <phoneticPr fontId="2"/>
  </si>
  <si>
    <t>耳あな型レシーバー交換（オーダーメイド）</t>
    <rPh sb="0" eb="1">
      <t>ミミ</t>
    </rPh>
    <rPh sb="3" eb="4">
      <t>ガタ</t>
    </rPh>
    <rPh sb="9" eb="11">
      <t>コウカン</t>
    </rPh>
    <phoneticPr fontId="2"/>
  </si>
  <si>
    <t>補聴器（右耳分）
高度難聴用耳あな型オーダーメイド</t>
    <rPh sb="0" eb="3">
      <t>ホチョウキ</t>
    </rPh>
    <rPh sb="4" eb="6">
      <t>ミギミミ</t>
    </rPh>
    <rPh sb="6" eb="7">
      <t>ブン</t>
    </rPh>
    <rPh sb="9" eb="11">
      <t>コウド</t>
    </rPh>
    <rPh sb="11" eb="14">
      <t>ナンチョウヨウ</t>
    </rPh>
    <rPh sb="14" eb="15">
      <t>ミミ</t>
    </rPh>
    <rPh sb="17" eb="18">
      <t>ガタ</t>
    </rPh>
    <phoneticPr fontId="2"/>
  </si>
  <si>
    <t>車椅子　普通型オーダーメイド（屋内用）</t>
    <rPh sb="0" eb="3">
      <t>クルマイス</t>
    </rPh>
    <rPh sb="4" eb="7">
      <t>フツウガタ</t>
    </rPh>
    <rPh sb="15" eb="18">
      <t>オクナイヨウ</t>
    </rPh>
    <phoneticPr fontId="2"/>
  </si>
  <si>
    <t>車椅子　リクライニングティルト式手押し型オーダーメイド（屋内用）</t>
    <rPh sb="0" eb="3">
      <t>クルマイス</t>
    </rPh>
    <rPh sb="15" eb="16">
      <t>シキ</t>
    </rPh>
    <rPh sb="16" eb="18">
      <t>テオ</t>
    </rPh>
    <rPh sb="19" eb="20">
      <t>ガタ</t>
    </rPh>
    <rPh sb="28" eb="31">
      <t>オクナイヨウ</t>
    </rPh>
    <phoneticPr fontId="2"/>
  </si>
  <si>
    <t>タイヤ交換</t>
    <rPh sb="3" eb="5">
      <t>コウカン</t>
    </rPh>
    <phoneticPr fontId="2"/>
  </si>
  <si>
    <t>チューブ交換</t>
    <rPh sb="4" eb="6">
      <t>コウカン</t>
    </rPh>
    <phoneticPr fontId="2"/>
  </si>
  <si>
    <t>差額自己負担なし</t>
    <rPh sb="0" eb="2">
      <t>サガク</t>
    </rPh>
    <rPh sb="2" eb="4">
      <t>ジコ</t>
    </rPh>
    <rPh sb="4" eb="6">
      <t>フタン</t>
    </rPh>
    <phoneticPr fontId="2"/>
  </si>
  <si>
    <t>短下肢装具　シューホン</t>
    <rPh sb="0" eb="3">
      <t>タンカシ</t>
    </rPh>
    <rPh sb="3" eb="5">
      <t>ソウグ</t>
    </rPh>
    <phoneticPr fontId="2"/>
  </si>
  <si>
    <t>マジックバンドの交換　25mm裏付き</t>
    <rPh sb="8" eb="10">
      <t>コウカン</t>
    </rPh>
    <rPh sb="15" eb="16">
      <t>ウラ</t>
    </rPh>
    <rPh sb="16" eb="17">
      <t>ツ</t>
    </rPh>
    <phoneticPr fontId="2"/>
  </si>
  <si>
    <t>マジックバンドの交換　50mm裏付き</t>
    <rPh sb="8" eb="10">
      <t>コウカン</t>
    </rPh>
    <rPh sb="15" eb="16">
      <t>ウラ</t>
    </rPh>
    <rPh sb="16" eb="17">
      <t>ツ</t>
    </rPh>
    <phoneticPr fontId="2"/>
  </si>
  <si>
    <t>足底裏革</t>
    <rPh sb="0" eb="2">
      <t>ソクテイ</t>
    </rPh>
    <rPh sb="2" eb="4">
      <t>ウラカワ</t>
    </rPh>
    <phoneticPr fontId="2"/>
  </si>
  <si>
    <t>矯正眼鏡（6D未満　乱視あり）　一式</t>
    <rPh sb="0" eb="2">
      <t>キョウセイ</t>
    </rPh>
    <rPh sb="2" eb="4">
      <t>ガンキョウ</t>
    </rPh>
    <rPh sb="7" eb="9">
      <t>ミマン</t>
    </rPh>
    <rPh sb="10" eb="12">
      <t>ランシ</t>
    </rPh>
    <rPh sb="16" eb="18">
      <t>イッシキ</t>
    </rPh>
    <phoneticPr fontId="2"/>
  </si>
  <si>
    <t>公費対象額</t>
    <rPh sb="0" eb="2">
      <t>コウヒ</t>
    </rPh>
    <rPh sb="2" eb="5">
      <t>タイショウガク</t>
    </rPh>
    <phoneticPr fontId="2"/>
  </si>
  <si>
    <t>購入金額</t>
    <rPh sb="0" eb="2">
      <t>コウニュウ</t>
    </rPh>
    <rPh sb="2" eb="4">
      <t>キンガク</t>
    </rPh>
    <phoneticPr fontId="2"/>
  </si>
  <si>
    <t>修理金額</t>
    <rPh sb="0" eb="2">
      <t>シュウリ</t>
    </rPh>
    <rPh sb="2" eb="4">
      <t>キンガク</t>
    </rPh>
    <phoneticPr fontId="2"/>
  </si>
  <si>
    <t>公費自己負担額</t>
    <rPh sb="0" eb="2">
      <t>コウヒ</t>
    </rPh>
    <rPh sb="2" eb="4">
      <t>ジコ</t>
    </rPh>
    <rPh sb="4" eb="7">
      <t>フタンガク</t>
    </rPh>
    <phoneticPr fontId="2"/>
  </si>
  <si>
    <r>
      <t>ご住所：</t>
    </r>
    <r>
      <rPr>
        <sz val="10"/>
        <color theme="1"/>
        <rFont val="ＭＳ Ｐゴシック"/>
        <family val="3"/>
        <charset val="128"/>
        <scheme val="minor"/>
      </rPr>
      <t>旭川市○条通○丁目右○号</t>
    </r>
    <rPh sb="1" eb="3">
      <t>ジュウショ</t>
    </rPh>
    <rPh sb="4" eb="7">
      <t>アサヒカワシ</t>
    </rPh>
    <rPh sb="8" eb="9">
      <t>ジョウ</t>
    </rPh>
    <rPh sb="9" eb="10">
      <t>ツウ</t>
    </rPh>
    <rPh sb="11" eb="13">
      <t>チョウメ</t>
    </rPh>
    <rPh sb="13" eb="14">
      <t>ミギ</t>
    </rPh>
    <rPh sb="15" eb="16">
      <t>ゴウ</t>
    </rPh>
    <phoneticPr fontId="3"/>
  </si>
  <si>
    <t>補聴器
高度難聴用耳かけ型</t>
    <rPh sb="0" eb="3">
      <t>ホチョウキ</t>
    </rPh>
    <rPh sb="4" eb="6">
      <t>コウド</t>
    </rPh>
    <rPh sb="6" eb="9">
      <t>ナンチョウヨウ</t>
    </rPh>
    <rPh sb="9" eb="10">
      <t>ミミ</t>
    </rPh>
    <rPh sb="12" eb="13">
      <t>ガタ</t>
    </rPh>
    <phoneticPr fontId="2"/>
  </si>
  <si>
    <t>見積書記載例（補聴器購入の場合）</t>
    <rPh sb="0" eb="3">
      <t>ミツモリショ</t>
    </rPh>
    <rPh sb="3" eb="6">
      <t>キサイレイ</t>
    </rPh>
    <rPh sb="7" eb="10">
      <t>ホチョウキ</t>
    </rPh>
    <rPh sb="10" eb="12">
      <t>コウニュウ</t>
    </rPh>
    <rPh sb="13" eb="15">
      <t>バアイ</t>
    </rPh>
    <phoneticPr fontId="3"/>
  </si>
  <si>
    <t>見積書記載例（補聴器修理の場合）</t>
    <rPh sb="0" eb="3">
      <t>ミツモリショ</t>
    </rPh>
    <rPh sb="3" eb="6">
      <t>キサイレイ</t>
    </rPh>
    <rPh sb="7" eb="10">
      <t>ホチョウキ</t>
    </rPh>
    <rPh sb="10" eb="12">
      <t>シュウリ</t>
    </rPh>
    <rPh sb="13" eb="15">
      <t>バアイ</t>
    </rPh>
    <phoneticPr fontId="3"/>
  </si>
  <si>
    <t>見積書記載例（眼鏡の場合）</t>
    <rPh sb="0" eb="3">
      <t>ミツモリショ</t>
    </rPh>
    <rPh sb="3" eb="6">
      <t>キサイレイ</t>
    </rPh>
    <rPh sb="7" eb="9">
      <t>メガネ</t>
    </rPh>
    <rPh sb="10" eb="12">
      <t>バアイ</t>
    </rPh>
    <phoneticPr fontId="3"/>
  </si>
  <si>
    <t>見積書記載例（車椅子購入の場合）</t>
    <rPh sb="0" eb="3">
      <t>ミツモリショ</t>
    </rPh>
    <rPh sb="3" eb="6">
      <t>キサイレイ</t>
    </rPh>
    <rPh sb="7" eb="10">
      <t>クルマイス</t>
    </rPh>
    <rPh sb="10" eb="12">
      <t>コウニュウ</t>
    </rPh>
    <rPh sb="13" eb="15">
      <t>バアイ</t>
    </rPh>
    <phoneticPr fontId="3"/>
  </si>
  <si>
    <t>見積書記載例（車椅子修理の場合）</t>
    <rPh sb="0" eb="3">
      <t>ミツモリショ</t>
    </rPh>
    <rPh sb="3" eb="6">
      <t>キサイレイ</t>
    </rPh>
    <rPh sb="7" eb="10">
      <t>クルマイス</t>
    </rPh>
    <rPh sb="10" eb="12">
      <t>シュウリ</t>
    </rPh>
    <rPh sb="13" eb="15">
      <t>バアイ</t>
    </rPh>
    <phoneticPr fontId="3"/>
  </si>
  <si>
    <t>見積書記載例（盲人安全つえの場合）</t>
    <rPh sb="0" eb="3">
      <t>ミツモリショ</t>
    </rPh>
    <rPh sb="3" eb="6">
      <t>キサイレイ</t>
    </rPh>
    <rPh sb="7" eb="9">
      <t>モウジン</t>
    </rPh>
    <rPh sb="9" eb="11">
      <t>アンゼン</t>
    </rPh>
    <rPh sb="14" eb="16">
      <t>バアイ</t>
    </rPh>
    <phoneticPr fontId="3"/>
  </si>
  <si>
    <t>見積書記載例（装具購入の場合）</t>
    <rPh sb="0" eb="3">
      <t>ミツモリショ</t>
    </rPh>
    <rPh sb="3" eb="6">
      <t>キサイレイ</t>
    </rPh>
    <rPh sb="7" eb="9">
      <t>ソウグ</t>
    </rPh>
    <rPh sb="9" eb="11">
      <t>コウニュウ</t>
    </rPh>
    <rPh sb="12" eb="14">
      <t>バアイ</t>
    </rPh>
    <phoneticPr fontId="3"/>
  </si>
  <si>
    <t>見積書記載例（装具修理の場合）</t>
    <rPh sb="0" eb="3">
      <t>ミツモリショ</t>
    </rPh>
    <rPh sb="3" eb="6">
      <t>キサイレイ</t>
    </rPh>
    <rPh sb="7" eb="9">
      <t>ソウグ</t>
    </rPh>
    <rPh sb="9" eb="11">
      <t>シュウリ</t>
    </rPh>
    <rPh sb="12" eb="14">
      <t>バアイ</t>
    </rPh>
    <phoneticPr fontId="3"/>
  </si>
  <si>
    <t>見積書記載例（日常生活用具の場合）</t>
    <rPh sb="0" eb="3">
      <t>ミツモリショ</t>
    </rPh>
    <rPh sb="3" eb="6">
      <t>キサイレイ</t>
    </rPh>
    <rPh sb="7" eb="9">
      <t>ニチジョウ</t>
    </rPh>
    <rPh sb="9" eb="11">
      <t>セイカツ</t>
    </rPh>
    <rPh sb="11" eb="13">
      <t>ヨウグ</t>
    </rPh>
    <rPh sb="14" eb="16">
      <t>バアイ</t>
    </rPh>
    <phoneticPr fontId="3"/>
  </si>
  <si>
    <t>旭川市長　　様</t>
    <rPh sb="0" eb="1">
      <t>アサヒ</t>
    </rPh>
    <rPh sb="1" eb="2">
      <t>カワ</t>
    </rPh>
    <rPh sb="2" eb="4">
      <t>シチョウ</t>
    </rPh>
    <rPh sb="6" eb="7">
      <t>サマ</t>
    </rPh>
    <phoneticPr fontId="3"/>
  </si>
  <si>
    <t>凍結路面用滑り止め（ｱｲｽﾋﾟｯｸ）</t>
    <rPh sb="0" eb="2">
      <t>トウケツ</t>
    </rPh>
    <rPh sb="2" eb="4">
      <t>ロメン</t>
    </rPh>
    <rPh sb="4" eb="5">
      <t>ヨウ</t>
    </rPh>
    <rPh sb="5" eb="6">
      <t>スベ</t>
    </rPh>
    <rPh sb="7" eb="8">
      <t>ド</t>
    </rPh>
    <phoneticPr fontId="2"/>
  </si>
  <si>
    <t>T字つえ（メーカー名，商品名）</t>
    <rPh sb="1" eb="2">
      <t>ジ</t>
    </rPh>
    <rPh sb="9" eb="10">
      <t>メイ</t>
    </rPh>
    <rPh sb="11" eb="14">
      <t>ショウヒンメイ</t>
    </rPh>
    <phoneticPr fontId="2"/>
  </si>
  <si>
    <r>
      <t>お名前</t>
    </r>
    <r>
      <rPr>
        <sz val="12"/>
        <color theme="1"/>
        <rFont val="ＭＳ Ｐゴシック"/>
        <family val="3"/>
        <charset val="128"/>
        <scheme val="minor"/>
      </rPr>
      <t>：旭川　太郎　様分として</t>
    </r>
    <rPh sb="1" eb="3">
      <t>ナマエ</t>
    </rPh>
    <rPh sb="4" eb="6">
      <t>アサヒカワ</t>
    </rPh>
    <rPh sb="7" eb="9">
      <t>タロウ</t>
    </rPh>
    <rPh sb="10" eb="11">
      <t>サマ</t>
    </rPh>
    <rPh sb="11" eb="12">
      <t>ブン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</si>
  <si>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2"/>
  </si>
  <si>
    <t>様</t>
    <rPh sb="0" eb="1">
      <t>サマ</t>
    </rPh>
    <phoneticPr fontId="2"/>
  </si>
  <si>
    <t>（申請者名）</t>
    <rPh sb="1" eb="3">
      <t>シンセイ</t>
    </rPh>
    <rPh sb="3" eb="4">
      <t>シャ</t>
    </rPh>
    <rPh sb="4" eb="5">
      <t>メイ</t>
    </rPh>
    <phoneticPr fontId="2"/>
  </si>
  <si>
    <t>ご連絡先：</t>
    <rPh sb="1" eb="4">
      <t>レンラクサキ</t>
    </rPh>
    <phoneticPr fontId="3"/>
  </si>
  <si>
    <t>消費税相当額　6.0％</t>
    <rPh sb="0" eb="3">
      <t>ショウヒゼイ</t>
    </rPh>
    <rPh sb="3" eb="6">
      <t>ソウトウガク</t>
    </rPh>
    <phoneticPr fontId="2"/>
  </si>
  <si>
    <t>ご住所：</t>
    <rPh sb="1" eb="3">
      <t>ジュウショ</t>
    </rPh>
    <phoneticPr fontId="3"/>
  </si>
  <si>
    <t>旭川市長</t>
    <rPh sb="0" eb="2">
      <t>アサヒカワ</t>
    </rPh>
    <rPh sb="2" eb="4">
      <t>シチョウ</t>
    </rPh>
    <phoneticPr fontId="2"/>
  </si>
  <si>
    <t>メーカー・型式</t>
    <rPh sb="5" eb="7">
      <t>ケイシキ</t>
    </rPh>
    <phoneticPr fontId="2"/>
  </si>
  <si>
    <t>T字状・棒状のつえ（B　主体軽金属）</t>
    <rPh sb="1" eb="2">
      <t>ジ</t>
    </rPh>
    <rPh sb="2" eb="3">
      <t>ジョウ</t>
    </rPh>
    <rPh sb="4" eb="6">
      <t>ボウジョウ</t>
    </rPh>
    <rPh sb="12" eb="14">
      <t>シュタイ</t>
    </rPh>
    <rPh sb="14" eb="17">
      <t>ケイキンゾク</t>
    </rPh>
    <phoneticPr fontId="2"/>
  </si>
  <si>
    <t>税込価格を記載</t>
    <rPh sb="0" eb="2">
      <t>ゼイコ</t>
    </rPh>
    <rPh sb="2" eb="4">
      <t>カカク</t>
    </rPh>
    <rPh sb="5" eb="7">
      <t>キサイ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</si>
  <si>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</si>
  <si>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居宅生活動作補助用具</t>
    <rPh sb="0" eb="2">
      <t>キョタク</t>
    </rPh>
    <rPh sb="2" eb="4">
      <t>セイカツ</t>
    </rPh>
    <rPh sb="4" eb="6">
      <t>ドウサ</t>
    </rPh>
    <rPh sb="6" eb="10">
      <t>ホジョヨウグ</t>
    </rPh>
    <phoneticPr fontId="2"/>
  </si>
  <si>
    <t>脱衣所　段差解消</t>
    <rPh sb="0" eb="2">
      <t>ダツイ</t>
    </rPh>
    <rPh sb="2" eb="3">
      <t>ジョ</t>
    </rPh>
    <rPh sb="4" eb="6">
      <t>ダンサ</t>
    </rPh>
    <rPh sb="6" eb="8">
      <t>カイショウ</t>
    </rPh>
    <phoneticPr fontId="2"/>
  </si>
  <si>
    <t>玄関　　手すり取り付け</t>
    <rPh sb="0" eb="2">
      <t>ゲンカン</t>
    </rPh>
    <rPh sb="4" eb="5">
      <t>テ</t>
    </rPh>
    <rPh sb="7" eb="8">
      <t>ト</t>
    </rPh>
    <rPh sb="9" eb="10">
      <t>ツ</t>
    </rPh>
    <phoneticPr fontId="2"/>
  </si>
  <si>
    <t>寝室　　扉取り換え</t>
    <rPh sb="0" eb="2">
      <t>シンシツ</t>
    </rPh>
    <rPh sb="4" eb="5">
      <t>トビラ</t>
    </rPh>
    <rPh sb="5" eb="6">
      <t>ト</t>
    </rPh>
    <rPh sb="7" eb="8">
      <t>カ</t>
    </rPh>
    <phoneticPr fontId="2"/>
  </si>
  <si>
    <t>和室　　床材変更</t>
    <rPh sb="0" eb="2">
      <t>ワシツ</t>
    </rPh>
    <rPh sb="4" eb="5">
      <t>ユカ</t>
    </rPh>
    <rPh sb="5" eb="6">
      <t>ザイ</t>
    </rPh>
    <rPh sb="6" eb="8">
      <t>ヘンコウ</t>
    </rPh>
    <phoneticPr fontId="2"/>
  </si>
  <si>
    <t>令和○年○月○日</t>
    <rPh sb="3" eb="4">
      <t>ネン</t>
    </rPh>
    <rPh sb="5" eb="6">
      <t>ガツ</t>
    </rPh>
    <rPh sb="7" eb="8">
      <t>ニチ</t>
    </rPh>
    <phoneticPr fontId="2"/>
  </si>
  <si>
    <t>消費税相当額　10％</t>
    <rPh sb="0" eb="3">
      <t>ショウヒゼイ</t>
    </rPh>
    <rPh sb="3" eb="6">
      <t>ソウトウガク</t>
    </rPh>
    <phoneticPr fontId="2"/>
  </si>
  <si>
    <t>諸経費</t>
    <rPh sb="0" eb="3">
      <t>ショケイヒ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</si>
</sst>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0" fillId="2" borderId="0" xfId="0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6" fontId="0" fillId="2" borderId="1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38" fontId="0" fillId="2" borderId="11" xfId="1" applyFon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38" fontId="0" fillId="2" borderId="17" xfId="1" applyFont="1" applyFill="1" applyBorder="1" applyAlignment="1">
      <alignment vertical="center"/>
    </xf>
    <xf numFmtId="38" fontId="0" fillId="2" borderId="19" xfId="1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38" fontId="0" fillId="2" borderId="15" xfId="1" applyNumberFormat="1" applyFont="1" applyFill="1" applyBorder="1" applyAlignment="1">
      <alignment vertical="center"/>
    </xf>
    <xf numFmtId="38" fontId="0" fillId="2" borderId="16" xfId="1" applyNumberFormat="1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8" fontId="0" fillId="2" borderId="2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38" fontId="0" fillId="2" borderId="11" xfId="1" applyFon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29" xfId="0" applyFill="1" applyBorder="1" applyAlignment="1">
      <alignment vertical="center"/>
    </xf>
    <xf numFmtId="38" fontId="0" fillId="2" borderId="28" xfId="1" applyFont="1" applyFill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38" fontId="0" fillId="2" borderId="7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38" fontId="0" fillId="2" borderId="11" xfId="1" applyFon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38" fontId="0" fillId="2" borderId="5" xfId="1" applyFont="1" applyFill="1" applyBorder="1" applyAlignment="1">
      <alignment vertical="center"/>
    </xf>
    <xf numFmtId="38" fontId="0" fillId="2" borderId="6" xfId="1" applyFont="1" applyFill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0" fontId="0" fillId="2" borderId="0" xfId="0" applyFill="1" applyAlignment="1">
      <alignment horizontal="left" vertical="top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38" fontId="0" fillId="2" borderId="11" xfId="1" applyFon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0" xfId="0" applyFill="1" applyAlignment="1">
      <alignment horizontal="left" vertical="top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38" fontId="0" fillId="3" borderId="2" xfId="1" applyFont="1" applyFill="1" applyBorder="1" applyAlignment="1">
      <alignment horizontal="right" vertical="center"/>
    </xf>
    <xf numFmtId="38" fontId="0" fillId="3" borderId="4" xfId="1" applyFont="1" applyFill="1" applyBorder="1" applyAlignment="1">
      <alignment horizontal="right" vertical="center"/>
    </xf>
    <xf numFmtId="38" fontId="0" fillId="3" borderId="7" xfId="1" applyFont="1" applyFill="1" applyBorder="1" applyAlignment="1">
      <alignment horizontal="right" vertical="center"/>
    </xf>
    <xf numFmtId="38" fontId="0" fillId="3" borderId="8" xfId="1" applyFont="1" applyFill="1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8" fontId="0" fillId="2" borderId="11" xfId="1" applyFon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2" borderId="21" xfId="1" applyNumberFormat="1" applyFont="1" applyFill="1" applyBorder="1" applyAlignment="1">
      <alignment vertical="center"/>
    </xf>
    <xf numFmtId="38" fontId="0" fillId="2" borderId="22" xfId="1" applyNumberFormat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38" fontId="0" fillId="3" borderId="11" xfId="1" applyFont="1" applyFill="1" applyBorder="1" applyAlignment="1">
      <alignment horizontal="right" vertical="center"/>
    </xf>
    <xf numFmtId="38" fontId="0" fillId="3" borderId="13" xfId="1" applyFont="1" applyFill="1" applyBorder="1" applyAlignment="1">
      <alignment horizontal="right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3" borderId="7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8" xfId="0" applyFill="1" applyBorder="1" applyAlignment="1">
      <alignment vertical="center"/>
    </xf>
    <xf numFmtId="0" fontId="0" fillId="3" borderId="11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6" fontId="11" fillId="2" borderId="3" xfId="0" applyNumberFormat="1" applyFont="1" applyFill="1" applyBorder="1" applyAlignment="1">
      <alignment horizontal="right" vertical="center"/>
    </xf>
    <xf numFmtId="6" fontId="11" fillId="2" borderId="4" xfId="0" applyNumberFormat="1" applyFont="1" applyFill="1" applyBorder="1" applyAlignment="1">
      <alignment horizontal="right" vertical="center"/>
    </xf>
    <xf numFmtId="6" fontId="11" fillId="2" borderId="1" xfId="0" applyNumberFormat="1" applyFont="1" applyFill="1" applyBorder="1" applyAlignment="1">
      <alignment horizontal="right" vertical="center"/>
    </xf>
    <xf numFmtId="6" fontId="11" fillId="2" borderId="6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0" fillId="2" borderId="21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58" fontId="0" fillId="3" borderId="0" xfId="0" applyNumberFormat="1" applyFill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38" fontId="0" fillId="2" borderId="7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58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top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38" fontId="0" fillId="2" borderId="17" xfId="1" applyNumberFormat="1" applyFont="1" applyFill="1" applyBorder="1" applyAlignment="1">
      <alignment vertical="center"/>
    </xf>
    <xf numFmtId="38" fontId="0" fillId="2" borderId="19" xfId="1" applyNumberFormat="1" applyFont="1" applyFill="1" applyBorder="1" applyAlignment="1">
      <alignment vertical="center"/>
    </xf>
    <xf numFmtId="0" fontId="0" fillId="2" borderId="21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38" fontId="0" fillId="2" borderId="2" xfId="1" applyNumberFormat="1" applyFont="1" applyFill="1" applyBorder="1" applyAlignment="1">
      <alignment vertical="center"/>
    </xf>
    <xf numFmtId="38" fontId="0" fillId="2" borderId="4" xfId="1" applyNumberFormat="1" applyFont="1" applyFill="1" applyBorder="1" applyAlignment="1">
      <alignment vertical="center"/>
    </xf>
    <xf numFmtId="0" fontId="0" fillId="2" borderId="7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38" fontId="0" fillId="2" borderId="9" xfId="1" applyFont="1" applyFill="1" applyBorder="1" applyAlignment="1">
      <alignment horizontal="right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38" fontId="0" fillId="2" borderId="11" xfId="1" applyFont="1" applyFill="1" applyBorder="1" applyAlignment="1">
      <alignment horizontal="right" vertical="center"/>
    </xf>
    <xf numFmtId="38" fontId="0" fillId="2" borderId="13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14654</xdr:colOff>
      <xdr:row>1</xdr:row>
      <xdr:rowOff>7328</xdr:rowOff>
    </xdr:from>
    <xdr:to>
      <xdr:col>14</xdr:col>
      <xdr:colOff>373673</xdr:colOff>
      <xdr:row>5</xdr:row>
      <xdr:rowOff>21981</xdr:rowOff>
    </xdr:to>
    <xdr:sp macro="" textlink="">
      <xdr:nvSpPr>
        <xdr:cNvPr id="10" name="正方形/長方形 9"/>
        <xdr:cNvSpPr/>
      </xdr:nvSpPr>
      <xdr:spPr>
        <a:xfrm>
          <a:off x="6887308" y="175847"/>
          <a:ext cx="2425211" cy="11136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0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補装具見積書</a:t>
          </a:r>
          <a:endParaRPr lang="en-US" altLang="ja-JP" sz="20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0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【参考様式】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47624</xdr:rowOff>
    </xdr:from>
    <xdr:to>
      <xdr:col>4</xdr:col>
      <xdr:colOff>295275</xdr:colOff>
      <xdr:row>2</xdr:row>
      <xdr:rowOff>161924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562100" y="219074"/>
          <a:ext cx="1266825" cy="466725"/>
        </a:xfrm>
        <a:prstGeom prst="wedgeRoundRectCallout">
          <a:avLst>
            <a:gd name="adj1" fmla="val -57660"/>
            <a:gd name="adj2" fmla="val 755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補装具申請者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4</xdr:col>
      <xdr:colOff>447676</xdr:colOff>
      <xdr:row>9</xdr:row>
      <xdr:rowOff>28575</xdr:rowOff>
    </xdr:from>
    <xdr:to>
      <xdr:col>6</xdr:col>
      <xdr:colOff>209551</xdr:colOff>
      <xdr:row>11</xdr:row>
      <xdr:rowOff>161925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981326" y="2066925"/>
          <a:ext cx="1123950" cy="485775"/>
        </a:xfrm>
        <a:prstGeom prst="wedgeRoundRectCallout">
          <a:avLst>
            <a:gd name="adj1" fmla="val -80968"/>
            <a:gd name="adj2" fmla="val -36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公費の対象と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なる金額</a:t>
          </a:r>
        </a:p>
      </xdr:txBody>
    </xdr:sp>
    <xdr:clientData/>
  </xdr:twoCellAnchor>
  <xdr:twoCellAnchor>
    <xdr:from>
      <xdr:col>3</xdr:col>
      <xdr:colOff>123825</xdr:colOff>
      <xdr:row>25</xdr:row>
      <xdr:rowOff>57150</xdr:rowOff>
    </xdr:from>
    <xdr:to>
      <xdr:col>7</xdr:col>
      <xdr:colOff>28575</xdr:colOff>
      <xdr:row>28</xdr:row>
      <xdr:rowOff>219075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838325" y="5924550"/>
          <a:ext cx="2743200" cy="1019175"/>
        </a:xfrm>
        <a:prstGeom prst="wedgeRoundRectCallout">
          <a:avLst>
            <a:gd name="adj1" fmla="val -62348"/>
            <a:gd name="adj2" fmla="val -4093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公費対象額と実際の修理金額との差額を明記する。（差額自己負担がない場合でも，「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\0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」や「差額自己負担なし」と明記する。）</a:t>
          </a:r>
        </a:p>
      </xdr:txBody>
    </xdr:sp>
    <xdr:clientData/>
  </xdr:twoCellAnchor>
  <xdr:twoCellAnchor>
    <xdr:from>
      <xdr:col>4</xdr:col>
      <xdr:colOff>28576</xdr:colOff>
      <xdr:row>15</xdr:row>
      <xdr:rowOff>28576</xdr:rowOff>
    </xdr:from>
    <xdr:to>
      <xdr:col>5</xdr:col>
      <xdr:colOff>466726</xdr:colOff>
      <xdr:row>18</xdr:row>
      <xdr:rowOff>257175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2562226" y="3333751"/>
          <a:ext cx="1143000" cy="1085849"/>
        </a:xfrm>
        <a:prstGeom prst="wedgeRoundRectCallout">
          <a:avLst>
            <a:gd name="adj1" fmla="val -59643"/>
            <a:gd name="adj2" fmla="val -617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修理の場合も基本構造（義肢の場合は型式）を明記する。</a:t>
          </a:r>
        </a:p>
      </xdr:txBody>
    </xdr:sp>
    <xdr:clientData/>
  </xdr:twoCellAnchor>
  <xdr:twoCellAnchor>
    <xdr:from>
      <xdr:col>2</xdr:col>
      <xdr:colOff>561975</xdr:colOff>
      <xdr:row>21</xdr:row>
      <xdr:rowOff>66675</xdr:rowOff>
    </xdr:from>
    <xdr:to>
      <xdr:col>3</xdr:col>
      <xdr:colOff>790575</xdr:colOff>
      <xdr:row>23</xdr:row>
      <xdr:rowOff>104775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1543050" y="5057775"/>
          <a:ext cx="962025" cy="495300"/>
        </a:xfrm>
        <a:prstGeom prst="wedgeRoundRectCallout">
          <a:avLst>
            <a:gd name="adj1" fmla="val -38692"/>
            <a:gd name="adj2" fmla="val -921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小数点以下切り捨て</a:t>
          </a:r>
        </a:p>
      </xdr:txBody>
    </xdr:sp>
    <xdr:clientData/>
  </xdr:twoCellAnchor>
  <xdr:twoCellAnchor>
    <xdr:from>
      <xdr:col>3</xdr:col>
      <xdr:colOff>161925</xdr:colOff>
      <xdr:row>30</xdr:row>
      <xdr:rowOff>123825</xdr:rowOff>
    </xdr:from>
    <xdr:to>
      <xdr:col>6</xdr:col>
      <xdr:colOff>361950</xdr:colOff>
      <xdr:row>37</xdr:row>
      <xdr:rowOff>0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1876425" y="7410450"/>
          <a:ext cx="2381250" cy="1181100"/>
        </a:xfrm>
        <a:prstGeom prst="wedgeRoundRectCallout">
          <a:avLst>
            <a:gd name="adj1" fmla="val -70848"/>
            <a:gd name="adj2" fmla="val -458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公費対象額のうち，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割の金額（小数点以下切り捨て）を記載する。公費</a:t>
          </a:r>
          <a:r>
            <a:rPr lang="ja-JP" altLang="en-US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対象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額が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\372,000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以上の場合，公費自己負担額は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\37,200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と記載する。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9</xdr:row>
      <xdr:rowOff>28575</xdr:rowOff>
    </xdr:from>
    <xdr:to>
      <xdr:col>6</xdr:col>
      <xdr:colOff>219075</xdr:colOff>
      <xdr:row>11</xdr:row>
      <xdr:rowOff>161925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981325" y="2066925"/>
          <a:ext cx="1133475" cy="485775"/>
        </a:xfrm>
        <a:prstGeom prst="wedgeRoundRectCallout">
          <a:avLst>
            <a:gd name="adj1" fmla="val -80968"/>
            <a:gd name="adj2" fmla="val -36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公費の対象と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なる金額</a:t>
          </a:r>
        </a:p>
      </xdr:txBody>
    </xdr:sp>
    <xdr:clientData/>
  </xdr:twoCellAnchor>
  <xdr:twoCellAnchor>
    <xdr:from>
      <xdr:col>6</xdr:col>
      <xdr:colOff>285749</xdr:colOff>
      <xdr:row>25</xdr:row>
      <xdr:rowOff>66676</xdr:rowOff>
    </xdr:from>
    <xdr:to>
      <xdr:col>9</xdr:col>
      <xdr:colOff>114300</xdr:colOff>
      <xdr:row>33</xdr:row>
      <xdr:rowOff>76199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4181474" y="7048501"/>
          <a:ext cx="1828801" cy="1590673"/>
        </a:xfrm>
        <a:prstGeom prst="wedgeRoundRectCallout">
          <a:avLst>
            <a:gd name="adj1" fmla="val 65716"/>
            <a:gd name="adj2" fmla="val -4678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公費対象額と実際の購入金額との差額を明記する。（差額自己負担がない場合でも，「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\0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」や「差額自己負担なし」と明記する。）</a:t>
          </a:r>
        </a:p>
      </xdr:txBody>
    </xdr:sp>
    <xdr:clientData/>
  </xdr:twoCellAnchor>
  <xdr:twoCellAnchor>
    <xdr:from>
      <xdr:col>2</xdr:col>
      <xdr:colOff>542925</xdr:colOff>
      <xdr:row>27</xdr:row>
      <xdr:rowOff>66675</xdr:rowOff>
    </xdr:from>
    <xdr:to>
      <xdr:col>4</xdr:col>
      <xdr:colOff>638175</xdr:colOff>
      <xdr:row>32</xdr:row>
      <xdr:rowOff>142875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1524000" y="7600950"/>
          <a:ext cx="1647825" cy="933450"/>
        </a:xfrm>
        <a:prstGeom prst="wedgeRoundRectCallout">
          <a:avLst>
            <a:gd name="adj1" fmla="val -56448"/>
            <a:gd name="adj2" fmla="val -6680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公費対象額のうち，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割の金額（小数点以下切り捨て）を記載する。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2</xdr:col>
      <xdr:colOff>388327</xdr:colOff>
      <xdr:row>1</xdr:row>
      <xdr:rowOff>95251</xdr:rowOff>
    </xdr:from>
    <xdr:to>
      <xdr:col>4</xdr:col>
      <xdr:colOff>101845</xdr:colOff>
      <xdr:row>2</xdr:row>
      <xdr:rowOff>210283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1370135" y="263770"/>
          <a:ext cx="1266825" cy="466725"/>
        </a:xfrm>
        <a:prstGeom prst="wedgeRoundRectCallout">
          <a:avLst>
            <a:gd name="adj1" fmla="val -57660"/>
            <a:gd name="adj2" fmla="val 755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旭川市長宛て</a:t>
          </a:r>
        </a:p>
      </xdr:txBody>
    </xdr:sp>
    <xdr:clientData/>
  </xdr:twoCellAnchor>
  <xdr:twoCellAnchor>
    <xdr:from>
      <xdr:col>11</xdr:col>
      <xdr:colOff>0</xdr:colOff>
      <xdr:row>17</xdr:row>
      <xdr:rowOff>36635</xdr:rowOff>
    </xdr:from>
    <xdr:to>
      <xdr:col>15</xdr:col>
      <xdr:colOff>329712</xdr:colOff>
      <xdr:row>20</xdr:row>
      <xdr:rowOff>153866</xdr:rowOff>
    </xdr:to>
    <xdr:sp macro="" textlink="">
      <xdr:nvSpPr>
        <xdr:cNvPr id="9" name="正方形/長方形 8"/>
        <xdr:cNvSpPr/>
      </xdr:nvSpPr>
      <xdr:spPr>
        <a:xfrm>
          <a:off x="7011865" y="3912577"/>
          <a:ext cx="3084635" cy="740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　既製品の場合は定価のわかる資料（カタログの写し等）を添付してください。</a:t>
          </a:r>
          <a:endParaRPr kumimoji="1" lang="en-US" altLang="ja-JP" sz="14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9</xdr:row>
      <xdr:rowOff>28575</xdr:rowOff>
    </xdr:from>
    <xdr:to>
      <xdr:col>6</xdr:col>
      <xdr:colOff>219075</xdr:colOff>
      <xdr:row>11</xdr:row>
      <xdr:rowOff>161925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981325" y="2076450"/>
          <a:ext cx="1133475" cy="485775"/>
        </a:xfrm>
        <a:prstGeom prst="wedgeRoundRectCallout">
          <a:avLst>
            <a:gd name="adj1" fmla="val -80968"/>
            <a:gd name="adj2" fmla="val -36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公費の対象と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なる金額</a:t>
          </a:r>
        </a:p>
      </xdr:txBody>
    </xdr:sp>
    <xdr:clientData/>
  </xdr:twoCellAnchor>
  <xdr:twoCellAnchor>
    <xdr:from>
      <xdr:col>6</xdr:col>
      <xdr:colOff>51288</xdr:colOff>
      <xdr:row>27</xdr:row>
      <xdr:rowOff>66676</xdr:rowOff>
    </xdr:from>
    <xdr:to>
      <xdr:col>8</xdr:col>
      <xdr:colOff>568570</xdr:colOff>
      <xdr:row>35</xdr:row>
      <xdr:rowOff>76199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3949211" y="6529022"/>
          <a:ext cx="1836128" cy="1577485"/>
        </a:xfrm>
        <a:prstGeom prst="wedgeRoundRectCallout">
          <a:avLst>
            <a:gd name="adj1" fmla="val 65716"/>
            <a:gd name="adj2" fmla="val -4678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公費対象額と実際の購入金額との差額を明記する。（差額自己負担がない場合でも，「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\0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」や「差額自己負担なし」と明記する。）</a:t>
          </a:r>
        </a:p>
      </xdr:txBody>
    </xdr:sp>
    <xdr:clientData/>
  </xdr:twoCellAnchor>
  <xdr:twoCellAnchor>
    <xdr:from>
      <xdr:col>2</xdr:col>
      <xdr:colOff>542925</xdr:colOff>
      <xdr:row>29</xdr:row>
      <xdr:rowOff>66675</xdr:rowOff>
    </xdr:from>
    <xdr:to>
      <xdr:col>4</xdr:col>
      <xdr:colOff>638175</xdr:colOff>
      <xdr:row>34</xdr:row>
      <xdr:rowOff>142875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1524000" y="6524625"/>
          <a:ext cx="1647825" cy="933450"/>
        </a:xfrm>
        <a:prstGeom prst="wedgeRoundRectCallout">
          <a:avLst>
            <a:gd name="adj1" fmla="val -56448"/>
            <a:gd name="adj2" fmla="val -6680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公費対象額のうち，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割の金額（小数点以下切り捨て）を記載する。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2</xdr:col>
      <xdr:colOff>388327</xdr:colOff>
      <xdr:row>1</xdr:row>
      <xdr:rowOff>95251</xdr:rowOff>
    </xdr:from>
    <xdr:to>
      <xdr:col>4</xdr:col>
      <xdr:colOff>101845</xdr:colOff>
      <xdr:row>2</xdr:row>
      <xdr:rowOff>210283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369402" y="266701"/>
          <a:ext cx="1266093" cy="467457"/>
        </a:xfrm>
        <a:prstGeom prst="wedgeRoundRectCallout">
          <a:avLst>
            <a:gd name="adj1" fmla="val -57660"/>
            <a:gd name="adj2" fmla="val 755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旭川市長宛て</a:t>
          </a:r>
        </a:p>
      </xdr:txBody>
    </xdr:sp>
    <xdr:clientData/>
  </xdr:twoCellAnchor>
  <xdr:twoCellAnchor>
    <xdr:from>
      <xdr:col>10</xdr:col>
      <xdr:colOff>109904</xdr:colOff>
      <xdr:row>1</xdr:row>
      <xdr:rowOff>190500</xdr:rowOff>
    </xdr:from>
    <xdr:to>
      <xdr:col>15</xdr:col>
      <xdr:colOff>131886</xdr:colOff>
      <xdr:row>4</xdr:row>
      <xdr:rowOff>102577</xdr:rowOff>
    </xdr:to>
    <xdr:sp macro="" textlink="">
      <xdr:nvSpPr>
        <xdr:cNvPr id="6" name="正方形/長方形 5"/>
        <xdr:cNvSpPr/>
      </xdr:nvSpPr>
      <xdr:spPr>
        <a:xfrm>
          <a:off x="6894635" y="359019"/>
          <a:ext cx="3004039" cy="84259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住宅改修の場合は，見積のほかに，竣工前写真，竣工内容がわかる図面･写真，間取り図を添付してください。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14654</xdr:colOff>
      <xdr:row>1</xdr:row>
      <xdr:rowOff>7328</xdr:rowOff>
    </xdr:from>
    <xdr:to>
      <xdr:col>15</xdr:col>
      <xdr:colOff>205154</xdr:colOff>
      <xdr:row>5</xdr:row>
      <xdr:rowOff>21981</xdr:rowOff>
    </xdr:to>
    <xdr:sp macro="" textlink="">
      <xdr:nvSpPr>
        <xdr:cNvPr id="2" name="正方形/長方形 1"/>
        <xdr:cNvSpPr/>
      </xdr:nvSpPr>
      <xdr:spPr>
        <a:xfrm>
          <a:off x="6887308" y="175847"/>
          <a:ext cx="2945423" cy="11136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日常生活用具</a:t>
          </a:r>
          <a:r>
            <a:rPr lang="ja-JP" altLang="ja-JP" sz="20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見積書</a:t>
          </a:r>
          <a:endParaRPr lang="en-US" altLang="ja-JP" sz="20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0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【参考様式】</a:t>
          </a:r>
          <a:endParaRPr lang="ja-JP" altLang="ja-JP" sz="2000" b="1">
            <a:effectLst/>
          </a:endParaRPr>
        </a:p>
      </xdr:txBody>
    </xdr:sp>
    <xdr:clientData/>
  </xdr:twoCellAnchor>
  <xdr:twoCellAnchor>
    <xdr:from>
      <xdr:col>11</xdr:col>
      <xdr:colOff>73269</xdr:colOff>
      <xdr:row>15</xdr:row>
      <xdr:rowOff>58615</xdr:rowOff>
    </xdr:from>
    <xdr:to>
      <xdr:col>15</xdr:col>
      <xdr:colOff>424961</xdr:colOff>
      <xdr:row>21</xdr:row>
      <xdr:rowOff>109903</xdr:rowOff>
    </xdr:to>
    <xdr:sp macro="" textlink="">
      <xdr:nvSpPr>
        <xdr:cNvPr id="3" name="正方形/長方形 2"/>
        <xdr:cNvSpPr/>
      </xdr:nvSpPr>
      <xdr:spPr>
        <a:xfrm>
          <a:off x="6945923" y="3253153"/>
          <a:ext cx="3106615" cy="1685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　既製品の場合は定価のわかる資料（カタログの写し等）を添付してください。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　住宅改修の場合は，見積のほかに，竣工前写真，竣工内容がわかる図面･写真，間取り図を添付してください。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76200</xdr:rowOff>
    </xdr:from>
    <xdr:to>
      <xdr:col>4</xdr:col>
      <xdr:colOff>295275</xdr:colOff>
      <xdr:row>2</xdr:row>
      <xdr:rowOff>161925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562100" y="247650"/>
          <a:ext cx="1266825" cy="438150"/>
        </a:xfrm>
        <a:prstGeom prst="wedgeRoundRectCallout">
          <a:avLst>
            <a:gd name="adj1" fmla="val -56156"/>
            <a:gd name="adj2" fmla="val 7833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補装具申請者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4</xdr:col>
      <xdr:colOff>447676</xdr:colOff>
      <xdr:row>9</xdr:row>
      <xdr:rowOff>28575</xdr:rowOff>
    </xdr:from>
    <xdr:to>
      <xdr:col>6</xdr:col>
      <xdr:colOff>219075</xdr:colOff>
      <xdr:row>11</xdr:row>
      <xdr:rowOff>161925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981326" y="2066925"/>
          <a:ext cx="1133474" cy="485775"/>
        </a:xfrm>
        <a:prstGeom prst="wedgeRoundRectCallout">
          <a:avLst>
            <a:gd name="adj1" fmla="val -80968"/>
            <a:gd name="adj2" fmla="val -36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公費の対象と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なる金額</a:t>
          </a:r>
        </a:p>
      </xdr:txBody>
    </xdr:sp>
    <xdr:clientData/>
  </xdr:twoCellAnchor>
  <xdr:twoCellAnchor>
    <xdr:from>
      <xdr:col>6</xdr:col>
      <xdr:colOff>66675</xdr:colOff>
      <xdr:row>27</xdr:row>
      <xdr:rowOff>85727</xdr:rowOff>
    </xdr:from>
    <xdr:to>
      <xdr:col>8</xdr:col>
      <xdr:colOff>666750</xdr:colOff>
      <xdr:row>34</xdr:row>
      <xdr:rowOff>9525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3962400" y="6648452"/>
          <a:ext cx="1914525" cy="1333498"/>
        </a:xfrm>
        <a:prstGeom prst="wedgeRoundRectCallout">
          <a:avLst>
            <a:gd name="adj1" fmla="val 66915"/>
            <a:gd name="adj2" fmla="val -444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公費対象額と実際の購入金額との差額を明記する。（差額自己負担がない場合でも，「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\0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」や「差額自己負担なし」と明記する。）</a:t>
          </a:r>
        </a:p>
      </xdr:txBody>
    </xdr:sp>
    <xdr:clientData/>
  </xdr:twoCellAnchor>
  <xdr:twoCellAnchor>
    <xdr:from>
      <xdr:col>3</xdr:col>
      <xdr:colOff>485774</xdr:colOff>
      <xdr:row>15</xdr:row>
      <xdr:rowOff>228600</xdr:rowOff>
    </xdr:from>
    <xdr:to>
      <xdr:col>5</xdr:col>
      <xdr:colOff>352425</xdr:colOff>
      <xdr:row>18</xdr:row>
      <xdr:rowOff>76200</xdr:rowOff>
    </xdr:to>
    <xdr:sp macro="" textlink="">
      <xdr:nvSpPr>
        <xdr:cNvPr id="19" name="AutoShape 1"/>
        <xdr:cNvSpPr>
          <a:spLocks noChangeArrowheads="1"/>
        </xdr:cNvSpPr>
      </xdr:nvSpPr>
      <xdr:spPr bwMode="auto">
        <a:xfrm>
          <a:off x="2200274" y="3533775"/>
          <a:ext cx="1390651" cy="676275"/>
        </a:xfrm>
        <a:prstGeom prst="wedgeRoundRectCallout">
          <a:avLst>
            <a:gd name="adj1" fmla="val -30981"/>
            <a:gd name="adj2" fmla="val -928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公費対象となる装用耳を明記する。</a:t>
          </a:r>
        </a:p>
      </xdr:txBody>
    </xdr:sp>
    <xdr:clientData/>
  </xdr:twoCellAnchor>
  <xdr:twoCellAnchor>
    <xdr:from>
      <xdr:col>2</xdr:col>
      <xdr:colOff>638175</xdr:colOff>
      <xdr:row>28</xdr:row>
      <xdr:rowOff>219078</xdr:rowOff>
    </xdr:from>
    <xdr:to>
      <xdr:col>5</xdr:col>
      <xdr:colOff>276225</xdr:colOff>
      <xdr:row>33</xdr:row>
      <xdr:rowOff>57151</xdr:rowOff>
    </xdr:to>
    <xdr:sp macro="" textlink="">
      <xdr:nvSpPr>
        <xdr:cNvPr id="21" name="AutoShape 1"/>
        <xdr:cNvSpPr>
          <a:spLocks noChangeArrowheads="1"/>
        </xdr:cNvSpPr>
      </xdr:nvSpPr>
      <xdr:spPr bwMode="auto">
        <a:xfrm>
          <a:off x="1619250" y="7058028"/>
          <a:ext cx="1895475" cy="800098"/>
        </a:xfrm>
        <a:prstGeom prst="wedgeRoundRectCallout">
          <a:avLst>
            <a:gd name="adj1" fmla="val -60849"/>
            <a:gd name="adj2" fmla="val -5413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公費対象額のうち，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割の金額（小数点以下切り捨て）を記載する。</a:t>
          </a:r>
        </a:p>
      </xdr:txBody>
    </xdr:sp>
    <xdr:clientData/>
  </xdr:twoCellAnchor>
  <xdr:twoCellAnchor>
    <xdr:from>
      <xdr:col>2</xdr:col>
      <xdr:colOff>600076</xdr:colOff>
      <xdr:row>19</xdr:row>
      <xdr:rowOff>76201</xdr:rowOff>
    </xdr:from>
    <xdr:to>
      <xdr:col>4</xdr:col>
      <xdr:colOff>28575</xdr:colOff>
      <xdr:row>21</xdr:row>
      <xdr:rowOff>114300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1581151" y="4495801"/>
          <a:ext cx="981074" cy="495299"/>
        </a:xfrm>
        <a:prstGeom prst="wedgeRoundRectCallout">
          <a:avLst>
            <a:gd name="adj1" fmla="val -38692"/>
            <a:gd name="adj2" fmla="val -921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小数点以下切り捨て</a:t>
          </a:r>
        </a:p>
      </xdr:txBody>
    </xdr:sp>
    <xdr:clientData/>
  </xdr:twoCellAnchor>
  <xdr:twoCellAnchor>
    <xdr:from>
      <xdr:col>3</xdr:col>
      <xdr:colOff>428625</xdr:colOff>
      <xdr:row>24</xdr:row>
      <xdr:rowOff>247651</xdr:rowOff>
    </xdr:from>
    <xdr:to>
      <xdr:col>5</xdr:col>
      <xdr:colOff>361950</xdr:colOff>
      <xdr:row>27</xdr:row>
      <xdr:rowOff>161925</xdr:rowOff>
    </xdr:to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2143125" y="5953126"/>
          <a:ext cx="1457325" cy="771524"/>
        </a:xfrm>
        <a:prstGeom prst="wedgeRoundRectCallout">
          <a:avLst>
            <a:gd name="adj1" fmla="val -38692"/>
            <a:gd name="adj2" fmla="val -921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購入する補聴器のメーカー名・機種名を明記する。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85724</xdr:rowOff>
    </xdr:from>
    <xdr:to>
      <xdr:col>4</xdr:col>
      <xdr:colOff>295275</xdr:colOff>
      <xdr:row>2</xdr:row>
      <xdr:rowOff>161924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62100" y="257174"/>
          <a:ext cx="1266825" cy="428625"/>
        </a:xfrm>
        <a:prstGeom prst="wedgeRoundRectCallout">
          <a:avLst>
            <a:gd name="adj1" fmla="val -50893"/>
            <a:gd name="adj2" fmla="val 713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補装具申請者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4</xdr:col>
      <xdr:colOff>447676</xdr:colOff>
      <xdr:row>9</xdr:row>
      <xdr:rowOff>28575</xdr:rowOff>
    </xdr:from>
    <xdr:to>
      <xdr:col>6</xdr:col>
      <xdr:colOff>209551</xdr:colOff>
      <xdr:row>11</xdr:row>
      <xdr:rowOff>161925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2981326" y="2066925"/>
          <a:ext cx="1123950" cy="485775"/>
        </a:xfrm>
        <a:prstGeom prst="wedgeRoundRectCallout">
          <a:avLst>
            <a:gd name="adj1" fmla="val -80968"/>
            <a:gd name="adj2" fmla="val -36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公費の対象と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なる金額</a:t>
          </a:r>
        </a:p>
      </xdr:txBody>
    </xdr:sp>
    <xdr:clientData/>
  </xdr:twoCellAnchor>
  <xdr:twoCellAnchor>
    <xdr:from>
      <xdr:col>3</xdr:col>
      <xdr:colOff>590550</xdr:colOff>
      <xdr:row>15</xdr:row>
      <xdr:rowOff>152401</xdr:rowOff>
    </xdr:from>
    <xdr:to>
      <xdr:col>5</xdr:col>
      <xdr:colOff>495300</xdr:colOff>
      <xdr:row>17</xdr:row>
      <xdr:rowOff>171450</xdr:rowOff>
    </xdr:to>
    <xdr:sp macro="" textlink="">
      <xdr:nvSpPr>
        <xdr:cNvPr id="16" name="AutoShape 1"/>
        <xdr:cNvSpPr>
          <a:spLocks noChangeArrowheads="1"/>
        </xdr:cNvSpPr>
      </xdr:nvSpPr>
      <xdr:spPr bwMode="auto">
        <a:xfrm>
          <a:off x="2305050" y="3457576"/>
          <a:ext cx="1428750" cy="590549"/>
        </a:xfrm>
        <a:prstGeom prst="wedgeRoundRectCallout">
          <a:avLst>
            <a:gd name="adj1" fmla="val -38541"/>
            <a:gd name="adj2" fmla="val -7841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公費対象となる装用耳を明記する。</a:t>
          </a:r>
        </a:p>
      </xdr:txBody>
    </xdr:sp>
    <xdr:clientData/>
  </xdr:twoCellAnchor>
  <xdr:twoCellAnchor>
    <xdr:from>
      <xdr:col>4</xdr:col>
      <xdr:colOff>95249</xdr:colOff>
      <xdr:row>25</xdr:row>
      <xdr:rowOff>123826</xdr:rowOff>
    </xdr:from>
    <xdr:to>
      <xdr:col>8</xdr:col>
      <xdr:colOff>342900</xdr:colOff>
      <xdr:row>28</xdr:row>
      <xdr:rowOff>57150</xdr:rowOff>
    </xdr:to>
    <xdr:sp macro="" textlink="">
      <xdr:nvSpPr>
        <xdr:cNvPr id="17" name="AutoShape 1"/>
        <xdr:cNvSpPr>
          <a:spLocks noChangeArrowheads="1"/>
        </xdr:cNvSpPr>
      </xdr:nvSpPr>
      <xdr:spPr bwMode="auto">
        <a:xfrm>
          <a:off x="2628899" y="6343651"/>
          <a:ext cx="2924176" cy="790574"/>
        </a:xfrm>
        <a:prstGeom prst="wedgeRoundRectCallout">
          <a:avLst>
            <a:gd name="adj1" fmla="val -45731"/>
            <a:gd name="adj2" fmla="val -1397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修理の場合，修理を行う補聴器のメーカー名・機種名・シリアルナンバー（製造番号）を明記する。</a:t>
          </a:r>
        </a:p>
      </xdr:txBody>
    </xdr:sp>
    <xdr:clientData/>
  </xdr:twoCellAnchor>
  <xdr:twoCellAnchor>
    <xdr:from>
      <xdr:col>2</xdr:col>
      <xdr:colOff>600075</xdr:colOff>
      <xdr:row>29</xdr:row>
      <xdr:rowOff>76201</xdr:rowOff>
    </xdr:from>
    <xdr:to>
      <xdr:col>5</xdr:col>
      <xdr:colOff>47625</xdr:colOff>
      <xdr:row>33</xdr:row>
      <xdr:rowOff>142875</xdr:rowOff>
    </xdr:to>
    <xdr:sp macro="" textlink="">
      <xdr:nvSpPr>
        <xdr:cNvPr id="18" name="AutoShape 1"/>
        <xdr:cNvSpPr>
          <a:spLocks noChangeArrowheads="1"/>
        </xdr:cNvSpPr>
      </xdr:nvSpPr>
      <xdr:spPr bwMode="auto">
        <a:xfrm>
          <a:off x="1581150" y="7429501"/>
          <a:ext cx="1704975" cy="857249"/>
        </a:xfrm>
        <a:prstGeom prst="wedgeRoundRectCallout">
          <a:avLst>
            <a:gd name="adj1" fmla="val -62460"/>
            <a:gd name="adj2" fmla="val -4523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公費対象額のうち，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割の金額（小数点以下切り捨て）を記載する。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2</xdr:col>
      <xdr:colOff>609601</xdr:colOff>
      <xdr:row>19</xdr:row>
      <xdr:rowOff>57150</xdr:rowOff>
    </xdr:from>
    <xdr:to>
      <xdr:col>3</xdr:col>
      <xdr:colOff>809626</xdr:colOff>
      <xdr:row>21</xdr:row>
      <xdr:rowOff>95250</xdr:rowOff>
    </xdr:to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1590676" y="4505325"/>
          <a:ext cx="933450" cy="495300"/>
        </a:xfrm>
        <a:prstGeom prst="wedgeRoundRectCallout">
          <a:avLst>
            <a:gd name="adj1" fmla="val -38692"/>
            <a:gd name="adj2" fmla="val -921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小数点以下切り捨て</a:t>
          </a:r>
        </a:p>
      </xdr:txBody>
    </xdr:sp>
    <xdr:clientData/>
  </xdr:twoCellAnchor>
  <xdr:twoCellAnchor>
    <xdr:from>
      <xdr:col>6</xdr:col>
      <xdr:colOff>247650</xdr:colOff>
      <xdr:row>29</xdr:row>
      <xdr:rowOff>114300</xdr:rowOff>
    </xdr:from>
    <xdr:to>
      <xdr:col>9</xdr:col>
      <xdr:colOff>161925</xdr:colOff>
      <xdr:row>36</xdr:row>
      <xdr:rowOff>142873</xdr:rowOff>
    </xdr:to>
    <xdr:sp macro="" textlink="">
      <xdr:nvSpPr>
        <xdr:cNvPr id="10" name="AutoShape 1"/>
        <xdr:cNvSpPr>
          <a:spLocks noChangeArrowheads="1"/>
        </xdr:cNvSpPr>
      </xdr:nvSpPr>
      <xdr:spPr bwMode="auto">
        <a:xfrm>
          <a:off x="4143375" y="7467600"/>
          <a:ext cx="1914525" cy="1333498"/>
        </a:xfrm>
        <a:prstGeom prst="wedgeRoundRectCallout">
          <a:avLst>
            <a:gd name="adj1" fmla="val 55472"/>
            <a:gd name="adj2" fmla="val -6734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公費対象額と実際の修理金額との差額を明記する。（差額自己負担がない場合でも，「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\0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」や「差額自己負担なし」と明記する。）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76200</xdr:rowOff>
    </xdr:from>
    <xdr:to>
      <xdr:col>4</xdr:col>
      <xdr:colOff>295275</xdr:colOff>
      <xdr:row>2</xdr:row>
      <xdr:rowOff>161925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562100" y="247650"/>
          <a:ext cx="1266825" cy="438150"/>
        </a:xfrm>
        <a:prstGeom prst="wedgeRoundRectCallout">
          <a:avLst>
            <a:gd name="adj1" fmla="val -57660"/>
            <a:gd name="adj2" fmla="val 8111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補装具申請者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4</xdr:col>
      <xdr:colOff>447675</xdr:colOff>
      <xdr:row>9</xdr:row>
      <xdr:rowOff>28575</xdr:rowOff>
    </xdr:from>
    <xdr:to>
      <xdr:col>6</xdr:col>
      <xdr:colOff>180975</xdr:colOff>
      <xdr:row>11</xdr:row>
      <xdr:rowOff>161925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981325" y="2066925"/>
          <a:ext cx="1095375" cy="485775"/>
        </a:xfrm>
        <a:prstGeom prst="wedgeRoundRectCallout">
          <a:avLst>
            <a:gd name="adj1" fmla="val -80968"/>
            <a:gd name="adj2" fmla="val -36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公費の対象と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なる金額</a:t>
          </a:r>
        </a:p>
      </xdr:txBody>
    </xdr:sp>
    <xdr:clientData/>
  </xdr:twoCellAnchor>
  <xdr:twoCellAnchor>
    <xdr:from>
      <xdr:col>3</xdr:col>
      <xdr:colOff>381000</xdr:colOff>
      <xdr:row>15</xdr:row>
      <xdr:rowOff>85725</xdr:rowOff>
    </xdr:from>
    <xdr:to>
      <xdr:col>5</xdr:col>
      <xdr:colOff>342900</xdr:colOff>
      <xdr:row>17</xdr:row>
      <xdr:rowOff>161925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2095500" y="3390900"/>
          <a:ext cx="1485900" cy="619125"/>
        </a:xfrm>
        <a:prstGeom prst="wedgeRoundRectCallout">
          <a:avLst>
            <a:gd name="adj1" fmla="val -73205"/>
            <a:gd name="adj2" fmla="val -712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乱視を含む場合はその旨を明記する。</a:t>
          </a:r>
        </a:p>
      </xdr:txBody>
    </xdr:sp>
    <xdr:clientData/>
  </xdr:twoCellAnchor>
  <xdr:twoCellAnchor>
    <xdr:from>
      <xdr:col>2</xdr:col>
      <xdr:colOff>609600</xdr:colOff>
      <xdr:row>26</xdr:row>
      <xdr:rowOff>104775</xdr:rowOff>
    </xdr:from>
    <xdr:to>
      <xdr:col>4</xdr:col>
      <xdr:colOff>485775</xdr:colOff>
      <xdr:row>31</xdr:row>
      <xdr:rowOff>123825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1590675" y="6496050"/>
          <a:ext cx="1428750" cy="981075"/>
        </a:xfrm>
        <a:prstGeom prst="wedgeRoundRectCallout">
          <a:avLst>
            <a:gd name="adj1" fmla="val -64695"/>
            <a:gd name="adj2" fmla="val -420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公費対象額のうち，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割の金額（小数点以下切り捨て）を記載する。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619126</xdr:colOff>
      <xdr:row>18</xdr:row>
      <xdr:rowOff>66675</xdr:rowOff>
    </xdr:from>
    <xdr:to>
      <xdr:col>4</xdr:col>
      <xdr:colOff>47625</xdr:colOff>
      <xdr:row>20</xdr:row>
      <xdr:rowOff>104775</xdr:rowOff>
    </xdr:to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1600201" y="4200525"/>
          <a:ext cx="981074" cy="495300"/>
        </a:xfrm>
        <a:prstGeom prst="wedgeRoundRectCallout">
          <a:avLst>
            <a:gd name="adj1" fmla="val -47329"/>
            <a:gd name="adj2" fmla="val -9023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小数点以下切り捨て</a:t>
          </a:r>
        </a:p>
      </xdr:txBody>
    </xdr:sp>
    <xdr:clientData/>
  </xdr:twoCellAnchor>
  <xdr:twoCellAnchor>
    <xdr:from>
      <xdr:col>6</xdr:col>
      <xdr:colOff>133350</xdr:colOff>
      <xdr:row>25</xdr:row>
      <xdr:rowOff>85725</xdr:rowOff>
    </xdr:from>
    <xdr:to>
      <xdr:col>9</xdr:col>
      <xdr:colOff>47625</xdr:colOff>
      <xdr:row>32</xdr:row>
      <xdr:rowOff>9523</xdr:rowOff>
    </xdr:to>
    <xdr:sp macro="" textlink="">
      <xdr:nvSpPr>
        <xdr:cNvPr id="10" name="AutoShape 1"/>
        <xdr:cNvSpPr>
          <a:spLocks noChangeArrowheads="1"/>
        </xdr:cNvSpPr>
      </xdr:nvSpPr>
      <xdr:spPr bwMode="auto">
        <a:xfrm>
          <a:off x="4029075" y="6200775"/>
          <a:ext cx="1914525" cy="1333498"/>
        </a:xfrm>
        <a:prstGeom prst="wedgeRoundRectCallout">
          <a:avLst>
            <a:gd name="adj1" fmla="val 66915"/>
            <a:gd name="adj2" fmla="val -444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公費対象額と実際の購入金額との差額を明記する。（差額自己負担がない場合でも，「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\0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」や「差額自己負担なし」と明記する。）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76200</xdr:rowOff>
    </xdr:from>
    <xdr:to>
      <xdr:col>4</xdr:col>
      <xdr:colOff>295275</xdr:colOff>
      <xdr:row>2</xdr:row>
      <xdr:rowOff>161925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562100" y="247650"/>
          <a:ext cx="1266825" cy="438150"/>
        </a:xfrm>
        <a:prstGeom prst="wedgeRoundRectCallout">
          <a:avLst>
            <a:gd name="adj1" fmla="val -56156"/>
            <a:gd name="adj2" fmla="val 7833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補装具申請者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4</xdr:col>
      <xdr:colOff>447676</xdr:colOff>
      <xdr:row>9</xdr:row>
      <xdr:rowOff>28575</xdr:rowOff>
    </xdr:from>
    <xdr:to>
      <xdr:col>6</xdr:col>
      <xdr:colOff>161925</xdr:colOff>
      <xdr:row>11</xdr:row>
      <xdr:rowOff>161925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981326" y="2066925"/>
          <a:ext cx="1076324" cy="485775"/>
        </a:xfrm>
        <a:prstGeom prst="wedgeRoundRectCallout">
          <a:avLst>
            <a:gd name="adj1" fmla="val -80968"/>
            <a:gd name="adj2" fmla="val -36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公費の対象と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なる金額</a:t>
          </a:r>
        </a:p>
      </xdr:txBody>
    </xdr:sp>
    <xdr:clientData/>
  </xdr:twoCellAnchor>
  <xdr:twoCellAnchor>
    <xdr:from>
      <xdr:col>5</xdr:col>
      <xdr:colOff>492672</xdr:colOff>
      <xdr:row>35</xdr:row>
      <xdr:rowOff>138934</xdr:rowOff>
    </xdr:from>
    <xdr:to>
      <xdr:col>9</xdr:col>
      <xdr:colOff>73244</xdr:colOff>
      <xdr:row>43</xdr:row>
      <xdr:rowOff>149772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3737741" y="9125279"/>
          <a:ext cx="2234434" cy="1377183"/>
        </a:xfrm>
        <a:prstGeom prst="wedgeRoundRectCallout">
          <a:avLst>
            <a:gd name="adj1" fmla="val 32713"/>
            <a:gd name="adj2" fmla="val -8836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公費対象額と実際の購入金額との差額を明記する。（差額自己負担がない場合でも，「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\0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」や「差額自己負担なし」と明記する。）</a:t>
          </a:r>
        </a:p>
      </xdr:txBody>
    </xdr:sp>
    <xdr:clientData/>
  </xdr:twoCellAnchor>
  <xdr:twoCellAnchor>
    <xdr:from>
      <xdr:col>3</xdr:col>
      <xdr:colOff>552450</xdr:colOff>
      <xdr:row>16</xdr:row>
      <xdr:rowOff>28576</xdr:rowOff>
    </xdr:from>
    <xdr:to>
      <xdr:col>6</xdr:col>
      <xdr:colOff>133350</xdr:colOff>
      <xdr:row>18</xdr:row>
      <xdr:rowOff>238125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2266950" y="3619501"/>
          <a:ext cx="1762125" cy="752474"/>
        </a:xfrm>
        <a:prstGeom prst="wedgeRoundRectCallout">
          <a:avLst>
            <a:gd name="adj1" fmla="val -37095"/>
            <a:gd name="adj2" fmla="val -972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同じ種目の補装具を複数台使用している場合，使用用途を明記する。</a:t>
          </a:r>
        </a:p>
      </xdr:txBody>
    </xdr:sp>
    <xdr:clientData/>
  </xdr:twoCellAnchor>
  <xdr:twoCellAnchor>
    <xdr:from>
      <xdr:col>3</xdr:col>
      <xdr:colOff>390525</xdr:colOff>
      <xdr:row>32</xdr:row>
      <xdr:rowOff>0</xdr:rowOff>
    </xdr:from>
    <xdr:to>
      <xdr:col>5</xdr:col>
      <xdr:colOff>590550</xdr:colOff>
      <xdr:row>38</xdr:row>
      <xdr:rowOff>38100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2105025" y="8153400"/>
          <a:ext cx="1724025" cy="1619250"/>
        </a:xfrm>
        <a:prstGeom prst="wedgeRoundRectCallout">
          <a:avLst>
            <a:gd name="adj1" fmla="val -89283"/>
            <a:gd name="adj2" fmla="val 856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公費対象額のうち，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割の金額（小数点以下切り捨て）を記載する。公費</a:t>
          </a:r>
          <a:r>
            <a:rPr lang="ja-JP" altLang="en-US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対象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額が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\372,000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以上の場合，公費自己負担額は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\37,200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と記載する。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2</xdr:col>
      <xdr:colOff>685801</xdr:colOff>
      <xdr:row>19</xdr:row>
      <xdr:rowOff>219075</xdr:rowOff>
    </xdr:from>
    <xdr:to>
      <xdr:col>4</xdr:col>
      <xdr:colOff>66676</xdr:colOff>
      <xdr:row>21</xdr:row>
      <xdr:rowOff>142875</xdr:rowOff>
    </xdr:to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1666876" y="4638675"/>
          <a:ext cx="933450" cy="495300"/>
        </a:xfrm>
        <a:prstGeom prst="wedgeRoundRectCallout">
          <a:avLst>
            <a:gd name="adj1" fmla="val -48593"/>
            <a:gd name="adj2" fmla="val -121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小数点以下切り捨て</a:t>
          </a:r>
        </a:p>
      </xdr:txBody>
    </xdr:sp>
    <xdr:clientData/>
  </xdr:twoCellAnchor>
  <xdr:twoCellAnchor>
    <xdr:from>
      <xdr:col>2</xdr:col>
      <xdr:colOff>514351</xdr:colOff>
      <xdr:row>24</xdr:row>
      <xdr:rowOff>85725</xdr:rowOff>
    </xdr:from>
    <xdr:to>
      <xdr:col>3</xdr:col>
      <xdr:colOff>742950</xdr:colOff>
      <xdr:row>26</xdr:row>
      <xdr:rowOff>123825</xdr:rowOff>
    </xdr:to>
    <xdr:sp macro="" textlink="">
      <xdr:nvSpPr>
        <xdr:cNvPr id="10" name="AutoShape 1"/>
        <xdr:cNvSpPr>
          <a:spLocks noChangeArrowheads="1"/>
        </xdr:cNvSpPr>
      </xdr:nvSpPr>
      <xdr:spPr bwMode="auto">
        <a:xfrm>
          <a:off x="1495426" y="5905500"/>
          <a:ext cx="962024" cy="495300"/>
        </a:xfrm>
        <a:prstGeom prst="wedgeRoundRectCallout">
          <a:avLst>
            <a:gd name="adj1" fmla="val -38692"/>
            <a:gd name="adj2" fmla="val -921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小数点以下切り捨て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57150</xdr:rowOff>
    </xdr:from>
    <xdr:to>
      <xdr:col>4</xdr:col>
      <xdr:colOff>295275</xdr:colOff>
      <xdr:row>2</xdr:row>
      <xdr:rowOff>161925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562100" y="228600"/>
          <a:ext cx="1266825" cy="457200"/>
        </a:xfrm>
        <a:prstGeom prst="wedgeRoundRectCallout">
          <a:avLst>
            <a:gd name="adj1" fmla="val -56156"/>
            <a:gd name="adj2" fmla="val 7833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補装具申請者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4</xdr:col>
      <xdr:colOff>447676</xdr:colOff>
      <xdr:row>9</xdr:row>
      <xdr:rowOff>28575</xdr:rowOff>
    </xdr:from>
    <xdr:to>
      <xdr:col>6</xdr:col>
      <xdr:colOff>190500</xdr:colOff>
      <xdr:row>11</xdr:row>
      <xdr:rowOff>161925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981326" y="2066925"/>
          <a:ext cx="1104899" cy="485775"/>
        </a:xfrm>
        <a:prstGeom prst="wedgeRoundRectCallout">
          <a:avLst>
            <a:gd name="adj1" fmla="val -80968"/>
            <a:gd name="adj2" fmla="val -36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公費の対象と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なる金額</a:t>
          </a:r>
        </a:p>
      </xdr:txBody>
    </xdr:sp>
    <xdr:clientData/>
  </xdr:twoCellAnchor>
  <xdr:twoCellAnchor>
    <xdr:from>
      <xdr:col>3</xdr:col>
      <xdr:colOff>161925</xdr:colOff>
      <xdr:row>25</xdr:row>
      <xdr:rowOff>0</xdr:rowOff>
    </xdr:from>
    <xdr:to>
      <xdr:col>6</xdr:col>
      <xdr:colOff>180975</xdr:colOff>
      <xdr:row>29</xdr:row>
      <xdr:rowOff>76200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876425" y="6067425"/>
          <a:ext cx="2200275" cy="1190625"/>
        </a:xfrm>
        <a:prstGeom prst="wedgeRoundRectCallout">
          <a:avLst>
            <a:gd name="adj1" fmla="val -65572"/>
            <a:gd name="adj2" fmla="val -6098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公費対象額と実際の修理金額との差額を明記する。（差額自己負担がない場合でも，「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\0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」や「差額自己負担なし」と明記する。）</a:t>
          </a:r>
        </a:p>
      </xdr:txBody>
    </xdr:sp>
    <xdr:clientData/>
  </xdr:twoCellAnchor>
  <xdr:twoCellAnchor>
    <xdr:from>
      <xdr:col>2</xdr:col>
      <xdr:colOff>419100</xdr:colOff>
      <xdr:row>15</xdr:row>
      <xdr:rowOff>114300</xdr:rowOff>
    </xdr:from>
    <xdr:to>
      <xdr:col>4</xdr:col>
      <xdr:colOff>628650</xdr:colOff>
      <xdr:row>18</xdr:row>
      <xdr:rowOff>133350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1400175" y="3619500"/>
          <a:ext cx="1762125" cy="876300"/>
        </a:xfrm>
        <a:prstGeom prst="wedgeRoundRectCallout">
          <a:avLst>
            <a:gd name="adj1" fmla="val -47365"/>
            <a:gd name="adj2" fmla="val -715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同じ種目の補装具を複数台使用している場合，使用用途を明記する。</a:t>
          </a:r>
        </a:p>
      </xdr:txBody>
    </xdr:sp>
    <xdr:clientData/>
  </xdr:twoCellAnchor>
  <xdr:twoCellAnchor>
    <xdr:from>
      <xdr:col>2</xdr:col>
      <xdr:colOff>619126</xdr:colOff>
      <xdr:row>20</xdr:row>
      <xdr:rowOff>38100</xdr:rowOff>
    </xdr:from>
    <xdr:to>
      <xdr:col>4</xdr:col>
      <xdr:colOff>47625</xdr:colOff>
      <xdr:row>22</xdr:row>
      <xdr:rowOff>76200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1600201" y="4943475"/>
          <a:ext cx="981074" cy="495300"/>
        </a:xfrm>
        <a:prstGeom prst="wedgeRoundRectCallout">
          <a:avLst>
            <a:gd name="adj1" fmla="val -38692"/>
            <a:gd name="adj2" fmla="val -921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小数点以下切り捨て</a:t>
          </a:r>
        </a:p>
      </xdr:txBody>
    </xdr:sp>
    <xdr:clientData/>
  </xdr:twoCellAnchor>
  <xdr:twoCellAnchor>
    <xdr:from>
      <xdr:col>3</xdr:col>
      <xdr:colOff>752475</xdr:colOff>
      <xdr:row>32</xdr:row>
      <xdr:rowOff>76201</xdr:rowOff>
    </xdr:from>
    <xdr:to>
      <xdr:col>7</xdr:col>
      <xdr:colOff>295275</xdr:colOff>
      <xdr:row>38</xdr:row>
      <xdr:rowOff>123826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2466975" y="8105776"/>
          <a:ext cx="2381250" cy="1181100"/>
        </a:xfrm>
        <a:prstGeom prst="wedgeRoundRectCallout">
          <a:avLst>
            <a:gd name="adj1" fmla="val -87648"/>
            <a:gd name="adj2" fmla="val -4260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公費対象額のうち，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割の金額（小数点以下切り捨て）を記載する。公費</a:t>
          </a:r>
          <a:r>
            <a:rPr lang="ja-JP" altLang="en-US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対象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額が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\372,000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以上の場合，公費自己負担額は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\37,200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と記載する。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66674</xdr:rowOff>
    </xdr:from>
    <xdr:to>
      <xdr:col>4</xdr:col>
      <xdr:colOff>295275</xdr:colOff>
      <xdr:row>2</xdr:row>
      <xdr:rowOff>161924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562100" y="238124"/>
          <a:ext cx="1266825" cy="447675"/>
        </a:xfrm>
        <a:prstGeom prst="wedgeRoundRectCallout">
          <a:avLst>
            <a:gd name="adj1" fmla="val -59164"/>
            <a:gd name="adj2" fmla="val 7972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補装具申請者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6</xdr:col>
      <xdr:colOff>123824</xdr:colOff>
      <xdr:row>27</xdr:row>
      <xdr:rowOff>171451</xdr:rowOff>
    </xdr:from>
    <xdr:to>
      <xdr:col>9</xdr:col>
      <xdr:colOff>180975</xdr:colOff>
      <xdr:row>34</xdr:row>
      <xdr:rowOff>57150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4019549" y="6610351"/>
          <a:ext cx="2057401" cy="1295399"/>
        </a:xfrm>
        <a:prstGeom prst="wedgeRoundRectCallout">
          <a:avLst>
            <a:gd name="adj1" fmla="val 61691"/>
            <a:gd name="adj2" fmla="val -5134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公費対象額と実際の購入金額との差額を明記する。（差額自己負担がない場合でも，「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\0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」や「差額自己負担なし」と明記する。）</a:t>
          </a:r>
        </a:p>
      </xdr:txBody>
    </xdr:sp>
    <xdr:clientData/>
  </xdr:twoCellAnchor>
  <xdr:twoCellAnchor>
    <xdr:from>
      <xdr:col>2</xdr:col>
      <xdr:colOff>638175</xdr:colOff>
      <xdr:row>20</xdr:row>
      <xdr:rowOff>66675</xdr:rowOff>
    </xdr:from>
    <xdr:to>
      <xdr:col>4</xdr:col>
      <xdr:colOff>104775</xdr:colOff>
      <xdr:row>22</xdr:row>
      <xdr:rowOff>104775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1619250" y="4772025"/>
          <a:ext cx="1019175" cy="495300"/>
        </a:xfrm>
        <a:prstGeom prst="wedgeRoundRectCallout">
          <a:avLst>
            <a:gd name="adj1" fmla="val -38692"/>
            <a:gd name="adj2" fmla="val -921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小数点以下切り捨て</a:t>
          </a:r>
        </a:p>
      </xdr:txBody>
    </xdr:sp>
    <xdr:clientData/>
  </xdr:twoCellAnchor>
  <xdr:twoCellAnchor>
    <xdr:from>
      <xdr:col>2</xdr:col>
      <xdr:colOff>581025</xdr:colOff>
      <xdr:row>29</xdr:row>
      <xdr:rowOff>76200</xdr:rowOff>
    </xdr:from>
    <xdr:to>
      <xdr:col>5</xdr:col>
      <xdr:colOff>171450</xdr:colOff>
      <xdr:row>34</xdr:row>
      <xdr:rowOff>76200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1562100" y="7067550"/>
          <a:ext cx="1847850" cy="857250"/>
        </a:xfrm>
        <a:prstGeom prst="wedgeRoundRectCallout">
          <a:avLst>
            <a:gd name="adj1" fmla="val -56448"/>
            <a:gd name="adj2" fmla="val -6680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公費対象額のうち，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割の金額（小数点以下切り捨て）を記載する。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4</xdr:col>
      <xdr:colOff>466725</xdr:colOff>
      <xdr:row>9</xdr:row>
      <xdr:rowOff>47625</xdr:rowOff>
    </xdr:from>
    <xdr:to>
      <xdr:col>6</xdr:col>
      <xdr:colOff>209549</xdr:colOff>
      <xdr:row>12</xdr:row>
      <xdr:rowOff>9525</xdr:rowOff>
    </xdr:to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3000375" y="2085975"/>
          <a:ext cx="1104899" cy="485775"/>
        </a:xfrm>
        <a:prstGeom prst="wedgeRoundRectCallout">
          <a:avLst>
            <a:gd name="adj1" fmla="val -80968"/>
            <a:gd name="adj2" fmla="val -36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公費の対象と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なる金額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57150</xdr:rowOff>
    </xdr:from>
    <xdr:to>
      <xdr:col>4</xdr:col>
      <xdr:colOff>295275</xdr:colOff>
      <xdr:row>2</xdr:row>
      <xdr:rowOff>161925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562100" y="228600"/>
          <a:ext cx="1266825" cy="457200"/>
        </a:xfrm>
        <a:prstGeom prst="wedgeRoundRectCallout">
          <a:avLst>
            <a:gd name="adj1" fmla="val -53149"/>
            <a:gd name="adj2" fmla="val 755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補装具申請者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  <xdr:twoCellAnchor>
    <xdr:from>
      <xdr:col>4</xdr:col>
      <xdr:colOff>447675</xdr:colOff>
      <xdr:row>9</xdr:row>
      <xdr:rowOff>28575</xdr:rowOff>
    </xdr:from>
    <xdr:to>
      <xdr:col>6</xdr:col>
      <xdr:colOff>200025</xdr:colOff>
      <xdr:row>11</xdr:row>
      <xdr:rowOff>161925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981325" y="2066925"/>
          <a:ext cx="1114425" cy="485775"/>
        </a:xfrm>
        <a:prstGeom prst="wedgeRoundRectCallout">
          <a:avLst>
            <a:gd name="adj1" fmla="val -80968"/>
            <a:gd name="adj2" fmla="val -36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公費の対象と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なる金額</a:t>
          </a:r>
        </a:p>
      </xdr:txBody>
    </xdr:sp>
    <xdr:clientData/>
  </xdr:twoCellAnchor>
  <xdr:twoCellAnchor>
    <xdr:from>
      <xdr:col>6</xdr:col>
      <xdr:colOff>133350</xdr:colOff>
      <xdr:row>31</xdr:row>
      <xdr:rowOff>66675</xdr:rowOff>
    </xdr:from>
    <xdr:to>
      <xdr:col>9</xdr:col>
      <xdr:colOff>142875</xdr:colOff>
      <xdr:row>38</xdr:row>
      <xdr:rowOff>76200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4029075" y="7648575"/>
          <a:ext cx="2009775" cy="1419225"/>
        </a:xfrm>
        <a:prstGeom prst="wedgeRoundRectCallout">
          <a:avLst>
            <a:gd name="adj1" fmla="val 63561"/>
            <a:gd name="adj2" fmla="val -457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公費対象額と実際の購入金額との差額を明記する。（差額自己負担がない場合でも，「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\0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」や「差額自己負担なし」と明記する。）</a:t>
          </a:r>
        </a:p>
      </xdr:txBody>
    </xdr:sp>
    <xdr:clientData/>
  </xdr:twoCellAnchor>
  <xdr:twoCellAnchor>
    <xdr:from>
      <xdr:col>2</xdr:col>
      <xdr:colOff>571500</xdr:colOff>
      <xdr:row>15</xdr:row>
      <xdr:rowOff>95250</xdr:rowOff>
    </xdr:from>
    <xdr:to>
      <xdr:col>5</xdr:col>
      <xdr:colOff>133350</xdr:colOff>
      <xdr:row>17</xdr:row>
      <xdr:rowOff>161925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1552575" y="3400425"/>
          <a:ext cx="1819275" cy="638175"/>
        </a:xfrm>
        <a:prstGeom prst="wedgeRoundRectCallout">
          <a:avLst>
            <a:gd name="adj1" fmla="val -43796"/>
            <a:gd name="adj2" fmla="val -715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基本構造（義肢の場合は型式）を明記する。</a:t>
          </a:r>
        </a:p>
      </xdr:txBody>
    </xdr:sp>
    <xdr:clientData/>
  </xdr:twoCellAnchor>
  <xdr:twoCellAnchor>
    <xdr:from>
      <xdr:col>2</xdr:col>
      <xdr:colOff>581025</xdr:colOff>
      <xdr:row>23</xdr:row>
      <xdr:rowOff>66675</xdr:rowOff>
    </xdr:from>
    <xdr:to>
      <xdr:col>4</xdr:col>
      <xdr:colOff>9525</xdr:colOff>
      <xdr:row>25</xdr:row>
      <xdr:rowOff>104775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1562100" y="5629275"/>
          <a:ext cx="981075" cy="495300"/>
        </a:xfrm>
        <a:prstGeom prst="wedgeRoundRectCallout">
          <a:avLst>
            <a:gd name="adj1" fmla="val -38692"/>
            <a:gd name="adj2" fmla="val -921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小数点以下切り捨て</a:t>
          </a:r>
        </a:p>
      </xdr:txBody>
    </xdr:sp>
    <xdr:clientData/>
  </xdr:twoCellAnchor>
  <xdr:twoCellAnchor>
    <xdr:from>
      <xdr:col>2</xdr:col>
      <xdr:colOff>581025</xdr:colOff>
      <xdr:row>32</xdr:row>
      <xdr:rowOff>152400</xdr:rowOff>
    </xdr:from>
    <xdr:to>
      <xdr:col>6</xdr:col>
      <xdr:colOff>47625</xdr:colOff>
      <xdr:row>39</xdr:row>
      <xdr:rowOff>28575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1562100" y="8010525"/>
          <a:ext cx="2381250" cy="1181100"/>
        </a:xfrm>
        <a:prstGeom prst="wedgeRoundRectCallout">
          <a:avLst>
            <a:gd name="adj1" fmla="val -58048"/>
            <a:gd name="adj2" fmla="val -498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公費対象額のうち，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割の金額（小数点以下切り捨て）を記載する。公費</a:t>
          </a:r>
          <a:r>
            <a:rPr lang="ja-JP" altLang="en-US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対象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額が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\372,000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以上の場合，公費自己負担額は</a:t>
          </a:r>
          <a:r>
            <a:rPr lang="en-US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\37,200</a:t>
          </a:r>
          <a:r>
            <a:rPr lang="ja-JP" altLang="ja-JP" sz="105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と記載する。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J33"/>
  <sheetViews>
    <sheetView tabSelected="1" view="pageBreakPreview" zoomScale="130" zoomScaleNormal="100" zoomScaleSheetLayoutView="130" workbookViewId="0">
      <selection activeCell="I33" sqref="I33:J33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6" width="8.625" style="1" customWidth="1"/>
    <col min="7" max="7" width="10.5" style="1" customWidth="1"/>
    <col min="8" max="8" width="4.625" style="1" customWidth="1"/>
    <col min="9" max="10" width="10.5" style="1" customWidth="1"/>
    <col min="11" max="11" width="3" style="1" customWidth="1"/>
    <col min="12" max="16384" width="9" style="1"/>
  </cols>
  <sheetData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52" t="s">
        <v>73</v>
      </c>
      <c r="I3" s="152"/>
      <c r="J3" s="152"/>
    </row>
    <row r="4" spans="2:10" ht="21" x14ac:dyDescent="0.15">
      <c r="B4" s="140" t="s">
        <v>75</v>
      </c>
      <c r="C4" s="140"/>
      <c r="D4" s="105" t="s">
        <v>74</v>
      </c>
    </row>
    <row r="5" spans="2:10" ht="13.5" customHeight="1" x14ac:dyDescent="0.15">
      <c r="G5" s="1" t="s">
        <v>15</v>
      </c>
      <c r="H5" s="141"/>
      <c r="I5" s="141"/>
      <c r="J5" s="141"/>
    </row>
    <row r="6" spans="2:10" ht="13.5" customHeight="1" x14ac:dyDescent="0.15">
      <c r="B6" s="4" t="s">
        <v>78</v>
      </c>
      <c r="C6" s="154"/>
      <c r="D6" s="154"/>
      <c r="I6" s="95"/>
      <c r="J6" s="95"/>
    </row>
    <row r="7" spans="2:10" ht="13.5" customHeight="1" x14ac:dyDescent="0.15">
      <c r="G7" s="1" t="s">
        <v>16</v>
      </c>
      <c r="H7" s="141"/>
      <c r="I7" s="141"/>
      <c r="J7" s="141"/>
    </row>
    <row r="8" spans="2:10" ht="13.5" customHeight="1" x14ac:dyDescent="0.15">
      <c r="B8" s="3" t="s">
        <v>76</v>
      </c>
      <c r="C8" s="155"/>
      <c r="D8" s="155"/>
    </row>
    <row r="9" spans="2:10" ht="13.5" customHeight="1" x14ac:dyDescent="0.15">
      <c r="G9" s="1" t="s">
        <v>17</v>
      </c>
      <c r="H9" s="141"/>
      <c r="I9" s="141"/>
      <c r="J9" s="141"/>
    </row>
    <row r="10" spans="2:10" x14ac:dyDescent="0.15">
      <c r="B10" s="146" t="s">
        <v>19</v>
      </c>
      <c r="C10" s="142">
        <f>$I$22</f>
        <v>0</v>
      </c>
      <c r="D10" s="142"/>
      <c r="E10" s="143"/>
    </row>
    <row r="11" spans="2:10" x14ac:dyDescent="0.15">
      <c r="B11" s="147"/>
      <c r="C11" s="144"/>
      <c r="D11" s="144"/>
      <c r="E11" s="145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23.25" customHeight="1" x14ac:dyDescent="0.15">
      <c r="B15" s="129"/>
      <c r="C15" s="130"/>
      <c r="D15" s="130"/>
      <c r="E15" s="131"/>
      <c r="F15" s="106"/>
      <c r="G15" s="111"/>
      <c r="H15" s="112"/>
      <c r="I15" s="111"/>
      <c r="J15" s="112"/>
    </row>
    <row r="16" spans="2:10" ht="23.25" customHeight="1" x14ac:dyDescent="0.15">
      <c r="B16" s="132"/>
      <c r="C16" s="133"/>
      <c r="D16" s="133"/>
      <c r="E16" s="134"/>
      <c r="F16" s="106"/>
      <c r="G16" s="111"/>
      <c r="H16" s="112"/>
      <c r="I16" s="111"/>
      <c r="J16" s="112"/>
    </row>
    <row r="17" spans="2:10" ht="23.25" customHeight="1" x14ac:dyDescent="0.15">
      <c r="B17" s="132"/>
      <c r="C17" s="133"/>
      <c r="D17" s="133"/>
      <c r="E17" s="134"/>
      <c r="F17" s="107"/>
      <c r="G17" s="111"/>
      <c r="H17" s="112"/>
      <c r="I17" s="111"/>
      <c r="J17" s="112"/>
    </row>
    <row r="18" spans="2:10" ht="23.25" customHeight="1" x14ac:dyDescent="0.15">
      <c r="B18" s="132"/>
      <c r="C18" s="133"/>
      <c r="D18" s="133"/>
      <c r="E18" s="134"/>
      <c r="F18" s="107"/>
      <c r="G18" s="111"/>
      <c r="H18" s="112"/>
      <c r="I18" s="111"/>
      <c r="J18" s="112"/>
    </row>
    <row r="19" spans="2:10" ht="23.25" customHeight="1" x14ac:dyDescent="0.15">
      <c r="B19" s="132"/>
      <c r="C19" s="133"/>
      <c r="D19" s="133"/>
      <c r="E19" s="134"/>
      <c r="F19" s="107"/>
      <c r="G19" s="111"/>
      <c r="H19" s="112"/>
      <c r="I19" s="111"/>
      <c r="J19" s="112"/>
    </row>
    <row r="20" spans="2:10" ht="23.25" customHeight="1" thickBot="1" x14ac:dyDescent="0.2">
      <c r="B20" s="98" t="s">
        <v>11</v>
      </c>
      <c r="C20" s="99"/>
      <c r="D20" s="99"/>
      <c r="E20" s="100"/>
      <c r="F20" s="23"/>
      <c r="G20" s="96"/>
      <c r="H20" s="97"/>
      <c r="I20" s="115">
        <f>SUM(I15:J19)</f>
        <v>0</v>
      </c>
      <c r="J20" s="116"/>
    </row>
    <row r="21" spans="2:10" ht="23.25" customHeight="1" thickTop="1" thickBot="1" x14ac:dyDescent="0.2">
      <c r="B21" s="123" t="s">
        <v>77</v>
      </c>
      <c r="C21" s="124"/>
      <c r="D21" s="124"/>
      <c r="E21" s="125"/>
      <c r="F21" s="31"/>
      <c r="G21" s="32"/>
      <c r="H21" s="33"/>
      <c r="I21" s="117">
        <f>ROUNDDOWN(I20*6%,0)</f>
        <v>0</v>
      </c>
      <c r="J21" s="118"/>
    </row>
    <row r="22" spans="2:10" ht="23.25" customHeight="1" thickTop="1" x14ac:dyDescent="0.15">
      <c r="B22" s="126" t="s">
        <v>9</v>
      </c>
      <c r="C22" s="127"/>
      <c r="D22" s="127"/>
      <c r="E22" s="128"/>
      <c r="F22" s="39"/>
      <c r="G22" s="119"/>
      <c r="H22" s="120"/>
      <c r="I22" s="119">
        <f>I21+I20</f>
        <v>0</v>
      </c>
      <c r="J22" s="120"/>
    </row>
    <row r="24" spans="2:10" x14ac:dyDescent="0.15">
      <c r="B24" s="82" t="s">
        <v>55</v>
      </c>
    </row>
    <row r="25" spans="2:10" ht="19.5" customHeight="1" x14ac:dyDescent="0.15">
      <c r="B25" s="113" t="s">
        <v>3</v>
      </c>
      <c r="C25" s="114"/>
      <c r="D25" s="113" t="s">
        <v>80</v>
      </c>
      <c r="E25" s="114"/>
      <c r="F25" s="12" t="s">
        <v>5</v>
      </c>
      <c r="G25" s="113" t="s">
        <v>6</v>
      </c>
      <c r="H25" s="114"/>
      <c r="I25" s="113" t="s">
        <v>7</v>
      </c>
      <c r="J25" s="114"/>
    </row>
    <row r="26" spans="2:10" ht="21.75" customHeight="1" x14ac:dyDescent="0.15">
      <c r="B26" s="135"/>
      <c r="C26" s="136"/>
      <c r="D26" s="135"/>
      <c r="E26" s="137"/>
      <c r="F26" s="106"/>
      <c r="G26" s="111"/>
      <c r="H26" s="112"/>
      <c r="I26" s="111"/>
      <c r="J26" s="112"/>
    </row>
    <row r="27" spans="2:10" ht="21.75" customHeight="1" x14ac:dyDescent="0.15">
      <c r="B27" s="129"/>
      <c r="C27" s="131"/>
      <c r="D27" s="129"/>
      <c r="E27" s="131"/>
      <c r="F27" s="107"/>
      <c r="G27" s="111"/>
      <c r="H27" s="112"/>
      <c r="I27" s="111"/>
      <c r="J27" s="112"/>
    </row>
    <row r="28" spans="2:10" ht="21.75" customHeight="1" x14ac:dyDescent="0.15">
      <c r="B28" s="129"/>
      <c r="C28" s="131"/>
      <c r="D28" s="129"/>
      <c r="E28" s="131"/>
      <c r="F28" s="107"/>
      <c r="G28" s="111"/>
      <c r="H28" s="112"/>
      <c r="I28" s="111"/>
      <c r="J28" s="112"/>
    </row>
    <row r="29" spans="2:10" ht="21.75" customHeight="1" x14ac:dyDescent="0.15">
      <c r="B29" s="132"/>
      <c r="C29" s="134"/>
      <c r="D29" s="132"/>
      <c r="E29" s="134"/>
      <c r="F29" s="107"/>
      <c r="G29" s="109"/>
      <c r="H29" s="110"/>
      <c r="I29" s="111"/>
      <c r="J29" s="112"/>
    </row>
    <row r="30" spans="2:10" ht="21.75" customHeight="1" thickBot="1" x14ac:dyDescent="0.2">
      <c r="B30" s="138"/>
      <c r="C30" s="139"/>
      <c r="D30" s="138"/>
      <c r="E30" s="139"/>
      <c r="F30" s="108"/>
      <c r="G30" s="121"/>
      <c r="H30" s="122"/>
      <c r="I30" s="121"/>
      <c r="J30" s="122"/>
    </row>
    <row r="31" spans="2:10" ht="22.5" customHeight="1" thickTop="1" thickBot="1" x14ac:dyDescent="0.2">
      <c r="B31" s="148" t="s">
        <v>9</v>
      </c>
      <c r="C31" s="149"/>
      <c r="D31" s="149"/>
      <c r="E31" s="150"/>
      <c r="F31" s="38"/>
      <c r="G31" s="119"/>
      <c r="H31" s="120"/>
      <c r="I31" s="119">
        <f>SUM(I26:J30)</f>
        <v>0</v>
      </c>
      <c r="J31" s="120"/>
    </row>
    <row r="32" spans="2:10" ht="21.75" customHeight="1" thickTop="1" thickBot="1" x14ac:dyDescent="0.2">
      <c r="B32" s="126" t="s">
        <v>12</v>
      </c>
      <c r="C32" s="127"/>
      <c r="D32" s="127"/>
      <c r="E32" s="128"/>
      <c r="F32" s="39"/>
      <c r="G32" s="119"/>
      <c r="H32" s="120"/>
      <c r="I32" s="119">
        <f>I31-I22</f>
        <v>0</v>
      </c>
      <c r="J32" s="120"/>
    </row>
    <row r="33" spans="2:10" ht="21.75" customHeight="1" thickTop="1" x14ac:dyDescent="0.15">
      <c r="B33" s="126" t="s">
        <v>57</v>
      </c>
      <c r="C33" s="127"/>
      <c r="D33" s="127"/>
      <c r="E33" s="128"/>
      <c r="F33" s="39"/>
      <c r="G33" s="119"/>
      <c r="H33" s="120"/>
      <c r="I33" s="119">
        <f>ROUNDDOWN(I22/10,0)</f>
        <v>0</v>
      </c>
      <c r="J33" s="120"/>
    </row>
  </sheetData>
  <mergeCells count="66">
    <mergeCell ref="I15:J15"/>
    <mergeCell ref="B16:E16"/>
    <mergeCell ref="G16:H16"/>
    <mergeCell ref="I16:J16"/>
    <mergeCell ref="B2:J2"/>
    <mergeCell ref="H3:J3"/>
    <mergeCell ref="H5:J5"/>
    <mergeCell ref="B14:E14"/>
    <mergeCell ref="G14:H14"/>
    <mergeCell ref="I14:J14"/>
    <mergeCell ref="C6:D6"/>
    <mergeCell ref="C8:D8"/>
    <mergeCell ref="I33:J33"/>
    <mergeCell ref="B4:C4"/>
    <mergeCell ref="H7:J7"/>
    <mergeCell ref="H9:J9"/>
    <mergeCell ref="C10:E11"/>
    <mergeCell ref="B10:B11"/>
    <mergeCell ref="I17:J17"/>
    <mergeCell ref="I29:J29"/>
    <mergeCell ref="B31:E31"/>
    <mergeCell ref="G31:H31"/>
    <mergeCell ref="I31:J31"/>
    <mergeCell ref="B32:E32"/>
    <mergeCell ref="G32:H32"/>
    <mergeCell ref="I32:J32"/>
    <mergeCell ref="D30:E30"/>
    <mergeCell ref="B25:C25"/>
    <mergeCell ref="D29:E29"/>
    <mergeCell ref="D28:E28"/>
    <mergeCell ref="B33:E33"/>
    <mergeCell ref="G33:H33"/>
    <mergeCell ref="D25:E25"/>
    <mergeCell ref="G25:H25"/>
    <mergeCell ref="B26:C26"/>
    <mergeCell ref="D26:E26"/>
    <mergeCell ref="G26:H26"/>
    <mergeCell ref="B29:C29"/>
    <mergeCell ref="D27:E27"/>
    <mergeCell ref="B30:C30"/>
    <mergeCell ref="B28:C28"/>
    <mergeCell ref="B27:C27"/>
    <mergeCell ref="B21:E21"/>
    <mergeCell ref="B22:E22"/>
    <mergeCell ref="G22:H22"/>
    <mergeCell ref="B15:E15"/>
    <mergeCell ref="G15:H15"/>
    <mergeCell ref="B18:E18"/>
    <mergeCell ref="G17:H17"/>
    <mergeCell ref="B17:E17"/>
    <mergeCell ref="B19:E19"/>
    <mergeCell ref="G18:H18"/>
    <mergeCell ref="G19:H19"/>
    <mergeCell ref="I30:J30"/>
    <mergeCell ref="I28:J28"/>
    <mergeCell ref="I27:J27"/>
    <mergeCell ref="G30:H30"/>
    <mergeCell ref="G28:H28"/>
    <mergeCell ref="G27:H27"/>
    <mergeCell ref="I19:J19"/>
    <mergeCell ref="I18:J18"/>
    <mergeCell ref="I25:J25"/>
    <mergeCell ref="I26:J26"/>
    <mergeCell ref="I20:J20"/>
    <mergeCell ref="I21:J21"/>
    <mergeCell ref="I22:J2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view="pageBreakPreview" zoomScale="130" zoomScaleNormal="100" zoomScaleSheetLayoutView="130" workbookViewId="0">
      <selection activeCell="I21" sqref="I21:J21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8" width="8.625" style="1" customWidth="1"/>
    <col min="9" max="9" width="9" style="1"/>
    <col min="10" max="10" width="11.5" style="1" customWidth="1"/>
    <col min="11" max="11" width="3" style="1" customWidth="1"/>
    <col min="12" max="16384" width="9" style="1"/>
  </cols>
  <sheetData>
    <row r="1" spans="2:10" x14ac:dyDescent="0.15">
      <c r="B1" s="1" t="s">
        <v>67</v>
      </c>
    </row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64" t="s">
        <v>89</v>
      </c>
      <c r="I3" s="164"/>
      <c r="J3" s="164"/>
    </row>
    <row r="4" spans="2:10" ht="21" x14ac:dyDescent="0.15">
      <c r="B4" s="2" t="s">
        <v>14</v>
      </c>
      <c r="C4" s="3"/>
      <c r="D4" s="3"/>
      <c r="H4" s="165" t="s">
        <v>15</v>
      </c>
      <c r="I4" s="165"/>
      <c r="J4" s="165"/>
    </row>
    <row r="5" spans="2:10" ht="18.75" customHeight="1" x14ac:dyDescent="0.15">
      <c r="H5" s="166" t="s">
        <v>16</v>
      </c>
      <c r="I5" s="166"/>
      <c r="J5" s="166"/>
    </row>
    <row r="6" spans="2:10" ht="14.25" x14ac:dyDescent="0.15">
      <c r="B6" s="4" t="s">
        <v>58</v>
      </c>
      <c r="C6" s="5"/>
      <c r="D6" s="5"/>
      <c r="H6" s="1" t="s">
        <v>17</v>
      </c>
    </row>
    <row r="8" spans="2:10" x14ac:dyDescent="0.15">
      <c r="B8" s="3" t="s">
        <v>2</v>
      </c>
      <c r="C8" s="3"/>
      <c r="D8" s="3"/>
    </row>
    <row r="10" spans="2:10" x14ac:dyDescent="0.15">
      <c r="B10" s="62"/>
      <c r="C10" s="63"/>
      <c r="D10" s="63"/>
      <c r="E10" s="64"/>
    </row>
    <row r="11" spans="2:10" ht="14.25" x14ac:dyDescent="0.15">
      <c r="B11" s="9" t="s">
        <v>19</v>
      </c>
      <c r="C11" s="3"/>
      <c r="D11" s="10">
        <v>7738</v>
      </c>
      <c r="E11" s="11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22.5" customHeight="1" x14ac:dyDescent="0.15">
      <c r="B15" s="159" t="s">
        <v>49</v>
      </c>
      <c r="C15" s="169"/>
      <c r="D15" s="169"/>
      <c r="E15" s="160"/>
      <c r="F15" s="14"/>
      <c r="G15" s="157"/>
      <c r="H15" s="158"/>
      <c r="I15" s="157"/>
      <c r="J15" s="158"/>
    </row>
    <row r="16" spans="2:10" ht="22.5" customHeight="1" x14ac:dyDescent="0.15">
      <c r="B16" s="167" t="s">
        <v>50</v>
      </c>
      <c r="C16" s="168"/>
      <c r="D16" s="168"/>
      <c r="E16" s="161"/>
      <c r="F16" s="14">
        <v>2</v>
      </c>
      <c r="G16" s="157">
        <v>1600</v>
      </c>
      <c r="H16" s="158"/>
      <c r="I16" s="157">
        <v>3200</v>
      </c>
      <c r="J16" s="158"/>
    </row>
    <row r="17" spans="2:10" ht="22.5" customHeight="1" x14ac:dyDescent="0.15">
      <c r="B17" s="170" t="s">
        <v>51</v>
      </c>
      <c r="C17" s="171"/>
      <c r="D17" s="171"/>
      <c r="E17" s="172"/>
      <c r="F17" s="34">
        <v>1</v>
      </c>
      <c r="G17" s="60"/>
      <c r="H17" s="61">
        <v>2300</v>
      </c>
      <c r="I17" s="60"/>
      <c r="J17" s="61">
        <v>2300</v>
      </c>
    </row>
    <row r="18" spans="2:10" ht="22.5" customHeight="1" x14ac:dyDescent="0.15">
      <c r="B18" s="170" t="s">
        <v>52</v>
      </c>
      <c r="C18" s="171"/>
      <c r="D18" s="171"/>
      <c r="E18" s="172"/>
      <c r="F18" s="34">
        <v>1</v>
      </c>
      <c r="G18" s="60"/>
      <c r="H18" s="61">
        <v>1800</v>
      </c>
      <c r="I18" s="60"/>
      <c r="J18" s="61">
        <v>1800</v>
      </c>
    </row>
    <row r="19" spans="2:10" ht="22.5" customHeight="1" x14ac:dyDescent="0.15">
      <c r="B19" s="170"/>
      <c r="C19" s="171"/>
      <c r="D19" s="171"/>
      <c r="E19" s="172"/>
      <c r="F19" s="34"/>
      <c r="G19" s="60"/>
      <c r="H19" s="61"/>
      <c r="I19" s="113"/>
      <c r="J19" s="114"/>
    </row>
    <row r="20" spans="2:10" ht="20.25" customHeight="1" x14ac:dyDescent="0.15">
      <c r="B20" s="62" t="s">
        <v>11</v>
      </c>
      <c r="C20" s="63"/>
      <c r="D20" s="63"/>
      <c r="E20" s="64"/>
      <c r="F20" s="34"/>
      <c r="G20" s="60"/>
      <c r="H20" s="61"/>
      <c r="I20" s="192">
        <f>SUM(I15:J19)</f>
        <v>7300</v>
      </c>
      <c r="J20" s="192"/>
    </row>
    <row r="21" spans="2:10" ht="22.5" customHeight="1" thickBot="1" x14ac:dyDescent="0.2">
      <c r="B21" s="181" t="s">
        <v>77</v>
      </c>
      <c r="C21" s="182"/>
      <c r="D21" s="182"/>
      <c r="E21" s="183"/>
      <c r="F21" s="34"/>
      <c r="G21" s="60"/>
      <c r="H21" s="61"/>
      <c r="I21" s="184">
        <f>ROUNDDOWN(I20*6%,0)</f>
        <v>438</v>
      </c>
      <c r="J21" s="185"/>
    </row>
    <row r="22" spans="2:10" ht="22.5" customHeight="1" thickTop="1" x14ac:dyDescent="0.15">
      <c r="B22" s="126" t="s">
        <v>9</v>
      </c>
      <c r="C22" s="127"/>
      <c r="D22" s="127"/>
      <c r="E22" s="128"/>
      <c r="F22" s="39"/>
      <c r="G22" s="119"/>
      <c r="H22" s="120"/>
      <c r="I22" s="119">
        <f>I20+I21</f>
        <v>7738</v>
      </c>
      <c r="J22" s="120"/>
    </row>
    <row r="23" spans="2:10" x14ac:dyDescent="0.15">
      <c r="F23" s="63"/>
    </row>
    <row r="24" spans="2:10" x14ac:dyDescent="0.15">
      <c r="B24" s="82" t="s">
        <v>56</v>
      </c>
    </row>
    <row r="25" spans="2:10" ht="19.5" customHeight="1" x14ac:dyDescent="0.15">
      <c r="B25" s="113" t="s">
        <v>10</v>
      </c>
      <c r="C25" s="153"/>
      <c r="D25" s="153"/>
      <c r="E25" s="114"/>
      <c r="F25" s="12" t="s">
        <v>5</v>
      </c>
      <c r="G25" s="113" t="s">
        <v>6</v>
      </c>
      <c r="H25" s="114"/>
      <c r="I25" s="113" t="s">
        <v>7</v>
      </c>
      <c r="J25" s="114"/>
    </row>
    <row r="26" spans="2:10" ht="22.5" customHeight="1" x14ac:dyDescent="0.15">
      <c r="B26" s="159" t="s">
        <v>13</v>
      </c>
      <c r="C26" s="169"/>
      <c r="D26" s="169"/>
      <c r="E26" s="160"/>
      <c r="F26" s="14"/>
      <c r="G26" s="157"/>
      <c r="H26" s="158"/>
      <c r="I26" s="157"/>
      <c r="J26" s="158"/>
    </row>
    <row r="27" spans="2:10" ht="22.5" customHeight="1" x14ac:dyDescent="0.15">
      <c r="B27" s="167"/>
      <c r="C27" s="168"/>
      <c r="D27" s="168"/>
      <c r="E27" s="161"/>
      <c r="F27" s="14"/>
      <c r="G27" s="157"/>
      <c r="H27" s="158"/>
      <c r="I27" s="157"/>
      <c r="J27" s="158"/>
    </row>
    <row r="28" spans="2:10" ht="22.5" customHeight="1" thickBot="1" x14ac:dyDescent="0.2">
      <c r="B28" s="167"/>
      <c r="C28" s="168"/>
      <c r="D28" s="168"/>
      <c r="E28" s="161"/>
      <c r="F28" s="14"/>
      <c r="G28" s="157"/>
      <c r="H28" s="158"/>
      <c r="I28" s="157"/>
      <c r="J28" s="158"/>
    </row>
    <row r="29" spans="2:10" ht="22.5" customHeight="1" thickTop="1" thickBot="1" x14ac:dyDescent="0.2">
      <c r="B29" s="148" t="s">
        <v>9</v>
      </c>
      <c r="C29" s="149"/>
      <c r="D29" s="149"/>
      <c r="E29" s="150"/>
      <c r="F29" s="38"/>
      <c r="G29" s="119"/>
      <c r="H29" s="120"/>
      <c r="I29" s="119"/>
      <c r="J29" s="120"/>
    </row>
    <row r="30" spans="2:10" ht="21.75" customHeight="1" thickTop="1" thickBot="1" x14ac:dyDescent="0.2">
      <c r="B30" s="126" t="s">
        <v>12</v>
      </c>
      <c r="C30" s="127"/>
      <c r="D30" s="127"/>
      <c r="E30" s="128"/>
      <c r="F30" s="39"/>
      <c r="G30" s="119"/>
      <c r="H30" s="120"/>
      <c r="I30" s="119"/>
      <c r="J30" s="120"/>
    </row>
    <row r="31" spans="2:10" ht="21.75" customHeight="1" thickTop="1" x14ac:dyDescent="0.15">
      <c r="B31" s="126" t="s">
        <v>57</v>
      </c>
      <c r="C31" s="127"/>
      <c r="D31" s="127"/>
      <c r="E31" s="128"/>
      <c r="F31" s="39"/>
      <c r="G31" s="119"/>
      <c r="H31" s="120"/>
      <c r="I31" s="119">
        <v>773</v>
      </c>
      <c r="J31" s="120"/>
    </row>
  </sheetData>
  <mergeCells count="44">
    <mergeCell ref="B2:J2"/>
    <mergeCell ref="H3:J3"/>
    <mergeCell ref="H4:J4"/>
    <mergeCell ref="H5:J5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25:E25"/>
    <mergeCell ref="I25:J25"/>
    <mergeCell ref="B17:E17"/>
    <mergeCell ref="B18:E18"/>
    <mergeCell ref="B19:E19"/>
    <mergeCell ref="I19:J19"/>
    <mergeCell ref="I20:J20"/>
    <mergeCell ref="B21:E21"/>
    <mergeCell ref="I21:J21"/>
    <mergeCell ref="B22:E22"/>
    <mergeCell ref="G22:H22"/>
    <mergeCell ref="I22:J22"/>
    <mergeCell ref="G25:H25"/>
    <mergeCell ref="B26:E26"/>
    <mergeCell ref="G26:H26"/>
    <mergeCell ref="I26:J26"/>
    <mergeCell ref="B27:E27"/>
    <mergeCell ref="G27:H27"/>
    <mergeCell ref="I27:J27"/>
    <mergeCell ref="B28:E28"/>
    <mergeCell ref="G28:H28"/>
    <mergeCell ref="I28:J28"/>
    <mergeCell ref="B29:E29"/>
    <mergeCell ref="G29:H29"/>
    <mergeCell ref="I29:J29"/>
    <mergeCell ref="B31:E31"/>
    <mergeCell ref="G31:H31"/>
    <mergeCell ref="I31:J31"/>
    <mergeCell ref="B30:E30"/>
    <mergeCell ref="G30:H30"/>
    <mergeCell ref="I30:J30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130" zoomScaleNormal="100" zoomScaleSheetLayoutView="130" workbookViewId="0">
      <selection activeCell="O14" sqref="O14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8" width="8.625" style="1" customWidth="1"/>
    <col min="9" max="9" width="9" style="1"/>
    <col min="10" max="10" width="11.5" style="1" customWidth="1"/>
    <col min="11" max="11" width="3" style="1" customWidth="1"/>
    <col min="12" max="16384" width="9" style="1"/>
  </cols>
  <sheetData>
    <row r="1" spans="2:10" x14ac:dyDescent="0.15">
      <c r="B1" s="1" t="s">
        <v>68</v>
      </c>
    </row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64" t="s">
        <v>83</v>
      </c>
      <c r="I3" s="164"/>
      <c r="J3" s="164"/>
    </row>
    <row r="4" spans="2:10" ht="21" x14ac:dyDescent="0.15">
      <c r="B4" s="2" t="s">
        <v>69</v>
      </c>
      <c r="C4" s="3"/>
      <c r="D4" s="3"/>
      <c r="H4" s="165" t="s">
        <v>15</v>
      </c>
      <c r="I4" s="165"/>
      <c r="J4" s="165"/>
    </row>
    <row r="5" spans="2:10" ht="18.75" customHeight="1" x14ac:dyDescent="0.15">
      <c r="H5" s="166" t="s">
        <v>16</v>
      </c>
      <c r="I5" s="166"/>
      <c r="J5" s="166"/>
    </row>
    <row r="6" spans="2:10" ht="14.25" x14ac:dyDescent="0.15">
      <c r="B6" s="4" t="s">
        <v>72</v>
      </c>
      <c r="C6" s="94"/>
      <c r="D6" s="94"/>
      <c r="H6" s="1" t="s">
        <v>17</v>
      </c>
      <c r="I6" s="90"/>
      <c r="J6" s="90"/>
    </row>
    <row r="7" spans="2:10" ht="14.25" x14ac:dyDescent="0.15">
      <c r="B7" s="4" t="s">
        <v>58</v>
      </c>
      <c r="C7" s="5"/>
      <c r="D7" s="5"/>
    </row>
    <row r="8" spans="2:10" x14ac:dyDescent="0.15">
      <c r="B8" s="3" t="s">
        <v>2</v>
      </c>
      <c r="C8" s="3"/>
      <c r="D8" s="3"/>
    </row>
    <row r="10" spans="2:10" x14ac:dyDescent="0.15">
      <c r="B10" s="91"/>
      <c r="C10" s="92"/>
      <c r="D10" s="92"/>
      <c r="E10" s="93"/>
    </row>
    <row r="11" spans="2:10" ht="14.25" x14ac:dyDescent="0.15">
      <c r="B11" s="9" t="s">
        <v>19</v>
      </c>
      <c r="C11" s="3"/>
      <c r="D11" s="10">
        <v>4400</v>
      </c>
      <c r="E11" s="11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22.5" customHeight="1" x14ac:dyDescent="0.15">
      <c r="B15" s="159" t="s">
        <v>81</v>
      </c>
      <c r="C15" s="169"/>
      <c r="D15" s="169"/>
      <c r="E15" s="160"/>
      <c r="F15" s="14">
        <v>1</v>
      </c>
      <c r="G15" s="157">
        <v>3300</v>
      </c>
      <c r="H15" s="158"/>
      <c r="I15" s="157">
        <v>3300</v>
      </c>
      <c r="J15" s="158"/>
    </row>
    <row r="16" spans="2:10" ht="22.5" customHeight="1" x14ac:dyDescent="0.15">
      <c r="B16" s="167" t="s">
        <v>70</v>
      </c>
      <c r="C16" s="168"/>
      <c r="D16" s="168"/>
      <c r="E16" s="161"/>
      <c r="F16" s="14">
        <v>1</v>
      </c>
      <c r="G16" s="157">
        <v>1100</v>
      </c>
      <c r="H16" s="158"/>
      <c r="I16" s="157">
        <v>1100</v>
      </c>
      <c r="J16" s="158"/>
    </row>
    <row r="17" spans="2:12" ht="22.5" customHeight="1" thickBot="1" x14ac:dyDescent="0.2">
      <c r="B17" s="167"/>
      <c r="C17" s="168"/>
      <c r="D17" s="168"/>
      <c r="E17" s="161"/>
      <c r="F17" s="14"/>
      <c r="G17" s="157"/>
      <c r="H17" s="158"/>
      <c r="I17" s="157"/>
      <c r="J17" s="158"/>
    </row>
    <row r="18" spans="2:12" ht="22.5" customHeight="1" thickTop="1" x14ac:dyDescent="0.15">
      <c r="B18" s="126" t="s">
        <v>9</v>
      </c>
      <c r="C18" s="127"/>
      <c r="D18" s="127"/>
      <c r="E18" s="128"/>
      <c r="F18" s="39"/>
      <c r="G18" s="119"/>
      <c r="H18" s="120"/>
      <c r="I18" s="119">
        <f>I15+I16</f>
        <v>4400</v>
      </c>
      <c r="J18" s="120"/>
    </row>
    <row r="19" spans="2:12" x14ac:dyDescent="0.15">
      <c r="F19" s="92"/>
    </row>
    <row r="20" spans="2:12" x14ac:dyDescent="0.15">
      <c r="B20" s="82" t="s">
        <v>55</v>
      </c>
    </row>
    <row r="21" spans="2:12" ht="19.5" customHeight="1" x14ac:dyDescent="0.15">
      <c r="B21" s="113" t="s">
        <v>28</v>
      </c>
      <c r="C21" s="153"/>
      <c r="D21" s="153"/>
      <c r="E21" s="114"/>
      <c r="F21" s="12" t="s">
        <v>5</v>
      </c>
      <c r="G21" s="113" t="s">
        <v>6</v>
      </c>
      <c r="H21" s="114"/>
      <c r="I21" s="113" t="s">
        <v>7</v>
      </c>
      <c r="J21" s="114"/>
    </row>
    <row r="22" spans="2:12" ht="22.5" customHeight="1" x14ac:dyDescent="0.15">
      <c r="B22" s="186" t="s">
        <v>71</v>
      </c>
      <c r="C22" s="187"/>
      <c r="D22" s="187"/>
      <c r="E22" s="188"/>
      <c r="F22" s="14">
        <v>1</v>
      </c>
      <c r="G22" s="157">
        <v>6000</v>
      </c>
      <c r="H22" s="158"/>
      <c r="I22" s="157">
        <v>6000</v>
      </c>
      <c r="J22" s="158"/>
      <c r="L22" s="1" t="s">
        <v>82</v>
      </c>
    </row>
    <row r="23" spans="2:12" ht="22.5" customHeight="1" x14ac:dyDescent="0.15">
      <c r="B23" s="186" t="s">
        <v>30</v>
      </c>
      <c r="C23" s="187"/>
      <c r="D23" s="187"/>
      <c r="E23" s="188"/>
      <c r="F23" s="14">
        <v>1</v>
      </c>
      <c r="G23" s="157">
        <v>2200</v>
      </c>
      <c r="H23" s="158"/>
      <c r="I23" s="157">
        <v>2200</v>
      </c>
      <c r="J23" s="158"/>
    </row>
    <row r="24" spans="2:12" ht="22.5" customHeight="1" thickBot="1" x14ac:dyDescent="0.2">
      <c r="B24" s="42"/>
      <c r="C24" s="44"/>
      <c r="D24" s="44"/>
      <c r="E24" s="43"/>
      <c r="F24" s="14"/>
      <c r="G24" s="88"/>
      <c r="H24" s="89"/>
      <c r="I24" s="88"/>
      <c r="J24" s="89"/>
    </row>
    <row r="25" spans="2:12" ht="22.5" customHeight="1" thickTop="1" thickBot="1" x14ac:dyDescent="0.2">
      <c r="B25" s="148" t="s">
        <v>9</v>
      </c>
      <c r="C25" s="149"/>
      <c r="D25" s="149"/>
      <c r="E25" s="150"/>
      <c r="F25" s="38"/>
      <c r="G25" s="119"/>
      <c r="H25" s="120"/>
      <c r="I25" s="119">
        <f>I22+I23</f>
        <v>8200</v>
      </c>
      <c r="J25" s="120"/>
    </row>
    <row r="26" spans="2:12" ht="21.75" customHeight="1" thickTop="1" thickBot="1" x14ac:dyDescent="0.2">
      <c r="B26" s="126" t="s">
        <v>12</v>
      </c>
      <c r="C26" s="127"/>
      <c r="D26" s="127"/>
      <c r="E26" s="128"/>
      <c r="F26" s="39"/>
      <c r="G26" s="119"/>
      <c r="H26" s="120"/>
      <c r="I26" s="119">
        <f>I25-I18</f>
        <v>3800</v>
      </c>
      <c r="J26" s="120"/>
    </row>
    <row r="27" spans="2:12" ht="21.75" customHeight="1" thickTop="1" x14ac:dyDescent="0.15">
      <c r="B27" s="126" t="s">
        <v>57</v>
      </c>
      <c r="C27" s="127"/>
      <c r="D27" s="127"/>
      <c r="E27" s="128"/>
      <c r="F27" s="39"/>
      <c r="G27" s="119"/>
      <c r="H27" s="120"/>
      <c r="I27" s="119">
        <v>440</v>
      </c>
      <c r="J27" s="120"/>
    </row>
  </sheetData>
  <mergeCells count="37">
    <mergeCell ref="B2:J2"/>
    <mergeCell ref="H3:J3"/>
    <mergeCell ref="H4:J4"/>
    <mergeCell ref="H5:J5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view="pageBreakPreview" zoomScale="130" zoomScaleNormal="100" zoomScaleSheetLayoutView="130" workbookViewId="0">
      <selection activeCell="J11" sqref="J11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8" width="8.625" style="1" customWidth="1"/>
    <col min="9" max="9" width="9" style="1"/>
    <col min="10" max="10" width="11.5" style="1" customWidth="1"/>
    <col min="11" max="11" width="3" style="1" customWidth="1"/>
    <col min="12" max="16384" width="9" style="1"/>
  </cols>
  <sheetData>
    <row r="1" spans="2:10" x14ac:dyDescent="0.15">
      <c r="B1" s="1" t="s">
        <v>68</v>
      </c>
    </row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64" t="s">
        <v>83</v>
      </c>
      <c r="I3" s="164"/>
      <c r="J3" s="164"/>
    </row>
    <row r="4" spans="2:10" ht="21" x14ac:dyDescent="0.15">
      <c r="B4" s="2" t="s">
        <v>69</v>
      </c>
      <c r="C4" s="3"/>
      <c r="D4" s="3"/>
      <c r="H4" s="165" t="s">
        <v>15</v>
      </c>
      <c r="I4" s="165"/>
      <c r="J4" s="165"/>
    </row>
    <row r="5" spans="2:10" ht="18.75" customHeight="1" x14ac:dyDescent="0.15">
      <c r="H5" s="166" t="s">
        <v>16</v>
      </c>
      <c r="I5" s="166"/>
      <c r="J5" s="166"/>
    </row>
    <row r="6" spans="2:10" ht="14.25" x14ac:dyDescent="0.15">
      <c r="B6" s="4" t="s">
        <v>72</v>
      </c>
      <c r="C6" s="94"/>
      <c r="D6" s="94"/>
      <c r="H6" s="1" t="s">
        <v>17</v>
      </c>
      <c r="I6" s="101"/>
      <c r="J6" s="101"/>
    </row>
    <row r="7" spans="2:10" ht="14.25" x14ac:dyDescent="0.15">
      <c r="B7" s="4" t="s">
        <v>58</v>
      </c>
      <c r="C7" s="5"/>
      <c r="D7" s="5"/>
    </row>
    <row r="8" spans="2:10" x14ac:dyDescent="0.15">
      <c r="B8" s="3" t="s">
        <v>2</v>
      </c>
      <c r="C8" s="3"/>
      <c r="D8" s="3"/>
    </row>
    <row r="10" spans="2:10" x14ac:dyDescent="0.15">
      <c r="B10" s="102"/>
      <c r="C10" s="103"/>
      <c r="D10" s="103"/>
      <c r="E10" s="104"/>
    </row>
    <row r="11" spans="2:10" ht="14.25" x14ac:dyDescent="0.15">
      <c r="B11" s="9" t="s">
        <v>19</v>
      </c>
      <c r="C11" s="3"/>
      <c r="D11" s="10">
        <v>200000</v>
      </c>
      <c r="E11" s="11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22.5" customHeight="1" x14ac:dyDescent="0.15">
      <c r="B15" s="159" t="s">
        <v>84</v>
      </c>
      <c r="C15" s="169"/>
      <c r="D15" s="169"/>
      <c r="E15" s="160"/>
      <c r="F15" s="14">
        <v>1</v>
      </c>
      <c r="G15" s="157">
        <v>200000</v>
      </c>
      <c r="H15" s="158"/>
      <c r="I15" s="157">
        <v>200000</v>
      </c>
      <c r="J15" s="158"/>
    </row>
    <row r="16" spans="2:10" ht="22.5" customHeight="1" x14ac:dyDescent="0.15">
      <c r="B16" s="167"/>
      <c r="C16" s="168"/>
      <c r="D16" s="168"/>
      <c r="E16" s="161"/>
      <c r="F16" s="14"/>
      <c r="G16" s="157"/>
      <c r="H16" s="158"/>
      <c r="I16" s="157"/>
      <c r="J16" s="158"/>
    </row>
    <row r="17" spans="2:12" ht="22.5" customHeight="1" thickBot="1" x14ac:dyDescent="0.2">
      <c r="B17" s="167"/>
      <c r="C17" s="168"/>
      <c r="D17" s="168"/>
      <c r="E17" s="161"/>
      <c r="F17" s="14"/>
      <c r="G17" s="157"/>
      <c r="H17" s="158"/>
      <c r="I17" s="157"/>
      <c r="J17" s="158"/>
    </row>
    <row r="18" spans="2:12" ht="22.5" customHeight="1" thickTop="1" x14ac:dyDescent="0.15">
      <c r="B18" s="126" t="s">
        <v>9</v>
      </c>
      <c r="C18" s="127"/>
      <c r="D18" s="127"/>
      <c r="E18" s="128"/>
      <c r="F18" s="39"/>
      <c r="G18" s="119"/>
      <c r="H18" s="120"/>
      <c r="I18" s="119">
        <f>SUM(I15:J17)</f>
        <v>200000</v>
      </c>
      <c r="J18" s="120"/>
    </row>
    <row r="19" spans="2:12" x14ac:dyDescent="0.15">
      <c r="F19" s="103"/>
    </row>
    <row r="20" spans="2:12" x14ac:dyDescent="0.15">
      <c r="B20" s="82" t="s">
        <v>55</v>
      </c>
    </row>
    <row r="21" spans="2:12" ht="19.5" customHeight="1" x14ac:dyDescent="0.15">
      <c r="B21" s="113" t="s">
        <v>28</v>
      </c>
      <c r="C21" s="153"/>
      <c r="D21" s="153"/>
      <c r="E21" s="114"/>
      <c r="F21" s="12" t="s">
        <v>5</v>
      </c>
      <c r="G21" s="113" t="s">
        <v>6</v>
      </c>
      <c r="H21" s="114"/>
      <c r="I21" s="113" t="s">
        <v>7</v>
      </c>
      <c r="J21" s="114"/>
    </row>
    <row r="22" spans="2:12" ht="22.5" customHeight="1" x14ac:dyDescent="0.15">
      <c r="B22" s="186" t="s">
        <v>86</v>
      </c>
      <c r="C22" s="187"/>
      <c r="D22" s="187"/>
      <c r="E22" s="188"/>
      <c r="F22" s="14">
        <v>1</v>
      </c>
      <c r="G22" s="157">
        <v>110000</v>
      </c>
      <c r="H22" s="158"/>
      <c r="I22" s="157">
        <v>110000</v>
      </c>
      <c r="J22" s="158"/>
      <c r="L22" s="1" t="s">
        <v>82</v>
      </c>
    </row>
    <row r="23" spans="2:12" ht="22.5" customHeight="1" x14ac:dyDescent="0.15">
      <c r="B23" s="186" t="s">
        <v>85</v>
      </c>
      <c r="C23" s="187"/>
      <c r="D23" s="187"/>
      <c r="E23" s="188"/>
      <c r="F23" s="14">
        <v>1</v>
      </c>
      <c r="G23" s="157">
        <v>55000</v>
      </c>
      <c r="H23" s="158"/>
      <c r="I23" s="157">
        <v>55000</v>
      </c>
      <c r="J23" s="158"/>
    </row>
    <row r="24" spans="2:12" ht="22.5" customHeight="1" x14ac:dyDescent="0.15">
      <c r="B24" s="186" t="s">
        <v>87</v>
      </c>
      <c r="C24" s="187"/>
      <c r="D24" s="187"/>
      <c r="E24" s="188"/>
      <c r="F24" s="14">
        <v>1</v>
      </c>
      <c r="G24" s="198">
        <v>77000</v>
      </c>
      <c r="H24" s="199"/>
      <c r="I24" s="198">
        <v>77000</v>
      </c>
      <c r="J24" s="199"/>
    </row>
    <row r="25" spans="2:12" ht="22.5" customHeight="1" x14ac:dyDescent="0.15">
      <c r="B25" s="186" t="s">
        <v>88</v>
      </c>
      <c r="C25" s="187"/>
      <c r="D25" s="187"/>
      <c r="E25" s="188"/>
      <c r="F25" s="14">
        <v>1</v>
      </c>
      <c r="G25" s="198">
        <v>198000</v>
      </c>
      <c r="H25" s="199"/>
      <c r="I25" s="198">
        <v>198000</v>
      </c>
      <c r="J25" s="199"/>
    </row>
    <row r="26" spans="2:12" ht="22.5" customHeight="1" thickBot="1" x14ac:dyDescent="0.2">
      <c r="B26" s="193" t="s">
        <v>91</v>
      </c>
      <c r="C26" s="194"/>
      <c r="D26" s="194"/>
      <c r="E26" s="195"/>
      <c r="F26" s="14">
        <v>1</v>
      </c>
      <c r="G26" s="196">
        <v>60000</v>
      </c>
      <c r="H26" s="197"/>
      <c r="I26" s="196">
        <v>60000</v>
      </c>
      <c r="J26" s="197"/>
    </row>
    <row r="27" spans="2:12" ht="22.5" customHeight="1" thickTop="1" thickBot="1" x14ac:dyDescent="0.2">
      <c r="B27" s="148" t="s">
        <v>9</v>
      </c>
      <c r="C27" s="149"/>
      <c r="D27" s="149"/>
      <c r="E27" s="150"/>
      <c r="F27" s="38"/>
      <c r="G27" s="119"/>
      <c r="H27" s="120"/>
      <c r="I27" s="119">
        <f>SUM(I22:J26)</f>
        <v>500000</v>
      </c>
      <c r="J27" s="120"/>
    </row>
    <row r="28" spans="2:12" ht="21.75" customHeight="1" thickTop="1" thickBot="1" x14ac:dyDescent="0.2">
      <c r="B28" s="126" t="s">
        <v>12</v>
      </c>
      <c r="C28" s="127"/>
      <c r="D28" s="127"/>
      <c r="E28" s="128"/>
      <c r="F28" s="39"/>
      <c r="G28" s="119"/>
      <c r="H28" s="120"/>
      <c r="I28" s="119">
        <f>I27-I18</f>
        <v>300000</v>
      </c>
      <c r="J28" s="120"/>
    </row>
    <row r="29" spans="2:12" ht="21.75" customHeight="1" thickTop="1" x14ac:dyDescent="0.15">
      <c r="B29" s="126" t="s">
        <v>57</v>
      </c>
      <c r="C29" s="127"/>
      <c r="D29" s="127"/>
      <c r="E29" s="128"/>
      <c r="F29" s="39"/>
      <c r="G29" s="119"/>
      <c r="H29" s="120"/>
      <c r="I29" s="119">
        <v>20000</v>
      </c>
      <c r="J29" s="120"/>
    </row>
  </sheetData>
  <mergeCells count="46">
    <mergeCell ref="B28:E28"/>
    <mergeCell ref="G28:H28"/>
    <mergeCell ref="I28:J28"/>
    <mergeCell ref="B29:E29"/>
    <mergeCell ref="G29:H29"/>
    <mergeCell ref="I29:J29"/>
    <mergeCell ref="B23:E23"/>
    <mergeCell ref="G23:H23"/>
    <mergeCell ref="I23:J23"/>
    <mergeCell ref="B27:E27"/>
    <mergeCell ref="G27:H27"/>
    <mergeCell ref="I27:J27"/>
    <mergeCell ref="B24:E24"/>
    <mergeCell ref="B25:E25"/>
    <mergeCell ref="B26:E26"/>
    <mergeCell ref="I26:J26"/>
    <mergeCell ref="I24:J24"/>
    <mergeCell ref="I25:J25"/>
    <mergeCell ref="G26:H26"/>
    <mergeCell ref="G25:H25"/>
    <mergeCell ref="G24:H24"/>
    <mergeCell ref="B21:E21"/>
    <mergeCell ref="G21:H21"/>
    <mergeCell ref="I21:J21"/>
    <mergeCell ref="B22:E22"/>
    <mergeCell ref="G22:H22"/>
    <mergeCell ref="I22:J22"/>
    <mergeCell ref="B17:E17"/>
    <mergeCell ref="G17:H17"/>
    <mergeCell ref="I17:J17"/>
    <mergeCell ref="B18:E18"/>
    <mergeCell ref="G18:H18"/>
    <mergeCell ref="I18:J18"/>
    <mergeCell ref="B15:E15"/>
    <mergeCell ref="G15:H15"/>
    <mergeCell ref="I15:J15"/>
    <mergeCell ref="B16:E16"/>
    <mergeCell ref="G16:H16"/>
    <mergeCell ref="I16:J16"/>
    <mergeCell ref="B2:J2"/>
    <mergeCell ref="H3:J3"/>
    <mergeCell ref="H4:J4"/>
    <mergeCell ref="H5:J5"/>
    <mergeCell ref="B14:E14"/>
    <mergeCell ref="G14:H14"/>
    <mergeCell ref="I14:J14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L31"/>
  <sheetViews>
    <sheetView view="pageBreakPreview" zoomScale="130" zoomScaleNormal="100" zoomScaleSheetLayoutView="130" workbookViewId="0">
      <selection activeCell="I31" sqref="I31:J31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6" width="8.625" style="1" customWidth="1"/>
    <col min="7" max="7" width="10.5" style="1" customWidth="1"/>
    <col min="8" max="8" width="4.625" style="1" customWidth="1"/>
    <col min="9" max="10" width="10.5" style="1" customWidth="1"/>
    <col min="11" max="11" width="3" style="1" customWidth="1"/>
    <col min="12" max="16384" width="9" style="1"/>
  </cols>
  <sheetData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52" t="s">
        <v>73</v>
      </c>
      <c r="I3" s="152"/>
      <c r="J3" s="152"/>
    </row>
    <row r="4" spans="2:10" ht="21" x14ac:dyDescent="0.15">
      <c r="B4" s="156" t="s">
        <v>79</v>
      </c>
      <c r="C4" s="156"/>
      <c r="D4" s="105" t="s">
        <v>74</v>
      </c>
    </row>
    <row r="5" spans="2:10" ht="13.5" customHeight="1" x14ac:dyDescent="0.15">
      <c r="G5" s="1" t="s">
        <v>15</v>
      </c>
      <c r="H5" s="141"/>
      <c r="I5" s="141"/>
      <c r="J5" s="141"/>
    </row>
    <row r="6" spans="2:10" ht="13.5" customHeight="1" x14ac:dyDescent="0.15">
      <c r="B6" s="4" t="s">
        <v>78</v>
      </c>
      <c r="C6" s="154"/>
      <c r="D6" s="154"/>
      <c r="I6" s="95"/>
      <c r="J6" s="95"/>
    </row>
    <row r="7" spans="2:10" ht="13.5" customHeight="1" x14ac:dyDescent="0.15">
      <c r="G7" s="1" t="s">
        <v>16</v>
      </c>
      <c r="H7" s="141"/>
      <c r="I7" s="141"/>
      <c r="J7" s="141"/>
    </row>
    <row r="8" spans="2:10" ht="13.5" customHeight="1" x14ac:dyDescent="0.15">
      <c r="B8" s="3" t="s">
        <v>76</v>
      </c>
      <c r="C8" s="155"/>
      <c r="D8" s="155"/>
    </row>
    <row r="9" spans="2:10" ht="13.5" customHeight="1" x14ac:dyDescent="0.15">
      <c r="G9" s="1" t="s">
        <v>17</v>
      </c>
      <c r="H9" s="141"/>
      <c r="I9" s="141"/>
      <c r="J9" s="141"/>
    </row>
    <row r="10" spans="2:10" x14ac:dyDescent="0.15">
      <c r="B10" s="146" t="s">
        <v>19</v>
      </c>
      <c r="C10" s="142">
        <f>$I$20</f>
        <v>0</v>
      </c>
      <c r="D10" s="142"/>
      <c r="E10" s="143"/>
    </row>
    <row r="11" spans="2:10" x14ac:dyDescent="0.15">
      <c r="B11" s="147"/>
      <c r="C11" s="144"/>
      <c r="D11" s="144"/>
      <c r="E11" s="145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23.25" customHeight="1" x14ac:dyDescent="0.15">
      <c r="B15" s="129"/>
      <c r="C15" s="130"/>
      <c r="D15" s="130"/>
      <c r="E15" s="131"/>
      <c r="F15" s="106"/>
      <c r="G15" s="111"/>
      <c r="H15" s="112"/>
      <c r="I15" s="111"/>
      <c r="J15" s="112"/>
    </row>
    <row r="16" spans="2:10" ht="23.25" customHeight="1" x14ac:dyDescent="0.15">
      <c r="B16" s="132"/>
      <c r="C16" s="133"/>
      <c r="D16" s="133"/>
      <c r="E16" s="134"/>
      <c r="F16" s="106"/>
      <c r="G16" s="111"/>
      <c r="H16" s="112"/>
      <c r="I16" s="111"/>
      <c r="J16" s="112"/>
    </row>
    <row r="17" spans="2:12" ht="23.25" customHeight="1" x14ac:dyDescent="0.15">
      <c r="B17" s="132"/>
      <c r="C17" s="133"/>
      <c r="D17" s="133"/>
      <c r="E17" s="134"/>
      <c r="F17" s="107"/>
      <c r="G17" s="111"/>
      <c r="H17" s="112"/>
      <c r="I17" s="111"/>
      <c r="J17" s="112"/>
    </row>
    <row r="18" spans="2:12" ht="23.25" customHeight="1" x14ac:dyDescent="0.15">
      <c r="B18" s="132"/>
      <c r="C18" s="133"/>
      <c r="D18" s="133"/>
      <c r="E18" s="134"/>
      <c r="F18" s="107"/>
      <c r="G18" s="111"/>
      <c r="H18" s="112"/>
      <c r="I18" s="111"/>
      <c r="J18" s="112"/>
    </row>
    <row r="19" spans="2:12" ht="23.25" customHeight="1" thickBot="1" x14ac:dyDescent="0.2">
      <c r="B19" s="132"/>
      <c r="C19" s="133"/>
      <c r="D19" s="133"/>
      <c r="E19" s="134"/>
      <c r="F19" s="107"/>
      <c r="G19" s="111"/>
      <c r="H19" s="112"/>
      <c r="I19" s="121"/>
      <c r="J19" s="122"/>
    </row>
    <row r="20" spans="2:12" ht="23.25" customHeight="1" thickTop="1" x14ac:dyDescent="0.15">
      <c r="B20" s="126" t="s">
        <v>9</v>
      </c>
      <c r="C20" s="127"/>
      <c r="D20" s="127"/>
      <c r="E20" s="128"/>
      <c r="F20" s="39"/>
      <c r="G20" s="119"/>
      <c r="H20" s="120"/>
      <c r="I20" s="119">
        <f>SUM(I15:J19)</f>
        <v>0</v>
      </c>
      <c r="J20" s="120"/>
    </row>
    <row r="22" spans="2:12" x14ac:dyDescent="0.15">
      <c r="B22" s="82" t="s">
        <v>55</v>
      </c>
    </row>
    <row r="23" spans="2:12" ht="19.5" customHeight="1" x14ac:dyDescent="0.15">
      <c r="B23" s="113" t="s">
        <v>3</v>
      </c>
      <c r="C23" s="114"/>
      <c r="D23" s="113" t="s">
        <v>80</v>
      </c>
      <c r="E23" s="114"/>
      <c r="F23" s="12" t="s">
        <v>5</v>
      </c>
      <c r="G23" s="113" t="s">
        <v>6</v>
      </c>
      <c r="H23" s="114"/>
      <c r="I23" s="113" t="s">
        <v>7</v>
      </c>
      <c r="J23" s="114"/>
    </row>
    <row r="24" spans="2:12" ht="21.75" customHeight="1" x14ac:dyDescent="0.15">
      <c r="B24" s="135"/>
      <c r="C24" s="136"/>
      <c r="D24" s="135"/>
      <c r="E24" s="137"/>
      <c r="F24" s="106"/>
      <c r="G24" s="111"/>
      <c r="H24" s="112"/>
      <c r="I24" s="111"/>
      <c r="J24" s="112"/>
      <c r="L24" s="1" t="s">
        <v>82</v>
      </c>
    </row>
    <row r="25" spans="2:12" ht="21.75" customHeight="1" x14ac:dyDescent="0.15">
      <c r="B25" s="129"/>
      <c r="C25" s="131"/>
      <c r="D25" s="129"/>
      <c r="E25" s="131"/>
      <c r="F25" s="107"/>
      <c r="G25" s="111"/>
      <c r="H25" s="112"/>
      <c r="I25" s="111"/>
      <c r="J25" s="112"/>
    </row>
    <row r="26" spans="2:12" ht="21.75" customHeight="1" x14ac:dyDescent="0.15">
      <c r="B26" s="129"/>
      <c r="C26" s="131"/>
      <c r="D26" s="129"/>
      <c r="E26" s="131"/>
      <c r="F26" s="107"/>
      <c r="G26" s="111"/>
      <c r="H26" s="112"/>
      <c r="I26" s="111"/>
      <c r="J26" s="112"/>
    </row>
    <row r="27" spans="2:12" ht="21.75" customHeight="1" x14ac:dyDescent="0.15">
      <c r="B27" s="132"/>
      <c r="C27" s="134"/>
      <c r="D27" s="132"/>
      <c r="E27" s="134"/>
      <c r="F27" s="107"/>
      <c r="G27" s="111"/>
      <c r="H27" s="112"/>
      <c r="I27" s="111"/>
      <c r="J27" s="112"/>
    </row>
    <row r="28" spans="2:12" ht="21.75" customHeight="1" thickBot="1" x14ac:dyDescent="0.2">
      <c r="B28" s="138"/>
      <c r="C28" s="139"/>
      <c r="D28" s="138"/>
      <c r="E28" s="139"/>
      <c r="F28" s="108"/>
      <c r="G28" s="121"/>
      <c r="H28" s="122"/>
      <c r="I28" s="121"/>
      <c r="J28" s="122"/>
    </row>
    <row r="29" spans="2:12" ht="22.5" customHeight="1" thickTop="1" thickBot="1" x14ac:dyDescent="0.2">
      <c r="B29" s="148" t="s">
        <v>9</v>
      </c>
      <c r="C29" s="149"/>
      <c r="D29" s="149"/>
      <c r="E29" s="150"/>
      <c r="F29" s="38"/>
      <c r="G29" s="119"/>
      <c r="H29" s="120"/>
      <c r="I29" s="119">
        <f>SUM(I24:J28)</f>
        <v>0</v>
      </c>
      <c r="J29" s="120"/>
    </row>
    <row r="30" spans="2:12" ht="21.75" customHeight="1" thickTop="1" thickBot="1" x14ac:dyDescent="0.2">
      <c r="B30" s="126" t="s">
        <v>12</v>
      </c>
      <c r="C30" s="127"/>
      <c r="D30" s="127"/>
      <c r="E30" s="128"/>
      <c r="F30" s="39"/>
      <c r="G30" s="119"/>
      <c r="H30" s="120"/>
      <c r="I30" s="119">
        <f>I29-I20</f>
        <v>0</v>
      </c>
      <c r="J30" s="120"/>
    </row>
    <row r="31" spans="2:12" ht="21.75" customHeight="1" thickTop="1" x14ac:dyDescent="0.15">
      <c r="B31" s="126" t="s">
        <v>57</v>
      </c>
      <c r="C31" s="127"/>
      <c r="D31" s="127"/>
      <c r="E31" s="128"/>
      <c r="F31" s="39"/>
      <c r="G31" s="119"/>
      <c r="H31" s="120"/>
      <c r="I31" s="119">
        <f>ROUNDDOWN(I20/10,0)</f>
        <v>0</v>
      </c>
      <c r="J31" s="120"/>
    </row>
  </sheetData>
  <mergeCells count="64">
    <mergeCell ref="H7:J7"/>
    <mergeCell ref="I19:J19"/>
    <mergeCell ref="I18:J18"/>
    <mergeCell ref="B2:J2"/>
    <mergeCell ref="H3:J3"/>
    <mergeCell ref="B4:C4"/>
    <mergeCell ref="H5:J5"/>
    <mergeCell ref="C6:D6"/>
    <mergeCell ref="C8:D8"/>
    <mergeCell ref="H9:J9"/>
    <mergeCell ref="B10:B11"/>
    <mergeCell ref="C10:E11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20:E20"/>
    <mergeCell ref="G20:H20"/>
    <mergeCell ref="I20:J20"/>
    <mergeCell ref="B17:E17"/>
    <mergeCell ref="G17:H17"/>
    <mergeCell ref="I17:J17"/>
    <mergeCell ref="B18:E18"/>
    <mergeCell ref="G18:H18"/>
    <mergeCell ref="B19:E19"/>
    <mergeCell ref="G19:H19"/>
    <mergeCell ref="B23:C23"/>
    <mergeCell ref="D23:E23"/>
    <mergeCell ref="G23:H23"/>
    <mergeCell ref="I23:J23"/>
    <mergeCell ref="B24:C24"/>
    <mergeCell ref="D24:E24"/>
    <mergeCell ref="G24:H24"/>
    <mergeCell ref="I24:J24"/>
    <mergeCell ref="B25:C25"/>
    <mergeCell ref="D25:E25"/>
    <mergeCell ref="B26:C26"/>
    <mergeCell ref="D26:E26"/>
    <mergeCell ref="B27:C27"/>
    <mergeCell ref="D27:E27"/>
    <mergeCell ref="B28:C28"/>
    <mergeCell ref="D28:E28"/>
    <mergeCell ref="B29:E29"/>
    <mergeCell ref="G29:H29"/>
    <mergeCell ref="I29:J29"/>
    <mergeCell ref="G28:H28"/>
    <mergeCell ref="B30:E30"/>
    <mergeCell ref="G30:H30"/>
    <mergeCell ref="I30:J30"/>
    <mergeCell ref="B31:E31"/>
    <mergeCell ref="G31:H31"/>
    <mergeCell ref="I31:J31"/>
    <mergeCell ref="G25:H25"/>
    <mergeCell ref="G26:H26"/>
    <mergeCell ref="G27:H27"/>
    <mergeCell ref="I28:J28"/>
    <mergeCell ref="I26:J26"/>
    <mergeCell ref="I25:J25"/>
    <mergeCell ref="I27:J2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view="pageBreakPreview" zoomScale="130" zoomScaleNormal="100" zoomScaleSheetLayoutView="130" workbookViewId="0">
      <selection activeCell="I29" sqref="I29:J29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8" width="8.625" style="1" customWidth="1"/>
    <col min="9" max="9" width="9" style="1"/>
    <col min="10" max="10" width="11.5" style="1" customWidth="1"/>
    <col min="11" max="11" width="3" style="1" customWidth="1"/>
    <col min="12" max="16384" width="9" style="1"/>
  </cols>
  <sheetData>
    <row r="1" spans="2:10" x14ac:dyDescent="0.15">
      <c r="B1" s="1" t="s">
        <v>60</v>
      </c>
    </row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64" t="s">
        <v>89</v>
      </c>
      <c r="I3" s="164"/>
      <c r="J3" s="164"/>
    </row>
    <row r="4" spans="2:10" ht="21" x14ac:dyDescent="0.15">
      <c r="B4" s="2" t="s">
        <v>14</v>
      </c>
      <c r="C4" s="3"/>
      <c r="D4" s="3"/>
      <c r="H4" s="165" t="s">
        <v>15</v>
      </c>
      <c r="I4" s="165"/>
      <c r="J4" s="165"/>
    </row>
    <row r="5" spans="2:10" ht="18.75" customHeight="1" x14ac:dyDescent="0.15">
      <c r="H5" s="166" t="s">
        <v>16</v>
      </c>
      <c r="I5" s="166"/>
      <c r="J5" s="166"/>
    </row>
    <row r="6" spans="2:10" ht="14.25" x14ac:dyDescent="0.15">
      <c r="B6" s="4" t="s">
        <v>58</v>
      </c>
      <c r="C6" s="5"/>
      <c r="D6" s="5"/>
      <c r="H6" s="1" t="s">
        <v>17</v>
      </c>
    </row>
    <row r="8" spans="2:10" x14ac:dyDescent="0.15">
      <c r="B8" s="3" t="s">
        <v>2</v>
      </c>
      <c r="C8" s="3"/>
      <c r="D8" s="3"/>
    </row>
    <row r="10" spans="2:10" x14ac:dyDescent="0.15">
      <c r="B10" s="6"/>
      <c r="C10" s="7"/>
      <c r="D10" s="7"/>
      <c r="E10" s="8"/>
    </row>
    <row r="11" spans="2:10" ht="14.25" x14ac:dyDescent="0.15">
      <c r="B11" s="9" t="s">
        <v>19</v>
      </c>
      <c r="C11" s="3"/>
      <c r="D11" s="10">
        <v>56074</v>
      </c>
      <c r="E11" s="11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22.5" customHeight="1" x14ac:dyDescent="0.15">
      <c r="B15" s="159" t="s">
        <v>31</v>
      </c>
      <c r="C15" s="169"/>
      <c r="D15" s="169"/>
      <c r="E15" s="160"/>
      <c r="F15" s="14">
        <v>1</v>
      </c>
      <c r="G15" s="157">
        <v>43900</v>
      </c>
      <c r="H15" s="158"/>
      <c r="I15" s="157">
        <v>43900</v>
      </c>
      <c r="J15" s="158"/>
    </row>
    <row r="16" spans="2:10" ht="22.5" customHeight="1" x14ac:dyDescent="0.15">
      <c r="B16" s="167" t="s">
        <v>8</v>
      </c>
      <c r="C16" s="168"/>
      <c r="D16" s="168"/>
      <c r="E16" s="161"/>
      <c r="F16" s="14">
        <v>1</v>
      </c>
      <c r="G16" s="157">
        <v>9000</v>
      </c>
      <c r="H16" s="158"/>
      <c r="I16" s="157">
        <v>9000</v>
      </c>
      <c r="J16" s="158"/>
    </row>
    <row r="17" spans="2:10" ht="22.5" customHeight="1" x14ac:dyDescent="0.15">
      <c r="B17" s="79"/>
      <c r="C17" s="80"/>
      <c r="D17" s="80"/>
      <c r="E17" s="81"/>
      <c r="F17" s="34"/>
      <c r="G17" s="76"/>
      <c r="H17" s="77"/>
      <c r="I17" s="76"/>
      <c r="J17" s="77"/>
    </row>
    <row r="18" spans="2:10" ht="20.25" customHeight="1" thickBot="1" x14ac:dyDescent="0.2">
      <c r="B18" s="20" t="s">
        <v>11</v>
      </c>
      <c r="C18" s="21"/>
      <c r="D18" s="21"/>
      <c r="E18" s="22"/>
      <c r="F18" s="23"/>
      <c r="G18" s="24"/>
      <c r="H18" s="25"/>
      <c r="I18" s="115">
        <f>SUM(I15:J17)</f>
        <v>52900</v>
      </c>
      <c r="J18" s="116"/>
    </row>
    <row r="19" spans="2:10" ht="22.5" customHeight="1" thickTop="1" thickBot="1" x14ac:dyDescent="0.2">
      <c r="B19" s="123" t="s">
        <v>77</v>
      </c>
      <c r="C19" s="124"/>
      <c r="D19" s="124"/>
      <c r="E19" s="125"/>
      <c r="F19" s="31"/>
      <c r="G19" s="32"/>
      <c r="H19" s="33"/>
      <c r="I19" s="117">
        <f>ROUNDDOWN(I18*6%,0)</f>
        <v>3174</v>
      </c>
      <c r="J19" s="118"/>
    </row>
    <row r="20" spans="2:10" ht="22.5" customHeight="1" thickTop="1" x14ac:dyDescent="0.15">
      <c r="B20" s="126" t="s">
        <v>9</v>
      </c>
      <c r="C20" s="127"/>
      <c r="D20" s="127"/>
      <c r="E20" s="128"/>
      <c r="F20" s="39"/>
      <c r="G20" s="119"/>
      <c r="H20" s="120"/>
      <c r="I20" s="119">
        <f>I19+I18</f>
        <v>56074</v>
      </c>
      <c r="J20" s="120"/>
    </row>
    <row r="22" spans="2:10" x14ac:dyDescent="0.15">
      <c r="B22" s="82" t="s">
        <v>55</v>
      </c>
    </row>
    <row r="23" spans="2:10" ht="19.5" customHeight="1" x14ac:dyDescent="0.15">
      <c r="B23" s="113" t="s">
        <v>3</v>
      </c>
      <c r="C23" s="114"/>
      <c r="D23" s="113" t="s">
        <v>4</v>
      </c>
      <c r="E23" s="114"/>
      <c r="F23" s="12" t="s">
        <v>5</v>
      </c>
      <c r="G23" s="113" t="s">
        <v>6</v>
      </c>
      <c r="H23" s="114"/>
      <c r="I23" s="113" t="s">
        <v>7</v>
      </c>
      <c r="J23" s="114"/>
    </row>
    <row r="24" spans="2:10" ht="32.25" customHeight="1" x14ac:dyDescent="0.15">
      <c r="B24" s="159" t="s">
        <v>59</v>
      </c>
      <c r="C24" s="160"/>
      <c r="D24" s="159" t="s">
        <v>32</v>
      </c>
      <c r="E24" s="161"/>
      <c r="F24" s="14">
        <v>2</v>
      </c>
      <c r="G24" s="157">
        <v>138000</v>
      </c>
      <c r="H24" s="158"/>
      <c r="I24" s="157">
        <f>138000*2</f>
        <v>276000</v>
      </c>
      <c r="J24" s="158"/>
    </row>
    <row r="25" spans="2:10" ht="22.5" customHeight="1" x14ac:dyDescent="0.15">
      <c r="B25" s="17" t="s">
        <v>8</v>
      </c>
      <c r="C25" s="18"/>
      <c r="D25" s="17"/>
      <c r="E25" s="19"/>
      <c r="F25" s="34">
        <v>2</v>
      </c>
      <c r="G25" s="162">
        <v>9540</v>
      </c>
      <c r="H25" s="163"/>
      <c r="I25" s="157">
        <v>19080</v>
      </c>
      <c r="J25" s="158"/>
    </row>
    <row r="26" spans="2:10" ht="22.5" customHeight="1" thickBot="1" x14ac:dyDescent="0.2">
      <c r="B26" s="84"/>
      <c r="C26" s="78"/>
      <c r="D26" s="83"/>
      <c r="E26" s="85"/>
      <c r="F26" s="23"/>
      <c r="G26" s="74"/>
      <c r="H26" s="75"/>
      <c r="I26" s="86"/>
      <c r="J26" s="87"/>
    </row>
    <row r="27" spans="2:10" ht="22.5" customHeight="1" thickTop="1" thickBot="1" x14ac:dyDescent="0.2">
      <c r="B27" s="148" t="s">
        <v>9</v>
      </c>
      <c r="C27" s="149"/>
      <c r="D27" s="149"/>
      <c r="E27" s="150"/>
      <c r="F27" s="38"/>
      <c r="G27" s="119"/>
      <c r="H27" s="120"/>
      <c r="I27" s="119">
        <f>SUM(I24:J26)</f>
        <v>295080</v>
      </c>
      <c r="J27" s="120"/>
    </row>
    <row r="28" spans="2:10" ht="21.75" customHeight="1" thickTop="1" thickBot="1" x14ac:dyDescent="0.2">
      <c r="B28" s="126" t="s">
        <v>12</v>
      </c>
      <c r="C28" s="127"/>
      <c r="D28" s="127"/>
      <c r="E28" s="128"/>
      <c r="F28" s="39"/>
      <c r="G28" s="119"/>
      <c r="H28" s="120"/>
      <c r="I28" s="119">
        <f>I27-I20</f>
        <v>239006</v>
      </c>
      <c r="J28" s="120"/>
    </row>
    <row r="29" spans="2:10" ht="21.75" customHeight="1" thickTop="1" x14ac:dyDescent="0.15">
      <c r="B29" s="126" t="s">
        <v>57</v>
      </c>
      <c r="C29" s="127"/>
      <c r="D29" s="127"/>
      <c r="E29" s="128"/>
      <c r="F29" s="39"/>
      <c r="G29" s="119"/>
      <c r="H29" s="120"/>
      <c r="I29" s="119">
        <v>5607</v>
      </c>
      <c r="J29" s="120"/>
    </row>
  </sheetData>
  <mergeCells count="38">
    <mergeCell ref="I18:J18"/>
    <mergeCell ref="B19:E19"/>
    <mergeCell ref="I19:J19"/>
    <mergeCell ref="B20:E20"/>
    <mergeCell ref="G20:H20"/>
    <mergeCell ref="I20:J20"/>
    <mergeCell ref="B2:J2"/>
    <mergeCell ref="H3:J3"/>
    <mergeCell ref="H4:J4"/>
    <mergeCell ref="H5:J5"/>
    <mergeCell ref="B23:C23"/>
    <mergeCell ref="D23:E23"/>
    <mergeCell ref="I23:J23"/>
    <mergeCell ref="B16:E16"/>
    <mergeCell ref="G16:H16"/>
    <mergeCell ref="I16:J16"/>
    <mergeCell ref="B14:E14"/>
    <mergeCell ref="G14:H14"/>
    <mergeCell ref="I14:J14"/>
    <mergeCell ref="B15:E15"/>
    <mergeCell ref="G15:H15"/>
    <mergeCell ref="I15:J15"/>
    <mergeCell ref="B29:E29"/>
    <mergeCell ref="G29:H29"/>
    <mergeCell ref="I29:J29"/>
    <mergeCell ref="G23:H23"/>
    <mergeCell ref="I25:J25"/>
    <mergeCell ref="B24:C24"/>
    <mergeCell ref="D24:E24"/>
    <mergeCell ref="G24:H24"/>
    <mergeCell ref="I24:J24"/>
    <mergeCell ref="B28:E28"/>
    <mergeCell ref="G28:H28"/>
    <mergeCell ref="I28:J28"/>
    <mergeCell ref="B27:E27"/>
    <mergeCell ref="G27:H27"/>
    <mergeCell ref="I27:J27"/>
    <mergeCell ref="G25:H25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view="pageBreakPreview" zoomScale="130" zoomScaleNormal="100" zoomScaleSheetLayoutView="130" workbookViewId="0">
      <selection activeCell="I29" sqref="I29:J29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8" width="8.625" style="1" customWidth="1"/>
    <col min="9" max="9" width="9" style="1"/>
    <col min="10" max="10" width="11.5" style="1" customWidth="1"/>
    <col min="11" max="11" width="3" style="1" customWidth="1"/>
    <col min="12" max="16384" width="9" style="1"/>
  </cols>
  <sheetData>
    <row r="1" spans="2:10" x14ac:dyDescent="0.15">
      <c r="B1" s="1" t="s">
        <v>61</v>
      </c>
    </row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64" t="s">
        <v>89</v>
      </c>
      <c r="I3" s="164"/>
      <c r="J3" s="164"/>
    </row>
    <row r="4" spans="2:10" ht="21" x14ac:dyDescent="0.15">
      <c r="B4" s="2" t="s">
        <v>14</v>
      </c>
      <c r="C4" s="3"/>
      <c r="D4" s="3"/>
      <c r="H4" s="165" t="s">
        <v>15</v>
      </c>
      <c r="I4" s="165"/>
      <c r="J4" s="165"/>
    </row>
    <row r="5" spans="2:10" ht="18.75" customHeight="1" x14ac:dyDescent="0.15">
      <c r="H5" s="166" t="s">
        <v>16</v>
      </c>
      <c r="I5" s="166"/>
      <c r="J5" s="166"/>
    </row>
    <row r="6" spans="2:10" ht="14.25" x14ac:dyDescent="0.15">
      <c r="B6" s="4" t="s">
        <v>58</v>
      </c>
      <c r="C6" s="5"/>
      <c r="D6" s="5"/>
      <c r="H6" s="1" t="s">
        <v>17</v>
      </c>
    </row>
    <row r="8" spans="2:10" x14ac:dyDescent="0.15">
      <c r="B8" s="3" t="s">
        <v>2</v>
      </c>
      <c r="C8" s="3"/>
      <c r="D8" s="3"/>
    </row>
    <row r="10" spans="2:10" x14ac:dyDescent="0.15">
      <c r="B10" s="54"/>
      <c r="C10" s="55"/>
      <c r="D10" s="55"/>
      <c r="E10" s="56"/>
    </row>
    <row r="11" spans="2:10" ht="14.25" x14ac:dyDescent="0.15">
      <c r="B11" s="9" t="s">
        <v>19</v>
      </c>
      <c r="C11" s="3"/>
      <c r="D11" s="10">
        <v>9434</v>
      </c>
      <c r="E11" s="11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22.5" customHeight="1" x14ac:dyDescent="0.15">
      <c r="B15" s="159" t="s">
        <v>31</v>
      </c>
      <c r="C15" s="169"/>
      <c r="D15" s="169"/>
      <c r="E15" s="160"/>
      <c r="F15" s="14"/>
      <c r="G15" s="157"/>
      <c r="H15" s="158"/>
      <c r="I15" s="157"/>
      <c r="J15" s="158"/>
    </row>
    <row r="16" spans="2:10" ht="22.5" customHeight="1" x14ac:dyDescent="0.15">
      <c r="B16" s="167" t="s">
        <v>41</v>
      </c>
      <c r="C16" s="168"/>
      <c r="D16" s="168"/>
      <c r="E16" s="161"/>
      <c r="F16" s="14">
        <v>1</v>
      </c>
      <c r="G16" s="157">
        <v>8900</v>
      </c>
      <c r="H16" s="158"/>
      <c r="I16" s="157">
        <v>8900</v>
      </c>
      <c r="J16" s="158"/>
    </row>
    <row r="17" spans="2:10" ht="22.5" customHeight="1" x14ac:dyDescent="0.15">
      <c r="B17" s="68"/>
      <c r="C17" s="69"/>
      <c r="D17" s="69"/>
      <c r="E17" s="65"/>
      <c r="F17" s="66"/>
      <c r="G17" s="67"/>
      <c r="H17" s="73"/>
      <c r="I17" s="72"/>
      <c r="J17" s="73"/>
    </row>
    <row r="18" spans="2:10" ht="22.5" customHeight="1" thickBot="1" x14ac:dyDescent="0.2">
      <c r="B18" s="57" t="s">
        <v>11</v>
      </c>
      <c r="C18" s="58"/>
      <c r="D18" s="58"/>
      <c r="E18" s="59"/>
      <c r="F18" s="23"/>
      <c r="G18" s="52"/>
      <c r="H18" s="53"/>
      <c r="I18" s="115">
        <f>SUM(I15:J17)</f>
        <v>8900</v>
      </c>
      <c r="J18" s="116"/>
    </row>
    <row r="19" spans="2:10" ht="22.5" customHeight="1" thickTop="1" thickBot="1" x14ac:dyDescent="0.2">
      <c r="B19" s="123" t="s">
        <v>77</v>
      </c>
      <c r="C19" s="124"/>
      <c r="D19" s="124"/>
      <c r="E19" s="125"/>
      <c r="F19" s="31"/>
      <c r="G19" s="32"/>
      <c r="H19" s="33"/>
      <c r="I19" s="117">
        <f>ROUNDDOWN(I18*6%,0)</f>
        <v>534</v>
      </c>
      <c r="J19" s="118"/>
    </row>
    <row r="20" spans="2:10" ht="22.5" customHeight="1" thickTop="1" x14ac:dyDescent="0.15">
      <c r="B20" s="126" t="s">
        <v>9</v>
      </c>
      <c r="C20" s="127"/>
      <c r="D20" s="127"/>
      <c r="E20" s="128"/>
      <c r="F20" s="39"/>
      <c r="G20" s="119"/>
      <c r="H20" s="120"/>
      <c r="I20" s="119">
        <f>I19+I18</f>
        <v>9434</v>
      </c>
      <c r="J20" s="120"/>
    </row>
    <row r="22" spans="2:10" x14ac:dyDescent="0.15">
      <c r="B22" s="82" t="s">
        <v>56</v>
      </c>
    </row>
    <row r="23" spans="2:10" ht="19.5" customHeight="1" x14ac:dyDescent="0.15">
      <c r="B23" s="113" t="s">
        <v>3</v>
      </c>
      <c r="C23" s="114"/>
      <c r="D23" s="113" t="s">
        <v>4</v>
      </c>
      <c r="E23" s="114"/>
      <c r="F23" s="12" t="s">
        <v>5</v>
      </c>
      <c r="G23" s="113" t="s">
        <v>6</v>
      </c>
      <c r="H23" s="114"/>
      <c r="I23" s="113" t="s">
        <v>7</v>
      </c>
      <c r="J23" s="114"/>
    </row>
    <row r="24" spans="2:10" ht="48" customHeight="1" x14ac:dyDescent="0.15">
      <c r="B24" s="159" t="s">
        <v>43</v>
      </c>
      <c r="C24" s="160"/>
      <c r="D24" s="159" t="s">
        <v>32</v>
      </c>
      <c r="E24" s="161"/>
      <c r="F24" s="14"/>
      <c r="G24" s="157"/>
      <c r="H24" s="158"/>
      <c r="I24" s="157"/>
      <c r="J24" s="158"/>
    </row>
    <row r="25" spans="2:10" ht="22.5" customHeight="1" x14ac:dyDescent="0.15">
      <c r="B25" s="170" t="s">
        <v>42</v>
      </c>
      <c r="C25" s="171"/>
      <c r="D25" s="171"/>
      <c r="E25" s="172"/>
      <c r="F25" s="14">
        <v>1</v>
      </c>
      <c r="G25" s="157">
        <v>20000</v>
      </c>
      <c r="H25" s="158"/>
      <c r="I25" s="157">
        <v>20000</v>
      </c>
      <c r="J25" s="158"/>
    </row>
    <row r="26" spans="2:10" ht="22.5" customHeight="1" x14ac:dyDescent="0.15">
      <c r="B26" s="68"/>
      <c r="C26" s="69"/>
      <c r="D26" s="69"/>
      <c r="E26" s="65"/>
      <c r="F26" s="66"/>
      <c r="G26" s="67"/>
      <c r="H26" s="50"/>
      <c r="I26" s="49"/>
      <c r="J26" s="50"/>
    </row>
    <row r="27" spans="2:10" ht="22.5" customHeight="1" thickBot="1" x14ac:dyDescent="0.2">
      <c r="B27" s="173" t="s">
        <v>77</v>
      </c>
      <c r="C27" s="174"/>
      <c r="D27" s="174"/>
      <c r="E27" s="175"/>
      <c r="F27" s="23"/>
      <c r="G27" s="52"/>
      <c r="H27" s="33"/>
      <c r="I27" s="176">
        <f>ROUNDDOWN(I25*6%,0)</f>
        <v>1200</v>
      </c>
      <c r="J27" s="177"/>
    </row>
    <row r="28" spans="2:10" ht="22.5" customHeight="1" thickTop="1" thickBot="1" x14ac:dyDescent="0.2">
      <c r="B28" s="148" t="s">
        <v>9</v>
      </c>
      <c r="C28" s="149"/>
      <c r="D28" s="149"/>
      <c r="E28" s="150"/>
      <c r="F28" s="38"/>
      <c r="G28" s="119"/>
      <c r="H28" s="120"/>
      <c r="I28" s="119">
        <f>I25+I27</f>
        <v>21200</v>
      </c>
      <c r="J28" s="120"/>
    </row>
    <row r="29" spans="2:10" ht="21.75" customHeight="1" thickTop="1" thickBot="1" x14ac:dyDescent="0.2">
      <c r="B29" s="126" t="s">
        <v>12</v>
      </c>
      <c r="C29" s="127"/>
      <c r="D29" s="127"/>
      <c r="E29" s="128"/>
      <c r="F29" s="39"/>
      <c r="G29" s="119"/>
      <c r="H29" s="120"/>
      <c r="I29" s="119">
        <f>I28-I20</f>
        <v>11766</v>
      </c>
      <c r="J29" s="120"/>
    </row>
    <row r="30" spans="2:10" ht="21.75" customHeight="1" thickTop="1" x14ac:dyDescent="0.15">
      <c r="B30" s="126" t="s">
        <v>57</v>
      </c>
      <c r="C30" s="127"/>
      <c r="D30" s="127"/>
      <c r="E30" s="128"/>
      <c r="F30" s="39"/>
      <c r="G30" s="119"/>
      <c r="H30" s="120"/>
      <c r="I30" s="119">
        <v>943</v>
      </c>
      <c r="J30" s="120"/>
    </row>
  </sheetData>
  <mergeCells count="41">
    <mergeCell ref="B29:E29"/>
    <mergeCell ref="G29:H29"/>
    <mergeCell ref="I29:J29"/>
    <mergeCell ref="B25:E25"/>
    <mergeCell ref="B27:E27"/>
    <mergeCell ref="G25:H25"/>
    <mergeCell ref="I25:J25"/>
    <mergeCell ref="B28:E28"/>
    <mergeCell ref="G28:H28"/>
    <mergeCell ref="I28:J28"/>
    <mergeCell ref="I27:J27"/>
    <mergeCell ref="B23:C23"/>
    <mergeCell ref="D23:E23"/>
    <mergeCell ref="I23:J23"/>
    <mergeCell ref="B24:C24"/>
    <mergeCell ref="D24:E24"/>
    <mergeCell ref="G24:H24"/>
    <mergeCell ref="I24:J24"/>
    <mergeCell ref="I16:J16"/>
    <mergeCell ref="I18:J18"/>
    <mergeCell ref="B19:E19"/>
    <mergeCell ref="I19:J19"/>
    <mergeCell ref="B20:E20"/>
    <mergeCell ref="G20:H20"/>
    <mergeCell ref="I20:J20"/>
    <mergeCell ref="B30:E30"/>
    <mergeCell ref="G30:H30"/>
    <mergeCell ref="I30:J30"/>
    <mergeCell ref="G23:H23"/>
    <mergeCell ref="B2:J2"/>
    <mergeCell ref="H3:J3"/>
    <mergeCell ref="H4:J4"/>
    <mergeCell ref="H5:J5"/>
    <mergeCell ref="B14:E14"/>
    <mergeCell ref="G14:H14"/>
    <mergeCell ref="I14:J14"/>
    <mergeCell ref="B15:E15"/>
    <mergeCell ref="G15:H15"/>
    <mergeCell ref="I15:J15"/>
    <mergeCell ref="B16:E16"/>
    <mergeCell ref="G16:H16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view="pageBreakPreview" zoomScale="130" zoomScaleNormal="100" zoomScaleSheetLayoutView="130" workbookViewId="0">
      <selection activeCell="I25" sqref="I25:J25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8" width="8.625" style="1" customWidth="1"/>
    <col min="9" max="9" width="9" style="1"/>
    <col min="10" max="10" width="11.5" style="1" customWidth="1"/>
    <col min="11" max="11" width="3" style="1" customWidth="1"/>
    <col min="12" max="16384" width="9" style="1"/>
  </cols>
  <sheetData>
    <row r="1" spans="2:10" x14ac:dyDescent="0.15">
      <c r="B1" s="1" t="s">
        <v>62</v>
      </c>
    </row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64" t="s">
        <v>89</v>
      </c>
      <c r="I3" s="164"/>
      <c r="J3" s="164"/>
    </row>
    <row r="4" spans="2:10" ht="21" x14ac:dyDescent="0.15">
      <c r="B4" s="2" t="s">
        <v>14</v>
      </c>
      <c r="C4" s="3"/>
      <c r="D4" s="3"/>
      <c r="H4" s="165" t="s">
        <v>15</v>
      </c>
      <c r="I4" s="165"/>
      <c r="J4" s="165"/>
    </row>
    <row r="5" spans="2:10" ht="18.75" customHeight="1" x14ac:dyDescent="0.15">
      <c r="H5" s="166" t="s">
        <v>16</v>
      </c>
      <c r="I5" s="166"/>
      <c r="J5" s="166"/>
    </row>
    <row r="6" spans="2:10" ht="14.25" x14ac:dyDescent="0.15">
      <c r="B6" s="4" t="s">
        <v>1</v>
      </c>
      <c r="C6" s="5"/>
      <c r="D6" s="5"/>
      <c r="H6" s="1" t="s">
        <v>17</v>
      </c>
    </row>
    <row r="8" spans="2:10" x14ac:dyDescent="0.15">
      <c r="B8" s="3" t="s">
        <v>2</v>
      </c>
      <c r="C8" s="3"/>
      <c r="D8" s="3"/>
    </row>
    <row r="10" spans="2:10" x14ac:dyDescent="0.15">
      <c r="B10" s="6"/>
      <c r="C10" s="7"/>
      <c r="D10" s="7"/>
      <c r="E10" s="8"/>
    </row>
    <row r="11" spans="2:10" ht="14.25" x14ac:dyDescent="0.15">
      <c r="B11" s="9" t="s">
        <v>19</v>
      </c>
      <c r="C11" s="3"/>
      <c r="D11" s="10">
        <v>23108</v>
      </c>
      <c r="E11" s="11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22.5" customHeight="1" x14ac:dyDescent="0.15">
      <c r="B15" s="159" t="s">
        <v>53</v>
      </c>
      <c r="C15" s="169"/>
      <c r="D15" s="169"/>
      <c r="E15" s="160"/>
      <c r="F15" s="14">
        <v>1</v>
      </c>
      <c r="G15" s="157">
        <v>21800</v>
      </c>
      <c r="H15" s="158"/>
      <c r="I15" s="157">
        <v>21800</v>
      </c>
      <c r="J15" s="158"/>
    </row>
    <row r="16" spans="2:10" ht="22.5" customHeight="1" x14ac:dyDescent="0.15">
      <c r="B16" s="167"/>
      <c r="C16" s="168"/>
      <c r="D16" s="168"/>
      <c r="E16" s="161"/>
      <c r="F16" s="14"/>
      <c r="G16" s="157"/>
      <c r="H16" s="158"/>
      <c r="I16" s="157"/>
      <c r="J16" s="158"/>
    </row>
    <row r="17" spans="2:10" ht="20.25" customHeight="1" thickBot="1" x14ac:dyDescent="0.2">
      <c r="B17" s="20" t="s">
        <v>11</v>
      </c>
      <c r="C17" s="21"/>
      <c r="D17" s="21"/>
      <c r="E17" s="22"/>
      <c r="F17" s="23"/>
      <c r="G17" s="24"/>
      <c r="H17" s="25"/>
      <c r="I17" s="115">
        <f>SUM(I15:J16)</f>
        <v>21800</v>
      </c>
      <c r="J17" s="116"/>
    </row>
    <row r="18" spans="2:10" ht="22.5" customHeight="1" thickTop="1" thickBot="1" x14ac:dyDescent="0.2">
      <c r="B18" s="123" t="s">
        <v>77</v>
      </c>
      <c r="C18" s="124"/>
      <c r="D18" s="124"/>
      <c r="E18" s="125"/>
      <c r="F18" s="31"/>
      <c r="G18" s="32"/>
      <c r="H18" s="33"/>
      <c r="I18" s="117">
        <f>ROUNDDOWN(I17*6%,0)</f>
        <v>1308</v>
      </c>
      <c r="J18" s="118"/>
    </row>
    <row r="19" spans="2:10" ht="22.5" customHeight="1" thickTop="1" x14ac:dyDescent="0.15">
      <c r="B19" s="126" t="s">
        <v>9</v>
      </c>
      <c r="C19" s="127"/>
      <c r="D19" s="127"/>
      <c r="E19" s="128"/>
      <c r="F19" s="39"/>
      <c r="G19" s="119"/>
      <c r="H19" s="120"/>
      <c r="I19" s="119">
        <f>I18+I17</f>
        <v>23108</v>
      </c>
      <c r="J19" s="120"/>
    </row>
    <row r="20" spans="2:10" x14ac:dyDescent="0.15">
      <c r="F20" s="7"/>
    </row>
    <row r="21" spans="2:10" x14ac:dyDescent="0.15">
      <c r="B21" s="82" t="s">
        <v>55</v>
      </c>
    </row>
    <row r="22" spans="2:10" ht="19.5" customHeight="1" x14ac:dyDescent="0.15">
      <c r="B22" s="113" t="s">
        <v>3</v>
      </c>
      <c r="C22" s="114"/>
      <c r="D22" s="113" t="s">
        <v>4</v>
      </c>
      <c r="E22" s="114"/>
      <c r="F22" s="12" t="s">
        <v>5</v>
      </c>
      <c r="G22" s="113" t="s">
        <v>6</v>
      </c>
      <c r="H22" s="114"/>
      <c r="I22" s="113" t="s">
        <v>7</v>
      </c>
      <c r="J22" s="114"/>
    </row>
    <row r="23" spans="2:10" ht="32.25" customHeight="1" x14ac:dyDescent="0.15">
      <c r="B23" s="159" t="s">
        <v>20</v>
      </c>
      <c r="C23" s="160"/>
      <c r="D23" s="159" t="s">
        <v>18</v>
      </c>
      <c r="E23" s="161"/>
      <c r="F23" s="14">
        <v>1</v>
      </c>
      <c r="G23" s="157">
        <v>13000</v>
      </c>
      <c r="H23" s="158"/>
      <c r="I23" s="157">
        <v>13000</v>
      </c>
      <c r="J23" s="158"/>
    </row>
    <row r="24" spans="2:10" ht="32.25" customHeight="1" thickBot="1" x14ac:dyDescent="0.2">
      <c r="B24" s="17" t="s">
        <v>21</v>
      </c>
      <c r="C24" s="30"/>
      <c r="D24" s="13" t="s">
        <v>18</v>
      </c>
      <c r="E24" s="19"/>
      <c r="F24" s="34">
        <v>2</v>
      </c>
      <c r="G24" s="115">
        <v>7500</v>
      </c>
      <c r="H24" s="116"/>
      <c r="I24" s="157">
        <v>15000</v>
      </c>
      <c r="J24" s="158"/>
    </row>
    <row r="25" spans="2:10" ht="22.5" customHeight="1" thickTop="1" thickBot="1" x14ac:dyDescent="0.2">
      <c r="B25" s="178" t="s">
        <v>9</v>
      </c>
      <c r="C25" s="179"/>
      <c r="D25" s="179"/>
      <c r="E25" s="180"/>
      <c r="F25" s="38"/>
      <c r="G25" s="119"/>
      <c r="H25" s="120"/>
      <c r="I25" s="119">
        <f>SUM(I23:J24)</f>
        <v>28000</v>
      </c>
      <c r="J25" s="120"/>
    </row>
    <row r="26" spans="2:10" ht="21.75" customHeight="1" thickTop="1" thickBot="1" x14ac:dyDescent="0.2">
      <c r="B26" s="126" t="s">
        <v>12</v>
      </c>
      <c r="C26" s="127"/>
      <c r="D26" s="127"/>
      <c r="E26" s="128"/>
      <c r="F26" s="39"/>
      <c r="G26" s="119"/>
      <c r="H26" s="120"/>
      <c r="I26" s="119">
        <f>I25-I19</f>
        <v>4892</v>
      </c>
      <c r="J26" s="120"/>
    </row>
    <row r="27" spans="2:10" ht="21.75" customHeight="1" thickTop="1" x14ac:dyDescent="0.15">
      <c r="B27" s="126" t="s">
        <v>57</v>
      </c>
      <c r="C27" s="127"/>
      <c r="D27" s="127"/>
      <c r="E27" s="128"/>
      <c r="F27" s="39"/>
      <c r="G27" s="119"/>
      <c r="H27" s="120"/>
      <c r="I27" s="119">
        <v>2310</v>
      </c>
      <c r="J27" s="120"/>
    </row>
  </sheetData>
  <mergeCells count="38">
    <mergeCell ref="B2:J2"/>
    <mergeCell ref="H3:J3"/>
    <mergeCell ref="H4:J4"/>
    <mergeCell ref="H5:J5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D23:E23"/>
    <mergeCell ref="G23:H23"/>
    <mergeCell ref="I23:J23"/>
    <mergeCell ref="I17:J17"/>
    <mergeCell ref="B18:E18"/>
    <mergeCell ref="I18:J18"/>
    <mergeCell ref="B19:E19"/>
    <mergeCell ref="G19:H19"/>
    <mergeCell ref="I19:J19"/>
    <mergeCell ref="B27:E27"/>
    <mergeCell ref="G27:H27"/>
    <mergeCell ref="I27:J27"/>
    <mergeCell ref="G22:H22"/>
    <mergeCell ref="B25:E25"/>
    <mergeCell ref="B26:E26"/>
    <mergeCell ref="G26:H26"/>
    <mergeCell ref="I26:J26"/>
    <mergeCell ref="G24:H24"/>
    <mergeCell ref="I24:J24"/>
    <mergeCell ref="G25:H25"/>
    <mergeCell ref="I25:J25"/>
    <mergeCell ref="B22:C22"/>
    <mergeCell ref="D22:E22"/>
    <mergeCell ref="I22:J22"/>
    <mergeCell ref="B23:C23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view="pageBreakPreview" zoomScale="130" zoomScaleNormal="100" zoomScaleSheetLayoutView="130" workbookViewId="0">
      <selection activeCell="I18" sqref="I18:J18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8" width="8.625" style="1" customWidth="1"/>
    <col min="9" max="9" width="9" style="1"/>
    <col min="10" max="10" width="11.5" style="1" customWidth="1"/>
    <col min="11" max="11" width="3" style="1" customWidth="1"/>
    <col min="12" max="16384" width="9" style="1"/>
  </cols>
  <sheetData>
    <row r="1" spans="2:10" x14ac:dyDescent="0.15">
      <c r="B1" s="1" t="s">
        <v>63</v>
      </c>
    </row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64" t="s">
        <v>89</v>
      </c>
      <c r="I3" s="164"/>
      <c r="J3" s="164"/>
    </row>
    <row r="4" spans="2:10" ht="21" x14ac:dyDescent="0.15">
      <c r="B4" s="2" t="s">
        <v>14</v>
      </c>
      <c r="C4" s="3"/>
      <c r="D4" s="3"/>
      <c r="H4" s="165" t="s">
        <v>15</v>
      </c>
      <c r="I4" s="165"/>
      <c r="J4" s="165"/>
    </row>
    <row r="5" spans="2:10" ht="18.75" customHeight="1" x14ac:dyDescent="0.15">
      <c r="H5" s="166" t="s">
        <v>16</v>
      </c>
      <c r="I5" s="166"/>
      <c r="J5" s="166"/>
    </row>
    <row r="6" spans="2:10" ht="14.25" x14ac:dyDescent="0.15">
      <c r="B6" s="4" t="s">
        <v>58</v>
      </c>
      <c r="C6" s="5"/>
      <c r="D6" s="5"/>
      <c r="H6" s="1" t="s">
        <v>17</v>
      </c>
    </row>
    <row r="8" spans="2:10" x14ac:dyDescent="0.15">
      <c r="B8" s="3" t="s">
        <v>2</v>
      </c>
      <c r="C8" s="3"/>
      <c r="D8" s="3"/>
    </row>
    <row r="10" spans="2:10" x14ac:dyDescent="0.15">
      <c r="B10" s="6"/>
      <c r="C10" s="7"/>
      <c r="D10" s="7"/>
      <c r="E10" s="8"/>
    </row>
    <row r="11" spans="2:10" ht="14.25" x14ac:dyDescent="0.15">
      <c r="B11" s="9" t="s">
        <v>19</v>
      </c>
      <c r="C11" s="3"/>
      <c r="D11" s="10">
        <v>161690</v>
      </c>
      <c r="E11" s="11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22.5" customHeight="1" x14ac:dyDescent="0.15">
      <c r="B15" s="159" t="s">
        <v>44</v>
      </c>
      <c r="C15" s="169"/>
      <c r="D15" s="169"/>
      <c r="E15" s="160"/>
      <c r="F15" s="14">
        <v>1</v>
      </c>
      <c r="G15" s="157">
        <v>100000</v>
      </c>
      <c r="H15" s="158"/>
      <c r="I15" s="157">
        <v>100000</v>
      </c>
      <c r="J15" s="158"/>
    </row>
    <row r="16" spans="2:10" ht="22.5" customHeight="1" x14ac:dyDescent="0.15">
      <c r="B16" s="167" t="s">
        <v>22</v>
      </c>
      <c r="C16" s="168"/>
      <c r="D16" s="168"/>
      <c r="E16" s="161"/>
      <c r="F16" s="14">
        <v>1</v>
      </c>
      <c r="G16" s="157">
        <v>5840</v>
      </c>
      <c r="H16" s="158"/>
      <c r="I16" s="157">
        <v>5840</v>
      </c>
      <c r="J16" s="158"/>
    </row>
    <row r="17" spans="2:10" ht="22.5" customHeight="1" x14ac:dyDescent="0.15">
      <c r="B17" s="6"/>
      <c r="C17" s="7"/>
      <c r="D17" s="7"/>
      <c r="E17" s="8"/>
      <c r="F17" s="34"/>
      <c r="G17" s="35"/>
      <c r="H17" s="36"/>
      <c r="I17" s="35"/>
      <c r="J17" s="36"/>
    </row>
    <row r="18" spans="2:10" ht="20.25" customHeight="1" x14ac:dyDescent="0.15">
      <c r="B18" s="6" t="s">
        <v>11</v>
      </c>
      <c r="C18" s="7"/>
      <c r="D18" s="7"/>
      <c r="E18" s="8"/>
      <c r="F18" s="34"/>
      <c r="G18" s="35"/>
      <c r="H18" s="36"/>
      <c r="I18" s="162">
        <f>SUM(I15:J17)</f>
        <v>105840</v>
      </c>
      <c r="J18" s="163"/>
    </row>
    <row r="19" spans="2:10" ht="22.5" customHeight="1" thickBot="1" x14ac:dyDescent="0.2">
      <c r="B19" s="181" t="s">
        <v>77</v>
      </c>
      <c r="C19" s="182"/>
      <c r="D19" s="182"/>
      <c r="E19" s="183"/>
      <c r="F19" s="34"/>
      <c r="G19" s="35"/>
      <c r="H19" s="36"/>
      <c r="I19" s="184">
        <f>ROUNDDOWN(I18*6%,0)</f>
        <v>6350</v>
      </c>
      <c r="J19" s="185"/>
    </row>
    <row r="20" spans="2:10" ht="22.5" customHeight="1" thickTop="1" x14ac:dyDescent="0.15">
      <c r="B20" s="26"/>
      <c r="C20" s="37"/>
      <c r="D20" s="37"/>
      <c r="E20" s="27"/>
      <c r="F20" s="39"/>
      <c r="G20" s="28"/>
      <c r="H20" s="29"/>
      <c r="I20" s="40"/>
      <c r="J20" s="41"/>
    </row>
    <row r="21" spans="2:10" ht="22.5" customHeight="1" x14ac:dyDescent="0.15">
      <c r="B21" s="167" t="s">
        <v>23</v>
      </c>
      <c r="C21" s="168"/>
      <c r="D21" s="168"/>
      <c r="E21" s="161"/>
      <c r="F21" s="14">
        <v>1</v>
      </c>
      <c r="G21" s="157">
        <v>45000</v>
      </c>
      <c r="H21" s="158"/>
      <c r="I21" s="157">
        <v>45000</v>
      </c>
      <c r="J21" s="158"/>
    </row>
    <row r="22" spans="2:10" ht="22.5" customHeight="1" x14ac:dyDescent="0.15">
      <c r="B22" s="6"/>
      <c r="C22" s="7"/>
      <c r="D22" s="7"/>
      <c r="E22" s="8"/>
      <c r="F22" s="14"/>
      <c r="G22" s="15"/>
      <c r="H22" s="16"/>
      <c r="I22" s="15"/>
      <c r="J22" s="16"/>
    </row>
    <row r="23" spans="2:10" ht="20.25" customHeight="1" x14ac:dyDescent="0.15">
      <c r="B23" s="6" t="s">
        <v>11</v>
      </c>
      <c r="C23" s="7"/>
      <c r="D23" s="7"/>
      <c r="E23" s="8"/>
      <c r="F23" s="14"/>
      <c r="G23" s="15"/>
      <c r="H23" s="16"/>
      <c r="I23" s="157">
        <f>SUM(I20:J22)</f>
        <v>45000</v>
      </c>
      <c r="J23" s="158"/>
    </row>
    <row r="24" spans="2:10" ht="22.5" customHeight="1" thickBot="1" x14ac:dyDescent="0.2">
      <c r="B24" s="173" t="s">
        <v>90</v>
      </c>
      <c r="C24" s="174"/>
      <c r="D24" s="174"/>
      <c r="E24" s="175"/>
      <c r="F24" s="31"/>
      <c r="G24" s="32"/>
      <c r="H24" s="33"/>
      <c r="I24" s="176">
        <f>ROUNDDOWN(I23*10%,0)</f>
        <v>4500</v>
      </c>
      <c r="J24" s="177"/>
    </row>
    <row r="25" spans="2:10" ht="22.5" customHeight="1" thickTop="1" x14ac:dyDescent="0.15">
      <c r="B25" s="126" t="s">
        <v>9</v>
      </c>
      <c r="C25" s="127"/>
      <c r="D25" s="127"/>
      <c r="E25" s="128"/>
      <c r="F25" s="39"/>
      <c r="G25" s="119"/>
      <c r="H25" s="120"/>
      <c r="I25" s="119">
        <f>I18+I19+I23+I24</f>
        <v>161690</v>
      </c>
      <c r="J25" s="120"/>
    </row>
    <row r="26" spans="2:10" x14ac:dyDescent="0.15">
      <c r="F26" s="7"/>
    </row>
    <row r="27" spans="2:10" x14ac:dyDescent="0.15">
      <c r="B27" s="82" t="s">
        <v>55</v>
      </c>
    </row>
    <row r="28" spans="2:10" ht="19.5" customHeight="1" x14ac:dyDescent="0.15">
      <c r="B28" s="113" t="s">
        <v>10</v>
      </c>
      <c r="C28" s="153"/>
      <c r="D28" s="153"/>
      <c r="E28" s="114"/>
      <c r="F28" s="12" t="s">
        <v>5</v>
      </c>
      <c r="G28" s="113" t="s">
        <v>6</v>
      </c>
      <c r="H28" s="114"/>
      <c r="I28" s="113" t="s">
        <v>7</v>
      </c>
      <c r="J28" s="114"/>
    </row>
    <row r="29" spans="2:10" ht="22.5" customHeight="1" x14ac:dyDescent="0.15">
      <c r="B29" s="159" t="s">
        <v>44</v>
      </c>
      <c r="C29" s="169"/>
      <c r="D29" s="169"/>
      <c r="E29" s="160"/>
      <c r="F29" s="14">
        <v>1</v>
      </c>
      <c r="G29" s="157">
        <v>106000</v>
      </c>
      <c r="H29" s="158"/>
      <c r="I29" s="157">
        <v>106000</v>
      </c>
      <c r="J29" s="158"/>
    </row>
    <row r="30" spans="2:10" ht="22.5" customHeight="1" x14ac:dyDescent="0.15">
      <c r="B30" s="167" t="s">
        <v>22</v>
      </c>
      <c r="C30" s="168"/>
      <c r="D30" s="168"/>
      <c r="E30" s="161"/>
      <c r="F30" s="14">
        <v>1</v>
      </c>
      <c r="G30" s="157">
        <v>6190</v>
      </c>
      <c r="H30" s="158"/>
      <c r="I30" s="157">
        <v>6190</v>
      </c>
      <c r="J30" s="158"/>
    </row>
    <row r="31" spans="2:10" ht="22.5" customHeight="1" x14ac:dyDescent="0.15">
      <c r="B31" s="167" t="s">
        <v>24</v>
      </c>
      <c r="C31" s="168"/>
      <c r="D31" s="168"/>
      <c r="E31" s="161"/>
      <c r="F31" s="14">
        <v>1</v>
      </c>
      <c r="G31" s="157">
        <v>50000</v>
      </c>
      <c r="H31" s="158"/>
      <c r="I31" s="157">
        <v>50000</v>
      </c>
      <c r="J31" s="158"/>
    </row>
    <row r="32" spans="2:10" ht="22.5" customHeight="1" thickBot="1" x14ac:dyDescent="0.2">
      <c r="B32" s="17"/>
      <c r="C32" s="30"/>
      <c r="D32" s="30"/>
      <c r="E32" s="19"/>
      <c r="F32" s="14"/>
      <c r="G32" s="15"/>
      <c r="H32" s="16"/>
      <c r="I32" s="15"/>
      <c r="J32" s="16"/>
    </row>
    <row r="33" spans="2:10" ht="22.5" customHeight="1" thickTop="1" thickBot="1" x14ac:dyDescent="0.2">
      <c r="B33" s="148" t="s">
        <v>9</v>
      </c>
      <c r="C33" s="149"/>
      <c r="D33" s="149"/>
      <c r="E33" s="150"/>
      <c r="F33" s="38"/>
      <c r="G33" s="119"/>
      <c r="H33" s="120"/>
      <c r="I33" s="119">
        <f>SUM(I29:J31)</f>
        <v>162190</v>
      </c>
      <c r="J33" s="120"/>
    </row>
    <row r="34" spans="2:10" ht="21.75" customHeight="1" thickTop="1" thickBot="1" x14ac:dyDescent="0.2">
      <c r="B34" s="126" t="s">
        <v>12</v>
      </c>
      <c r="C34" s="127"/>
      <c r="D34" s="127"/>
      <c r="E34" s="128"/>
      <c r="F34" s="39"/>
      <c r="G34" s="119"/>
      <c r="H34" s="120"/>
      <c r="I34" s="119">
        <f>I33-I25</f>
        <v>500</v>
      </c>
      <c r="J34" s="120"/>
    </row>
    <row r="35" spans="2:10" ht="21.75" customHeight="1" thickTop="1" x14ac:dyDescent="0.15">
      <c r="B35" s="126" t="s">
        <v>57</v>
      </c>
      <c r="C35" s="127"/>
      <c r="D35" s="127"/>
      <c r="E35" s="128"/>
      <c r="F35" s="39"/>
      <c r="G35" s="119"/>
      <c r="H35" s="120"/>
      <c r="I35" s="119">
        <v>16169</v>
      </c>
      <c r="J35" s="120"/>
    </row>
  </sheetData>
  <mergeCells count="46">
    <mergeCell ref="B15:E15"/>
    <mergeCell ref="G15:H15"/>
    <mergeCell ref="I15:J15"/>
    <mergeCell ref="B21:E21"/>
    <mergeCell ref="G21:H21"/>
    <mergeCell ref="I21:J21"/>
    <mergeCell ref="B16:E16"/>
    <mergeCell ref="B2:J2"/>
    <mergeCell ref="H3:J3"/>
    <mergeCell ref="H4:J4"/>
    <mergeCell ref="H5:J5"/>
    <mergeCell ref="B14:E14"/>
    <mergeCell ref="G14:H14"/>
    <mergeCell ref="I14:J14"/>
    <mergeCell ref="I16:J16"/>
    <mergeCell ref="I18:J18"/>
    <mergeCell ref="B19:E19"/>
    <mergeCell ref="I19:J19"/>
    <mergeCell ref="B33:E33"/>
    <mergeCell ref="B24:E24"/>
    <mergeCell ref="I24:J24"/>
    <mergeCell ref="B31:E31"/>
    <mergeCell ref="G31:H31"/>
    <mergeCell ref="I31:J31"/>
    <mergeCell ref="B28:E28"/>
    <mergeCell ref="G16:H16"/>
    <mergeCell ref="I30:J30"/>
    <mergeCell ref="I23:J23"/>
    <mergeCell ref="G30:H30"/>
    <mergeCell ref="B35:E35"/>
    <mergeCell ref="G35:H35"/>
    <mergeCell ref="I35:J35"/>
    <mergeCell ref="G28:H28"/>
    <mergeCell ref="B30:E30"/>
    <mergeCell ref="B34:E34"/>
    <mergeCell ref="G34:H34"/>
    <mergeCell ref="I34:J34"/>
    <mergeCell ref="G33:H33"/>
    <mergeCell ref="I33:J33"/>
    <mergeCell ref="B25:E25"/>
    <mergeCell ref="G25:H25"/>
    <mergeCell ref="I25:J25"/>
    <mergeCell ref="B29:E29"/>
    <mergeCell ref="G29:H29"/>
    <mergeCell ref="I29:J29"/>
    <mergeCell ref="I28:J28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view="pageBreakPreview" zoomScale="130" zoomScaleNormal="100" zoomScaleSheetLayoutView="130" workbookViewId="0">
      <selection activeCell="I31" sqref="I31:J31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8" width="8.625" style="1" customWidth="1"/>
    <col min="9" max="9" width="9" style="1"/>
    <col min="10" max="10" width="11.5" style="1" customWidth="1"/>
    <col min="11" max="11" width="3" style="1" customWidth="1"/>
    <col min="12" max="16384" width="9" style="1"/>
  </cols>
  <sheetData>
    <row r="1" spans="2:10" x14ac:dyDescent="0.15">
      <c r="B1" s="1" t="s">
        <v>64</v>
      </c>
    </row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64" t="s">
        <v>89</v>
      </c>
      <c r="I3" s="164"/>
      <c r="J3" s="164"/>
    </row>
    <row r="4" spans="2:10" ht="21" x14ac:dyDescent="0.15">
      <c r="B4" s="2" t="s">
        <v>14</v>
      </c>
      <c r="C4" s="3"/>
      <c r="D4" s="3"/>
      <c r="H4" s="165" t="s">
        <v>15</v>
      </c>
      <c r="I4" s="165"/>
      <c r="J4" s="165"/>
    </row>
    <row r="5" spans="2:10" ht="18.75" customHeight="1" x14ac:dyDescent="0.15">
      <c r="H5" s="166" t="s">
        <v>16</v>
      </c>
      <c r="I5" s="166"/>
      <c r="J5" s="166"/>
    </row>
    <row r="6" spans="2:10" ht="14.25" x14ac:dyDescent="0.15">
      <c r="B6" s="4" t="s">
        <v>58</v>
      </c>
      <c r="C6" s="5"/>
      <c r="D6" s="5"/>
      <c r="H6" s="1" t="s">
        <v>17</v>
      </c>
    </row>
    <row r="8" spans="2:10" x14ac:dyDescent="0.15">
      <c r="B8" s="3" t="s">
        <v>2</v>
      </c>
      <c r="C8" s="3"/>
      <c r="D8" s="3"/>
    </row>
    <row r="10" spans="2:10" x14ac:dyDescent="0.15">
      <c r="B10" s="54"/>
      <c r="C10" s="55"/>
      <c r="D10" s="55"/>
      <c r="E10" s="56"/>
    </row>
    <row r="11" spans="2:10" ht="14.25" x14ac:dyDescent="0.15">
      <c r="B11" s="9" t="s">
        <v>19</v>
      </c>
      <c r="C11" s="3"/>
      <c r="D11" s="10">
        <v>14246</v>
      </c>
      <c r="E11" s="11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38.25" customHeight="1" x14ac:dyDescent="0.15">
      <c r="B15" s="159" t="s">
        <v>45</v>
      </c>
      <c r="C15" s="169"/>
      <c r="D15" s="169"/>
      <c r="E15" s="160"/>
      <c r="F15" s="14"/>
      <c r="G15" s="157"/>
      <c r="H15" s="158"/>
      <c r="I15" s="157"/>
      <c r="J15" s="158"/>
    </row>
    <row r="16" spans="2:10" ht="22.5" customHeight="1" x14ac:dyDescent="0.15">
      <c r="B16" s="167" t="s">
        <v>46</v>
      </c>
      <c r="C16" s="168"/>
      <c r="D16" s="168"/>
      <c r="E16" s="161"/>
      <c r="F16" s="14">
        <v>2</v>
      </c>
      <c r="G16" s="157">
        <v>4270</v>
      </c>
      <c r="H16" s="158"/>
      <c r="I16" s="157">
        <v>8540</v>
      </c>
      <c r="J16" s="158"/>
    </row>
    <row r="17" spans="2:10" ht="22.5" customHeight="1" x14ac:dyDescent="0.15">
      <c r="B17" s="170" t="s">
        <v>47</v>
      </c>
      <c r="C17" s="171"/>
      <c r="D17" s="171"/>
      <c r="E17" s="172"/>
      <c r="F17" s="34">
        <v>2</v>
      </c>
      <c r="G17" s="45"/>
      <c r="H17" s="46">
        <v>2450</v>
      </c>
      <c r="I17" s="45"/>
      <c r="J17" s="46">
        <v>4900</v>
      </c>
    </row>
    <row r="18" spans="2:10" ht="22.5" customHeight="1" x14ac:dyDescent="0.15">
      <c r="B18" s="70"/>
      <c r="C18" s="71"/>
      <c r="D18" s="71"/>
      <c r="E18" s="65"/>
      <c r="F18" s="34"/>
      <c r="G18" s="60"/>
      <c r="H18" s="61"/>
      <c r="I18" s="60"/>
      <c r="J18" s="61"/>
    </row>
    <row r="19" spans="2:10" ht="20.25" customHeight="1" x14ac:dyDescent="0.15">
      <c r="B19" s="54" t="s">
        <v>11</v>
      </c>
      <c r="C19" s="55"/>
      <c r="D19" s="55"/>
      <c r="E19" s="56"/>
      <c r="F19" s="34"/>
      <c r="G19" s="45"/>
      <c r="H19" s="46"/>
      <c r="I19" s="162">
        <f>SUM(I16:J17)</f>
        <v>13440</v>
      </c>
      <c r="J19" s="163"/>
    </row>
    <row r="20" spans="2:10" ht="22.5" customHeight="1" thickBot="1" x14ac:dyDescent="0.2">
      <c r="B20" s="181" t="s">
        <v>77</v>
      </c>
      <c r="C20" s="182"/>
      <c r="D20" s="182"/>
      <c r="E20" s="183"/>
      <c r="F20" s="34"/>
      <c r="G20" s="45"/>
      <c r="H20" s="46"/>
      <c r="I20" s="184">
        <f>ROUNDDOWN(I19*6%,0)</f>
        <v>806</v>
      </c>
      <c r="J20" s="185"/>
    </row>
    <row r="21" spans="2:10" ht="22.5" customHeight="1" thickTop="1" x14ac:dyDescent="0.15">
      <c r="B21" s="126" t="s">
        <v>9</v>
      </c>
      <c r="C21" s="127"/>
      <c r="D21" s="127"/>
      <c r="E21" s="128"/>
      <c r="F21" s="39"/>
      <c r="G21" s="119"/>
      <c r="H21" s="120"/>
      <c r="I21" s="119">
        <f>I19+I20</f>
        <v>14246</v>
      </c>
      <c r="J21" s="120"/>
    </row>
    <row r="22" spans="2:10" x14ac:dyDescent="0.15">
      <c r="F22" s="55"/>
    </row>
    <row r="23" spans="2:10" x14ac:dyDescent="0.15">
      <c r="B23" s="82" t="s">
        <v>56</v>
      </c>
    </row>
    <row r="24" spans="2:10" ht="19.5" customHeight="1" x14ac:dyDescent="0.15">
      <c r="B24" s="113" t="s">
        <v>10</v>
      </c>
      <c r="C24" s="153"/>
      <c r="D24" s="153"/>
      <c r="E24" s="114"/>
      <c r="F24" s="12" t="s">
        <v>5</v>
      </c>
      <c r="G24" s="113" t="s">
        <v>6</v>
      </c>
      <c r="H24" s="114"/>
      <c r="I24" s="113" t="s">
        <v>7</v>
      </c>
      <c r="J24" s="114"/>
    </row>
    <row r="25" spans="2:10" ht="22.5" customHeight="1" x14ac:dyDescent="0.15">
      <c r="B25" s="159" t="s">
        <v>48</v>
      </c>
      <c r="C25" s="169"/>
      <c r="D25" s="169"/>
      <c r="E25" s="160"/>
      <c r="F25" s="14"/>
      <c r="G25" s="157"/>
      <c r="H25" s="158"/>
      <c r="I25" s="157"/>
      <c r="J25" s="158"/>
    </row>
    <row r="26" spans="2:10" ht="22.5" customHeight="1" x14ac:dyDescent="0.15">
      <c r="B26" s="167"/>
      <c r="C26" s="168"/>
      <c r="D26" s="168"/>
      <c r="E26" s="161"/>
      <c r="F26" s="14"/>
      <c r="G26" s="157"/>
      <c r="H26" s="158"/>
      <c r="I26" s="157"/>
      <c r="J26" s="158"/>
    </row>
    <row r="27" spans="2:10" ht="22.5" customHeight="1" x14ac:dyDescent="0.15">
      <c r="B27" s="167"/>
      <c r="C27" s="168"/>
      <c r="D27" s="168"/>
      <c r="E27" s="161"/>
      <c r="F27" s="14"/>
      <c r="G27" s="157"/>
      <c r="H27" s="158"/>
      <c r="I27" s="157"/>
      <c r="J27" s="158"/>
    </row>
    <row r="28" spans="2:10" ht="22.5" customHeight="1" x14ac:dyDescent="0.15">
      <c r="B28" s="47"/>
      <c r="C28" s="51"/>
      <c r="D28" s="51"/>
      <c r="E28" s="48"/>
      <c r="F28" s="14"/>
      <c r="G28" s="49"/>
      <c r="H28" s="50"/>
      <c r="I28" s="49"/>
      <c r="J28" s="50"/>
    </row>
    <row r="29" spans="2:10" ht="20.25" customHeight="1" x14ac:dyDescent="0.15">
      <c r="B29" s="47"/>
      <c r="C29" s="51"/>
      <c r="D29" s="51"/>
      <c r="E29" s="48"/>
      <c r="F29" s="14"/>
      <c r="G29" s="49"/>
      <c r="H29" s="50"/>
      <c r="I29" s="157"/>
      <c r="J29" s="158"/>
    </row>
    <row r="30" spans="2:10" ht="22.5" customHeight="1" thickBot="1" x14ac:dyDescent="0.2">
      <c r="B30" s="123"/>
      <c r="C30" s="124"/>
      <c r="D30" s="124"/>
      <c r="E30" s="125"/>
      <c r="F30" s="31"/>
      <c r="G30" s="32"/>
      <c r="H30" s="33"/>
      <c r="I30" s="176"/>
      <c r="J30" s="177"/>
    </row>
    <row r="31" spans="2:10" ht="22.5" customHeight="1" thickTop="1" thickBot="1" x14ac:dyDescent="0.2">
      <c r="B31" s="148" t="s">
        <v>9</v>
      </c>
      <c r="C31" s="149"/>
      <c r="D31" s="149"/>
      <c r="E31" s="150"/>
      <c r="F31" s="38"/>
      <c r="G31" s="119"/>
      <c r="H31" s="120"/>
      <c r="I31" s="119"/>
      <c r="J31" s="120"/>
    </row>
    <row r="32" spans="2:10" ht="21.75" customHeight="1" thickTop="1" thickBot="1" x14ac:dyDescent="0.2">
      <c r="B32" s="126" t="s">
        <v>12</v>
      </c>
      <c r="C32" s="127"/>
      <c r="D32" s="127"/>
      <c r="E32" s="128"/>
      <c r="F32" s="39"/>
      <c r="G32" s="119"/>
      <c r="H32" s="120"/>
      <c r="I32" s="119"/>
      <c r="J32" s="120"/>
    </row>
    <row r="33" spans="2:10" ht="21.75" customHeight="1" thickTop="1" x14ac:dyDescent="0.15">
      <c r="B33" s="126" t="s">
        <v>57</v>
      </c>
      <c r="C33" s="127"/>
      <c r="D33" s="127"/>
      <c r="E33" s="128"/>
      <c r="F33" s="39"/>
      <c r="G33" s="119"/>
      <c r="H33" s="120"/>
      <c r="I33" s="119">
        <v>1424</v>
      </c>
      <c r="J33" s="120"/>
    </row>
  </sheetData>
  <mergeCells count="44">
    <mergeCell ref="B32:E32"/>
    <mergeCell ref="G32:H32"/>
    <mergeCell ref="I32:J32"/>
    <mergeCell ref="I29:J29"/>
    <mergeCell ref="B30:E30"/>
    <mergeCell ref="I30:J30"/>
    <mergeCell ref="B31:E31"/>
    <mergeCell ref="G31:H31"/>
    <mergeCell ref="I31:J31"/>
    <mergeCell ref="B25:E25"/>
    <mergeCell ref="G25:H25"/>
    <mergeCell ref="I25:J25"/>
    <mergeCell ref="B27:E27"/>
    <mergeCell ref="G27:H27"/>
    <mergeCell ref="I27:J27"/>
    <mergeCell ref="B15:E15"/>
    <mergeCell ref="G15:H15"/>
    <mergeCell ref="I15:J15"/>
    <mergeCell ref="B16:E16"/>
    <mergeCell ref="G16:H16"/>
    <mergeCell ref="I16:J16"/>
    <mergeCell ref="B2:J2"/>
    <mergeCell ref="H3:J3"/>
    <mergeCell ref="H4:J4"/>
    <mergeCell ref="H5:J5"/>
    <mergeCell ref="B14:E14"/>
    <mergeCell ref="G14:H14"/>
    <mergeCell ref="I14:J14"/>
    <mergeCell ref="B33:E33"/>
    <mergeCell ref="G33:H33"/>
    <mergeCell ref="I33:J33"/>
    <mergeCell ref="B17:E17"/>
    <mergeCell ref="G24:H24"/>
    <mergeCell ref="I19:J19"/>
    <mergeCell ref="B20:E20"/>
    <mergeCell ref="I20:J20"/>
    <mergeCell ref="B26:E26"/>
    <mergeCell ref="G26:H26"/>
    <mergeCell ref="I26:J26"/>
    <mergeCell ref="B21:E21"/>
    <mergeCell ref="G21:H21"/>
    <mergeCell ref="I21:J21"/>
    <mergeCell ref="B24:E24"/>
    <mergeCell ref="I24:J24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view="pageBreakPreview" zoomScale="130" zoomScaleNormal="100" zoomScaleSheetLayoutView="130" workbookViewId="0">
      <selection activeCell="I28" sqref="I28:J28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8" width="8.625" style="1" customWidth="1"/>
    <col min="9" max="9" width="9" style="1"/>
    <col min="10" max="10" width="11.5" style="1" customWidth="1"/>
    <col min="11" max="11" width="3" style="1" customWidth="1"/>
    <col min="12" max="16384" width="9" style="1"/>
  </cols>
  <sheetData>
    <row r="1" spans="2:10" x14ac:dyDescent="0.15">
      <c r="B1" s="1" t="s">
        <v>65</v>
      </c>
    </row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64" t="s">
        <v>89</v>
      </c>
      <c r="I3" s="164"/>
      <c r="J3" s="164"/>
    </row>
    <row r="4" spans="2:10" ht="21" x14ac:dyDescent="0.15">
      <c r="B4" s="2" t="s">
        <v>14</v>
      </c>
      <c r="C4" s="3"/>
      <c r="D4" s="3"/>
      <c r="H4" s="165" t="s">
        <v>15</v>
      </c>
      <c r="I4" s="165"/>
      <c r="J4" s="165"/>
    </row>
    <row r="5" spans="2:10" ht="18.75" customHeight="1" x14ac:dyDescent="0.15">
      <c r="H5" s="166" t="s">
        <v>16</v>
      </c>
      <c r="I5" s="166"/>
      <c r="J5" s="166"/>
    </row>
    <row r="6" spans="2:10" ht="14.25" x14ac:dyDescent="0.15">
      <c r="B6" s="4" t="s">
        <v>58</v>
      </c>
      <c r="C6" s="5"/>
      <c r="D6" s="5"/>
      <c r="H6" s="1" t="s">
        <v>17</v>
      </c>
    </row>
    <row r="8" spans="2:10" x14ac:dyDescent="0.15">
      <c r="B8" s="3" t="s">
        <v>2</v>
      </c>
      <c r="C8" s="3"/>
      <c r="D8" s="3"/>
    </row>
    <row r="10" spans="2:10" x14ac:dyDescent="0.15">
      <c r="B10" s="6"/>
      <c r="C10" s="7"/>
      <c r="D10" s="7"/>
      <c r="E10" s="8"/>
    </row>
    <row r="11" spans="2:10" ht="14.25" x14ac:dyDescent="0.15">
      <c r="B11" s="9" t="s">
        <v>19</v>
      </c>
      <c r="C11" s="3"/>
      <c r="D11" s="10">
        <v>6635</v>
      </c>
      <c r="E11" s="11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22.5" customHeight="1" x14ac:dyDescent="0.15">
      <c r="B15" s="159" t="s">
        <v>25</v>
      </c>
      <c r="C15" s="169"/>
      <c r="D15" s="169"/>
      <c r="E15" s="160"/>
      <c r="F15" s="14">
        <v>1</v>
      </c>
      <c r="G15" s="157">
        <v>4400</v>
      </c>
      <c r="H15" s="158"/>
      <c r="I15" s="157">
        <v>4400</v>
      </c>
      <c r="J15" s="158"/>
    </row>
    <row r="16" spans="2:10" ht="22.5" customHeight="1" x14ac:dyDescent="0.15">
      <c r="B16" s="167" t="s">
        <v>26</v>
      </c>
      <c r="C16" s="168"/>
      <c r="D16" s="168"/>
      <c r="E16" s="161"/>
      <c r="F16" s="14">
        <v>1</v>
      </c>
      <c r="G16" s="157">
        <v>1200</v>
      </c>
      <c r="H16" s="158"/>
      <c r="I16" s="157">
        <v>1200</v>
      </c>
      <c r="J16" s="158"/>
    </row>
    <row r="17" spans="2:10" ht="22.5" customHeight="1" x14ac:dyDescent="0.15">
      <c r="B17" s="167" t="s">
        <v>27</v>
      </c>
      <c r="C17" s="168"/>
      <c r="D17" s="168"/>
      <c r="E17" s="161"/>
      <c r="F17" s="14">
        <v>1</v>
      </c>
      <c r="G17" s="157">
        <v>660</v>
      </c>
      <c r="H17" s="158"/>
      <c r="I17" s="157">
        <v>660</v>
      </c>
      <c r="J17" s="158"/>
    </row>
    <row r="18" spans="2:10" ht="22.5" customHeight="1" x14ac:dyDescent="0.15">
      <c r="B18" s="167"/>
      <c r="C18" s="168"/>
      <c r="D18" s="168"/>
      <c r="E18" s="161"/>
      <c r="F18" s="14"/>
      <c r="G18" s="157"/>
      <c r="H18" s="158"/>
      <c r="I18" s="157"/>
      <c r="J18" s="158"/>
    </row>
    <row r="19" spans="2:10" ht="20.25" customHeight="1" thickBot="1" x14ac:dyDescent="0.2">
      <c r="B19" s="20" t="s">
        <v>11</v>
      </c>
      <c r="C19" s="21"/>
      <c r="D19" s="21"/>
      <c r="E19" s="22"/>
      <c r="F19" s="23"/>
      <c r="G19" s="24"/>
      <c r="H19" s="25"/>
      <c r="I19" s="115">
        <f>SUM(I15:J18)</f>
        <v>6260</v>
      </c>
      <c r="J19" s="116"/>
    </row>
    <row r="20" spans="2:10" ht="22.5" customHeight="1" thickTop="1" thickBot="1" x14ac:dyDescent="0.2">
      <c r="B20" s="123" t="s">
        <v>77</v>
      </c>
      <c r="C20" s="124"/>
      <c r="D20" s="124"/>
      <c r="E20" s="125"/>
      <c r="F20" s="31"/>
      <c r="G20" s="32"/>
      <c r="H20" s="33"/>
      <c r="I20" s="117">
        <f>ROUNDDOWN(I19*6%,0)</f>
        <v>375</v>
      </c>
      <c r="J20" s="118"/>
    </row>
    <row r="21" spans="2:10" ht="22.5" customHeight="1" thickTop="1" x14ac:dyDescent="0.15">
      <c r="B21" s="126" t="s">
        <v>9</v>
      </c>
      <c r="C21" s="127"/>
      <c r="D21" s="127"/>
      <c r="E21" s="128"/>
      <c r="F21" s="39"/>
      <c r="G21" s="119"/>
      <c r="H21" s="120"/>
      <c r="I21" s="119">
        <f>I20+I19</f>
        <v>6635</v>
      </c>
      <c r="J21" s="120"/>
    </row>
    <row r="22" spans="2:10" x14ac:dyDescent="0.15">
      <c r="F22" s="7"/>
    </row>
    <row r="23" spans="2:10" x14ac:dyDescent="0.15">
      <c r="B23" s="82" t="s">
        <v>55</v>
      </c>
    </row>
    <row r="24" spans="2:10" ht="19.5" customHeight="1" x14ac:dyDescent="0.15">
      <c r="B24" s="113" t="s">
        <v>10</v>
      </c>
      <c r="C24" s="153"/>
      <c r="D24" s="153"/>
      <c r="E24" s="114"/>
      <c r="F24" s="12" t="s">
        <v>5</v>
      </c>
      <c r="G24" s="113" t="s">
        <v>6</v>
      </c>
      <c r="H24" s="114"/>
      <c r="I24" s="113" t="s">
        <v>7</v>
      </c>
      <c r="J24" s="114"/>
    </row>
    <row r="25" spans="2:10" ht="22.5" customHeight="1" x14ac:dyDescent="0.15">
      <c r="B25" s="186" t="s">
        <v>29</v>
      </c>
      <c r="C25" s="187"/>
      <c r="D25" s="187"/>
      <c r="E25" s="188"/>
      <c r="F25" s="14">
        <v>1</v>
      </c>
      <c r="G25" s="157">
        <v>8000</v>
      </c>
      <c r="H25" s="158"/>
      <c r="I25" s="157">
        <f>G25*F25</f>
        <v>8000</v>
      </c>
      <c r="J25" s="158"/>
    </row>
    <row r="26" spans="2:10" ht="22.5" customHeight="1" thickBot="1" x14ac:dyDescent="0.2">
      <c r="B26" s="189"/>
      <c r="C26" s="190"/>
      <c r="D26" s="190"/>
      <c r="E26" s="191"/>
      <c r="F26" s="34"/>
      <c r="G26" s="115"/>
      <c r="H26" s="116"/>
      <c r="I26" s="157"/>
      <c r="J26" s="158"/>
    </row>
    <row r="27" spans="2:10" ht="22.5" customHeight="1" thickTop="1" thickBot="1" x14ac:dyDescent="0.2">
      <c r="B27" s="148" t="s">
        <v>9</v>
      </c>
      <c r="C27" s="149"/>
      <c r="D27" s="149"/>
      <c r="E27" s="150"/>
      <c r="F27" s="38"/>
      <c r="G27" s="119"/>
      <c r="H27" s="120"/>
      <c r="I27" s="119">
        <f>SUM(I25:J26)</f>
        <v>8000</v>
      </c>
      <c r="J27" s="120"/>
    </row>
    <row r="28" spans="2:10" ht="21.75" customHeight="1" thickTop="1" thickBot="1" x14ac:dyDescent="0.2">
      <c r="B28" s="126" t="s">
        <v>12</v>
      </c>
      <c r="C28" s="127"/>
      <c r="D28" s="127"/>
      <c r="E28" s="128"/>
      <c r="F28" s="39"/>
      <c r="G28" s="119"/>
      <c r="H28" s="120"/>
      <c r="I28" s="119">
        <f>I27-I21</f>
        <v>1365</v>
      </c>
      <c r="J28" s="120"/>
    </row>
    <row r="29" spans="2:10" ht="21.75" customHeight="1" thickTop="1" x14ac:dyDescent="0.15">
      <c r="B29" s="126" t="s">
        <v>57</v>
      </c>
      <c r="C29" s="127"/>
      <c r="D29" s="127"/>
      <c r="E29" s="128"/>
      <c r="F29" s="39"/>
      <c r="G29" s="119"/>
      <c r="H29" s="120"/>
      <c r="I29" s="119">
        <v>663</v>
      </c>
      <c r="J29" s="120"/>
    </row>
  </sheetData>
  <mergeCells count="43">
    <mergeCell ref="B2:J2"/>
    <mergeCell ref="H3:J3"/>
    <mergeCell ref="H4:J4"/>
    <mergeCell ref="H5:J5"/>
    <mergeCell ref="B14:E14"/>
    <mergeCell ref="G14:H14"/>
    <mergeCell ref="I14:J14"/>
    <mergeCell ref="B15:E15"/>
    <mergeCell ref="G15:H15"/>
    <mergeCell ref="I15:J15"/>
    <mergeCell ref="B18:E18"/>
    <mergeCell ref="G18:H18"/>
    <mergeCell ref="I18:J18"/>
    <mergeCell ref="B16:E16"/>
    <mergeCell ref="G16:H16"/>
    <mergeCell ref="I16:J16"/>
    <mergeCell ref="B17:E17"/>
    <mergeCell ref="G17:H17"/>
    <mergeCell ref="I17:J17"/>
    <mergeCell ref="B26:E26"/>
    <mergeCell ref="B27:E27"/>
    <mergeCell ref="G26:H26"/>
    <mergeCell ref="I26:J26"/>
    <mergeCell ref="G27:H27"/>
    <mergeCell ref="I27:J27"/>
    <mergeCell ref="B24:E24"/>
    <mergeCell ref="B25:E25"/>
    <mergeCell ref="I24:J24"/>
    <mergeCell ref="G25:H25"/>
    <mergeCell ref="I25:J25"/>
    <mergeCell ref="G24:H24"/>
    <mergeCell ref="I19:J19"/>
    <mergeCell ref="B20:E20"/>
    <mergeCell ref="I20:J20"/>
    <mergeCell ref="B21:E21"/>
    <mergeCell ref="G21:H21"/>
    <mergeCell ref="I21:J21"/>
    <mergeCell ref="B29:E29"/>
    <mergeCell ref="G29:H29"/>
    <mergeCell ref="I29:J29"/>
    <mergeCell ref="B28:E28"/>
    <mergeCell ref="G28:H28"/>
    <mergeCell ref="I28:J28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view="pageBreakPreview" zoomScale="130" zoomScaleNormal="100" zoomScaleSheetLayoutView="130" workbookViewId="0">
      <selection activeCell="I32" sqref="I32:J32"/>
    </sheetView>
  </sheetViews>
  <sheetFormatPr defaultRowHeight="13.5" x14ac:dyDescent="0.15"/>
  <cols>
    <col min="1" max="1" width="3" style="1" customWidth="1"/>
    <col min="2" max="2" width="9.875" style="1" customWidth="1"/>
    <col min="3" max="3" width="9.625" style="1" customWidth="1"/>
    <col min="4" max="4" width="10.75" style="1" customWidth="1"/>
    <col min="5" max="5" width="9.25" style="1" customWidth="1"/>
    <col min="6" max="8" width="8.625" style="1" customWidth="1"/>
    <col min="9" max="9" width="9" style="1"/>
    <col min="10" max="10" width="11.5" style="1" customWidth="1"/>
    <col min="11" max="11" width="3" style="1" customWidth="1"/>
    <col min="12" max="16384" width="9" style="1"/>
  </cols>
  <sheetData>
    <row r="1" spans="2:10" x14ac:dyDescent="0.15">
      <c r="B1" s="1" t="s">
        <v>66</v>
      </c>
    </row>
    <row r="2" spans="2:10" ht="27.75" customHeight="1" x14ac:dyDescent="0.15">
      <c r="B2" s="151" t="s">
        <v>0</v>
      </c>
      <c r="C2" s="151"/>
      <c r="D2" s="151"/>
      <c r="E2" s="151"/>
      <c r="F2" s="151"/>
      <c r="G2" s="151"/>
      <c r="H2" s="151"/>
      <c r="I2" s="151"/>
      <c r="J2" s="151"/>
    </row>
    <row r="3" spans="2:10" ht="24.75" customHeight="1" x14ac:dyDescent="0.15">
      <c r="H3" s="164" t="s">
        <v>89</v>
      </c>
      <c r="I3" s="164"/>
      <c r="J3" s="164"/>
    </row>
    <row r="4" spans="2:10" ht="21" x14ac:dyDescent="0.15">
      <c r="B4" s="2" t="s">
        <v>14</v>
      </c>
      <c r="C4" s="3"/>
      <c r="D4" s="3"/>
      <c r="H4" s="165" t="s">
        <v>15</v>
      </c>
      <c r="I4" s="165"/>
      <c r="J4" s="165"/>
    </row>
    <row r="5" spans="2:10" ht="18.75" customHeight="1" x14ac:dyDescent="0.15">
      <c r="H5" s="166" t="s">
        <v>16</v>
      </c>
      <c r="I5" s="166"/>
      <c r="J5" s="166"/>
    </row>
    <row r="6" spans="2:10" ht="14.25" x14ac:dyDescent="0.15">
      <c r="B6" s="4" t="s">
        <v>58</v>
      </c>
      <c r="C6" s="5"/>
      <c r="D6" s="5"/>
      <c r="H6" s="1" t="s">
        <v>17</v>
      </c>
    </row>
    <row r="8" spans="2:10" x14ac:dyDescent="0.15">
      <c r="B8" s="3" t="s">
        <v>2</v>
      </c>
      <c r="C8" s="3"/>
      <c r="D8" s="3"/>
    </row>
    <row r="10" spans="2:10" x14ac:dyDescent="0.15">
      <c r="B10" s="54"/>
      <c r="C10" s="55"/>
      <c r="D10" s="55"/>
      <c r="E10" s="56"/>
    </row>
    <row r="11" spans="2:10" ht="14.25" x14ac:dyDescent="0.15">
      <c r="B11" s="9" t="s">
        <v>19</v>
      </c>
      <c r="C11" s="3"/>
      <c r="D11" s="10">
        <v>105364</v>
      </c>
      <c r="E11" s="11"/>
    </row>
    <row r="13" spans="2:10" x14ac:dyDescent="0.15">
      <c r="B13" s="82" t="s">
        <v>54</v>
      </c>
    </row>
    <row r="14" spans="2:10" ht="22.5" customHeight="1" x14ac:dyDescent="0.15">
      <c r="B14" s="113" t="s">
        <v>10</v>
      </c>
      <c r="C14" s="153"/>
      <c r="D14" s="153"/>
      <c r="E14" s="114"/>
      <c r="F14" s="12" t="s">
        <v>5</v>
      </c>
      <c r="G14" s="113" t="s">
        <v>6</v>
      </c>
      <c r="H14" s="114"/>
      <c r="I14" s="113" t="s">
        <v>7</v>
      </c>
      <c r="J14" s="114"/>
    </row>
    <row r="15" spans="2:10" ht="22.5" customHeight="1" x14ac:dyDescent="0.15">
      <c r="B15" s="159" t="s">
        <v>33</v>
      </c>
      <c r="C15" s="169"/>
      <c r="D15" s="169"/>
      <c r="E15" s="160"/>
      <c r="F15" s="14"/>
      <c r="G15" s="157"/>
      <c r="H15" s="158"/>
      <c r="I15" s="157"/>
      <c r="J15" s="158"/>
    </row>
    <row r="16" spans="2:10" ht="22.5" customHeight="1" x14ac:dyDescent="0.15">
      <c r="B16" s="167" t="s">
        <v>34</v>
      </c>
      <c r="C16" s="168"/>
      <c r="D16" s="168"/>
      <c r="E16" s="161"/>
      <c r="F16" s="14">
        <v>1</v>
      </c>
      <c r="G16" s="157">
        <v>7000</v>
      </c>
      <c r="H16" s="158"/>
      <c r="I16" s="157">
        <v>7000</v>
      </c>
      <c r="J16" s="158"/>
    </row>
    <row r="17" spans="2:10" ht="22.5" customHeight="1" x14ac:dyDescent="0.15">
      <c r="B17" s="170" t="s">
        <v>35</v>
      </c>
      <c r="C17" s="171"/>
      <c r="D17" s="171"/>
      <c r="E17" s="172"/>
      <c r="F17" s="34">
        <v>1</v>
      </c>
      <c r="G17" s="45"/>
      <c r="H17" s="46">
        <v>4150</v>
      </c>
      <c r="I17" s="45"/>
      <c r="J17" s="46">
        <v>4150</v>
      </c>
    </row>
    <row r="18" spans="2:10" ht="22.5" customHeight="1" x14ac:dyDescent="0.15">
      <c r="B18" s="170" t="s">
        <v>36</v>
      </c>
      <c r="C18" s="171"/>
      <c r="D18" s="171"/>
      <c r="E18" s="172"/>
      <c r="F18" s="34">
        <v>1</v>
      </c>
      <c r="G18" s="45"/>
      <c r="H18" s="46">
        <v>6350</v>
      </c>
      <c r="I18" s="45"/>
      <c r="J18" s="46">
        <v>6350</v>
      </c>
    </row>
    <row r="19" spans="2:10" ht="22.5" customHeight="1" x14ac:dyDescent="0.15">
      <c r="B19" s="170" t="s">
        <v>37</v>
      </c>
      <c r="C19" s="171"/>
      <c r="D19" s="171"/>
      <c r="E19" s="172"/>
      <c r="F19" s="34">
        <v>1</v>
      </c>
      <c r="G19" s="45"/>
      <c r="H19" s="46">
        <v>66000</v>
      </c>
      <c r="I19" s="45"/>
      <c r="J19" s="46">
        <v>66000</v>
      </c>
    </row>
    <row r="20" spans="2:10" ht="22.5" customHeight="1" x14ac:dyDescent="0.15">
      <c r="B20" s="170" t="s">
        <v>38</v>
      </c>
      <c r="C20" s="171"/>
      <c r="D20" s="171"/>
      <c r="E20" s="172"/>
      <c r="F20" s="34">
        <v>1</v>
      </c>
      <c r="G20" s="45"/>
      <c r="H20" s="46">
        <v>15900</v>
      </c>
      <c r="I20" s="45"/>
      <c r="J20" s="46">
        <v>15900</v>
      </c>
    </row>
    <row r="21" spans="2:10" ht="22.5" customHeight="1" x14ac:dyDescent="0.15">
      <c r="B21" s="170"/>
      <c r="C21" s="171"/>
      <c r="D21" s="171"/>
      <c r="E21" s="172"/>
      <c r="F21" s="34"/>
      <c r="G21" s="45"/>
      <c r="H21" s="46"/>
      <c r="I21" s="45"/>
      <c r="J21" s="46"/>
    </row>
    <row r="22" spans="2:10" ht="20.25" customHeight="1" x14ac:dyDescent="0.15">
      <c r="B22" s="54" t="s">
        <v>11</v>
      </c>
      <c r="C22" s="55"/>
      <c r="D22" s="55"/>
      <c r="E22" s="56"/>
      <c r="F22" s="34"/>
      <c r="G22" s="45"/>
      <c r="H22" s="46"/>
      <c r="I22" s="162">
        <f>SUM(I15:J21)</f>
        <v>99400</v>
      </c>
      <c r="J22" s="163"/>
    </row>
    <row r="23" spans="2:10" ht="22.5" customHeight="1" thickBot="1" x14ac:dyDescent="0.2">
      <c r="B23" s="181" t="s">
        <v>77</v>
      </c>
      <c r="C23" s="182"/>
      <c r="D23" s="182"/>
      <c r="E23" s="183"/>
      <c r="F23" s="34"/>
      <c r="G23" s="45"/>
      <c r="H23" s="46"/>
      <c r="I23" s="184">
        <f>ROUNDDOWN(I22*6%,0)</f>
        <v>5964</v>
      </c>
      <c r="J23" s="185"/>
    </row>
    <row r="24" spans="2:10" ht="22.5" customHeight="1" thickTop="1" x14ac:dyDescent="0.15">
      <c r="B24" s="126" t="s">
        <v>9</v>
      </c>
      <c r="C24" s="127"/>
      <c r="D24" s="127"/>
      <c r="E24" s="128"/>
      <c r="F24" s="39"/>
      <c r="G24" s="119"/>
      <c r="H24" s="120"/>
      <c r="I24" s="119">
        <f>I22+I23</f>
        <v>105364</v>
      </c>
      <c r="J24" s="120"/>
    </row>
    <row r="25" spans="2:10" x14ac:dyDescent="0.15">
      <c r="F25" s="55"/>
    </row>
    <row r="26" spans="2:10" x14ac:dyDescent="0.15">
      <c r="B26" s="82" t="s">
        <v>55</v>
      </c>
    </row>
    <row r="27" spans="2:10" ht="19.5" customHeight="1" x14ac:dyDescent="0.15">
      <c r="B27" s="113" t="s">
        <v>10</v>
      </c>
      <c r="C27" s="153"/>
      <c r="D27" s="153"/>
      <c r="E27" s="114"/>
      <c r="F27" s="12" t="s">
        <v>5</v>
      </c>
      <c r="G27" s="113" t="s">
        <v>6</v>
      </c>
      <c r="H27" s="114"/>
      <c r="I27" s="113" t="s">
        <v>7</v>
      </c>
      <c r="J27" s="114"/>
    </row>
    <row r="28" spans="2:10" ht="22.5" customHeight="1" x14ac:dyDescent="0.15">
      <c r="B28" s="159" t="s">
        <v>39</v>
      </c>
      <c r="C28" s="169"/>
      <c r="D28" s="169"/>
      <c r="E28" s="160"/>
      <c r="F28" s="14">
        <v>1</v>
      </c>
      <c r="G28" s="157">
        <v>104171</v>
      </c>
      <c r="H28" s="158"/>
      <c r="I28" s="157">
        <v>104171</v>
      </c>
      <c r="J28" s="158"/>
    </row>
    <row r="29" spans="2:10" ht="22.5" customHeight="1" x14ac:dyDescent="0.15">
      <c r="B29" s="167" t="s">
        <v>40</v>
      </c>
      <c r="C29" s="168"/>
      <c r="D29" s="168"/>
      <c r="E29" s="161"/>
      <c r="F29" s="14">
        <v>1</v>
      </c>
      <c r="G29" s="157">
        <v>5000</v>
      </c>
      <c r="H29" s="158"/>
      <c r="I29" s="157">
        <v>5000</v>
      </c>
      <c r="J29" s="158"/>
    </row>
    <row r="30" spans="2:10" ht="22.5" customHeight="1" thickBot="1" x14ac:dyDescent="0.2">
      <c r="B30" s="167"/>
      <c r="C30" s="168"/>
      <c r="D30" s="168"/>
      <c r="E30" s="161"/>
      <c r="F30" s="14"/>
      <c r="G30" s="157"/>
      <c r="H30" s="158"/>
      <c r="I30" s="157"/>
      <c r="J30" s="158"/>
    </row>
    <row r="31" spans="2:10" ht="22.5" customHeight="1" thickTop="1" thickBot="1" x14ac:dyDescent="0.2">
      <c r="B31" s="148" t="s">
        <v>9</v>
      </c>
      <c r="C31" s="149"/>
      <c r="D31" s="149"/>
      <c r="E31" s="150"/>
      <c r="F31" s="38"/>
      <c r="G31" s="119"/>
      <c r="H31" s="120"/>
      <c r="I31" s="119">
        <f>SUM(I28:J30)</f>
        <v>109171</v>
      </c>
      <c r="J31" s="120"/>
    </row>
    <row r="32" spans="2:10" ht="21.75" customHeight="1" thickTop="1" thickBot="1" x14ac:dyDescent="0.2">
      <c r="B32" s="126" t="s">
        <v>12</v>
      </c>
      <c r="C32" s="127"/>
      <c r="D32" s="127"/>
      <c r="E32" s="128"/>
      <c r="F32" s="39"/>
      <c r="G32" s="119"/>
      <c r="H32" s="120"/>
      <c r="I32" s="119">
        <f>I31-I24</f>
        <v>3807</v>
      </c>
      <c r="J32" s="120"/>
    </row>
    <row r="33" spans="2:10" ht="21.75" customHeight="1" thickTop="1" x14ac:dyDescent="0.15">
      <c r="B33" s="126" t="s">
        <v>57</v>
      </c>
      <c r="C33" s="127"/>
      <c r="D33" s="127"/>
      <c r="E33" s="128"/>
      <c r="F33" s="39"/>
      <c r="G33" s="119"/>
      <c r="H33" s="120"/>
      <c r="I33" s="119">
        <v>10536</v>
      </c>
      <c r="J33" s="120"/>
    </row>
  </sheetData>
  <mergeCells count="45">
    <mergeCell ref="B17:E17"/>
    <mergeCell ref="B18:E18"/>
    <mergeCell ref="B20:E20"/>
    <mergeCell ref="B19:E19"/>
    <mergeCell ref="B21:E21"/>
    <mergeCell ref="B31:E31"/>
    <mergeCell ref="G31:H31"/>
    <mergeCell ref="I31:J31"/>
    <mergeCell ref="B32:E32"/>
    <mergeCell ref="G32:H32"/>
    <mergeCell ref="I32:J32"/>
    <mergeCell ref="B30:E30"/>
    <mergeCell ref="G30:H30"/>
    <mergeCell ref="I30:J30"/>
    <mergeCell ref="B27:E27"/>
    <mergeCell ref="I27:J27"/>
    <mergeCell ref="B28:E28"/>
    <mergeCell ref="G28:H28"/>
    <mergeCell ref="I28:J28"/>
    <mergeCell ref="B29:E29"/>
    <mergeCell ref="G29:H29"/>
    <mergeCell ref="I29:J29"/>
    <mergeCell ref="G27:H27"/>
    <mergeCell ref="B24:E24"/>
    <mergeCell ref="G24:H24"/>
    <mergeCell ref="I24:J24"/>
    <mergeCell ref="I22:J22"/>
    <mergeCell ref="B23:E23"/>
    <mergeCell ref="I23:J23"/>
    <mergeCell ref="B33:E33"/>
    <mergeCell ref="G33:H33"/>
    <mergeCell ref="I33:J33"/>
    <mergeCell ref="B2:J2"/>
    <mergeCell ref="H3:J3"/>
    <mergeCell ref="H4:J4"/>
    <mergeCell ref="H5:J5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補装具見積書【参考様式】</vt:lpstr>
      <vt:lpstr>日常生活用具見積書【参考様式】 </vt:lpstr>
      <vt:lpstr>補聴器（購）</vt:lpstr>
      <vt:lpstr>補聴器（修）</vt:lpstr>
      <vt:lpstr>眼鏡（購）</vt:lpstr>
      <vt:lpstr>車椅子（購）</vt:lpstr>
      <vt:lpstr>車椅子（修）</vt:lpstr>
      <vt:lpstr>白杖（購）</vt:lpstr>
      <vt:lpstr>装具（購）</vt:lpstr>
      <vt:lpstr>装具（修）</vt:lpstr>
      <vt:lpstr>日常生活用具</vt:lpstr>
      <vt:lpstr>日常生活用具 （住宅改修）</vt:lpstr>
      <vt:lpstr>'眼鏡（購）'!Print_Area</vt:lpstr>
      <vt:lpstr>'車椅子（購）'!Print_Area</vt:lpstr>
      <vt:lpstr>'車椅子（修）'!Print_Area</vt:lpstr>
      <vt:lpstr>'装具（購）'!Print_Area</vt:lpstr>
      <vt:lpstr>'装具（修）'!Print_Area</vt:lpstr>
      <vt:lpstr>日常生活用具!Print_Area</vt:lpstr>
      <vt:lpstr>'日常生活用具 （住宅改修）'!Print_Area</vt:lpstr>
      <vt:lpstr>'日常生活用具見積書【参考様式】 '!Print_Area</vt:lpstr>
      <vt:lpstr>'白杖（購）'!Print_Area</vt:lpstr>
      <vt:lpstr>補装具見積書【参考様式】!Print_Area</vt:lpstr>
      <vt:lpstr>'補聴器（購）'!Print_Area</vt:lpstr>
      <vt:lpstr>'補聴器（修）'!Print_Area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旭川市役所</dc:creator>
  <cp:lastModifiedBy>shogai-hfsys183</cp:lastModifiedBy>
  <cp:lastPrinted>2022-06-16T02:51:07Z</cp:lastPrinted>
  <dcterms:created xsi:type="dcterms:W3CDTF">2014-04-03T05:09:45Z</dcterms:created>
  <dcterms:modified xsi:type="dcterms:W3CDTF">2022-09-28T06:28:49Z</dcterms:modified>
</cp:coreProperties>
</file>