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基本情報入力シート!$A$1:$AA$72</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※この欄が選択されていないと、各要件の○×の自動判定が機能しないため、必ず選択してください。h</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<sst xmlns="http://schemas.openxmlformats.org/spreadsheetml/2006/main" xmlns:r="http://schemas.openxmlformats.org/officeDocument/2006/relationships" count="281" uniqueCount="281">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</sst>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Red]\(0\)"/>
    <numFmt numFmtId="177" formatCode="#,##0_ "/>
    <numFmt numFmtId="178" formatCode="0.00_ "/>
    <numFmt numFmtId="179" formatCode="#,##0_ ;[Red]\-#,##0\ "/>
    <numFmt numFmtId="180" formatCode="0.0_ "/>
    <numFmt numFmtId="181" formatCode="\(0.0\)"/>
    <numFmt numFmtId="182" formatCode="0.0"/>
    <numFmt numFmtId="183" formatCode="0_ "/>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176"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176"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176"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7" fontId="11" fillId="0" borderId="0" xfId="0" applyNumberFormat="1" applyFont="1" applyFill="1" applyBorder="1" applyProtection="1">
      <alignment vertical="center"/>
    </xf>
    <xf numFmtId="178"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7"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7" fontId="31" fillId="0" borderId="38" xfId="0" applyNumberFormat="1" applyFont="1" applyFill="1" applyBorder="1" applyAlignment="1" applyProtection="1">
      <alignment horizontal="right" vertical="center"/>
    </xf>
    <xf numFmtId="177" fontId="31" fillId="0" borderId="10" xfId="0" applyNumberFormat="1" applyFont="1" applyFill="1" applyBorder="1" applyAlignment="1" applyProtection="1">
      <alignment horizontal="right" vertical="center"/>
    </xf>
    <xf numFmtId="177"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9" fontId="31" fillId="0" borderId="38" xfId="54" applyNumberFormat="1" applyFont="1" applyFill="1" applyBorder="1" applyAlignment="1" applyProtection="1">
      <alignment horizontal="right" vertical="center"/>
    </xf>
    <xf numFmtId="179" fontId="31" fillId="25" borderId="45" xfId="54" applyNumberFormat="1" applyFont="1" applyFill="1" applyBorder="1" applyAlignment="1" applyProtection="1">
      <alignment horizontal="right" vertical="center"/>
      <protection locked="0"/>
    </xf>
    <xf numFmtId="177" fontId="31" fillId="0" borderId="0" xfId="0" applyNumberFormat="1" applyFont="1" applyFill="1" applyBorder="1" applyAlignment="1" applyProtection="1">
      <alignment horizontal="right" vertical="center"/>
    </xf>
    <xf numFmtId="177" fontId="31" fillId="0" borderId="45" xfId="0" applyNumberFormat="1" applyFont="1" applyFill="1" applyBorder="1" applyAlignment="1" applyProtection="1">
      <alignment horizontal="right" vertical="center"/>
    </xf>
    <xf numFmtId="177" fontId="31" fillId="30" borderId="45" xfId="0" applyNumberFormat="1" applyFont="1" applyFill="1" applyBorder="1" applyAlignment="1" applyProtection="1">
      <alignment horizontal="right" vertical="center"/>
      <protection locked="0"/>
    </xf>
    <xf numFmtId="177" fontId="31" fillId="0" borderId="54" xfId="0" applyNumberFormat="1" applyFont="1" applyFill="1" applyBorder="1" applyAlignment="1" applyProtection="1">
      <alignment horizontal="right" vertical="center"/>
    </xf>
    <xf numFmtId="177"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7" fontId="31" fillId="0" borderId="41" xfId="0" applyNumberFormat="1" applyFont="1" applyFill="1" applyBorder="1" applyAlignment="1" applyProtection="1">
      <alignment horizontal="right" vertical="center"/>
    </xf>
    <xf numFmtId="177"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9" fontId="31" fillId="0" borderId="41" xfId="54" applyNumberFormat="1" applyFont="1" applyFill="1" applyBorder="1" applyAlignment="1" applyProtection="1">
      <alignment horizontal="right" vertical="center"/>
    </xf>
    <xf numFmtId="179" fontId="31" fillId="25" borderId="46" xfId="54" applyNumberFormat="1" applyFont="1" applyFill="1" applyBorder="1" applyAlignment="1" applyProtection="1">
      <alignment horizontal="right" vertical="center"/>
      <protection locked="0"/>
    </xf>
    <xf numFmtId="177" fontId="31" fillId="0" borderId="46" xfId="0" applyNumberFormat="1" applyFont="1" applyFill="1" applyBorder="1" applyAlignment="1" applyProtection="1">
      <alignment horizontal="right" vertical="center"/>
    </xf>
    <xf numFmtId="177" fontId="31" fillId="30" borderId="46" xfId="0" applyNumberFormat="1" applyFont="1" applyFill="1" applyBorder="1" applyAlignment="1" applyProtection="1">
      <alignment horizontal="right" vertical="center"/>
      <protection locked="0"/>
    </xf>
    <xf numFmtId="177"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7"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7" fontId="42" fillId="29" borderId="32" xfId="0" applyNumberFormat="1" applyFont="1" applyFill="1" applyBorder="1" applyAlignment="1" applyProtection="1">
      <alignment horizontal="center" vertical="center"/>
      <protection locked="0"/>
    </xf>
    <xf numFmtId="180"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7" fontId="22" fillId="0" borderId="103" xfId="0" applyNumberFormat="1" applyFont="1" applyFill="1" applyBorder="1" applyAlignment="1" applyProtection="1">
      <alignment horizontal="center" vertical="center"/>
    </xf>
    <xf numFmtId="177"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7" fontId="42" fillId="29" borderId="39" xfId="0" applyNumberFormat="1" applyFont="1" applyFill="1" applyBorder="1" applyAlignment="1" applyProtection="1">
      <alignment horizontal="center" vertical="center"/>
      <protection locked="0"/>
    </xf>
    <xf numFmtId="180"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7" fontId="31" fillId="0" borderId="106" xfId="0" applyNumberFormat="1" applyFont="1" applyFill="1" applyBorder="1" applyAlignment="1" applyProtection="1">
      <alignment horizontal="right" vertical="center"/>
    </xf>
    <xf numFmtId="177"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9" fontId="31" fillId="25" borderId="108" xfId="54" applyNumberFormat="1" applyFont="1" applyFill="1" applyBorder="1" applyAlignment="1" applyProtection="1">
      <alignment horizontal="right" vertical="center"/>
      <protection locked="0"/>
    </xf>
    <xf numFmtId="177" fontId="31" fillId="0" borderId="108" xfId="0" applyNumberFormat="1" applyFont="1" applyFill="1" applyBorder="1" applyAlignment="1" applyProtection="1">
      <alignment horizontal="right" vertical="center"/>
    </xf>
    <xf numFmtId="177" fontId="31" fillId="30" borderId="108" xfId="0" applyNumberFormat="1" applyFont="1" applyFill="1" applyBorder="1" applyAlignment="1" applyProtection="1">
      <alignment horizontal="right" vertical="center"/>
      <protection locked="0"/>
    </xf>
    <xf numFmtId="177"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7" fontId="41" fillId="0" borderId="42" xfId="0" applyNumberFormat="1" applyFont="1" applyFill="1" applyBorder="1" applyProtection="1">
      <alignment vertical="center"/>
    </xf>
    <xf numFmtId="177"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7" fontId="41" fillId="0" borderId="111" xfId="0" applyNumberFormat="1" applyFont="1" applyFill="1" applyBorder="1" applyProtection="1">
      <alignment vertical="center"/>
    </xf>
    <xf numFmtId="177"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7"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7"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7"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80"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7"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7"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7"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1"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7"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2"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2"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3" fontId="35" fillId="0" borderId="14" xfId="0" applyNumberFormat="1" applyFont="1" applyFill="1" applyBorder="1" applyAlignment="1" applyProtection="1">
      <alignment horizontal="center" vertical="center"/>
    </xf>
    <xf numFmtId="183"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7" fontId="40" fillId="0" borderId="51" xfId="0" applyNumberFormat="1" applyFont="1" applyBorder="1" applyAlignment="1" applyProtection="1">
      <alignment vertical="center" shrinkToFit="1"/>
    </xf>
    <xf numFmtId="177" fontId="40" fillId="0" borderId="137" xfId="0" applyNumberFormat="1" applyFont="1" applyBorder="1" applyAlignment="1" applyProtection="1">
      <alignment vertical="center" shrinkToFit="1"/>
    </xf>
    <xf numFmtId="177"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7" fontId="40" fillId="25" borderId="11" xfId="0" applyNumberFormat="1" applyFont="1" applyFill="1" applyBorder="1" applyAlignment="1" applyProtection="1">
      <alignment horizontal="right" vertical="center" shrinkToFit="1"/>
      <protection locked="0"/>
    </xf>
    <xf numFmtId="177" fontId="40" fillId="25" borderId="14" xfId="0" applyNumberFormat="1" applyFont="1" applyFill="1" applyBorder="1" applyAlignment="1" applyProtection="1">
      <alignment horizontal="right" vertical="center" shrinkToFit="1"/>
      <protection locked="0"/>
    </xf>
    <xf numFmtId="177"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7"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7" fontId="40" fillId="29" borderId="11" xfId="0" applyNumberFormat="1" applyFont="1" applyFill="1" applyBorder="1" applyAlignment="1" applyProtection="1">
      <alignment horizontal="right" vertical="center" shrinkToFit="1"/>
      <protection locked="0"/>
    </xf>
    <xf numFmtId="177" fontId="40" fillId="29" borderId="14" xfId="0" applyNumberFormat="1" applyFont="1" applyFill="1" applyBorder="1" applyAlignment="1" applyProtection="1">
      <alignment horizontal="right" vertical="center" shrinkToFit="1"/>
      <protection locked="0"/>
    </xf>
    <xf numFmtId="177" fontId="40" fillId="29" borderId="17" xfId="0" applyNumberFormat="1" applyFont="1" applyFill="1" applyBorder="1" applyAlignment="1" applyProtection="1">
      <alignment horizontal="right" vertical="center" shrinkToFit="1"/>
      <protection locked="0"/>
    </xf>
    <xf numFmtId="177"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7" fontId="40" fillId="31" borderId="49" xfId="0" applyNumberFormat="1" applyFont="1" applyFill="1" applyBorder="1" applyAlignment="1" applyProtection="1">
      <alignment horizontal="right" vertical="center" shrinkToFit="1"/>
      <protection locked="0"/>
    </xf>
    <xf numFmtId="177" fontId="40" fillId="31" borderId="51" xfId="0" applyNumberFormat="1" applyFont="1" applyFill="1" applyBorder="1" applyAlignment="1" applyProtection="1">
      <alignment horizontal="right" vertical="center" shrinkToFit="1"/>
      <protection locked="0"/>
    </xf>
    <xf numFmtId="177"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ExternalBook4"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ExternalBook5"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vmlDrawing" Target="../drawings/vmlDrawing3.vml" /><Relationship Id="rId2"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view="pageBreakPreview" zoomScale="60" workbookViewId="0">
      <selection activeCell="AD68" sqref="AD68"/>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132</v>
      </c>
      <c r="AC1" s="1" t="s">
        <v>42</v>
      </c>
    </row>
    <row r="2" spans="1:29" ht="11.25" customHeight="1">
      <c r="A2" s="4"/>
    </row>
    <row r="3" spans="1:29" s="2" customFormat="1" ht="24" customHeight="1">
      <c r="A3" s="5" t="s">
        <v>143</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277</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88</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259</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90</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145</v>
      </c>
      <c r="C32" s="24"/>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137</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c r="N36" s="56"/>
      <c r="O36" s="56"/>
      <c r="P36" s="56"/>
      <c r="Q36" s="56"/>
      <c r="R36" s="56"/>
      <c r="S36" s="56"/>
      <c r="T36" s="56"/>
      <c r="U36" s="56"/>
      <c r="V36" s="56"/>
      <c r="W36" s="85"/>
      <c r="X36" s="93"/>
      <c r="Y36" s="9"/>
      <c r="Z36" s="9"/>
      <c r="AA36" s="9"/>
    </row>
    <row r="37" spans="1:29" ht="20.100000000000001" customHeight="1">
      <c r="A37" s="9"/>
      <c r="B37" s="14"/>
      <c r="C37" s="25" t="s">
        <v>67</v>
      </c>
      <c r="D37" s="25"/>
      <c r="E37" s="25"/>
      <c r="F37" s="25"/>
      <c r="G37" s="25"/>
      <c r="H37" s="25"/>
      <c r="I37" s="25"/>
      <c r="J37" s="25"/>
      <c r="K37" s="25"/>
      <c r="L37" s="40"/>
      <c r="M37" s="46"/>
      <c r="N37" s="57"/>
      <c r="O37" s="57"/>
      <c r="P37" s="57"/>
      <c r="Q37" s="57"/>
      <c r="R37" s="57"/>
      <c r="S37" s="57"/>
      <c r="T37" s="57"/>
      <c r="U37" s="59"/>
      <c r="V37" s="59"/>
      <c r="W37" s="86"/>
      <c r="X37" s="94"/>
      <c r="Y37" s="9"/>
      <c r="Z37" s="9"/>
      <c r="AA37" s="9"/>
      <c r="AC37" s="1" t="s">
        <v>68</v>
      </c>
    </row>
    <row r="38" spans="1:29" ht="20.100000000000001" customHeight="1">
      <c r="A38" s="9"/>
      <c r="B38" s="13" t="s">
        <v>70</v>
      </c>
      <c r="C38" s="25" t="s">
        <v>3</v>
      </c>
      <c r="D38" s="25"/>
      <c r="E38" s="25"/>
      <c r="F38" s="25"/>
      <c r="G38" s="25"/>
      <c r="H38" s="25"/>
      <c r="I38" s="25"/>
      <c r="J38" s="25"/>
      <c r="K38" s="25"/>
      <c r="L38" s="40"/>
      <c r="M38" s="47"/>
      <c r="N38" s="58"/>
      <c r="O38" s="58"/>
      <c r="P38" s="65" t="s">
        <v>51</v>
      </c>
      <c r="Q38" s="58"/>
      <c r="R38" s="58"/>
      <c r="S38" s="58"/>
      <c r="T38" s="76"/>
      <c r="U38" s="78"/>
      <c r="V38" s="79"/>
      <c r="W38" s="79"/>
      <c r="X38" s="79"/>
      <c r="Y38" s="9"/>
      <c r="Z38" s="9"/>
      <c r="AA38" s="9"/>
      <c r="AC38" s="1" t="str">
        <f>CONCATENATE(M38,N38,O38,P38,Q38,R38,S38,T38)</f>
        <v>－</v>
      </c>
    </row>
    <row r="39" spans="1:29" ht="20.100000000000001" customHeight="1">
      <c r="A39" s="9"/>
      <c r="B39" s="15"/>
      <c r="C39" s="25" t="s">
        <v>71</v>
      </c>
      <c r="D39" s="25"/>
      <c r="E39" s="25"/>
      <c r="F39" s="25"/>
      <c r="G39" s="25"/>
      <c r="H39" s="25"/>
      <c r="I39" s="25"/>
      <c r="J39" s="25"/>
      <c r="K39" s="25"/>
      <c r="L39" s="40"/>
      <c r="M39" s="46"/>
      <c r="N39" s="57"/>
      <c r="O39" s="57"/>
      <c r="P39" s="57"/>
      <c r="Q39" s="57"/>
      <c r="R39" s="57"/>
      <c r="S39" s="57"/>
      <c r="T39" s="57"/>
      <c r="U39" s="60"/>
      <c r="V39" s="60"/>
      <c r="W39" s="87"/>
      <c r="X39" s="95"/>
      <c r="Y39" s="9"/>
      <c r="Z39" s="9"/>
      <c r="AA39" s="9"/>
    </row>
    <row r="40" spans="1:29" ht="20.100000000000001" customHeight="1">
      <c r="A40" s="9"/>
      <c r="B40" s="14"/>
      <c r="C40" s="25" t="s">
        <v>72</v>
      </c>
      <c r="D40" s="25"/>
      <c r="E40" s="25"/>
      <c r="F40" s="25"/>
      <c r="G40" s="25"/>
      <c r="H40" s="25"/>
      <c r="I40" s="25"/>
      <c r="J40" s="25"/>
      <c r="K40" s="25"/>
      <c r="L40" s="40"/>
      <c r="M40" s="46"/>
      <c r="N40" s="57"/>
      <c r="O40" s="57"/>
      <c r="P40" s="57"/>
      <c r="Q40" s="57"/>
      <c r="R40" s="57"/>
      <c r="S40" s="57"/>
      <c r="T40" s="57"/>
      <c r="U40" s="57"/>
      <c r="V40" s="57"/>
      <c r="W40" s="88"/>
      <c r="X40" s="96"/>
      <c r="Y40" s="9"/>
      <c r="Z40" s="9"/>
      <c r="AA40" s="9"/>
    </row>
    <row r="41" spans="1:29" ht="20.100000000000001" customHeight="1">
      <c r="A41" s="9"/>
      <c r="B41" s="13" t="s">
        <v>32</v>
      </c>
      <c r="C41" s="25" t="s">
        <v>49</v>
      </c>
      <c r="D41" s="25"/>
      <c r="E41" s="25"/>
      <c r="F41" s="25"/>
      <c r="G41" s="25"/>
      <c r="H41" s="25"/>
      <c r="I41" s="25"/>
      <c r="J41" s="25"/>
      <c r="K41" s="25"/>
      <c r="L41" s="40"/>
      <c r="M41" s="46"/>
      <c r="N41" s="57"/>
      <c r="O41" s="57"/>
      <c r="P41" s="57"/>
      <c r="Q41" s="57"/>
      <c r="R41" s="57"/>
      <c r="S41" s="57"/>
      <c r="T41" s="57"/>
      <c r="U41" s="57"/>
      <c r="V41" s="57"/>
      <c r="W41" s="88"/>
      <c r="X41" s="96"/>
      <c r="Y41" s="9"/>
      <c r="Z41" s="9"/>
      <c r="AA41" s="9"/>
    </row>
    <row r="42" spans="1:29" ht="20.100000000000001" customHeight="1">
      <c r="A42" s="9"/>
      <c r="B42" s="14"/>
      <c r="C42" s="25" t="s">
        <v>40</v>
      </c>
      <c r="D42" s="25"/>
      <c r="E42" s="25"/>
      <c r="F42" s="25"/>
      <c r="G42" s="25"/>
      <c r="H42" s="25"/>
      <c r="I42" s="25"/>
      <c r="J42" s="25"/>
      <c r="K42" s="25"/>
      <c r="L42" s="40"/>
      <c r="M42" s="48"/>
      <c r="N42" s="59"/>
      <c r="O42" s="59"/>
      <c r="P42" s="59"/>
      <c r="Q42" s="59"/>
      <c r="R42" s="59"/>
      <c r="S42" s="59"/>
      <c r="T42" s="59"/>
      <c r="U42" s="59"/>
      <c r="V42" s="59"/>
      <c r="W42" s="86"/>
      <c r="X42" s="94"/>
      <c r="Y42" s="9"/>
      <c r="Z42" s="9"/>
      <c r="AA42" s="9"/>
    </row>
    <row r="43" spans="1:29" ht="20.100000000000001" customHeight="1">
      <c r="A43" s="9"/>
      <c r="B43" s="16" t="s">
        <v>73</v>
      </c>
      <c r="C43" s="25" t="s">
        <v>0</v>
      </c>
      <c r="D43" s="25"/>
      <c r="E43" s="25"/>
      <c r="F43" s="25"/>
      <c r="G43" s="25"/>
      <c r="H43" s="25"/>
      <c r="I43" s="25"/>
      <c r="J43" s="25"/>
      <c r="K43" s="25"/>
      <c r="L43" s="40"/>
      <c r="M43" s="46"/>
      <c r="N43" s="57"/>
      <c r="O43" s="57"/>
      <c r="P43" s="57"/>
      <c r="Q43" s="57"/>
      <c r="R43" s="57"/>
      <c r="S43" s="57"/>
      <c r="T43" s="57"/>
      <c r="U43" s="57"/>
      <c r="V43" s="57"/>
      <c r="W43" s="88"/>
      <c r="X43" s="96"/>
      <c r="Y43" s="9"/>
      <c r="Z43" s="9"/>
      <c r="AA43" s="9"/>
    </row>
    <row r="44" spans="1:29" ht="20.100000000000001" customHeight="1">
      <c r="A44" s="9"/>
      <c r="B44" s="17"/>
      <c r="C44" s="26" t="s">
        <v>40</v>
      </c>
      <c r="D44" s="26"/>
      <c r="E44" s="26"/>
      <c r="F44" s="26"/>
      <c r="G44" s="26"/>
      <c r="H44" s="26"/>
      <c r="I44" s="26"/>
      <c r="J44" s="26"/>
      <c r="K44" s="26"/>
      <c r="L44" s="26"/>
      <c r="M44" s="46"/>
      <c r="N44" s="57"/>
      <c r="O44" s="57"/>
      <c r="P44" s="57"/>
      <c r="Q44" s="57"/>
      <c r="R44" s="57"/>
      <c r="S44" s="57"/>
      <c r="T44" s="57"/>
      <c r="U44" s="57"/>
      <c r="V44" s="57"/>
      <c r="W44" s="88"/>
      <c r="X44" s="96"/>
      <c r="Y44" s="9"/>
      <c r="Z44" s="9"/>
      <c r="AA44" s="9"/>
    </row>
    <row r="45" spans="1:29" ht="20.100000000000001" customHeight="1">
      <c r="A45" s="9"/>
      <c r="B45" s="13" t="s">
        <v>66</v>
      </c>
      <c r="C45" s="25" t="s">
        <v>47</v>
      </c>
      <c r="D45" s="25"/>
      <c r="E45" s="25"/>
      <c r="F45" s="25"/>
      <c r="G45" s="25"/>
      <c r="H45" s="25"/>
      <c r="I45" s="25"/>
      <c r="J45" s="25"/>
      <c r="K45" s="25"/>
      <c r="L45" s="40"/>
      <c r="M45" s="49"/>
      <c r="N45" s="60"/>
      <c r="O45" s="60"/>
      <c r="P45" s="60"/>
      <c r="Q45" s="60"/>
      <c r="R45" s="60"/>
      <c r="S45" s="60"/>
      <c r="T45" s="60"/>
      <c r="U45" s="60"/>
      <c r="V45" s="60"/>
      <c r="W45" s="87"/>
      <c r="X45" s="95"/>
      <c r="Y45" s="9"/>
      <c r="Z45" s="9"/>
      <c r="AA45" s="9"/>
    </row>
    <row r="46" spans="1:29" ht="20.100000000000001" customHeight="1">
      <c r="A46" s="9"/>
      <c r="B46" s="18"/>
      <c r="C46" s="25" t="s">
        <v>74</v>
      </c>
      <c r="D46" s="25"/>
      <c r="E46" s="25"/>
      <c r="F46" s="25"/>
      <c r="G46" s="25"/>
      <c r="H46" s="25"/>
      <c r="I46" s="25"/>
      <c r="J46" s="25"/>
      <c r="K46" s="25"/>
      <c r="L46" s="40"/>
      <c r="M46" s="50"/>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117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232</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77</v>
      </c>
      <c r="C51" s="20" t="s">
        <v>79</v>
      </c>
      <c r="D51" s="20"/>
      <c r="E51" s="20"/>
      <c r="F51" s="20"/>
      <c r="G51" s="20"/>
      <c r="H51" s="20"/>
      <c r="I51" s="20"/>
      <c r="J51" s="20"/>
      <c r="K51" s="20"/>
      <c r="L51" s="20"/>
      <c r="M51" s="20" t="s">
        <v>82</v>
      </c>
      <c r="N51" s="20"/>
      <c r="O51" s="20"/>
      <c r="P51" s="20"/>
      <c r="Q51" s="20"/>
      <c r="R51" s="22" t="s">
        <v>12</v>
      </c>
      <c r="S51" s="72"/>
      <c r="T51" s="72"/>
      <c r="U51" s="72"/>
      <c r="V51" s="72"/>
      <c r="W51" s="90"/>
      <c r="X51" s="20" t="s">
        <v>83</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81</v>
      </c>
      <c r="S52" s="73"/>
      <c r="T52" s="73"/>
      <c r="U52" s="73"/>
      <c r="V52" s="73"/>
      <c r="W52" s="73" t="s">
        <v>35</v>
      </c>
      <c r="X52" s="28"/>
      <c r="Y52" s="102"/>
      <c r="Z52" s="107"/>
      <c r="AA52" s="107"/>
    </row>
    <row r="53" spans="1:27" ht="38.25" customHeight="1">
      <c r="A53" s="9"/>
      <c r="B53" s="21">
        <v>1</v>
      </c>
      <c r="C53" s="29"/>
      <c r="D53" s="35"/>
      <c r="E53" s="35"/>
      <c r="F53" s="35"/>
      <c r="G53" s="35"/>
      <c r="H53" s="35"/>
      <c r="I53" s="35"/>
      <c r="J53" s="35"/>
      <c r="K53" s="35"/>
      <c r="L53" s="41"/>
      <c r="M53" s="51"/>
      <c r="N53" s="62"/>
      <c r="O53" s="62"/>
      <c r="P53" s="62"/>
      <c r="Q53" s="66"/>
      <c r="R53" s="70"/>
      <c r="S53" s="74"/>
      <c r="T53" s="74"/>
      <c r="U53" s="74"/>
      <c r="V53" s="80"/>
      <c r="W53" s="91"/>
      <c r="X53" s="99"/>
      <c r="Y53" s="103"/>
      <c r="Z53" s="108"/>
      <c r="AA53" s="109"/>
    </row>
    <row r="54" spans="1:27" ht="38.25" customHeight="1">
      <c r="A54" s="9"/>
      <c r="B54" s="22">
        <f t="shared" ref="B54:B117" si="0">B53+1</f>
        <v>2</v>
      </c>
      <c r="C54" s="30"/>
      <c r="D54" s="36"/>
      <c r="E54" s="36"/>
      <c r="F54" s="36"/>
      <c r="G54" s="36"/>
      <c r="H54" s="36"/>
      <c r="I54" s="36"/>
      <c r="J54" s="36"/>
      <c r="K54" s="36"/>
      <c r="L54" s="42"/>
      <c r="M54" s="52"/>
      <c r="N54" s="63"/>
      <c r="O54" s="63"/>
      <c r="P54" s="63"/>
      <c r="Q54" s="67"/>
      <c r="R54" s="53"/>
      <c r="S54" s="64"/>
      <c r="T54" s="64"/>
      <c r="U54" s="64"/>
      <c r="V54" s="68"/>
      <c r="W54" s="92"/>
      <c r="X54" s="100"/>
      <c r="Y54" s="104"/>
      <c r="Z54" s="108"/>
      <c r="AA54" s="109"/>
    </row>
    <row r="55" spans="1:27" ht="38.25" customHeight="1">
      <c r="A55" s="9"/>
      <c r="B55" s="22">
        <f t="shared" si="0"/>
        <v>3</v>
      </c>
      <c r="C55" s="30"/>
      <c r="D55" s="36"/>
      <c r="E55" s="36"/>
      <c r="F55" s="36"/>
      <c r="G55" s="36"/>
      <c r="H55" s="36"/>
      <c r="I55" s="36"/>
      <c r="J55" s="36"/>
      <c r="K55" s="36"/>
      <c r="L55" s="42"/>
      <c r="M55" s="53"/>
      <c r="N55" s="64"/>
      <c r="O55" s="64"/>
      <c r="P55" s="64"/>
      <c r="Q55" s="68"/>
      <c r="R55" s="53"/>
      <c r="S55" s="64"/>
      <c r="T55" s="64"/>
      <c r="U55" s="64"/>
      <c r="V55" s="68"/>
      <c r="W55" s="92"/>
      <c r="X55" s="100"/>
      <c r="Y55" s="104"/>
      <c r="Z55" s="108"/>
      <c r="AA55" s="109"/>
    </row>
    <row r="56" spans="1:27" ht="38.25" customHeight="1">
      <c r="A56" s="9"/>
      <c r="B56" s="22">
        <f t="shared" si="0"/>
        <v>4</v>
      </c>
      <c r="C56" s="30"/>
      <c r="D56" s="36"/>
      <c r="E56" s="36"/>
      <c r="F56" s="36"/>
      <c r="G56" s="36"/>
      <c r="H56" s="36"/>
      <c r="I56" s="36"/>
      <c r="J56" s="36"/>
      <c r="K56" s="36"/>
      <c r="L56" s="42"/>
      <c r="M56" s="53"/>
      <c r="N56" s="64"/>
      <c r="O56" s="64"/>
      <c r="P56" s="64"/>
      <c r="Q56" s="68"/>
      <c r="R56" s="53"/>
      <c r="S56" s="64"/>
      <c r="T56" s="64"/>
      <c r="U56" s="64"/>
      <c r="V56" s="68"/>
      <c r="W56" s="92"/>
      <c r="X56" s="100"/>
      <c r="Y56" s="104"/>
      <c r="Z56" s="108"/>
      <c r="AA56" s="109"/>
    </row>
    <row r="57" spans="1:27" ht="38.25" customHeight="1">
      <c r="A57" s="9"/>
      <c r="B57" s="22">
        <f t="shared" si="0"/>
        <v>5</v>
      </c>
      <c r="C57" s="30"/>
      <c r="D57" s="36"/>
      <c r="E57" s="36"/>
      <c r="F57" s="36"/>
      <c r="G57" s="36"/>
      <c r="H57" s="36"/>
      <c r="I57" s="36"/>
      <c r="J57" s="36"/>
      <c r="K57" s="36"/>
      <c r="L57" s="42"/>
      <c r="M57" s="53"/>
      <c r="N57" s="64"/>
      <c r="O57" s="64"/>
      <c r="P57" s="64"/>
      <c r="Q57" s="68"/>
      <c r="R57" s="53"/>
      <c r="S57" s="64"/>
      <c r="T57" s="64"/>
      <c r="U57" s="64"/>
      <c r="V57" s="68"/>
      <c r="W57" s="92"/>
      <c r="X57" s="100"/>
      <c r="Y57" s="104"/>
      <c r="Z57" s="108"/>
      <c r="AA57" s="109"/>
    </row>
    <row r="58" spans="1:27" ht="38.25" customHeight="1">
      <c r="A58" s="9"/>
      <c r="B58" s="22">
        <f t="shared" si="0"/>
        <v>6</v>
      </c>
      <c r="C58" s="30"/>
      <c r="D58" s="36"/>
      <c r="E58" s="36"/>
      <c r="F58" s="36"/>
      <c r="G58" s="36"/>
      <c r="H58" s="36"/>
      <c r="I58" s="36"/>
      <c r="J58" s="36"/>
      <c r="K58" s="36"/>
      <c r="L58" s="42"/>
      <c r="M58" s="53"/>
      <c r="N58" s="64"/>
      <c r="O58" s="64"/>
      <c r="P58" s="64"/>
      <c r="Q58" s="68"/>
      <c r="R58" s="53"/>
      <c r="S58" s="64"/>
      <c r="T58" s="64"/>
      <c r="U58" s="64"/>
      <c r="V58" s="68"/>
      <c r="W58" s="92"/>
      <c r="X58" s="100"/>
      <c r="Y58" s="104"/>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rintOptions horizontalCentered="1"/>
  <pageMargins left="0.70866141732283472" right="0.70866141732283472" top="0.74803149606299213" bottom="0.74803149606299213" header="0.31496062992125984" footer="0.31496062992125984"/>
  <pageSetup paperSize="9" scale="47" fitToWidth="1" fitToHeight="1"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tabSelected="1" view="pageBreakPreview" zoomScaleNormal="120" zoomScaleSheetLayoutView="100" workbookViewId="0"/>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29</v>
      </c>
      <c r="B1" s="9"/>
      <c r="C1" s="9"/>
      <c r="D1" s="9"/>
      <c r="E1" s="9"/>
      <c r="F1" s="9"/>
      <c r="G1" s="9"/>
      <c r="H1" s="9"/>
      <c r="I1" s="9"/>
      <c r="J1" s="9"/>
      <c r="K1" s="9"/>
      <c r="L1" s="9"/>
      <c r="M1" s="9"/>
      <c r="N1" s="9"/>
      <c r="O1" s="9"/>
      <c r="P1" s="9"/>
      <c r="Q1" s="9"/>
      <c r="R1" s="9"/>
      <c r="S1" s="9"/>
      <c r="T1" s="9"/>
      <c r="U1" s="9"/>
      <c r="V1" s="9"/>
      <c r="W1" s="9"/>
      <c r="X1" s="9"/>
      <c r="Y1" s="494" t="s">
        <v>36</v>
      </c>
      <c r="Z1" s="494"/>
      <c r="AA1" s="494"/>
      <c r="AB1" s="494"/>
      <c r="AC1" s="494" t="str">
        <f>IF(基本情報入力シート!C32="","",基本情報入力シート!C32)</f>
        <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154</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155</v>
      </c>
      <c r="V4" s="454"/>
      <c r="W4" s="454"/>
      <c r="X4" s="476" t="s">
        <v>46</v>
      </c>
      <c r="Y4" s="2"/>
      <c r="Z4" s="202"/>
      <c r="AA4" s="202"/>
      <c r="AB4" s="202"/>
      <c r="AC4" s="526"/>
      <c r="AD4" s="9"/>
      <c r="AE4" s="9"/>
      <c r="AF4" s="547"/>
      <c r="AG4" s="202"/>
      <c r="AH4" s="202"/>
      <c r="AI4" s="202"/>
      <c r="AJ4" s="573"/>
    </row>
    <row r="5" spans="1:45" ht="14.25">
      <c r="A5" s="10" t="s">
        <v>193</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44</v>
      </c>
      <c r="B9" s="205"/>
      <c r="C9" s="205"/>
      <c r="D9" s="205"/>
      <c r="E9" s="205"/>
      <c r="F9" s="205"/>
      <c r="G9" s="343" t="s">
        <v>3</v>
      </c>
      <c r="H9" s="350" t="str">
        <f>IF(基本情報入力シート!AC38="－","",基本情報入力シート!AC38)</f>
        <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66</v>
      </c>
      <c r="B14" s="123"/>
      <c r="C14" s="123"/>
      <c r="D14" s="123"/>
      <c r="E14" s="123"/>
      <c r="F14" s="123"/>
      <c r="G14" s="346" t="s">
        <v>47</v>
      </c>
      <c r="H14" s="346"/>
      <c r="I14" s="346"/>
      <c r="J14" s="118"/>
      <c r="K14" s="355" t="str">
        <f>IF(基本情報入力シート!M45="","",基本情報入力シート!M45)</f>
        <v/>
      </c>
      <c r="L14" s="355"/>
      <c r="M14" s="355"/>
      <c r="N14" s="355"/>
      <c r="O14" s="355"/>
      <c r="P14" s="355"/>
      <c r="Q14" s="355"/>
      <c r="R14" s="355"/>
      <c r="S14" s="355"/>
      <c r="T14" s="355"/>
      <c r="U14" s="123" t="s">
        <v>52</v>
      </c>
      <c r="V14" s="123"/>
      <c r="W14" s="123"/>
      <c r="X14" s="123"/>
      <c r="Y14" s="355" t="str">
        <f>IF(基本情報入力シート!M46="","",基本情報入力シート!M46)</f>
        <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243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c r="C18" s="278" t="s">
        <v>244</v>
      </c>
      <c r="D18" s="298"/>
      <c r="E18" s="298"/>
      <c r="F18" s="298"/>
      <c r="G18" s="298"/>
      <c r="H18" s="298"/>
      <c r="I18" s="298"/>
      <c r="J18" s="298"/>
      <c r="K18" s="298"/>
      <c r="L18" s="360"/>
      <c r="M18" s="365"/>
      <c r="N18" s="369" t="s">
        <v>245</v>
      </c>
      <c r="O18" s="373"/>
      <c r="P18" s="373"/>
      <c r="Q18" s="373"/>
      <c r="R18" s="373"/>
      <c r="S18" s="373"/>
      <c r="T18" s="373"/>
      <c r="U18" s="373"/>
      <c r="V18" s="373"/>
      <c r="W18" s="466"/>
      <c r="X18" s="477"/>
      <c r="Y18" s="495" t="s">
        <v>246</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190</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157</v>
      </c>
      <c r="B22" s="152" t="s">
        <v>76</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233</v>
      </c>
      <c r="B23" s="214" t="s">
        <v>231</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235</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50</v>
      </c>
      <c r="B24" s="214" t="s">
        <v>234</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120</v>
      </c>
      <c r="B25" s="215" t="s">
        <v>53</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111</v>
      </c>
      <c r="B26" s="214" t="s">
        <v>236</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208</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205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54</v>
      </c>
      <c r="B30" s="218" t="s">
        <v>151</v>
      </c>
      <c r="C30" s="218"/>
      <c r="D30" s="299" t="str">
        <f>IF(V4=0,"",V4)</f>
        <v/>
      </c>
      <c r="E30" s="299"/>
      <c r="F30" s="326" t="s">
        <v>152</v>
      </c>
      <c r="G30" s="347"/>
      <c r="H30" s="347"/>
      <c r="I30" s="347"/>
      <c r="J30" s="347"/>
      <c r="K30" s="347"/>
      <c r="L30" s="347"/>
      <c r="M30" s="347"/>
      <c r="N30" s="347"/>
      <c r="O30" s="374"/>
      <c r="P30" s="383">
        <f>P35+W35+AD35</f>
        <v>0</v>
      </c>
      <c r="Q30" s="395"/>
      <c r="R30" s="395"/>
      <c r="S30" s="395"/>
      <c r="T30" s="395"/>
      <c r="U30" s="445"/>
      <c r="V30" s="457" t="s">
        <v>15</v>
      </c>
    </row>
    <row r="31" spans="1:73" ht="30.75" customHeight="1">
      <c r="A31" s="135" t="s">
        <v>55</v>
      </c>
      <c r="B31" s="219" t="s">
        <v>247</v>
      </c>
      <c r="C31" s="281"/>
      <c r="D31" s="281"/>
      <c r="E31" s="281"/>
      <c r="F31" s="281"/>
      <c r="G31" s="281"/>
      <c r="H31" s="281"/>
      <c r="I31" s="281"/>
      <c r="J31" s="281"/>
      <c r="K31" s="281"/>
      <c r="L31" s="281"/>
      <c r="M31" s="281"/>
      <c r="N31" s="281"/>
      <c r="O31" s="375"/>
      <c r="P31" s="384">
        <f>P36+W36+AD36</f>
        <v>0</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209</v>
      </c>
      <c r="B33" s="216"/>
      <c r="C33" s="280"/>
      <c r="D33" s="124"/>
      <c r="E33" s="124"/>
      <c r="F33" s="124"/>
      <c r="G33" s="124"/>
      <c r="H33" s="124"/>
      <c r="I33" s="124"/>
      <c r="J33" s="124"/>
      <c r="K33" s="356"/>
      <c r="L33" s="356"/>
      <c r="M33" s="356"/>
      <c r="N33" s="356"/>
      <c r="O33" s="356"/>
      <c r="P33" s="356"/>
      <c r="Q33" s="356"/>
      <c r="R33" s="356"/>
      <c r="S33" s="415"/>
      <c r="T33" s="431"/>
      <c r="U33" s="431"/>
      <c r="V33" s="455" t="s">
        <v>215</v>
      </c>
      <c r="W33" s="431"/>
      <c r="X33" s="431"/>
      <c r="Y33" s="431"/>
      <c r="Z33" s="124"/>
      <c r="AA33" s="124"/>
      <c r="AB33" s="415"/>
      <c r="AC33" s="455" t="s">
        <v>216</v>
      </c>
      <c r="AD33" s="431"/>
      <c r="AE33" s="431"/>
      <c r="AF33" s="431"/>
      <c r="AG33" s="431"/>
      <c r="AH33" s="431"/>
      <c r="AI33" s="124"/>
      <c r="AJ33" s="455" t="s">
        <v>217</v>
      </c>
    </row>
    <row r="34" spans="1:48" ht="19.5" customHeight="1">
      <c r="A34" s="136"/>
      <c r="B34" s="221"/>
      <c r="C34" s="221"/>
      <c r="D34" s="221"/>
      <c r="E34" s="221"/>
      <c r="F34" s="221"/>
      <c r="G34" s="221"/>
      <c r="H34" s="221"/>
      <c r="I34" s="221"/>
      <c r="J34" s="221"/>
      <c r="K34" s="221"/>
      <c r="L34" s="221"/>
      <c r="M34" s="221"/>
      <c r="N34" s="221"/>
      <c r="O34" s="376"/>
      <c r="P34" s="386" t="s">
        <v>148</v>
      </c>
      <c r="Q34" s="397"/>
      <c r="R34" s="397"/>
      <c r="S34" s="397"/>
      <c r="T34" s="397"/>
      <c r="U34" s="447"/>
      <c r="V34" s="459" t="str">
        <f>IF(P35="","",IF(P36="","",IF(P36&gt;=P35,"○","☓")))</f>
        <v/>
      </c>
      <c r="W34" s="467" t="s">
        <v>149</v>
      </c>
      <c r="X34" s="397"/>
      <c r="Y34" s="397"/>
      <c r="Z34" s="397"/>
      <c r="AA34" s="397"/>
      <c r="AB34" s="447"/>
      <c r="AC34" s="459" t="str">
        <f>IF(W35="","",IF(W36="","",IF(W36&gt;=W35,"○","☓")))</f>
        <v>○</v>
      </c>
      <c r="AD34" s="467" t="s">
        <v>150</v>
      </c>
      <c r="AE34" s="397"/>
      <c r="AF34" s="397"/>
      <c r="AG34" s="397"/>
      <c r="AH34" s="397"/>
      <c r="AI34" s="447"/>
      <c r="AJ34" s="459" t="str">
        <f>IF(AD35="","",IF(AD36="","",IF(AD36&gt;=AD35,"○","☓")))</f>
        <v>○</v>
      </c>
      <c r="AL34" s="620" t="s">
        <v>182</v>
      </c>
      <c r="AM34" s="620"/>
      <c r="AN34" s="620"/>
      <c r="AO34" s="620"/>
      <c r="AP34" s="620"/>
      <c r="AQ34" s="620"/>
      <c r="AR34" s="620"/>
      <c r="AS34" s="620"/>
      <c r="AT34" s="620"/>
      <c r="AU34" s="620"/>
      <c r="AV34" s="636"/>
    </row>
    <row r="35" spans="1:48" ht="18" customHeight="1">
      <c r="A35" s="135" t="s">
        <v>54</v>
      </c>
      <c r="B35" s="218" t="s">
        <v>151</v>
      </c>
      <c r="C35" s="218"/>
      <c r="D35" s="299" t="str">
        <f>IF(V4=0,"",V4)</f>
        <v/>
      </c>
      <c r="E35" s="299"/>
      <c r="F35" s="327" t="s">
        <v>210</v>
      </c>
      <c r="G35" s="327"/>
      <c r="H35" s="327"/>
      <c r="I35" s="327"/>
      <c r="J35" s="327"/>
      <c r="K35" s="327"/>
      <c r="L35" s="327"/>
      <c r="M35" s="327"/>
      <c r="N35" s="327"/>
      <c r="O35" s="377"/>
      <c r="P35" s="387">
        <f>IF('別紙様式3-2'!P7="","",'別紙様式3-2'!P7)</f>
        <v>0</v>
      </c>
      <c r="Q35" s="398"/>
      <c r="R35" s="398"/>
      <c r="S35" s="398"/>
      <c r="T35" s="398"/>
      <c r="U35" s="398"/>
      <c r="V35" s="460" t="s">
        <v>15</v>
      </c>
      <c r="W35" s="387">
        <f>IF('別紙様式3-2'!P8="","",'別紙様式3-2'!P8)</f>
        <v>0</v>
      </c>
      <c r="X35" s="398"/>
      <c r="Y35" s="398"/>
      <c r="Z35" s="398"/>
      <c r="AA35" s="398"/>
      <c r="AB35" s="398"/>
      <c r="AC35" s="460" t="s">
        <v>15</v>
      </c>
      <c r="AD35" s="387">
        <f>IF('別紙様式3-2'!P9="","",'別紙様式3-2'!P9)</f>
        <v>0</v>
      </c>
      <c r="AE35" s="398"/>
      <c r="AF35" s="398"/>
      <c r="AG35" s="398"/>
      <c r="AH35" s="398"/>
      <c r="AI35" s="398"/>
      <c r="AJ35" s="581" t="s">
        <v>15</v>
      </c>
    </row>
    <row r="36" spans="1:48" ht="30" customHeight="1">
      <c r="A36" s="135" t="s">
        <v>55</v>
      </c>
      <c r="B36" s="219" t="s">
        <v>248</v>
      </c>
      <c r="C36" s="281"/>
      <c r="D36" s="281"/>
      <c r="E36" s="281"/>
      <c r="F36" s="281"/>
      <c r="G36" s="281"/>
      <c r="H36" s="281"/>
      <c r="I36" s="281"/>
      <c r="J36" s="281"/>
      <c r="K36" s="281"/>
      <c r="L36" s="281"/>
      <c r="M36" s="281"/>
      <c r="N36" s="281"/>
      <c r="O36" s="281"/>
      <c r="P36" s="388"/>
      <c r="Q36" s="399"/>
      <c r="R36" s="399"/>
      <c r="S36" s="399"/>
      <c r="T36" s="399"/>
      <c r="U36" s="448"/>
      <c r="V36" s="461" t="s">
        <v>15</v>
      </c>
      <c r="W36" s="384">
        <f>IFERROR(S76+Y76+AE76,"")</f>
        <v>0</v>
      </c>
      <c r="X36" s="396"/>
      <c r="Y36" s="396"/>
      <c r="Z36" s="396"/>
      <c r="AA36" s="396"/>
      <c r="AB36" s="446"/>
      <c r="AC36" s="527" t="s">
        <v>15</v>
      </c>
      <c r="AD36" s="384">
        <f>IFERROR(S94+S96,"")</f>
        <v>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170</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54</v>
      </c>
      <c r="B39" s="222" t="s">
        <v>151</v>
      </c>
      <c r="C39" s="222"/>
      <c r="D39" s="300" t="str">
        <f>IF(V4=0,"",V4)</f>
        <v/>
      </c>
      <c r="E39" s="300"/>
      <c r="F39" s="329" t="s">
        <v>167</v>
      </c>
      <c r="G39" s="329"/>
      <c r="H39" s="329"/>
      <c r="I39" s="329"/>
      <c r="J39" s="329"/>
      <c r="K39" s="329"/>
      <c r="L39" s="329"/>
      <c r="M39" s="329"/>
      <c r="N39" s="329"/>
      <c r="O39" s="378"/>
      <c r="P39" s="390">
        <f>P40-P41</f>
        <v>0</v>
      </c>
      <c r="Q39" s="400"/>
      <c r="R39" s="400"/>
      <c r="S39" s="400"/>
      <c r="T39" s="400"/>
      <c r="U39" s="449"/>
      <c r="V39" s="457" t="s">
        <v>15</v>
      </c>
      <c r="W39" s="468" t="s">
        <v>199</v>
      </c>
      <c r="X39" s="478" t="str">
        <f>IF(P42="","",IF(P39="","",IF(P39&gt;=P42,"○","☓")))</f>
        <v>○</v>
      </c>
      <c r="Y39" s="496" t="s">
        <v>153</v>
      </c>
      <c r="Z39" s="328"/>
      <c r="AA39" s="328"/>
      <c r="AB39" s="328"/>
      <c r="AC39" s="528"/>
      <c r="AD39" s="328"/>
      <c r="AE39" s="328"/>
      <c r="AF39" s="328"/>
      <c r="AG39" s="328"/>
      <c r="AH39" s="328"/>
      <c r="AI39" s="328"/>
      <c r="AJ39" s="528"/>
      <c r="AL39" s="621" t="s">
        <v>260</v>
      </c>
      <c r="AM39" s="625"/>
      <c r="AN39" s="625"/>
      <c r="AO39" s="625"/>
      <c r="AP39" s="625"/>
      <c r="AQ39" s="625"/>
      <c r="AR39" s="625"/>
      <c r="AS39" s="625"/>
      <c r="AT39" s="625"/>
      <c r="AU39" s="625"/>
      <c r="AV39" s="637"/>
    </row>
    <row r="40" spans="1:48" ht="18.75" customHeight="1">
      <c r="A40" s="139"/>
      <c r="B40" s="223" t="s">
        <v>197</v>
      </c>
      <c r="C40" s="223"/>
      <c r="D40" s="223"/>
      <c r="E40" s="223"/>
      <c r="F40" s="223"/>
      <c r="G40" s="223"/>
      <c r="H40" s="223"/>
      <c r="I40" s="223"/>
      <c r="J40" s="223"/>
      <c r="K40" s="223"/>
      <c r="L40" s="223"/>
      <c r="M40" s="223"/>
      <c r="N40" s="223"/>
      <c r="O40" s="226"/>
      <c r="P40" s="391"/>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144</v>
      </c>
      <c r="C41" s="224"/>
      <c r="D41" s="224"/>
      <c r="E41" s="224"/>
      <c r="F41" s="224"/>
      <c r="G41" s="224"/>
      <c r="H41" s="224"/>
      <c r="I41" s="224"/>
      <c r="J41" s="224"/>
      <c r="K41" s="224"/>
      <c r="L41" s="224"/>
      <c r="M41" s="224"/>
      <c r="N41" s="224"/>
      <c r="O41" s="379"/>
      <c r="P41" s="392">
        <f>P31</f>
        <v>0</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55</v>
      </c>
      <c r="B42" s="225" t="s">
        <v>249</v>
      </c>
      <c r="C42" s="283"/>
      <c r="D42" s="283"/>
      <c r="E42" s="283"/>
      <c r="F42" s="283"/>
      <c r="G42" s="283"/>
      <c r="H42" s="283"/>
      <c r="I42" s="283"/>
      <c r="J42" s="283"/>
      <c r="K42" s="283"/>
      <c r="L42" s="283"/>
      <c r="M42" s="283"/>
      <c r="N42" s="283"/>
      <c r="O42" s="283"/>
      <c r="P42" s="390">
        <f>P43-P44-P45-P46-P47</f>
        <v>0</v>
      </c>
      <c r="Q42" s="400"/>
      <c r="R42" s="400"/>
      <c r="S42" s="400"/>
      <c r="T42" s="400"/>
      <c r="U42" s="449"/>
      <c r="V42" s="463" t="s">
        <v>15</v>
      </c>
      <c r="W42" s="468" t="s">
        <v>199</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162</v>
      </c>
      <c r="C43" s="276"/>
      <c r="D43" s="276"/>
      <c r="E43" s="276"/>
      <c r="F43" s="276"/>
      <c r="G43" s="276"/>
      <c r="H43" s="276"/>
      <c r="I43" s="276"/>
      <c r="J43" s="276"/>
      <c r="K43" s="276"/>
      <c r="L43" s="276"/>
      <c r="M43" s="276"/>
      <c r="N43" s="276"/>
      <c r="O43" s="380"/>
      <c r="P43" s="393"/>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163</v>
      </c>
      <c r="C44" s="276"/>
      <c r="D44" s="276"/>
      <c r="E44" s="276"/>
      <c r="F44" s="276"/>
      <c r="G44" s="276"/>
      <c r="H44" s="276"/>
      <c r="I44" s="276"/>
      <c r="J44" s="276"/>
      <c r="K44" s="276"/>
      <c r="L44" s="276"/>
      <c r="M44" s="276"/>
      <c r="N44" s="276"/>
      <c r="O44" s="380"/>
      <c r="P44" s="393"/>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164</v>
      </c>
      <c r="C45" s="276"/>
      <c r="D45" s="276"/>
      <c r="E45" s="276"/>
      <c r="F45" s="276"/>
      <c r="G45" s="276"/>
      <c r="H45" s="276"/>
      <c r="I45" s="276"/>
      <c r="J45" s="276"/>
      <c r="K45" s="276"/>
      <c r="L45" s="276"/>
      <c r="M45" s="276"/>
      <c r="N45" s="276"/>
      <c r="O45" s="380"/>
      <c r="P45" s="393"/>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165</v>
      </c>
      <c r="C46" s="243"/>
      <c r="D46" s="243"/>
      <c r="E46" s="243"/>
      <c r="F46" s="243"/>
      <c r="G46" s="243"/>
      <c r="H46" s="243"/>
      <c r="I46" s="243"/>
      <c r="J46" s="243"/>
      <c r="K46" s="243"/>
      <c r="L46" s="243"/>
      <c r="M46" s="243"/>
      <c r="N46" s="243"/>
      <c r="O46" s="381"/>
      <c r="P46" s="393"/>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166</v>
      </c>
      <c r="C47" s="277"/>
      <c r="D47" s="277"/>
      <c r="E47" s="277"/>
      <c r="F47" s="277"/>
      <c r="G47" s="277"/>
      <c r="H47" s="277"/>
      <c r="I47" s="277"/>
      <c r="J47" s="277"/>
      <c r="K47" s="277"/>
      <c r="L47" s="277"/>
      <c r="M47" s="277"/>
      <c r="N47" s="277"/>
      <c r="O47" s="382"/>
      <c r="P47" s="393"/>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156</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157</v>
      </c>
      <c r="B50" s="229" t="s">
        <v>230</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157</v>
      </c>
      <c r="B51" s="229" t="s">
        <v>194</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157</v>
      </c>
      <c r="B52" s="229" t="s">
        <v>85</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157</v>
      </c>
      <c r="B53" s="215" t="s">
        <v>228</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157</v>
      </c>
      <c r="B54" s="215" t="s">
        <v>39</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222</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157</v>
      </c>
      <c r="B57" s="230" t="s">
        <v>214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186</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187</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140</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227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107</v>
      </c>
      <c r="B63" s="132" t="s">
        <v>87</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226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238</v>
      </c>
      <c r="B65" s="132" t="s">
        <v>272</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185</v>
      </c>
      <c r="B66" s="132" t="s">
        <v>273</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239</v>
      </c>
      <c r="B67" s="132" t="s">
        <v>241</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240</v>
      </c>
      <c r="B68" s="132" t="s">
        <v>250</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242</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84</v>
      </c>
      <c r="B70" s="132" t="s">
        <v>280</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65</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172</v>
      </c>
      <c r="T73" s="432"/>
      <c r="U73" s="432"/>
      <c r="V73" s="432"/>
      <c r="W73" s="432"/>
      <c r="X73" s="481"/>
      <c r="Y73" s="497" t="s">
        <v>173</v>
      </c>
      <c r="Z73" s="497"/>
      <c r="AA73" s="497"/>
      <c r="AB73" s="497"/>
      <c r="AC73" s="497"/>
      <c r="AD73" s="497"/>
      <c r="AE73" s="497" t="s">
        <v>31</v>
      </c>
      <c r="AF73" s="497"/>
      <c r="AG73" s="497"/>
      <c r="AH73" s="497"/>
      <c r="AI73" s="497"/>
      <c r="AJ73" s="497"/>
    </row>
    <row r="74" spans="1:50" s="110" customFormat="1" ht="28.5" customHeight="1">
      <c r="A74" s="157" t="s">
        <v>251</v>
      </c>
      <c r="B74" s="235"/>
      <c r="C74" s="235"/>
      <c r="D74" s="235"/>
      <c r="E74" s="235"/>
      <c r="F74" s="235"/>
      <c r="G74" s="235"/>
      <c r="H74" s="235"/>
      <c r="I74" s="235"/>
      <c r="J74" s="235"/>
      <c r="K74" s="235"/>
      <c r="L74" s="235"/>
      <c r="M74" s="235"/>
      <c r="N74" s="235"/>
      <c r="O74" s="235"/>
      <c r="P74" s="235"/>
      <c r="Q74" s="235"/>
      <c r="R74" s="235"/>
      <c r="S74" s="417" t="b">
        <v>0</v>
      </c>
      <c r="T74" s="433"/>
      <c r="U74" s="433"/>
      <c r="V74" s="433"/>
      <c r="W74" s="433"/>
      <c r="X74" s="482"/>
      <c r="Y74" s="498" t="b">
        <v>0</v>
      </c>
      <c r="Z74" s="498"/>
      <c r="AA74" s="498"/>
      <c r="AB74" s="498"/>
      <c r="AC74" s="498"/>
      <c r="AD74" s="534"/>
      <c r="AE74" s="498" t="b">
        <v>0</v>
      </c>
      <c r="AF74" s="498"/>
      <c r="AG74" s="498"/>
      <c r="AH74" s="498"/>
      <c r="AI74" s="561"/>
      <c r="AJ74" s="585" t="str">
        <f>IF(M18="○",IF(OR(AND(NOT(S74),NOT(Y74),AE74),AND(NOT(S74),NOT(Y74),NOT(AE74))),"×","○"),"")</f>
        <v/>
      </c>
      <c r="AK74" s="615"/>
      <c r="AL74" s="624" t="s">
        <v>221</v>
      </c>
      <c r="AM74" s="628"/>
      <c r="AN74" s="628"/>
      <c r="AO74" s="628"/>
      <c r="AP74" s="628"/>
      <c r="AQ74" s="628"/>
      <c r="AR74" s="628"/>
      <c r="AS74" s="628"/>
      <c r="AT74" s="628"/>
      <c r="AU74" s="628"/>
      <c r="AV74" s="640"/>
    </row>
    <row r="75" spans="1:50" s="110" customFormat="1" ht="18.75" customHeight="1">
      <c r="A75" s="158" t="s">
        <v>200</v>
      </c>
      <c r="B75" s="236"/>
      <c r="C75" s="287"/>
      <c r="D75" s="287"/>
      <c r="E75" s="287"/>
      <c r="F75" s="287"/>
      <c r="G75" s="287"/>
      <c r="H75" s="287"/>
      <c r="I75" s="287"/>
      <c r="J75" s="287"/>
      <c r="K75" s="287"/>
      <c r="L75" s="362"/>
      <c r="M75" s="362"/>
      <c r="N75" s="362"/>
      <c r="O75" s="362"/>
      <c r="P75" s="362"/>
      <c r="Q75" s="362"/>
      <c r="R75" s="362"/>
      <c r="S75" s="418"/>
      <c r="T75" s="434"/>
      <c r="U75" s="434"/>
      <c r="V75" s="434"/>
      <c r="W75" s="434"/>
      <c r="X75" s="483" t="s">
        <v>169</v>
      </c>
      <c r="Y75" s="434"/>
      <c r="Z75" s="434"/>
      <c r="AA75" s="434"/>
      <c r="AB75" s="434"/>
      <c r="AC75" s="434"/>
      <c r="AD75" s="483" t="s">
        <v>169</v>
      </c>
      <c r="AE75" s="434"/>
      <c r="AF75" s="434"/>
      <c r="AG75" s="434"/>
      <c r="AH75" s="434"/>
      <c r="AI75" s="434"/>
      <c r="AJ75" s="586" t="s">
        <v>17</v>
      </c>
      <c r="AK75" s="615"/>
    </row>
    <row r="76" spans="1:50" s="110" customFormat="1" ht="18" customHeight="1">
      <c r="A76" s="159" t="s">
        <v>130</v>
      </c>
      <c r="B76" s="237"/>
      <c r="C76" s="237"/>
      <c r="D76" s="303"/>
      <c r="E76" s="303"/>
      <c r="F76" s="303"/>
      <c r="G76" s="303"/>
      <c r="H76" s="303"/>
      <c r="I76" s="303"/>
      <c r="J76" s="303"/>
      <c r="K76" s="359"/>
      <c r="L76" s="359"/>
      <c r="M76" s="359"/>
      <c r="N76" s="359"/>
      <c r="O76" s="359"/>
      <c r="P76" s="359"/>
      <c r="Q76" s="359"/>
      <c r="R76" s="359"/>
      <c r="S76" s="419"/>
      <c r="T76" s="435"/>
      <c r="U76" s="435"/>
      <c r="V76" s="435"/>
      <c r="W76" s="435"/>
      <c r="X76" s="484" t="s">
        <v>15</v>
      </c>
      <c r="Y76" s="435"/>
      <c r="Z76" s="435"/>
      <c r="AA76" s="435"/>
      <c r="AB76" s="435"/>
      <c r="AC76" s="435"/>
      <c r="AD76" s="484" t="s">
        <v>15</v>
      </c>
      <c r="AE76" s="435"/>
      <c r="AF76" s="435"/>
      <c r="AG76" s="435"/>
      <c r="AH76" s="435"/>
      <c r="AI76" s="435"/>
      <c r="AJ76" s="587" t="s">
        <v>15</v>
      </c>
      <c r="AK76" s="113"/>
    </row>
    <row r="77" spans="1:50" s="110" customFormat="1" ht="18.75" customHeight="1">
      <c r="A77" s="159" t="s">
        <v>201</v>
      </c>
      <c r="B77" s="238"/>
      <c r="C77" s="288"/>
      <c r="D77" s="304"/>
      <c r="E77" s="303"/>
      <c r="F77" s="303"/>
      <c r="G77" s="303"/>
      <c r="H77" s="303"/>
      <c r="I77" s="303"/>
      <c r="J77" s="303"/>
      <c r="K77" s="359"/>
      <c r="L77" s="359"/>
      <c r="M77" s="359"/>
      <c r="N77" s="359"/>
      <c r="O77" s="359"/>
      <c r="P77" s="359"/>
      <c r="Q77" s="359"/>
      <c r="R77" s="359"/>
      <c r="S77" s="420" t="e">
        <f>S76/(S75*12)</f>
        <v>#DIV/0!</v>
      </c>
      <c r="T77" s="436"/>
      <c r="U77" s="436"/>
      <c r="V77" s="436"/>
      <c r="W77" s="469"/>
      <c r="X77" s="485" t="s">
        <v>15</v>
      </c>
      <c r="Y77" s="436" t="e">
        <f>Y76/(Y75*12)</f>
        <v>#DIV/0!</v>
      </c>
      <c r="Z77" s="436"/>
      <c r="AA77" s="436"/>
      <c r="AB77" s="436"/>
      <c r="AC77" s="469"/>
      <c r="AD77" s="485" t="s">
        <v>15</v>
      </c>
      <c r="AE77" s="436" t="e">
        <f>AE76/(AE75*12)</f>
        <v>#DIV/0!</v>
      </c>
      <c r="AF77" s="436"/>
      <c r="AG77" s="436"/>
      <c r="AH77" s="436"/>
      <c r="AI77" s="469"/>
      <c r="AJ77" s="588" t="s">
        <v>15</v>
      </c>
      <c r="AK77" s="616" t="s">
        <v>114</v>
      </c>
    </row>
    <row r="78" spans="1:50" s="110" customFormat="1" ht="15.75" customHeight="1">
      <c r="A78" s="160" t="s">
        <v>202</v>
      </c>
      <c r="B78" s="239"/>
      <c r="C78" s="239"/>
      <c r="D78" s="239"/>
      <c r="E78" s="239"/>
      <c r="F78" s="239"/>
      <c r="G78" s="239"/>
      <c r="H78" s="239"/>
      <c r="I78" s="239"/>
      <c r="J78" s="239"/>
      <c r="K78" s="239"/>
      <c r="L78" s="239"/>
      <c r="M78" s="239"/>
      <c r="N78" s="239"/>
      <c r="O78" s="239"/>
      <c r="P78" s="239"/>
      <c r="Q78" s="239"/>
      <c r="R78" s="409"/>
      <c r="S78" s="421" t="s">
        <v>160</v>
      </c>
      <c r="T78" s="437" t="e">
        <f>IF(Y77,S77/Y77,1)</f>
        <v>#DIV/0!</v>
      </c>
      <c r="U78" s="452"/>
      <c r="V78" s="464"/>
      <c r="W78" s="470" t="s">
        <v>161</v>
      </c>
      <c r="X78" s="486"/>
      <c r="Y78" s="499" t="s">
        <v>160</v>
      </c>
      <c r="Z78" s="437" t="e">
        <f>IF(Y77,1,0)</f>
        <v>#DIV/0!</v>
      </c>
      <c r="AA78" s="452"/>
      <c r="AB78" s="464"/>
      <c r="AC78" s="470" t="s">
        <v>161</v>
      </c>
      <c r="AD78" s="486"/>
      <c r="AE78" s="499" t="s">
        <v>160</v>
      </c>
      <c r="AF78" s="437" t="e">
        <f>IF(Y77,AE77/Y77,IF(AE77,AE77/S77,0))</f>
        <v>#DIV/0!</v>
      </c>
      <c r="AG78" s="452"/>
      <c r="AH78" s="464"/>
      <c r="AI78" s="562" t="s">
        <v>161</v>
      </c>
      <c r="AJ78" s="589" t="str">
        <f>IF(M18="○",IF(AND(S74=TRUE,Y74=TRUE),IF(AND(T78&gt;Z78,Z78&gt;0),"○","×"),""),"")</f>
        <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
      </c>
      <c r="AK79" s="617" t="s">
        <v>211</v>
      </c>
      <c r="AL79" s="624" t="s">
        <v>278</v>
      </c>
      <c r="AM79" s="620"/>
      <c r="AN79" s="620"/>
      <c r="AO79" s="620"/>
      <c r="AP79" s="620"/>
      <c r="AQ79" s="620"/>
      <c r="AR79" s="620"/>
      <c r="AS79" s="620"/>
      <c r="AT79" s="620"/>
      <c r="AU79" s="620"/>
      <c r="AV79" s="636"/>
      <c r="AX79" s="642"/>
    </row>
    <row r="80" spans="1:50" s="112" customFormat="1" ht="27" customHeight="1">
      <c r="A80" s="160" t="s">
        <v>252</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192</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0</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218</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c r="Z82" s="512"/>
      <c r="AA82" s="512"/>
      <c r="AB82" s="512"/>
      <c r="AC82" s="530"/>
      <c r="AD82" s="537" t="s">
        <v>15</v>
      </c>
      <c r="AE82" s="544" t="s">
        <v>199</v>
      </c>
      <c r="AF82" s="549" t="str">
        <f>IF(M18="○",IF(Y82,IF(Y82&lt;=4400000,"○","☓"),""),"")</f>
        <v/>
      </c>
      <c r="AG82" s="555" t="s">
        <v>203</v>
      </c>
      <c r="AL82" s="624" t="s">
        <v>146</v>
      </c>
      <c r="AM82" s="620"/>
      <c r="AN82" s="620"/>
      <c r="AO82" s="620"/>
      <c r="AP82" s="620"/>
      <c r="AQ82" s="620"/>
      <c r="AR82" s="620"/>
      <c r="AS82" s="620"/>
      <c r="AT82" s="620"/>
      <c r="AU82" s="620"/>
      <c r="AV82" s="636"/>
    </row>
    <row r="83" spans="1:48" s="110" customFormat="1" ht="27.75" customHeight="1">
      <c r="A83" s="164" t="s">
        <v>213</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0</v>
      </c>
      <c r="Z83" s="513"/>
      <c r="AA83" s="513"/>
      <c r="AB83" s="513"/>
      <c r="AC83" s="513"/>
      <c r="AD83" s="537" t="s">
        <v>169</v>
      </c>
      <c r="AE83" s="545" t="s">
        <v>199</v>
      </c>
      <c r="AF83" s="550" t="str">
        <f>IF(M18="○",IF(OR(Y83&gt;=Y84,OR(A86,A87,A88,A89)=TRUE),"○","×"),"")</f>
        <v/>
      </c>
      <c r="AG83" s="556" t="s">
        <v>204</v>
      </c>
      <c r="AL83" s="621" t="s">
        <v>212</v>
      </c>
      <c r="AM83" s="625"/>
      <c r="AN83" s="625"/>
      <c r="AO83" s="625"/>
      <c r="AP83" s="625"/>
      <c r="AQ83" s="625"/>
      <c r="AR83" s="625"/>
      <c r="AS83" s="625"/>
      <c r="AT83" s="625"/>
      <c r="AU83" s="625"/>
      <c r="AV83" s="637"/>
    </row>
    <row r="84" spans="1:48" s="110" customFormat="1" ht="28.5" customHeight="1">
      <c r="A84" s="165" t="s">
        <v>25</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538" t="s">
        <v>219</v>
      </c>
      <c r="AE84" s="545" t="s">
        <v>199</v>
      </c>
      <c r="AF84" s="551"/>
      <c r="AG84" s="556"/>
      <c r="AL84" s="623"/>
      <c r="AM84" s="627"/>
      <c r="AN84" s="627"/>
      <c r="AO84" s="627"/>
      <c r="AP84" s="627"/>
      <c r="AQ84" s="627"/>
      <c r="AR84" s="627"/>
      <c r="AS84" s="627"/>
      <c r="AT84" s="627"/>
      <c r="AU84" s="627"/>
      <c r="AV84" s="639"/>
    </row>
    <row r="85" spans="1:48" s="110" customFormat="1" ht="18.75" customHeight="1">
      <c r="A85" s="166" t="s">
        <v>223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26</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97</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99</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57</v>
      </c>
      <c r="C89" s="290"/>
      <c r="D89" s="290" t="s">
        <v>58</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257</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v>
      </c>
      <c r="AL90" s="624" t="s">
        <v>206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256</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258</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196</v>
      </c>
      <c r="B94" s="250"/>
      <c r="C94" s="291" t="s">
        <v>207</v>
      </c>
      <c r="D94" s="305"/>
      <c r="E94" s="305"/>
      <c r="F94" s="305"/>
      <c r="G94" s="305"/>
      <c r="H94" s="305"/>
      <c r="I94" s="305"/>
      <c r="J94" s="305"/>
      <c r="K94" s="305"/>
      <c r="L94" s="305"/>
      <c r="M94" s="305"/>
      <c r="N94" s="305"/>
      <c r="O94" s="305"/>
      <c r="P94" s="305"/>
      <c r="Q94" s="305"/>
      <c r="R94" s="412"/>
      <c r="S94" s="426"/>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279</v>
      </c>
      <c r="E95" s="306"/>
      <c r="F95" s="306"/>
      <c r="G95" s="306"/>
      <c r="H95" s="306"/>
      <c r="I95" s="306"/>
      <c r="J95" s="306"/>
      <c r="K95" s="306"/>
      <c r="L95" s="306"/>
      <c r="M95" s="306"/>
      <c r="N95" s="306"/>
      <c r="O95" s="306"/>
      <c r="P95" s="306"/>
      <c r="Q95" s="306"/>
      <c r="R95" s="306"/>
      <c r="S95" s="427"/>
      <c r="T95" s="441"/>
      <c r="U95" s="441"/>
      <c r="V95" s="441"/>
      <c r="W95" s="474"/>
      <c r="X95" s="489" t="s">
        <v>15</v>
      </c>
      <c r="Y95" s="506" t="s">
        <v>58</v>
      </c>
      <c r="Z95" s="517">
        <f>IFERROR(S95/S94*100,0)</f>
        <v>0</v>
      </c>
      <c r="AA95" s="519"/>
      <c r="AB95" s="524"/>
      <c r="AC95" s="532" t="s">
        <v>11</v>
      </c>
      <c r="AD95" s="540" t="s">
        <v>147</v>
      </c>
      <c r="AE95" s="546" t="s">
        <v>199</v>
      </c>
      <c r="AF95" s="549" t="str">
        <f>IF(X18="○",IF(Z95=0,"",IF(Z95&gt;=200/3,"○","×")),"")</f>
        <v/>
      </c>
      <c r="AG95" s="558" t="s">
        <v>1</v>
      </c>
      <c r="AJ95" s="531"/>
      <c r="AK95" s="531"/>
      <c r="AL95" s="624" t="s">
        <v>237</v>
      </c>
      <c r="AM95" s="628"/>
      <c r="AN95" s="628"/>
      <c r="AO95" s="628"/>
      <c r="AP95" s="628"/>
      <c r="AQ95" s="628"/>
      <c r="AR95" s="628"/>
      <c r="AS95" s="628"/>
      <c r="AT95" s="628"/>
      <c r="AU95" s="628"/>
      <c r="AV95" s="640"/>
    </row>
    <row r="96" spans="1:48" ht="18.75" customHeight="1">
      <c r="A96" s="172" t="s">
        <v>138</v>
      </c>
      <c r="B96" s="252"/>
      <c r="C96" s="291" t="s">
        <v>80</v>
      </c>
      <c r="D96" s="305"/>
      <c r="E96" s="305"/>
      <c r="F96" s="305"/>
      <c r="G96" s="305"/>
      <c r="H96" s="305"/>
      <c r="I96" s="305"/>
      <c r="J96" s="305"/>
      <c r="K96" s="305"/>
      <c r="L96" s="305"/>
      <c r="M96" s="305"/>
      <c r="N96" s="305"/>
      <c r="O96" s="305"/>
      <c r="P96" s="305"/>
      <c r="Q96" s="305"/>
      <c r="R96" s="413"/>
      <c r="S96" s="427"/>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279</v>
      </c>
      <c r="E97" s="306"/>
      <c r="F97" s="306"/>
      <c r="G97" s="306"/>
      <c r="H97" s="306"/>
      <c r="I97" s="306"/>
      <c r="J97" s="306"/>
      <c r="K97" s="306"/>
      <c r="L97" s="306"/>
      <c r="M97" s="306"/>
      <c r="N97" s="306"/>
      <c r="O97" s="306"/>
      <c r="P97" s="306"/>
      <c r="Q97" s="306"/>
      <c r="R97" s="306"/>
      <c r="S97" s="428"/>
      <c r="T97" s="442"/>
      <c r="U97" s="442"/>
      <c r="V97" s="442"/>
      <c r="W97" s="475"/>
      <c r="X97" s="491" t="s">
        <v>15</v>
      </c>
      <c r="Y97" s="507" t="s">
        <v>58</v>
      </c>
      <c r="Z97" s="517">
        <f>IFERROR(S97/S96*100,0)</f>
        <v>0</v>
      </c>
      <c r="AA97" s="519"/>
      <c r="AB97" s="524"/>
      <c r="AC97" s="533" t="s">
        <v>11</v>
      </c>
      <c r="AD97" s="541" t="s">
        <v>147</v>
      </c>
      <c r="AE97" s="546" t="s">
        <v>199</v>
      </c>
      <c r="AF97" s="549" t="str">
        <f>IF(X18="○",IF(Z97=0,"",IF(Z97&gt;=200/3,"○","×")),"")</f>
        <v/>
      </c>
      <c r="AG97" s="558"/>
      <c r="AL97" s="624" t="s">
        <v>261</v>
      </c>
      <c r="AM97" s="628"/>
      <c r="AN97" s="628"/>
      <c r="AO97" s="628"/>
      <c r="AP97" s="628"/>
      <c r="AQ97" s="628"/>
      <c r="AR97" s="628"/>
      <c r="AS97" s="628"/>
      <c r="AT97" s="628"/>
      <c r="AU97" s="628"/>
      <c r="AV97" s="640"/>
    </row>
    <row r="98" spans="1:48" ht="18.75" customHeight="1">
      <c r="A98" s="174" t="s">
        <v>179</v>
      </c>
      <c r="B98" s="254"/>
      <c r="C98" s="254"/>
      <c r="D98" s="254"/>
      <c r="E98" s="254"/>
      <c r="F98" s="254"/>
      <c r="G98" s="254"/>
      <c r="H98" s="254"/>
      <c r="I98" s="254"/>
      <c r="J98" s="254"/>
      <c r="K98" s="254"/>
      <c r="L98" s="254"/>
      <c r="M98" s="254"/>
      <c r="N98" s="254"/>
      <c r="O98" s="254"/>
      <c r="P98" s="254"/>
      <c r="Q98" s="254"/>
      <c r="R98" s="414"/>
      <c r="S98" s="429">
        <f>S94+S96</f>
        <v>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191</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60</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157</v>
      </c>
      <c r="B101" s="176" t="s">
        <v>253</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254</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157</v>
      </c>
      <c r="B103" s="256" t="s">
        <v>255</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136</v>
      </c>
      <c r="B105" s="257"/>
      <c r="C105" s="257"/>
      <c r="D105" s="307"/>
      <c r="E105" s="317" t="s">
        <v>94</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220</v>
      </c>
      <c r="AM105" s="625"/>
      <c r="AN105" s="625"/>
      <c r="AO105" s="625"/>
      <c r="AP105" s="625"/>
      <c r="AQ105" s="625"/>
      <c r="AR105" s="625"/>
      <c r="AS105" s="625"/>
      <c r="AT105" s="625"/>
      <c r="AU105" s="625"/>
      <c r="AV105" s="637"/>
    </row>
    <row r="106" spans="1:48" s="114" customFormat="1" ht="14.25" customHeight="1">
      <c r="A106" s="181" t="s">
        <v>103</v>
      </c>
      <c r="B106" s="258"/>
      <c r="C106" s="258"/>
      <c r="D106" s="308"/>
      <c r="E106" s="318" t="b">
        <v>0</v>
      </c>
      <c r="F106" s="333" t="s">
        <v>104</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105</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106</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108</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109</v>
      </c>
      <c r="B110" s="258"/>
      <c r="C110" s="258"/>
      <c r="D110" s="308"/>
      <c r="E110" s="321" t="b">
        <v>0</v>
      </c>
      <c r="F110" s="336" t="s">
        <v>112</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113</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0</v>
      </c>
      <c r="F112" s="334" t="s">
        <v>115</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116</v>
      </c>
      <c r="B114" s="258"/>
      <c r="C114" s="258"/>
      <c r="D114" s="308"/>
      <c r="E114" s="322" t="b">
        <v>0</v>
      </c>
      <c r="F114" s="338" t="s">
        <v>118</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0</v>
      </c>
      <c r="F115" s="339" t="s">
        <v>27</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0</v>
      </c>
      <c r="F116" s="334" t="s">
        <v>119</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92</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121</v>
      </c>
      <c r="B118" s="258"/>
      <c r="C118" s="258"/>
      <c r="D118" s="308"/>
      <c r="E118" s="322" t="b">
        <v>0</v>
      </c>
      <c r="F118" s="336" t="s">
        <v>123</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122</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124</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0</v>
      </c>
      <c r="F121" s="337" t="s">
        <v>102</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125</v>
      </c>
      <c r="B122" s="258"/>
      <c r="C122" s="258"/>
      <c r="D122" s="308"/>
      <c r="E122" s="322" t="b">
        <v>0</v>
      </c>
      <c r="F122" s="336" t="s">
        <v>126</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0</v>
      </c>
      <c r="F123" s="339" t="s">
        <v>69</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127</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128</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129</v>
      </c>
      <c r="B126" s="258"/>
      <c r="C126" s="258"/>
      <c r="D126" s="308"/>
      <c r="E126" s="322" t="b">
        <v>0</v>
      </c>
      <c r="F126" s="336" t="s">
        <v>131</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133</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134</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135</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96</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59</v>
      </c>
      <c r="B134" s="152" t="s">
        <v>62</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59</v>
      </c>
      <c r="B135" s="263" t="s">
        <v>158</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93</v>
      </c>
      <c r="B138" s="266" t="s">
        <v>95</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48</v>
      </c>
      <c r="C140" s="267"/>
      <c r="D140" s="311"/>
      <c r="E140" s="325"/>
      <c r="F140" s="267" t="s">
        <v>10</v>
      </c>
      <c r="G140" s="311"/>
      <c r="H140" s="325"/>
      <c r="I140" s="267" t="s">
        <v>8</v>
      </c>
      <c r="J140" s="311"/>
      <c r="K140" s="325"/>
      <c r="L140" s="267" t="s">
        <v>19</v>
      </c>
      <c r="M140" s="367"/>
      <c r="N140" s="371" t="s">
        <v>18</v>
      </c>
      <c r="O140" s="371"/>
      <c r="P140" s="371"/>
      <c r="Q140" s="405" t="str">
        <f>IF(G8="","",G8)</f>
        <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198</v>
      </c>
      <c r="O141" s="372"/>
      <c r="P141" s="372"/>
      <c r="Q141" s="406" t="s">
        <v>49</v>
      </c>
      <c r="R141" s="406"/>
      <c r="S141" s="430"/>
      <c r="T141" s="430"/>
      <c r="U141" s="430"/>
      <c r="V141" s="430"/>
      <c r="W141" s="430"/>
      <c r="X141" s="493" t="s">
        <v>40</v>
      </c>
      <c r="Y141" s="493"/>
      <c r="Z141" s="430"/>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224</v>
      </c>
      <c r="B144" s="271"/>
      <c r="C144" s="110"/>
      <c r="D144" s="110"/>
      <c r="E144" s="10" t="s">
        <v>229</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270</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45</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190</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262</v>
      </c>
      <c r="B149" s="273" t="s">
        <v>56</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
      </c>
    </row>
    <row r="150" spans="1:36">
      <c r="A150" s="197"/>
      <c r="B150" s="226" t="s">
        <v>78</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264</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263</v>
      </c>
      <c r="B152" s="274" t="s">
        <v>274</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227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265</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
      </c>
    </row>
    <row r="156" spans="1:36">
      <c r="A156" s="197"/>
      <c r="B156" s="276" t="s">
        <v>267</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
      </c>
    </row>
    <row r="157" spans="1:36" ht="13.5" customHeight="1">
      <c r="A157" s="197"/>
      <c r="B157" s="276" t="s">
        <v>75</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
      </c>
    </row>
    <row r="158" spans="1:36" ht="13.5" customHeight="1">
      <c r="A158" s="197"/>
      <c r="B158" s="276" t="s">
        <v>188</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
      </c>
    </row>
    <row r="159" spans="1:36" ht="27" customHeight="1">
      <c r="A159" s="197"/>
      <c r="B159" s="243" t="s">
        <v>275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
      </c>
    </row>
    <row r="160" spans="1:36" ht="16.5" customHeight="1">
      <c r="A160" s="197"/>
      <c r="B160" s="276" t="s">
        <v>268</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v>
      </c>
    </row>
    <row r="161" spans="1:36" ht="23.25" customHeight="1">
      <c r="A161" s="199" t="s">
        <v>262</v>
      </c>
      <c r="B161" s="243" t="s">
        <v>110</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
      </c>
    </row>
    <row r="162" spans="1:36" ht="25.5" customHeight="1">
      <c r="A162" s="197"/>
      <c r="B162" s="243" t="s">
        <v>269</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
      </c>
    </row>
    <row r="163" spans="1:36" ht="25.5" customHeight="1">
      <c r="A163" s="198" t="s">
        <v>263</v>
      </c>
      <c r="B163" s="277" t="s">
        <v>266</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06"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61</v>
      </c>
      <c r="B1" s="646"/>
      <c r="C1" s="9"/>
      <c r="D1" s="9"/>
      <c r="E1" s="9"/>
      <c r="F1" s="9"/>
      <c r="G1" s="9"/>
      <c r="H1" s="9"/>
      <c r="I1" s="9" t="s">
        <v>89</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18</v>
      </c>
      <c r="B3" s="647"/>
      <c r="C3" s="665"/>
      <c r="D3" s="674" t="str">
        <f>IF(基本情報入力シート!M37="","",基本情報入力シート!M37)</f>
        <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64</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142</v>
      </c>
      <c r="C7" s="666"/>
      <c r="D7" s="666"/>
      <c r="E7" s="666"/>
      <c r="F7" s="666"/>
      <c r="G7" s="666"/>
      <c r="H7" s="666"/>
      <c r="I7" s="666"/>
      <c r="J7" s="666"/>
      <c r="K7" s="666"/>
      <c r="L7" s="666"/>
      <c r="M7" s="666"/>
      <c r="N7" s="666"/>
      <c r="O7" s="666"/>
      <c r="P7" s="702">
        <f>SUM(R19:R118)</f>
        <v>0</v>
      </c>
      <c r="Q7" s="710"/>
      <c r="R7" s="9"/>
    </row>
    <row r="8" spans="1:22" ht="18" customHeight="1">
      <c r="A8" s="9"/>
      <c r="B8" s="657" t="s">
        <v>63</v>
      </c>
      <c r="C8" s="667"/>
      <c r="D8" s="667"/>
      <c r="E8" s="667"/>
      <c r="F8" s="667"/>
      <c r="G8" s="667"/>
      <c r="H8" s="667"/>
      <c r="I8" s="667"/>
      <c r="J8" s="667"/>
      <c r="K8" s="667"/>
      <c r="L8" s="667"/>
      <c r="M8" s="667"/>
      <c r="N8" s="667"/>
      <c r="O8" s="667"/>
      <c r="P8" s="702">
        <f>SUM(T19:T118)</f>
        <v>0</v>
      </c>
      <c r="Q8" s="704"/>
      <c r="R8" s="9"/>
    </row>
    <row r="9" spans="1:22" ht="18.75" customHeight="1">
      <c r="A9" s="9"/>
      <c r="B9" s="658" t="s">
        <v>225</v>
      </c>
      <c r="C9" s="668"/>
      <c r="D9" s="668"/>
      <c r="E9" s="668"/>
      <c r="F9" s="668"/>
      <c r="G9" s="668"/>
      <c r="H9" s="668"/>
      <c r="I9" s="668"/>
      <c r="J9" s="668"/>
      <c r="K9" s="668"/>
      <c r="L9" s="668"/>
      <c r="M9" s="668"/>
      <c r="N9" s="668"/>
      <c r="O9" s="668"/>
      <c r="P9" s="703">
        <f>SUM(V19:V118)</f>
        <v>0</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271</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91</v>
      </c>
      <c r="M13" s="685" t="s">
        <v>195</v>
      </c>
      <c r="N13" s="691"/>
      <c r="O13" s="676" t="s">
        <v>86</v>
      </c>
      <c r="P13" s="660" t="s">
        <v>2</v>
      </c>
      <c r="Q13" s="712" t="s">
        <v>276</v>
      </c>
      <c r="R13" s="719"/>
      <c r="S13" s="727" t="s">
        <v>168</v>
      </c>
      <c r="T13" s="733"/>
      <c r="U13" s="733"/>
      <c r="V13" s="738" t="s">
        <v>189</v>
      </c>
    </row>
    <row r="14" spans="1:22" ht="14.25" hidden="1" customHeight="1">
      <c r="A14" s="649"/>
      <c r="B14" s="661"/>
      <c r="C14" s="670"/>
      <c r="D14" s="670"/>
      <c r="E14" s="670"/>
      <c r="F14" s="670"/>
      <c r="G14" s="670"/>
      <c r="H14" s="670"/>
      <c r="I14" s="670"/>
      <c r="J14" s="670"/>
      <c r="K14" s="677"/>
      <c r="L14" s="681"/>
      <c r="M14" s="686"/>
      <c r="N14" s="692"/>
      <c r="O14" s="677"/>
      <c r="P14" s="661"/>
      <c r="Q14" s="713" t="s">
        <v>159</v>
      </c>
      <c r="R14" s="680" t="s">
        <v>64</v>
      </c>
      <c r="S14" s="728" t="s">
        <v>7</v>
      </c>
      <c r="T14" s="680" t="s">
        <v>64</v>
      </c>
      <c r="U14" s="648" t="s">
        <v>98</v>
      </c>
      <c r="V14" s="739" t="s">
        <v>174</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81</v>
      </c>
      <c r="N16" s="677" t="s">
        <v>35</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
      </c>
      <c r="C19" s="672"/>
      <c r="D19" s="672"/>
      <c r="E19" s="672"/>
      <c r="F19" s="672"/>
      <c r="G19" s="672"/>
      <c r="H19" s="672"/>
      <c r="I19" s="672"/>
      <c r="J19" s="672"/>
      <c r="K19" s="679"/>
      <c r="L19" s="683" t="str">
        <f>IF(基本情報入力シート!M53="","",基本情報入力シート!M53)</f>
        <v/>
      </c>
      <c r="M19" s="684" t="str">
        <f>IF(基本情報入力シート!R53="","",基本情報入力シート!R53)</f>
        <v/>
      </c>
      <c r="N19" s="684" t="str">
        <f>IF(基本情報入力シート!W53="","",基本情報入力シート!W53)</f>
        <v/>
      </c>
      <c r="O19" s="698" t="str">
        <f>IF(基本情報入力シート!X53="","",基本情報入力シート!X53)</f>
        <v/>
      </c>
      <c r="P19" s="706" t="str">
        <f>IF(基本情報入力シート!Y53="","",基本情報入力シート!Y53)</f>
        <v/>
      </c>
      <c r="Q19" s="716"/>
      <c r="R19" s="722"/>
      <c r="S19" s="729"/>
      <c r="T19" s="734"/>
      <c r="U19" s="734"/>
      <c r="V19" s="742"/>
    </row>
    <row r="20" spans="1:22" ht="27.75" customHeight="1">
      <c r="A20" s="652">
        <f t="shared" ref="A20:A83" si="0">A19+1</f>
        <v>2</v>
      </c>
      <c r="B20" s="663" t="str">
        <f>IF(基本情報入力シート!C54="","",基本情報入力シート!C54)</f>
        <v/>
      </c>
      <c r="C20" s="672"/>
      <c r="D20" s="672"/>
      <c r="E20" s="672"/>
      <c r="F20" s="672"/>
      <c r="G20" s="672"/>
      <c r="H20" s="672"/>
      <c r="I20" s="672"/>
      <c r="J20" s="672"/>
      <c r="K20" s="679"/>
      <c r="L20" s="683" t="str">
        <f>IF(基本情報入力シート!M54="","",基本情報入力シート!M54)</f>
        <v/>
      </c>
      <c r="M20" s="684" t="str">
        <f>IF(基本情報入力シート!R54="","",基本情報入力シート!R54)</f>
        <v/>
      </c>
      <c r="N20" s="684" t="str">
        <f>IF(基本情報入力シート!W54="","",基本情報入力シート!W54)</f>
        <v/>
      </c>
      <c r="O20" s="698" t="str">
        <f>IF(基本情報入力シート!X54="","",基本情報入力シート!X54)</f>
        <v/>
      </c>
      <c r="P20" s="706" t="str">
        <f>IF(基本情報入力シート!Y54="","",基本情報入力シート!Y54)</f>
        <v/>
      </c>
      <c r="Q20" s="716"/>
      <c r="R20" s="722"/>
      <c r="S20" s="729"/>
      <c r="T20" s="734"/>
      <c r="U20" s="734"/>
      <c r="V20" s="742"/>
    </row>
    <row r="21" spans="1:22" ht="27.75" customHeight="1">
      <c r="A21" s="652">
        <f t="shared" si="0"/>
        <v>3</v>
      </c>
      <c r="B21" s="663" t="str">
        <f>IF(基本情報入力シート!C55="","",基本情報入力シート!C55)</f>
        <v/>
      </c>
      <c r="C21" s="672"/>
      <c r="D21" s="672"/>
      <c r="E21" s="672"/>
      <c r="F21" s="672"/>
      <c r="G21" s="672"/>
      <c r="H21" s="672"/>
      <c r="I21" s="672"/>
      <c r="J21" s="672"/>
      <c r="K21" s="679"/>
      <c r="L21" s="683" t="str">
        <f>IF(基本情報入力シート!M55="","",基本情報入力シート!M55)</f>
        <v/>
      </c>
      <c r="M21" s="684" t="str">
        <f>IF(基本情報入力シート!R55="","",基本情報入力シート!R55)</f>
        <v/>
      </c>
      <c r="N21" s="684" t="str">
        <f>IF(基本情報入力シート!W55="","",基本情報入力シート!W55)</f>
        <v/>
      </c>
      <c r="O21" s="698" t="str">
        <f>IF(基本情報入力シート!X55="","",基本情報入力シート!X55)</f>
        <v/>
      </c>
      <c r="P21" s="706" t="str">
        <f>IF(基本情報入力シート!Y55="","",基本情報入力シート!Y55)</f>
        <v/>
      </c>
      <c r="Q21" s="716"/>
      <c r="R21" s="722"/>
      <c r="S21" s="729"/>
      <c r="T21" s="734"/>
      <c r="U21" s="734"/>
      <c r="V21" s="742"/>
    </row>
    <row r="22" spans="1:22" ht="27.75" customHeight="1">
      <c r="A22" s="652">
        <f t="shared" si="0"/>
        <v>4</v>
      </c>
      <c r="B22" s="663" t="str">
        <f>IF(基本情報入力シート!C56="","",基本情報入力シート!C56)</f>
        <v/>
      </c>
      <c r="C22" s="672"/>
      <c r="D22" s="672"/>
      <c r="E22" s="672"/>
      <c r="F22" s="672"/>
      <c r="G22" s="672"/>
      <c r="H22" s="672"/>
      <c r="I22" s="672"/>
      <c r="J22" s="672"/>
      <c r="K22" s="679"/>
      <c r="L22" s="683" t="str">
        <f>IF(基本情報入力シート!M56="","",基本情報入力シート!M56)</f>
        <v/>
      </c>
      <c r="M22" s="684" t="str">
        <f>IF(基本情報入力シート!R56="","",基本情報入力シート!R56)</f>
        <v/>
      </c>
      <c r="N22" s="684" t="str">
        <f>IF(基本情報入力シート!W56="","",基本情報入力シート!W56)</f>
        <v/>
      </c>
      <c r="O22" s="698" t="str">
        <f>IF(基本情報入力シート!X56="","",基本情報入力シート!X56)</f>
        <v/>
      </c>
      <c r="P22" s="706" t="str">
        <f>IF(基本情報入力シート!Y56="","",基本情報入力シート!Y56)</f>
        <v/>
      </c>
      <c r="Q22" s="716"/>
      <c r="R22" s="722"/>
      <c r="S22" s="729"/>
      <c r="T22" s="734"/>
      <c r="U22" s="734"/>
      <c r="V22" s="742"/>
    </row>
    <row r="23" spans="1:22" ht="27.75" customHeight="1">
      <c r="A23" s="652">
        <f t="shared" si="0"/>
        <v>5</v>
      </c>
      <c r="B23" s="663" t="str">
        <f>IF(基本情報入力シート!C57="","",基本情報入力シート!C57)</f>
        <v/>
      </c>
      <c r="C23" s="672"/>
      <c r="D23" s="672"/>
      <c r="E23" s="672"/>
      <c r="F23" s="672"/>
      <c r="G23" s="672"/>
      <c r="H23" s="672"/>
      <c r="I23" s="672"/>
      <c r="J23" s="672"/>
      <c r="K23" s="679"/>
      <c r="L23" s="683" t="str">
        <f>IF(基本情報入力シート!M57="","",基本情報入力シート!M57)</f>
        <v/>
      </c>
      <c r="M23" s="684" t="str">
        <f>IF(基本情報入力シート!R57="","",基本情報入力シート!R57)</f>
        <v/>
      </c>
      <c r="N23" s="684" t="str">
        <f>IF(基本情報入力シート!W57="","",基本情報入力シート!W57)</f>
        <v/>
      </c>
      <c r="O23" s="698" t="str">
        <f>IF(基本情報入力シート!X57="","",基本情報入力シート!X57)</f>
        <v/>
      </c>
      <c r="P23" s="706" t="str">
        <f>IF(基本情報入力シート!Y57="","",基本情報入力シート!Y57)</f>
        <v/>
      </c>
      <c r="Q23" s="716"/>
      <c r="R23" s="722"/>
      <c r="S23" s="729"/>
      <c r="T23" s="734"/>
      <c r="U23" s="734"/>
      <c r="V23" s="742"/>
    </row>
    <row r="24" spans="1:22" ht="27.75" customHeight="1">
      <c r="A24" s="652">
        <f t="shared" si="0"/>
        <v>6</v>
      </c>
      <c r="B24" s="663" t="str">
        <f>IF(基本情報入力シート!C58="","",基本情報入力シート!C58)</f>
        <v/>
      </c>
      <c r="C24" s="672"/>
      <c r="D24" s="672"/>
      <c r="E24" s="672"/>
      <c r="F24" s="672"/>
      <c r="G24" s="672"/>
      <c r="H24" s="672"/>
      <c r="I24" s="672"/>
      <c r="J24" s="672"/>
      <c r="K24" s="679"/>
      <c r="L24" s="683" t="str">
        <f>IF(基本情報入力シート!M58="","",基本情報入力シート!M58)</f>
        <v/>
      </c>
      <c r="M24" s="684" t="str">
        <f>IF(基本情報入力シート!R58="","",基本情報入力シート!R58)</f>
        <v/>
      </c>
      <c r="N24" s="684" t="str">
        <f>IF(基本情報入力シート!W58="","",基本情報入力シート!W58)</f>
        <v/>
      </c>
      <c r="O24" s="698" t="str">
        <f>IF(基本情報入力シート!X58="","",基本情報入力シート!X58)</f>
        <v/>
      </c>
      <c r="P24" s="706" t="str">
        <f>IF(基本情報入力シート!Y58="","",基本情報入力シート!Y58)</f>
        <v/>
      </c>
      <c r="Q24" s="716"/>
      <c r="R24" s="722"/>
      <c r="S24" s="729"/>
      <c r="T24" s="734"/>
      <c r="U24" s="734"/>
      <c r="V24" s="742"/>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fitToWidth="1" fitToHeight="1"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24</v>
      </c>
    </row>
    <row r="5" spans="1:1" ht="16.5" customHeight="1">
      <c r="A5" s="748" t="s">
        <v>28</v>
      </c>
    </row>
    <row r="6" spans="1:1" ht="16.5" customHeight="1">
      <c r="A6" s="748" t="s">
        <v>101</v>
      </c>
    </row>
    <row r="7" spans="1:1" ht="16.5" customHeight="1">
      <c r="A7" s="748" t="s">
        <v>175</v>
      </c>
    </row>
    <row r="8" spans="1:1" ht="16.5" customHeight="1">
      <c r="A8" s="748" t="s">
        <v>9</v>
      </c>
    </row>
    <row r="9" spans="1:1" ht="16.5" customHeight="1">
      <c r="A9" s="748" t="s">
        <v>30</v>
      </c>
    </row>
    <row r="10" spans="1:1" ht="16.5" customHeight="1">
      <c r="A10" s="748" t="s">
        <v>171</v>
      </c>
    </row>
    <row r="11" spans="1:1" ht="16.5" customHeight="1">
      <c r="A11" s="748" t="s">
        <v>176</v>
      </c>
    </row>
    <row r="12" spans="1:1" ht="16.5" customHeight="1">
      <c r="A12" s="748" t="s">
        <v>33</v>
      </c>
    </row>
    <row r="13" spans="1:1" ht="16.5" customHeight="1">
      <c r="A13" s="748" t="s">
        <v>177</v>
      </c>
    </row>
    <row r="14" spans="1:1" ht="16.5" customHeight="1">
      <c r="A14" s="748" t="s">
        <v>178</v>
      </c>
    </row>
    <row r="15" spans="1:1" ht="16.5" customHeight="1">
      <c r="A15" s="748" t="s">
        <v>34</v>
      </c>
    </row>
    <row r="16" spans="1:1" ht="16.5" customHeight="1">
      <c r="A16" s="748" t="s">
        <v>13</v>
      </c>
    </row>
    <row r="17" spans="1:1" ht="16.5" customHeight="1">
      <c r="A17" s="748" t="s">
        <v>37</v>
      </c>
    </row>
    <row r="18" spans="1:1" ht="16.5" customHeight="1">
      <c r="A18" s="748" t="s">
        <v>38</v>
      </c>
    </row>
    <row r="19" spans="1:1" ht="16.5" customHeight="1">
      <c r="A19" s="748" t="s">
        <v>180</v>
      </c>
    </row>
    <row r="20" spans="1:1" ht="16.5" customHeight="1">
      <c r="A20" s="748" t="s">
        <v>41</v>
      </c>
    </row>
    <row r="21" spans="1:1" ht="16.5" customHeight="1">
      <c r="A21" s="748" t="s">
        <v>181</v>
      </c>
    </row>
    <row r="22" spans="1:1" ht="16.5" customHeight="1">
      <c r="A22" s="748" t="s">
        <v>43</v>
      </c>
    </row>
    <row r="23" spans="1:1" ht="16.5" customHeight="1">
      <c r="A23" s="748" t="s">
        <v>183</v>
      </c>
    </row>
    <row r="24" spans="1:1" ht="16.5" customHeight="1">
      <c r="A24" s="748" t="s">
        <v>14</v>
      </c>
    </row>
    <row r="25" spans="1:1" ht="16.5" customHeight="1">
      <c r="A25" s="748" t="s">
        <v>184</v>
      </c>
    </row>
    <row r="26" spans="1:1" ht="16.5" customHeight="1">
      <c r="A26" s="748" t="s">
        <v>139</v>
      </c>
    </row>
    <row r="27" spans="1:1" ht="16.5" customHeight="1">
      <c r="A27" s="749" t="s">
        <v>141</v>
      </c>
    </row>
  </sheetData>
  <phoneticPr fontId="30"/>
  <printOptions horizontalCentered="1"/>
  <pageMargins left="0.39370078740157483" right="0.39370078740157483" top="0.78740157480314965" bottom="0.39370078740157483"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shidokansa071</cp:lastModifiedBy>
  <cp:lastPrinted>2023-02-27T08:06:40Z</cp:lastPrinted>
  <dcterms:created xsi:type="dcterms:W3CDTF">2023-01-10T13:53:21Z</dcterms:created>
  <dcterms:modified xsi:type="dcterms:W3CDTF">2023-03-02T02:42:50Z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2023-03-02T02:42:50Z</vt:filetime>
  </property>
</Properties>
</file>