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共通業務関係♪\処遇改善関係\R02\☆R01処遇改善＆特定処遇実績報告\様式\R01内訳書\"/>
    </mc:Choice>
  </mc:AlternateContent>
  <bookViews>
    <workbookView xWindow="600" yWindow="120" windowWidth="19395" windowHeight="7575"/>
  </bookViews>
  <sheets>
    <sheet name="総括表A" sheetId="32" r:id="rId1"/>
    <sheet name="A(月①)" sheetId="1" r:id="rId2"/>
    <sheet name="A(日時①)" sheetId="4" r:id="rId3"/>
  </sheets>
  <externalReferences>
    <externalReference r:id="rId4"/>
    <externalReference r:id="rId5"/>
    <externalReference r:id="rId6"/>
    <externalReference r:id="rId7"/>
  </externalReferences>
  <definedNames>
    <definedName name="_xlnm.Print_Area" localSheetId="2">'A(日時①)'!$A$1:$AH$77</definedName>
    <definedName name="_xlnm.Print_Area" localSheetId="0">総括表A!$A$1:$AH$53</definedName>
    <definedName name="_xlnm.Print_Titles" localSheetId="0">総括表A!$1:$6</definedName>
    <definedName name="サービス種別">[1]サービス種類一覧!$B$4:$B$20</definedName>
    <definedName name="サービス種類">[2]サービス種類一覧!$C$4:$C$20</definedName>
    <definedName name="サービス名">[3]加算率一覧!$A$5:$A$21</definedName>
    <definedName name="サービス名称" localSheetId="0">#REF!</definedName>
    <definedName name="サービス名称">#REF!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0" i="32" l="1"/>
  <c r="AH39" i="32"/>
  <c r="AH38" i="32"/>
  <c r="AH37" i="32"/>
  <c r="AH24" i="32"/>
  <c r="AH23" i="32"/>
  <c r="AH22" i="32"/>
  <c r="AH21" i="32"/>
  <c r="AA63" i="4"/>
  <c r="O63" i="4"/>
  <c r="K63" i="4"/>
  <c r="AD63" i="4"/>
  <c r="AC63" i="4"/>
  <c r="AB63" i="4"/>
  <c r="Z63" i="4"/>
  <c r="Y63" i="4"/>
  <c r="X63" i="4"/>
  <c r="P63" i="4"/>
  <c r="N63" i="4"/>
  <c r="M63" i="4"/>
  <c r="L63" i="4"/>
  <c r="J63" i="4"/>
  <c r="I63" i="4"/>
  <c r="AD50" i="4" l="1"/>
  <c r="AC50" i="4"/>
  <c r="Z50" i="4"/>
  <c r="Y50" i="4"/>
  <c r="N50" i="4"/>
  <c r="M50" i="4"/>
  <c r="J50" i="4"/>
  <c r="I50" i="4"/>
  <c r="AB50" i="4"/>
  <c r="AA50" i="4"/>
  <c r="X50" i="4"/>
  <c r="P50" i="4"/>
  <c r="O50" i="4"/>
  <c r="L50" i="4"/>
  <c r="K50" i="4"/>
  <c r="AA37" i="4"/>
  <c r="O37" i="4"/>
  <c r="K37" i="4"/>
  <c r="AD37" i="4"/>
  <c r="AC37" i="4"/>
  <c r="AB37" i="4"/>
  <c r="Z37" i="4"/>
  <c r="Y37" i="4"/>
  <c r="X37" i="4"/>
  <c r="P37" i="4"/>
  <c r="N37" i="4"/>
  <c r="M37" i="4"/>
  <c r="L37" i="4"/>
  <c r="J37" i="4"/>
  <c r="I37" i="4"/>
  <c r="AB63" i="1"/>
  <c r="AA63" i="1"/>
  <c r="X63" i="1"/>
  <c r="P63" i="1"/>
  <c r="O63" i="1"/>
  <c r="L63" i="1"/>
  <c r="K63" i="1"/>
  <c r="AD63" i="1"/>
  <c r="AC63" i="1"/>
  <c r="Z63" i="1"/>
  <c r="Y63" i="1"/>
  <c r="N63" i="1"/>
  <c r="M63" i="1"/>
  <c r="J63" i="1"/>
  <c r="I63" i="1"/>
  <c r="AB50" i="1"/>
  <c r="AA50" i="1"/>
  <c r="X50" i="1"/>
  <c r="P50" i="1"/>
  <c r="O50" i="1"/>
  <c r="L50" i="1"/>
  <c r="K50" i="1"/>
  <c r="AD50" i="1"/>
  <c r="AC50" i="1"/>
  <c r="Z50" i="1"/>
  <c r="Y50" i="1"/>
  <c r="N50" i="1"/>
  <c r="M50" i="1"/>
  <c r="J50" i="1"/>
  <c r="I50" i="1"/>
  <c r="AD37" i="1"/>
  <c r="AC37" i="1"/>
  <c r="AB37" i="1"/>
  <c r="AA37" i="1"/>
  <c r="Z37" i="1"/>
  <c r="Y37" i="1"/>
  <c r="X37" i="1"/>
  <c r="P37" i="1"/>
  <c r="O37" i="1"/>
  <c r="N37" i="1"/>
  <c r="M37" i="1"/>
  <c r="L37" i="1"/>
  <c r="K37" i="1"/>
  <c r="J37" i="1"/>
  <c r="I37" i="1"/>
  <c r="AH25" i="32" l="1"/>
  <c r="W17" i="4"/>
  <c r="X17" i="4" s="1"/>
  <c r="W16" i="4"/>
  <c r="X16" i="4" s="1"/>
  <c r="W15" i="4"/>
  <c r="X15" i="4" s="1"/>
  <c r="W14" i="4"/>
  <c r="X14" i="4" s="1"/>
  <c r="W13" i="4"/>
  <c r="X13" i="4" s="1"/>
  <c r="W12" i="4"/>
  <c r="X12" i="4" s="1"/>
  <c r="J13" i="4"/>
  <c r="J14" i="4"/>
  <c r="J15" i="4"/>
  <c r="J16" i="4"/>
  <c r="J17" i="4"/>
  <c r="J18" i="4"/>
  <c r="J19" i="4"/>
  <c r="J20" i="4"/>
  <c r="J21" i="4"/>
  <c r="J22" i="4"/>
  <c r="J23" i="4"/>
  <c r="J12" i="4"/>
  <c r="X29" i="32" l="1"/>
  <c r="I45" i="32" l="1"/>
  <c r="AE75" i="4" l="1"/>
  <c r="Q75" i="4"/>
  <c r="AE74" i="4"/>
  <c r="Q74" i="4"/>
  <c r="S74" i="4" s="1"/>
  <c r="T74" i="4" s="1"/>
  <c r="AE73" i="4"/>
  <c r="AF73" i="4" s="1"/>
  <c r="AG73" i="4" s="1"/>
  <c r="AH73" i="4" s="1"/>
  <c r="Q73" i="4"/>
  <c r="S73" i="4" s="1"/>
  <c r="T73" i="4" s="1"/>
  <c r="AE72" i="4"/>
  <c r="AF72" i="4" s="1"/>
  <c r="AG72" i="4" s="1"/>
  <c r="AH72" i="4" s="1"/>
  <c r="Q72" i="4"/>
  <c r="AE71" i="4"/>
  <c r="Q71" i="4"/>
  <c r="AE70" i="4"/>
  <c r="Q70" i="4"/>
  <c r="S70" i="4" s="1"/>
  <c r="T70" i="4" s="1"/>
  <c r="AE69" i="4"/>
  <c r="AF69" i="4" s="1"/>
  <c r="AG69" i="4" s="1"/>
  <c r="AH69" i="4" s="1"/>
  <c r="Q69" i="4"/>
  <c r="S69" i="4" s="1"/>
  <c r="T69" i="4" s="1"/>
  <c r="AE68" i="4"/>
  <c r="AF68" i="4" s="1"/>
  <c r="AG68" i="4" s="1"/>
  <c r="AH68" i="4" s="1"/>
  <c r="Q68" i="4"/>
  <c r="AE67" i="4"/>
  <c r="Q67" i="4"/>
  <c r="AE66" i="4"/>
  <c r="Q66" i="4"/>
  <c r="S66" i="4" s="1"/>
  <c r="T66" i="4" s="1"/>
  <c r="AE65" i="4"/>
  <c r="AF65" i="4" s="1"/>
  <c r="AG65" i="4" s="1"/>
  <c r="AH65" i="4" s="1"/>
  <c r="Q65" i="4"/>
  <c r="AE64" i="4"/>
  <c r="Q64" i="4"/>
  <c r="AE62" i="4"/>
  <c r="AF62" i="4" s="1"/>
  <c r="AG62" i="4" s="1"/>
  <c r="AH62" i="4" s="1"/>
  <c r="Q62" i="4"/>
  <c r="S62" i="4" s="1"/>
  <c r="AE61" i="4"/>
  <c r="Q61" i="4"/>
  <c r="AE60" i="4"/>
  <c r="Q60" i="4"/>
  <c r="AE59" i="4"/>
  <c r="AF59" i="4" s="1"/>
  <c r="Q59" i="4"/>
  <c r="S59" i="4" s="1"/>
  <c r="AE58" i="4"/>
  <c r="AF58" i="4" s="1"/>
  <c r="AG58" i="4" s="1"/>
  <c r="AH58" i="4" s="1"/>
  <c r="Q58" i="4"/>
  <c r="S58" i="4" s="1"/>
  <c r="AE57" i="4"/>
  <c r="AF57" i="4" s="1"/>
  <c r="Q57" i="4"/>
  <c r="AE56" i="4"/>
  <c r="Q56" i="4"/>
  <c r="S56" i="4" s="1"/>
  <c r="AE55" i="4"/>
  <c r="AF55" i="4" s="1"/>
  <c r="Q55" i="4"/>
  <c r="S55" i="4" s="1"/>
  <c r="T55" i="4" s="1"/>
  <c r="AE54" i="4"/>
  <c r="AF54" i="4" s="1"/>
  <c r="Q54" i="4"/>
  <c r="S54" i="4" s="1"/>
  <c r="AE53" i="4"/>
  <c r="AF53" i="4" s="1"/>
  <c r="Q53" i="4"/>
  <c r="AE52" i="4"/>
  <c r="Q52" i="4"/>
  <c r="AE51" i="4"/>
  <c r="Q51" i="4"/>
  <c r="AE49" i="4"/>
  <c r="Q49" i="4"/>
  <c r="S49" i="4" s="1"/>
  <c r="AE48" i="4"/>
  <c r="Q48" i="4"/>
  <c r="S48" i="4" s="1"/>
  <c r="T48" i="4" s="1"/>
  <c r="AE47" i="4"/>
  <c r="AF47" i="4" s="1"/>
  <c r="Q47" i="4"/>
  <c r="S47" i="4" s="1"/>
  <c r="AE46" i="4"/>
  <c r="AF46" i="4" s="1"/>
  <c r="Q46" i="4"/>
  <c r="AE45" i="4"/>
  <c r="Q45" i="4"/>
  <c r="AE44" i="4"/>
  <c r="AF44" i="4" s="1"/>
  <c r="Q44" i="4"/>
  <c r="S44" i="4" s="1"/>
  <c r="T44" i="4" s="1"/>
  <c r="AE43" i="4"/>
  <c r="AF43" i="4" s="1"/>
  <c r="Q43" i="4"/>
  <c r="S43" i="4" s="1"/>
  <c r="AE42" i="4"/>
  <c r="AF42" i="4" s="1"/>
  <c r="Q42" i="4"/>
  <c r="AE41" i="4"/>
  <c r="Q41" i="4"/>
  <c r="S41" i="4" s="1"/>
  <c r="AE40" i="4"/>
  <c r="AF40" i="4" s="1"/>
  <c r="Q40" i="4"/>
  <c r="S40" i="4" s="1"/>
  <c r="AE39" i="4"/>
  <c r="AF39" i="4" s="1"/>
  <c r="AG39" i="4" s="1"/>
  <c r="AH39" i="4" s="1"/>
  <c r="Q39" i="4"/>
  <c r="S39" i="4" s="1"/>
  <c r="AE38" i="4"/>
  <c r="Q38" i="4"/>
  <c r="AE36" i="4"/>
  <c r="AF36" i="4" s="1"/>
  <c r="AG36" i="4" s="1"/>
  <c r="AH36" i="4" s="1"/>
  <c r="Q36" i="4"/>
  <c r="S36" i="4" s="1"/>
  <c r="AE35" i="4"/>
  <c r="AF35" i="4" s="1"/>
  <c r="Q35" i="4"/>
  <c r="AE34" i="4"/>
  <c r="Q34" i="4"/>
  <c r="S34" i="4" s="1"/>
  <c r="AE33" i="4"/>
  <c r="AF33" i="4" s="1"/>
  <c r="Q33" i="4"/>
  <c r="S33" i="4" s="1"/>
  <c r="AE32" i="4"/>
  <c r="AF32" i="4" s="1"/>
  <c r="AG32" i="4" s="1"/>
  <c r="AH32" i="4" s="1"/>
  <c r="Q32" i="4"/>
  <c r="S32" i="4" s="1"/>
  <c r="AE31" i="4"/>
  <c r="Q31" i="4"/>
  <c r="AE30" i="4"/>
  <c r="Q30" i="4"/>
  <c r="AE29" i="4"/>
  <c r="AF29" i="4" s="1"/>
  <c r="Q29" i="4"/>
  <c r="S29" i="4" s="1"/>
  <c r="T29" i="4" s="1"/>
  <c r="AE28" i="4"/>
  <c r="AF28" i="4" s="1"/>
  <c r="Q28" i="4"/>
  <c r="AE27" i="4"/>
  <c r="AF27" i="4" s="1"/>
  <c r="Q27" i="4"/>
  <c r="AE26" i="4"/>
  <c r="Q26" i="4"/>
  <c r="S26" i="4" s="1"/>
  <c r="AE25" i="4"/>
  <c r="AF25" i="4" s="1"/>
  <c r="Q25" i="4"/>
  <c r="S25" i="4" s="1"/>
  <c r="AD24" i="4"/>
  <c r="AC24" i="4"/>
  <c r="AB24" i="4"/>
  <c r="AA24" i="4"/>
  <c r="Z24" i="4"/>
  <c r="Y24" i="4"/>
  <c r="X24" i="4"/>
  <c r="P24" i="4"/>
  <c r="O24" i="4"/>
  <c r="N24" i="4"/>
  <c r="M24" i="4"/>
  <c r="L24" i="4"/>
  <c r="K24" i="4"/>
  <c r="J24" i="4"/>
  <c r="I24" i="4"/>
  <c r="AE23" i="4"/>
  <c r="Q23" i="4"/>
  <c r="S23" i="4" s="1"/>
  <c r="AE22" i="4"/>
  <c r="AF22" i="4" s="1"/>
  <c r="Q22" i="4"/>
  <c r="AE21" i="4"/>
  <c r="AF21" i="4" s="1"/>
  <c r="AG21" i="4" s="1"/>
  <c r="AH21" i="4" s="1"/>
  <c r="Q21" i="4"/>
  <c r="S21" i="4" s="1"/>
  <c r="T21" i="4" s="1"/>
  <c r="AE20" i="4"/>
  <c r="Q20" i="4"/>
  <c r="S20" i="4" s="1"/>
  <c r="T20" i="4" s="1"/>
  <c r="AE19" i="4"/>
  <c r="Q19" i="4"/>
  <c r="S19" i="4" s="1"/>
  <c r="AE18" i="4"/>
  <c r="AF18" i="4" s="1"/>
  <c r="AG18" i="4" s="1"/>
  <c r="AH18" i="4" s="1"/>
  <c r="Q18" i="4"/>
  <c r="AE17" i="4"/>
  <c r="AF17" i="4" s="1"/>
  <c r="Q17" i="4"/>
  <c r="S17" i="4" s="1"/>
  <c r="T17" i="4" s="1"/>
  <c r="AE16" i="4"/>
  <c r="Q16" i="4"/>
  <c r="S16" i="4" s="1"/>
  <c r="T16" i="4" s="1"/>
  <c r="AE15" i="4"/>
  <c r="AF15" i="4" s="1"/>
  <c r="AG15" i="4" s="1"/>
  <c r="Q15" i="4"/>
  <c r="S15" i="4" s="1"/>
  <c r="AE14" i="4"/>
  <c r="AF14" i="4" s="1"/>
  <c r="AG14" i="4" s="1"/>
  <c r="Q14" i="4"/>
  <c r="AE13" i="4"/>
  <c r="AF13" i="4" s="1"/>
  <c r="Q13" i="4"/>
  <c r="S13" i="4" s="1"/>
  <c r="T13" i="4" s="1"/>
  <c r="AE12" i="4"/>
  <c r="Q12" i="4"/>
  <c r="S12" i="4" s="1"/>
  <c r="AD11" i="4"/>
  <c r="AC11" i="4"/>
  <c r="AB11" i="4"/>
  <c r="AA11" i="4"/>
  <c r="Z11" i="4"/>
  <c r="Y11" i="4"/>
  <c r="X11" i="4"/>
  <c r="P11" i="4"/>
  <c r="O11" i="4"/>
  <c r="N11" i="4"/>
  <c r="M11" i="4"/>
  <c r="M76" i="4" s="1"/>
  <c r="M77" i="4" s="1"/>
  <c r="L11" i="4"/>
  <c r="K11" i="4"/>
  <c r="J11" i="4"/>
  <c r="I11" i="4"/>
  <c r="I76" i="4" s="1"/>
  <c r="I77" i="4" s="1"/>
  <c r="AA5" i="4"/>
  <c r="Z5" i="4"/>
  <c r="AA4" i="4"/>
  <c r="Z4" i="4"/>
  <c r="AA3" i="4"/>
  <c r="Z3" i="4"/>
  <c r="AE75" i="1"/>
  <c r="AF75" i="1" s="1"/>
  <c r="AG75" i="1" s="1"/>
  <c r="AH75" i="1" s="1"/>
  <c r="Q75" i="1"/>
  <c r="S75" i="1" s="1"/>
  <c r="AE74" i="1"/>
  <c r="AF74" i="1" s="1"/>
  <c r="Q74" i="1"/>
  <c r="AE73" i="1"/>
  <c r="Q73" i="1"/>
  <c r="S73" i="1" s="1"/>
  <c r="T73" i="1" s="1"/>
  <c r="AE72" i="1"/>
  <c r="AF72" i="1" s="1"/>
  <c r="AG72" i="1" s="1"/>
  <c r="AH72" i="1" s="1"/>
  <c r="Q72" i="1"/>
  <c r="S72" i="1" s="1"/>
  <c r="AE71" i="1"/>
  <c r="AF71" i="1" s="1"/>
  <c r="AG71" i="1" s="1"/>
  <c r="AH71" i="1" s="1"/>
  <c r="Q71" i="1"/>
  <c r="S71" i="1" s="1"/>
  <c r="AE70" i="1"/>
  <c r="AF70" i="1" s="1"/>
  <c r="Q70" i="1"/>
  <c r="AE69" i="1"/>
  <c r="Q69" i="1"/>
  <c r="S69" i="1" s="1"/>
  <c r="T69" i="1" s="1"/>
  <c r="AE68" i="1"/>
  <c r="AF68" i="1" s="1"/>
  <c r="AG68" i="1" s="1"/>
  <c r="AH68" i="1" s="1"/>
  <c r="Q68" i="1"/>
  <c r="S68" i="1" s="1"/>
  <c r="T68" i="1" s="1"/>
  <c r="AE67" i="1"/>
  <c r="AF67" i="1" s="1"/>
  <c r="Q67" i="1"/>
  <c r="S67" i="1" s="1"/>
  <c r="AE66" i="1"/>
  <c r="AF66" i="1" s="1"/>
  <c r="Q66" i="1"/>
  <c r="AE65" i="1"/>
  <c r="Q65" i="1"/>
  <c r="S65" i="1" s="1"/>
  <c r="T65" i="1" s="1"/>
  <c r="AE64" i="1"/>
  <c r="Q64" i="1"/>
  <c r="AE62" i="1"/>
  <c r="Q62" i="1"/>
  <c r="S62" i="1" s="1"/>
  <c r="T62" i="1" s="1"/>
  <c r="AE61" i="1"/>
  <c r="Q61" i="1"/>
  <c r="S61" i="1" s="1"/>
  <c r="T61" i="1" s="1"/>
  <c r="AE60" i="1"/>
  <c r="AF60" i="1" s="1"/>
  <c r="Q60" i="1"/>
  <c r="S60" i="1" s="1"/>
  <c r="AE59" i="1"/>
  <c r="AF59" i="1" s="1"/>
  <c r="Q59" i="1"/>
  <c r="AE58" i="1"/>
  <c r="Q58" i="1"/>
  <c r="AF57" i="1"/>
  <c r="AE57" i="1"/>
  <c r="Q57" i="1"/>
  <c r="S57" i="1" s="1"/>
  <c r="T57" i="1" s="1"/>
  <c r="AE56" i="1"/>
  <c r="AF56" i="1" s="1"/>
  <c r="Q56" i="1"/>
  <c r="AE55" i="1"/>
  <c r="AF55" i="1" s="1"/>
  <c r="Q55" i="1"/>
  <c r="AE54" i="1"/>
  <c r="Q54" i="1"/>
  <c r="S54" i="1" s="1"/>
  <c r="AE53" i="1"/>
  <c r="Q53" i="1"/>
  <c r="S53" i="1" s="1"/>
  <c r="AE52" i="1"/>
  <c r="AF52" i="1" s="1"/>
  <c r="AG52" i="1" s="1"/>
  <c r="AH52" i="1" s="1"/>
  <c r="Q52" i="1"/>
  <c r="S52" i="1" s="1"/>
  <c r="AE51" i="1"/>
  <c r="Q51" i="1"/>
  <c r="AE49" i="1"/>
  <c r="AF49" i="1" s="1"/>
  <c r="AG49" i="1" s="1"/>
  <c r="AH49" i="1" s="1"/>
  <c r="Q49" i="1"/>
  <c r="S49" i="1" s="1"/>
  <c r="AE48" i="1"/>
  <c r="AF48" i="1" s="1"/>
  <c r="Q48" i="1"/>
  <c r="AE47" i="1"/>
  <c r="Q47" i="1"/>
  <c r="S47" i="1" s="1"/>
  <c r="T47" i="1" s="1"/>
  <c r="AE46" i="1"/>
  <c r="AF46" i="1" s="1"/>
  <c r="AG46" i="1" s="1"/>
  <c r="AH46" i="1" s="1"/>
  <c r="Q46" i="1"/>
  <c r="S46" i="1" s="1"/>
  <c r="AE45" i="1"/>
  <c r="AF45" i="1" s="1"/>
  <c r="AG45" i="1" s="1"/>
  <c r="AH45" i="1" s="1"/>
  <c r="Q45" i="1"/>
  <c r="S45" i="1" s="1"/>
  <c r="AE44" i="1"/>
  <c r="AF44" i="1" s="1"/>
  <c r="Q44" i="1"/>
  <c r="AE43" i="1"/>
  <c r="Q43" i="1"/>
  <c r="S43" i="1" s="1"/>
  <c r="AE42" i="1"/>
  <c r="AF42" i="1" s="1"/>
  <c r="Q42" i="1"/>
  <c r="S42" i="1" s="1"/>
  <c r="T42" i="1" s="1"/>
  <c r="AE41" i="1"/>
  <c r="AF41" i="1" s="1"/>
  <c r="Q41" i="1"/>
  <c r="S41" i="1" s="1"/>
  <c r="AE40" i="1"/>
  <c r="AF40" i="1" s="1"/>
  <c r="Q40" i="1"/>
  <c r="AE39" i="1"/>
  <c r="Q39" i="1"/>
  <c r="AE38" i="1"/>
  <c r="Q38" i="1"/>
  <c r="AE36" i="1"/>
  <c r="Q36" i="1"/>
  <c r="S36" i="1" s="1"/>
  <c r="AE35" i="1"/>
  <c r="AF35" i="1" s="1"/>
  <c r="Q35" i="1"/>
  <c r="S35" i="1" s="1"/>
  <c r="T35" i="1" s="1"/>
  <c r="AE34" i="1"/>
  <c r="AF34" i="1" s="1"/>
  <c r="Q34" i="1"/>
  <c r="S34" i="1" s="1"/>
  <c r="AE33" i="1"/>
  <c r="AF33" i="1" s="1"/>
  <c r="Q33" i="1"/>
  <c r="AE32" i="1"/>
  <c r="Q32" i="1"/>
  <c r="S32" i="1" s="1"/>
  <c r="T32" i="1" s="1"/>
  <c r="AE31" i="1"/>
  <c r="AF31" i="1" s="1"/>
  <c r="AG31" i="1" s="1"/>
  <c r="AH31" i="1" s="1"/>
  <c r="Q31" i="1"/>
  <c r="S31" i="1" s="1"/>
  <c r="T31" i="1" s="1"/>
  <c r="AE30" i="1"/>
  <c r="AF30" i="1" s="1"/>
  <c r="Q30" i="1"/>
  <c r="AE29" i="1"/>
  <c r="AF29" i="1" s="1"/>
  <c r="Q29" i="1"/>
  <c r="AE28" i="1"/>
  <c r="Q28" i="1"/>
  <c r="S28" i="1" s="1"/>
  <c r="T28" i="1" s="1"/>
  <c r="AE27" i="1"/>
  <c r="AF27" i="1" s="1"/>
  <c r="AG27" i="1" s="1"/>
  <c r="AH27" i="1" s="1"/>
  <c r="Q27" i="1"/>
  <c r="S27" i="1" s="1"/>
  <c r="AE26" i="1"/>
  <c r="AF26" i="1" s="1"/>
  <c r="AG26" i="1" s="1"/>
  <c r="AH26" i="1" s="1"/>
  <c r="Q26" i="1"/>
  <c r="S26" i="1" s="1"/>
  <c r="AE25" i="1"/>
  <c r="AF25" i="1" s="1"/>
  <c r="Q25" i="1"/>
  <c r="AD24" i="1"/>
  <c r="AC24" i="1"/>
  <c r="AB24" i="1"/>
  <c r="AA24" i="1"/>
  <c r="Z24" i="1"/>
  <c r="Y24" i="1"/>
  <c r="X24" i="1"/>
  <c r="P24" i="1"/>
  <c r="O24" i="1"/>
  <c r="N24" i="1"/>
  <c r="M24" i="1"/>
  <c r="L24" i="1"/>
  <c r="K24" i="1"/>
  <c r="J24" i="1"/>
  <c r="I24" i="1"/>
  <c r="AE23" i="1"/>
  <c r="AF23" i="1" s="1"/>
  <c r="AG23" i="1" s="1"/>
  <c r="AH23" i="1" s="1"/>
  <c r="Q23" i="1"/>
  <c r="S23" i="1" s="1"/>
  <c r="AE22" i="1"/>
  <c r="Q22" i="1"/>
  <c r="AE21" i="1"/>
  <c r="AF21" i="1" s="1"/>
  <c r="Q21" i="1"/>
  <c r="S21" i="1" s="1"/>
  <c r="T21" i="1" s="1"/>
  <c r="AE20" i="1"/>
  <c r="AF20" i="1" s="1"/>
  <c r="AG20" i="1" s="1"/>
  <c r="AH20" i="1" s="1"/>
  <c r="Q20" i="1"/>
  <c r="S20" i="1" s="1"/>
  <c r="AE19" i="1"/>
  <c r="AF19" i="1" s="1"/>
  <c r="Q19" i="1"/>
  <c r="S19" i="1" s="1"/>
  <c r="AE18" i="1"/>
  <c r="AF18" i="1" s="1"/>
  <c r="Q18" i="1"/>
  <c r="S18" i="1" s="1"/>
  <c r="AE17" i="1"/>
  <c r="AF17" i="1" s="1"/>
  <c r="AG17" i="1" s="1"/>
  <c r="Q17" i="1"/>
  <c r="S17" i="1" s="1"/>
  <c r="T17" i="1" s="1"/>
  <c r="AE16" i="1"/>
  <c r="AF16" i="1" s="1"/>
  <c r="AG16" i="1" s="1"/>
  <c r="Q16" i="1"/>
  <c r="S16" i="1" s="1"/>
  <c r="T16" i="1" s="1"/>
  <c r="AE15" i="1"/>
  <c r="AF15" i="1" s="1"/>
  <c r="AG15" i="1" s="1"/>
  <c r="Q15" i="1"/>
  <c r="AE14" i="1"/>
  <c r="Q14" i="1"/>
  <c r="S14" i="1" s="1"/>
  <c r="AE13" i="1"/>
  <c r="AF13" i="1" s="1"/>
  <c r="AG13" i="1" s="1"/>
  <c r="Q13" i="1"/>
  <c r="S13" i="1" s="1"/>
  <c r="T13" i="1" s="1"/>
  <c r="AE12" i="1"/>
  <c r="AF12" i="1" s="1"/>
  <c r="AG12" i="1" s="1"/>
  <c r="Q12" i="1"/>
  <c r="S12" i="1" s="1"/>
  <c r="AD11" i="1"/>
  <c r="AC11" i="1"/>
  <c r="AB11" i="1"/>
  <c r="AA11" i="1"/>
  <c r="Z11" i="1"/>
  <c r="Y11" i="1"/>
  <c r="X11" i="1"/>
  <c r="P11" i="1"/>
  <c r="O11" i="1"/>
  <c r="N11" i="1"/>
  <c r="M11" i="1"/>
  <c r="L11" i="1"/>
  <c r="K11" i="1"/>
  <c r="J11" i="1"/>
  <c r="I11" i="1"/>
  <c r="AA5" i="1"/>
  <c r="Z5" i="1"/>
  <c r="AA4" i="1"/>
  <c r="Z4" i="1"/>
  <c r="AA3" i="1"/>
  <c r="Z3" i="1"/>
  <c r="AG45" i="32"/>
  <c r="AF45" i="32"/>
  <c r="AE45" i="32"/>
  <c r="AD45" i="32"/>
  <c r="AC45" i="32"/>
  <c r="AB45" i="32"/>
  <c r="AA45" i="32"/>
  <c r="Z45" i="32"/>
  <c r="Y45" i="32"/>
  <c r="X45" i="32"/>
  <c r="X47" i="32" s="1"/>
  <c r="T45" i="32"/>
  <c r="S45" i="32"/>
  <c r="Q45" i="32"/>
  <c r="P45" i="32"/>
  <c r="O45" i="32"/>
  <c r="N45" i="32"/>
  <c r="M45" i="32"/>
  <c r="L45" i="32"/>
  <c r="K45" i="32"/>
  <c r="J45" i="32"/>
  <c r="AH44" i="32"/>
  <c r="AH41" i="32"/>
  <c r="AH36" i="32"/>
  <c r="AG29" i="32"/>
  <c r="AF29" i="32"/>
  <c r="AE29" i="32"/>
  <c r="AD29" i="32"/>
  <c r="AD47" i="32" s="1"/>
  <c r="AC29" i="32"/>
  <c r="AB29" i="32"/>
  <c r="AA29" i="32"/>
  <c r="Z29" i="32"/>
  <c r="Z47" i="32" s="1"/>
  <c r="Y29" i="32"/>
  <c r="T29" i="32"/>
  <c r="S29" i="32"/>
  <c r="S47" i="32" s="1"/>
  <c r="Q29" i="32"/>
  <c r="P29" i="32"/>
  <c r="O29" i="32"/>
  <c r="N29" i="32"/>
  <c r="N47" i="32" s="1"/>
  <c r="M29" i="32"/>
  <c r="L29" i="32"/>
  <c r="K29" i="32"/>
  <c r="J29" i="32"/>
  <c r="J47" i="32" s="1"/>
  <c r="I29" i="32"/>
  <c r="I47" i="32" s="1"/>
  <c r="AH28" i="32"/>
  <c r="AH20" i="32"/>
  <c r="AH29" i="32" s="1"/>
  <c r="L47" i="32" l="1"/>
  <c r="P47" i="32"/>
  <c r="AB47" i="32"/>
  <c r="AF47" i="32"/>
  <c r="AF64" i="4"/>
  <c r="AE63" i="4"/>
  <c r="Q63" i="4"/>
  <c r="T33" i="4"/>
  <c r="AE37" i="4"/>
  <c r="S51" i="4"/>
  <c r="Q50" i="4"/>
  <c r="AG28" i="4"/>
  <c r="AH28" i="4" s="1"/>
  <c r="AF51" i="4"/>
  <c r="AE50" i="4"/>
  <c r="Z76" i="4"/>
  <c r="Z77" i="4" s="1"/>
  <c r="AD76" i="4"/>
  <c r="AD77" i="4" s="1"/>
  <c r="AF38" i="4"/>
  <c r="L76" i="4"/>
  <c r="L77" i="4" s="1"/>
  <c r="P76" i="4"/>
  <c r="P77" i="4" s="1"/>
  <c r="Q37" i="4"/>
  <c r="S28" i="4"/>
  <c r="T28" i="4" s="1"/>
  <c r="AG29" i="4"/>
  <c r="AH29" i="4" s="1"/>
  <c r="S30" i="4"/>
  <c r="T30" i="4" s="1"/>
  <c r="AF31" i="4"/>
  <c r="AG31" i="4" s="1"/>
  <c r="AH31" i="4" s="1"/>
  <c r="T40" i="4"/>
  <c r="AG43" i="4"/>
  <c r="AH43" i="4" s="1"/>
  <c r="AF48" i="4"/>
  <c r="AG48" i="4" s="1"/>
  <c r="AH48" i="4" s="1"/>
  <c r="T59" i="4"/>
  <c r="T41" i="4"/>
  <c r="X76" i="4"/>
  <c r="X77" i="4" s="1"/>
  <c r="AB76" i="4"/>
  <c r="AB77" i="4" s="1"/>
  <c r="T26" i="4"/>
  <c r="T34" i="4"/>
  <c r="AG35" i="4"/>
  <c r="AH35" i="4" s="1"/>
  <c r="AA76" i="4"/>
  <c r="AA77" i="4" s="1"/>
  <c r="AG40" i="4"/>
  <c r="AH40" i="4" s="1"/>
  <c r="T43" i="4"/>
  <c r="S45" i="4"/>
  <c r="T45" i="4" s="1"/>
  <c r="AG47" i="4"/>
  <c r="AH47" i="4" s="1"/>
  <c r="S52" i="4"/>
  <c r="T52" i="4" s="1"/>
  <c r="AG54" i="4"/>
  <c r="AH54" i="4" s="1"/>
  <c r="AG59" i="4"/>
  <c r="AH59" i="4" s="1"/>
  <c r="S60" i="4"/>
  <c r="T60" i="4" s="1"/>
  <c r="AF61" i="4"/>
  <c r="AG61" i="4" s="1"/>
  <c r="AH61" i="4" s="1"/>
  <c r="S65" i="4"/>
  <c r="T65" i="4" s="1"/>
  <c r="AG25" i="4"/>
  <c r="AH25" i="4" s="1"/>
  <c r="AG55" i="4"/>
  <c r="AH55" i="4" s="1"/>
  <c r="J76" i="4"/>
  <c r="J77" i="4" s="1"/>
  <c r="N76" i="4"/>
  <c r="N77" i="4" s="1"/>
  <c r="AC76" i="4"/>
  <c r="AC77" i="4" s="1"/>
  <c r="AG22" i="4"/>
  <c r="AH22" i="4" s="1"/>
  <c r="Q24" i="4"/>
  <c r="AG33" i="4"/>
  <c r="AH33" i="4" s="1"/>
  <c r="AG38" i="4"/>
  <c r="AG44" i="4"/>
  <c r="AH44" i="4" s="1"/>
  <c r="T47" i="4"/>
  <c r="T49" i="4"/>
  <c r="AG51" i="4"/>
  <c r="T54" i="4"/>
  <c r="T56" i="4"/>
  <c r="AG57" i="4"/>
  <c r="AH57" i="4" s="1"/>
  <c r="AG64" i="4"/>
  <c r="S31" i="4"/>
  <c r="T31" i="4" s="1"/>
  <c r="AF45" i="4"/>
  <c r="AG45" i="4" s="1"/>
  <c r="AH45" i="4" s="1"/>
  <c r="S57" i="4"/>
  <c r="T57" i="4" s="1"/>
  <c r="S27" i="4"/>
  <c r="AF41" i="4"/>
  <c r="AG41" i="4" s="1"/>
  <c r="S46" i="4"/>
  <c r="T46" i="4" s="1"/>
  <c r="AE24" i="4"/>
  <c r="AF26" i="4"/>
  <c r="AF52" i="4"/>
  <c r="S53" i="4"/>
  <c r="T53" i="4" s="1"/>
  <c r="T25" i="4"/>
  <c r="AG27" i="4"/>
  <c r="AH27" i="4" s="1"/>
  <c r="AF34" i="4"/>
  <c r="AG34" i="4" s="1"/>
  <c r="AH34" i="4" s="1"/>
  <c r="T36" i="4"/>
  <c r="T39" i="4"/>
  <c r="S42" i="4"/>
  <c r="T42" i="4" s="1"/>
  <c r="AG46" i="4"/>
  <c r="AH46" i="4" s="1"/>
  <c r="T51" i="4"/>
  <c r="AG53" i="4"/>
  <c r="AH53" i="4" s="1"/>
  <c r="AF60" i="4"/>
  <c r="AG60" i="4" s="1"/>
  <c r="AH60" i="4" s="1"/>
  <c r="T62" i="4"/>
  <c r="AF19" i="4"/>
  <c r="AG19" i="4" s="1"/>
  <c r="AH19" i="4" s="1"/>
  <c r="AF23" i="4"/>
  <c r="AG23" i="4" s="1"/>
  <c r="AH23" i="4" s="1"/>
  <c r="AF30" i="4"/>
  <c r="AG30" i="4" s="1"/>
  <c r="AH30" i="4" s="1"/>
  <c r="T32" i="4"/>
  <c r="S35" i="4"/>
  <c r="T35" i="4" s="1"/>
  <c r="S38" i="4"/>
  <c r="AG42" i="4"/>
  <c r="AH42" i="4" s="1"/>
  <c r="AF49" i="4"/>
  <c r="AF56" i="4"/>
  <c r="AG56" i="4" s="1"/>
  <c r="AH56" i="4" s="1"/>
  <c r="T58" i="4"/>
  <c r="S61" i="4"/>
  <c r="T61" i="4" s="1"/>
  <c r="S64" i="4"/>
  <c r="AF67" i="4"/>
  <c r="AG67" i="4" s="1"/>
  <c r="AH67" i="4" s="1"/>
  <c r="S68" i="4"/>
  <c r="T68" i="4" s="1"/>
  <c r="AF71" i="4"/>
  <c r="AG71" i="4" s="1"/>
  <c r="AH71" i="4" s="1"/>
  <c r="S72" i="4"/>
  <c r="T72" i="4" s="1"/>
  <c r="AF75" i="4"/>
  <c r="AG75" i="4" s="1"/>
  <c r="AH75" i="4" s="1"/>
  <c r="O76" i="4"/>
  <c r="O77" i="4" s="1"/>
  <c r="AF20" i="4"/>
  <c r="AG20" i="4" s="1"/>
  <c r="AH20" i="4" s="1"/>
  <c r="AF66" i="4"/>
  <c r="S67" i="4"/>
  <c r="T67" i="4" s="1"/>
  <c r="AF70" i="4"/>
  <c r="AG70" i="4" s="1"/>
  <c r="AH70" i="4" s="1"/>
  <c r="S71" i="4"/>
  <c r="T71" i="4" s="1"/>
  <c r="AF74" i="4"/>
  <c r="AG74" i="4" s="1"/>
  <c r="AH74" i="4" s="1"/>
  <c r="S75" i="4"/>
  <c r="T75" i="4" s="1"/>
  <c r="Y76" i="4"/>
  <c r="Y77" i="4" s="1"/>
  <c r="K76" i="4"/>
  <c r="K77" i="4" s="1"/>
  <c r="Q50" i="1"/>
  <c r="S64" i="1"/>
  <c r="Q63" i="1"/>
  <c r="AF64" i="1"/>
  <c r="AE63" i="1"/>
  <c r="S38" i="1"/>
  <c r="Q37" i="1"/>
  <c r="AF51" i="1"/>
  <c r="AG51" i="1" s="1"/>
  <c r="AE50" i="1"/>
  <c r="X76" i="1"/>
  <c r="X77" i="1" s="1"/>
  <c r="AB76" i="1"/>
  <c r="AB77" i="1" s="1"/>
  <c r="AF38" i="1"/>
  <c r="AG38" i="1" s="1"/>
  <c r="AE37" i="1"/>
  <c r="J76" i="1"/>
  <c r="J77" i="1" s="1"/>
  <c r="N76" i="1"/>
  <c r="N77" i="1" s="1"/>
  <c r="AG30" i="1"/>
  <c r="AH30" i="1" s="1"/>
  <c r="T53" i="1"/>
  <c r="T27" i="1"/>
  <c r="AG56" i="1"/>
  <c r="AH56" i="1" s="1"/>
  <c r="AE24" i="1"/>
  <c r="T72" i="1"/>
  <c r="AF61" i="1"/>
  <c r="AG61" i="1" s="1"/>
  <c r="AH61" i="1" s="1"/>
  <c r="Z76" i="1"/>
  <c r="Z77" i="1" s="1"/>
  <c r="AD76" i="1"/>
  <c r="AD77" i="1" s="1"/>
  <c r="T20" i="1"/>
  <c r="AF22" i="1"/>
  <c r="AG22" i="1" s="1"/>
  <c r="AH22" i="1" s="1"/>
  <c r="AG25" i="1"/>
  <c r="S30" i="1"/>
  <c r="T30" i="1" s="1"/>
  <c r="T34" i="1"/>
  <c r="T36" i="1"/>
  <c r="S39" i="1"/>
  <c r="T39" i="1" s="1"/>
  <c r="AG41" i="1"/>
  <c r="AH41" i="1" s="1"/>
  <c r="AF53" i="1"/>
  <c r="AG53" i="1" s="1"/>
  <c r="AH53" i="1" s="1"/>
  <c r="S56" i="1"/>
  <c r="T56" i="1" s="1"/>
  <c r="AG57" i="1"/>
  <c r="AH57" i="1" s="1"/>
  <c r="S58" i="1"/>
  <c r="T58" i="1" s="1"/>
  <c r="AG60" i="1"/>
  <c r="AH60" i="1" s="1"/>
  <c r="AG67" i="1"/>
  <c r="AH67" i="1" s="1"/>
  <c r="AG42" i="1"/>
  <c r="AH42" i="1" s="1"/>
  <c r="Y76" i="1"/>
  <c r="Y77" i="1" s="1"/>
  <c r="AC76" i="1"/>
  <c r="AC77" i="1" s="1"/>
  <c r="AG34" i="1"/>
  <c r="AH34" i="1" s="1"/>
  <c r="T46" i="1"/>
  <c r="AG48" i="1"/>
  <c r="AH48" i="1" s="1"/>
  <c r="L76" i="1"/>
  <c r="L77" i="1" s="1"/>
  <c r="P76" i="1"/>
  <c r="P77" i="1" s="1"/>
  <c r="AA76" i="1"/>
  <c r="AA77" i="1" s="1"/>
  <c r="AG35" i="1"/>
  <c r="AH35" i="1" s="1"/>
  <c r="T41" i="1"/>
  <c r="T43" i="1"/>
  <c r="AG44" i="1"/>
  <c r="AH44" i="1" s="1"/>
  <c r="T54" i="1"/>
  <c r="T60" i="1"/>
  <c r="T67" i="1"/>
  <c r="AG70" i="1"/>
  <c r="AH70" i="1" s="1"/>
  <c r="AF32" i="1"/>
  <c r="AG32" i="1" s="1"/>
  <c r="AH32" i="1" s="1"/>
  <c r="AF58" i="1"/>
  <c r="AG58" i="1" s="1"/>
  <c r="AH58" i="1" s="1"/>
  <c r="AF65" i="1"/>
  <c r="AG19" i="1"/>
  <c r="AH19" i="1" s="1"/>
  <c r="S33" i="1"/>
  <c r="T33" i="1" s="1"/>
  <c r="S40" i="1"/>
  <c r="AF54" i="1"/>
  <c r="S59" i="1"/>
  <c r="T59" i="1" s="1"/>
  <c r="S66" i="1"/>
  <c r="M76" i="1"/>
  <c r="M77" i="1" s="1"/>
  <c r="T18" i="1"/>
  <c r="T19" i="1"/>
  <c r="AG21" i="1"/>
  <c r="AH21" i="1" s="1"/>
  <c r="T23" i="1"/>
  <c r="T26" i="1"/>
  <c r="S29" i="1"/>
  <c r="T29" i="1" s="1"/>
  <c r="AG33" i="1"/>
  <c r="AH33" i="1" s="1"/>
  <c r="T38" i="1"/>
  <c r="AG40" i="1"/>
  <c r="AH40" i="1" s="1"/>
  <c r="AF47" i="1"/>
  <c r="AG47" i="1" s="1"/>
  <c r="AH47" i="1" s="1"/>
  <c r="T49" i="1"/>
  <c r="T52" i="1"/>
  <c r="S55" i="1"/>
  <c r="T55" i="1" s="1"/>
  <c r="AG59" i="1"/>
  <c r="AH59" i="1" s="1"/>
  <c r="T64" i="1"/>
  <c r="AG66" i="1"/>
  <c r="AH66" i="1" s="1"/>
  <c r="AF73" i="1"/>
  <c r="AG73" i="1" s="1"/>
  <c r="AH73" i="1" s="1"/>
  <c r="T75" i="1"/>
  <c r="AH25" i="1"/>
  <c r="AF39" i="1"/>
  <c r="AG39" i="1" s="1"/>
  <c r="S44" i="1"/>
  <c r="T44" i="1" s="1"/>
  <c r="S70" i="1"/>
  <c r="T70" i="1" s="1"/>
  <c r="AG74" i="1"/>
  <c r="AH74" i="1" s="1"/>
  <c r="AF28" i="1"/>
  <c r="AG18" i="1"/>
  <c r="AH18" i="1" s="1"/>
  <c r="S22" i="1"/>
  <c r="T22" i="1" s="1"/>
  <c r="Q24" i="1"/>
  <c r="S25" i="1"/>
  <c r="AG29" i="1"/>
  <c r="AH29" i="1" s="1"/>
  <c r="AF36" i="1"/>
  <c r="AG36" i="1" s="1"/>
  <c r="AH36" i="1" s="1"/>
  <c r="AF43" i="1"/>
  <c r="T45" i="1"/>
  <c r="S48" i="1"/>
  <c r="T48" i="1" s="1"/>
  <c r="S51" i="1"/>
  <c r="AG55" i="1"/>
  <c r="AH55" i="1" s="1"/>
  <c r="AF62" i="1"/>
  <c r="AG62" i="1" s="1"/>
  <c r="AH62" i="1" s="1"/>
  <c r="AF69" i="1"/>
  <c r="AG69" i="1" s="1"/>
  <c r="AH69" i="1" s="1"/>
  <c r="T71" i="1"/>
  <c r="S74" i="1"/>
  <c r="T74" i="1" s="1"/>
  <c r="I76" i="1"/>
  <c r="I77" i="1" s="1"/>
  <c r="K76" i="1"/>
  <c r="K77" i="1" s="1"/>
  <c r="O76" i="1"/>
  <c r="O77" i="1" s="1"/>
  <c r="AH13" i="1"/>
  <c r="K47" i="32"/>
  <c r="O47" i="32"/>
  <c r="T47" i="32"/>
  <c r="J10" i="32" s="1"/>
  <c r="AA47" i="32"/>
  <c r="AE47" i="32"/>
  <c r="J12" i="32"/>
  <c r="AH45" i="32"/>
  <c r="AH47" i="32" s="1"/>
  <c r="M47" i="32"/>
  <c r="Q47" i="32"/>
  <c r="Y47" i="32"/>
  <c r="AC47" i="32"/>
  <c r="AG47" i="32"/>
  <c r="J11" i="32" s="1"/>
  <c r="AG13" i="4"/>
  <c r="AH13" i="4" s="1"/>
  <c r="AG17" i="4"/>
  <c r="AH17" i="4" s="1"/>
  <c r="AF16" i="4"/>
  <c r="AG16" i="4" s="1"/>
  <c r="AH16" i="4" s="1"/>
  <c r="AE11" i="4"/>
  <c r="AF12" i="4"/>
  <c r="T15" i="4"/>
  <c r="AH15" i="4" s="1"/>
  <c r="T19" i="4"/>
  <c r="T23" i="4"/>
  <c r="Q11" i="4"/>
  <c r="S14" i="4"/>
  <c r="T14" i="4" s="1"/>
  <c r="AH14" i="4" s="1"/>
  <c r="S18" i="4"/>
  <c r="T18" i="4" s="1"/>
  <c r="S22" i="4"/>
  <c r="T22" i="4" s="1"/>
  <c r="T12" i="4"/>
  <c r="AH17" i="1"/>
  <c r="AE11" i="1"/>
  <c r="AF14" i="1"/>
  <c r="AG14" i="1" s="1"/>
  <c r="AH16" i="1"/>
  <c r="Q11" i="1"/>
  <c r="T14" i="1"/>
  <c r="S15" i="1"/>
  <c r="T15" i="1" s="1"/>
  <c r="AH15" i="1" s="1"/>
  <c r="T12" i="1"/>
  <c r="AH12" i="1" s="1"/>
  <c r="S37" i="4" l="1"/>
  <c r="AH64" i="4"/>
  <c r="S63" i="4"/>
  <c r="AF63" i="4"/>
  <c r="S50" i="4"/>
  <c r="AF50" i="4"/>
  <c r="T50" i="4"/>
  <c r="AH51" i="4"/>
  <c r="AH38" i="4"/>
  <c r="AG37" i="4"/>
  <c r="AH37" i="4" s="1"/>
  <c r="AF37" i="4"/>
  <c r="AF24" i="4"/>
  <c r="S24" i="4"/>
  <c r="T27" i="4"/>
  <c r="T24" i="4" s="1"/>
  <c r="T38" i="4"/>
  <c r="T37" i="4" s="1"/>
  <c r="AH41" i="4"/>
  <c r="AG49" i="4"/>
  <c r="AH49" i="4" s="1"/>
  <c r="AG66" i="4"/>
  <c r="AG63" i="4" s="1"/>
  <c r="AH63" i="4" s="1"/>
  <c r="Q76" i="4"/>
  <c r="Q77" i="4" s="1"/>
  <c r="T64" i="4"/>
  <c r="T63" i="4" s="1"/>
  <c r="AG52" i="4"/>
  <c r="AG50" i="4" s="1"/>
  <c r="AH50" i="4" s="1"/>
  <c r="AG26" i="4"/>
  <c r="AE76" i="4"/>
  <c r="AE77" i="4" s="1"/>
  <c r="AG64" i="1"/>
  <c r="AF63" i="1"/>
  <c r="S50" i="1"/>
  <c r="T63" i="1"/>
  <c r="S63" i="1"/>
  <c r="T51" i="1"/>
  <c r="T50" i="1" s="1"/>
  <c r="AF37" i="1"/>
  <c r="AF50" i="1"/>
  <c r="AH38" i="1"/>
  <c r="AH51" i="1"/>
  <c r="S37" i="1"/>
  <c r="AF24" i="1"/>
  <c r="AG65" i="1"/>
  <c r="AH65" i="1" s="1"/>
  <c r="Q76" i="1"/>
  <c r="Q77" i="1" s="1"/>
  <c r="AG28" i="1"/>
  <c r="AH28" i="1" s="1"/>
  <c r="AG43" i="1"/>
  <c r="AH43" i="1" s="1"/>
  <c r="S24" i="1"/>
  <c r="T66" i="1"/>
  <c r="T40" i="1"/>
  <c r="T37" i="1" s="1"/>
  <c r="AH39" i="1"/>
  <c r="AG11" i="1"/>
  <c r="AG24" i="1"/>
  <c r="AH24" i="1" s="1"/>
  <c r="AG54" i="1"/>
  <c r="AG50" i="1" s="1"/>
  <c r="AH50" i="1" s="1"/>
  <c r="AE76" i="1"/>
  <c r="AE77" i="1" s="1"/>
  <c r="T25" i="1"/>
  <c r="T24" i="1" s="1"/>
  <c r="J9" i="32"/>
  <c r="J8" i="32" s="1"/>
  <c r="AF11" i="4"/>
  <c r="AG12" i="4"/>
  <c r="AG11" i="4" s="1"/>
  <c r="S11" i="4"/>
  <c r="T11" i="4"/>
  <c r="AF11" i="1"/>
  <c r="AH14" i="1"/>
  <c r="S11" i="1"/>
  <c r="T11" i="1"/>
  <c r="AF76" i="4" l="1"/>
  <c r="AF77" i="4" s="1"/>
  <c r="T76" i="4"/>
  <c r="T77" i="4" s="1"/>
  <c r="AH26" i="4"/>
  <c r="AG24" i="4"/>
  <c r="AH24" i="4" s="1"/>
  <c r="S76" i="4"/>
  <c r="S77" i="4" s="1"/>
  <c r="AH52" i="4"/>
  <c r="AH66" i="4"/>
  <c r="AH64" i="1"/>
  <c r="AG63" i="1"/>
  <c r="AH63" i="1" s="1"/>
  <c r="AG37" i="1"/>
  <c r="AH37" i="1" s="1"/>
  <c r="S76" i="1"/>
  <c r="S77" i="1" s="1"/>
  <c r="AF76" i="1"/>
  <c r="AF77" i="1" s="1"/>
  <c r="T76" i="1"/>
  <c r="T77" i="1" s="1"/>
  <c r="AH54" i="1"/>
  <c r="AH12" i="4"/>
  <c r="AH11" i="4"/>
  <c r="AH11" i="1"/>
  <c r="AG76" i="4" l="1"/>
  <c r="AG77" i="4" s="1"/>
  <c r="AG76" i="1"/>
  <c r="AG77" i="1" s="1"/>
</calcChain>
</file>

<file path=xl/sharedStrings.xml><?xml version="1.0" encoding="utf-8"?>
<sst xmlns="http://schemas.openxmlformats.org/spreadsheetml/2006/main" count="459" uniqueCount="112">
  <si>
    <t>H31.4～</t>
  </si>
  <si>
    <t>賞与</t>
    <rPh sb="0" eb="2">
      <t>ショウヨ</t>
    </rPh>
    <phoneticPr fontId="7"/>
  </si>
  <si>
    <t>当該事業所における経験・技能のある介護職員の人数　</t>
    <rPh sb="0" eb="2">
      <t>トウガイ</t>
    </rPh>
    <rPh sb="2" eb="5">
      <t>ジギョウショ</t>
    </rPh>
    <rPh sb="9" eb="11">
      <t>ケイケン</t>
    </rPh>
    <rPh sb="12" eb="14">
      <t>ギノウ</t>
    </rPh>
    <rPh sb="17" eb="19">
      <t>カイゴ</t>
    </rPh>
    <rPh sb="19" eb="21">
      <t>ショクイン</t>
    </rPh>
    <rPh sb="22" eb="24">
      <t>ニンズウ</t>
    </rPh>
    <phoneticPr fontId="7"/>
  </si>
  <si>
    <t>氏名</t>
    <rPh sb="0" eb="2">
      <t>シメイ</t>
    </rPh>
    <phoneticPr fontId="7"/>
  </si>
  <si>
    <t>⑤ⅲ-ⅳ</t>
  </si>
  <si>
    <t>事業主負担分法定福利費</t>
    <rPh sb="0" eb="3">
      <t>ジギョウヌシ</t>
    </rPh>
    <rPh sb="3" eb="6">
      <t>フタンブン</t>
    </rPh>
    <rPh sb="6" eb="8">
      <t>ホウテイ</t>
    </rPh>
    <rPh sb="8" eb="11">
      <t>フクリヒ</t>
    </rPh>
    <phoneticPr fontId="7"/>
  </si>
  <si>
    <t>（通勤）手当</t>
    <rPh sb="1" eb="3">
      <t>ツウキン</t>
    </rPh>
    <rPh sb="4" eb="6">
      <t>テアテ</t>
    </rPh>
    <phoneticPr fontId="7"/>
  </si>
  <si>
    <t>健康保険※</t>
    <rPh sb="0" eb="2">
      <t>ケンコウ</t>
    </rPh>
    <rPh sb="2" eb="4">
      <t>ホケン</t>
    </rPh>
    <phoneticPr fontId="7"/>
  </si>
  <si>
    <t>法人名</t>
    <rPh sb="0" eb="2">
      <t>ホウジン</t>
    </rPh>
    <rPh sb="2" eb="3">
      <t>メイ</t>
    </rPh>
    <phoneticPr fontId="7"/>
  </si>
  <si>
    <t>基本給</t>
    <rPh sb="0" eb="3">
      <t>キホンキュウ</t>
    </rPh>
    <phoneticPr fontId="7"/>
  </si>
  <si>
    <t>雇用保険</t>
    <rPh sb="0" eb="2">
      <t>コヨウ</t>
    </rPh>
    <rPh sb="2" eb="4">
      <t>ホケン</t>
    </rPh>
    <phoneticPr fontId="7"/>
  </si>
  <si>
    <t>改善前の賃金水準額</t>
    <rPh sb="0" eb="2">
      <t>カイゼン</t>
    </rPh>
    <rPh sb="2" eb="3">
      <t>マエ</t>
    </rPh>
    <rPh sb="4" eb="6">
      <t>チンギン</t>
    </rPh>
    <rPh sb="6" eb="8">
      <t>スイジュン</t>
    </rPh>
    <rPh sb="8" eb="9">
      <t>ガク</t>
    </rPh>
    <phoneticPr fontId="7"/>
  </si>
  <si>
    <t>（　　）手当</t>
    <rPh sb="4" eb="6">
      <t>テアテ</t>
    </rPh>
    <phoneticPr fontId="7"/>
  </si>
  <si>
    <t>職種／資格</t>
    <rPh sb="0" eb="2">
      <t>ショクシュ</t>
    </rPh>
    <rPh sb="3" eb="5">
      <t>シカク</t>
    </rPh>
    <phoneticPr fontId="7"/>
  </si>
  <si>
    <t>Ａグループ（日給・時給用①）</t>
    <rPh sb="6" eb="8">
      <t>ニッキュウ</t>
    </rPh>
    <rPh sb="9" eb="11">
      <t>ジキュウ</t>
    </rPh>
    <phoneticPr fontId="7"/>
  </si>
  <si>
    <t>事業主
負担額</t>
    <rPh sb="0" eb="3">
      <t>ジギョウヌシ</t>
    </rPh>
    <rPh sb="4" eb="7">
      <t>フタンガク</t>
    </rPh>
    <phoneticPr fontId="7"/>
  </si>
  <si>
    <t>年月</t>
    <rPh sb="0" eb="2">
      <t>ネンゲツ</t>
    </rPh>
    <phoneticPr fontId="7"/>
  </si>
  <si>
    <t>小計</t>
    <rPh sb="0" eb="2">
      <t>ショウケイ</t>
    </rPh>
    <phoneticPr fontId="7"/>
  </si>
  <si>
    <t>合計</t>
    <rPh sb="0" eb="2">
      <t>ゴウケイ</t>
    </rPh>
    <phoneticPr fontId="7"/>
  </si>
  <si>
    <t>常勤換算
職員数</t>
    <rPh sb="0" eb="2">
      <t>ジョウキン</t>
    </rPh>
    <rPh sb="2" eb="4">
      <t>カンサン</t>
    </rPh>
    <rPh sb="5" eb="8">
      <t>ショクインスウ</t>
    </rPh>
    <phoneticPr fontId="7"/>
  </si>
  <si>
    <t>小計①</t>
    <rPh sb="0" eb="2">
      <t>ショウケイ</t>
    </rPh>
    <phoneticPr fontId="7"/>
  </si>
  <si>
    <t>手当</t>
    <rPh sb="0" eb="2">
      <t>テアテ</t>
    </rPh>
    <phoneticPr fontId="7"/>
  </si>
  <si>
    <t>サービス種別</t>
    <rPh sb="4" eb="6">
      <t>シュベツ</t>
    </rPh>
    <phoneticPr fontId="7"/>
  </si>
  <si>
    <t>対象職員</t>
    <rPh sb="0" eb="2">
      <t>タイショウ</t>
    </rPh>
    <rPh sb="2" eb="4">
      <t>ショクイン</t>
    </rPh>
    <phoneticPr fontId="7"/>
  </si>
  <si>
    <t>改善後の賃金額</t>
    <rPh sb="0" eb="2">
      <t>カイゼン</t>
    </rPh>
    <rPh sb="2" eb="3">
      <t>ゴ</t>
    </rPh>
    <rPh sb="4" eb="7">
      <t>チンギンガク</t>
    </rPh>
    <phoneticPr fontId="7"/>
  </si>
  <si>
    <t>事業所名</t>
    <rPh sb="0" eb="3">
      <t>ジギョウショ</t>
    </rPh>
    <rPh sb="3" eb="4">
      <t>メイ</t>
    </rPh>
    <phoneticPr fontId="7"/>
  </si>
  <si>
    <t>参考様式</t>
    <rPh sb="0" eb="2">
      <t>サンコウ</t>
    </rPh>
    <rPh sb="2" eb="4">
      <t>ヨウシキ</t>
    </rPh>
    <phoneticPr fontId="7"/>
  </si>
  <si>
    <t>（資格）手当</t>
    <rPh sb="1" eb="3">
      <t>シカク</t>
    </rPh>
    <rPh sb="4" eb="6">
      <t>テアテ</t>
    </rPh>
    <phoneticPr fontId="7"/>
  </si>
  <si>
    <t>賃金改善内容</t>
    <rPh sb="0" eb="2">
      <t>チンギン</t>
    </rPh>
    <rPh sb="2" eb="4">
      <t>カイゼン</t>
    </rPh>
    <rPh sb="4" eb="6">
      <t>ナイヨウ</t>
    </rPh>
    <phoneticPr fontId="7"/>
  </si>
  <si>
    <t>子ども・子育て拠出金</t>
  </si>
  <si>
    <t>加算の算定により賃金改善を行った賃金の総額　</t>
    <rPh sb="0" eb="2">
      <t>カサン</t>
    </rPh>
    <rPh sb="3" eb="5">
      <t>サンテイ</t>
    </rPh>
    <rPh sb="8" eb="10">
      <t>チンギン</t>
    </rPh>
    <rPh sb="10" eb="12">
      <t>カイゼン</t>
    </rPh>
    <rPh sb="13" eb="14">
      <t>オコナ</t>
    </rPh>
    <rPh sb="16" eb="18">
      <t>チンギン</t>
    </rPh>
    <rPh sb="19" eb="21">
      <t>ソウガク</t>
    </rPh>
    <phoneticPr fontId="7"/>
  </si>
  <si>
    <t>負担率</t>
    <rPh sb="0" eb="3">
      <t>フタンリツ</t>
    </rPh>
    <phoneticPr fontId="7"/>
  </si>
  <si>
    <t>440万</t>
    <rPh sb="3" eb="4">
      <t>マン</t>
    </rPh>
    <phoneticPr fontId="7"/>
  </si>
  <si>
    <t>生年月日</t>
    <rPh sb="0" eb="2">
      <t>セイネン</t>
    </rPh>
    <rPh sb="2" eb="4">
      <t>ガッピ</t>
    </rPh>
    <phoneticPr fontId="7"/>
  </si>
  <si>
    <t>累計①</t>
    <rPh sb="0" eb="2">
      <t>ルイケイ</t>
    </rPh>
    <phoneticPr fontId="7"/>
  </si>
  <si>
    <t>事業主
負担分
法定福利費</t>
    <rPh sb="0" eb="3">
      <t>ジギョウヌシ</t>
    </rPh>
    <rPh sb="4" eb="7">
      <t>フタンブン</t>
    </rPh>
    <rPh sb="8" eb="10">
      <t>ホウテイ</t>
    </rPh>
    <rPh sb="10" eb="13">
      <t>フクリヒ</t>
    </rPh>
    <phoneticPr fontId="7"/>
  </si>
  <si>
    <t xml:space="preserve">改善率
</t>
    <rPh sb="0" eb="3">
      <t>カイゼンリツ</t>
    </rPh>
    <phoneticPr fontId="7"/>
  </si>
  <si>
    <t>40歳以上</t>
    <rPh sb="2" eb="3">
      <t>サイ</t>
    </rPh>
    <rPh sb="3" eb="5">
      <t>イジョウ</t>
    </rPh>
    <phoneticPr fontId="7"/>
  </si>
  <si>
    <t>氏名等</t>
    <rPh sb="0" eb="2">
      <t>シメイ</t>
    </rPh>
    <rPh sb="2" eb="3">
      <t>トウ</t>
    </rPh>
    <phoneticPr fontId="7"/>
  </si>
  <si>
    <t>厚生年金</t>
    <rPh sb="0" eb="2">
      <t>コウセイ</t>
    </rPh>
    <rPh sb="2" eb="4">
      <t>ネンキン</t>
    </rPh>
    <phoneticPr fontId="7"/>
  </si>
  <si>
    <t>⑤ⅲ　※</t>
  </si>
  <si>
    <t>（内訳）</t>
    <rPh sb="1" eb="3">
      <t>ウチワケ</t>
    </rPh>
    <phoneticPr fontId="7"/>
  </si>
  <si>
    <t>（特定処遇）手当</t>
    <rPh sb="1" eb="3">
      <t>トクテイ</t>
    </rPh>
    <rPh sb="3" eb="5">
      <t>ショグウ</t>
    </rPh>
    <rPh sb="6" eb="8">
      <t>テアテ</t>
    </rPh>
    <phoneticPr fontId="7"/>
  </si>
  <si>
    <t>Ａグループ</t>
  </si>
  <si>
    <t>小計</t>
    <rPh sb="0" eb="1">
      <t>ショウ</t>
    </rPh>
    <rPh sb="1" eb="2">
      <t>ケイ</t>
    </rPh>
    <phoneticPr fontId="7"/>
  </si>
  <si>
    <t>Ａグループ　月給者</t>
    <rPh sb="6" eb="9">
      <t>ゲッキュウシャ</t>
    </rPh>
    <phoneticPr fontId="7"/>
  </si>
  <si>
    <t>⑤ⅳ　※</t>
  </si>
  <si>
    <t>Ａグループ　日・時給者</t>
    <rPh sb="6" eb="7">
      <t>ニチ</t>
    </rPh>
    <rPh sb="8" eb="10">
      <t>ジキュウ</t>
    </rPh>
    <rPh sb="10" eb="11">
      <t>シャ</t>
    </rPh>
    <phoneticPr fontId="7"/>
  </si>
  <si>
    <t>常勤換算
職員数</t>
  </si>
  <si>
    <t>経験・技能のある介護職員における平均賃金改善額　</t>
    <rPh sb="0" eb="2">
      <t>ケイケン</t>
    </rPh>
    <rPh sb="3" eb="5">
      <t>ギノウ</t>
    </rPh>
    <rPh sb="8" eb="10">
      <t>カイゴ</t>
    </rPh>
    <rPh sb="10" eb="12">
      <t>ショクイン</t>
    </rPh>
    <rPh sb="16" eb="18">
      <t>ヘイキン</t>
    </rPh>
    <rPh sb="18" eb="20">
      <t>チンギン</t>
    </rPh>
    <rPh sb="20" eb="22">
      <t>カイゼン</t>
    </rPh>
    <rPh sb="22" eb="23">
      <t>ガク</t>
    </rPh>
    <phoneticPr fontId="7"/>
  </si>
  <si>
    <t>賃金改善所要額　</t>
    <rPh sb="0" eb="2">
      <t>チンギン</t>
    </rPh>
    <rPh sb="2" eb="4">
      <t>カイゼン</t>
    </rPh>
    <rPh sb="4" eb="7">
      <t>ショヨウガク</t>
    </rPh>
    <phoneticPr fontId="7"/>
  </si>
  <si>
    <t>初めて加算を取得した月の前年度の賃金の総額　</t>
    <rPh sb="0" eb="1">
      <t>ハジ</t>
    </rPh>
    <rPh sb="3" eb="5">
      <t>カサン</t>
    </rPh>
    <rPh sb="6" eb="8">
      <t>シュトク</t>
    </rPh>
    <rPh sb="10" eb="11">
      <t>ツキ</t>
    </rPh>
    <phoneticPr fontId="7"/>
  </si>
  <si>
    <t>8万</t>
    <rPh sb="1" eb="2">
      <t>マン</t>
    </rPh>
    <phoneticPr fontId="7"/>
  </si>
  <si>
    <t>R2.3～</t>
  </si>
  <si>
    <t>⑤(ⅲ-ⅳ)/ⅴ　※</t>
  </si>
  <si>
    <t>⑤ⅴ　※</t>
  </si>
  <si>
    <t>40歳未満</t>
    <rPh sb="2" eb="3">
      <t>サイ</t>
    </rPh>
    <rPh sb="3" eb="5">
      <t>ミマン</t>
    </rPh>
    <phoneticPr fontId="7"/>
  </si>
  <si>
    <t>労災保険</t>
    <rPh sb="0" eb="2">
      <t>ロウサイ</t>
    </rPh>
    <rPh sb="2" eb="4">
      <t>ホケン</t>
    </rPh>
    <phoneticPr fontId="7"/>
  </si>
  <si>
    <t>介護保険</t>
    <rPh sb="0" eb="2">
      <t>カイゴ</t>
    </rPh>
    <rPh sb="2" eb="4">
      <t>ホケン</t>
    </rPh>
    <phoneticPr fontId="7"/>
  </si>
  <si>
    <t>◎参考料率（事業主負担分）～※協会けんぽ参照</t>
    <rPh sb="1" eb="3">
      <t>サンコウ</t>
    </rPh>
    <rPh sb="3" eb="5">
      <t>リョウリツ</t>
    </rPh>
    <rPh sb="6" eb="9">
      <t>ジギョウヌシ</t>
    </rPh>
    <rPh sb="9" eb="12">
      <t>フタンブン</t>
    </rPh>
    <rPh sb="15" eb="17">
      <t>キョウカイ</t>
    </rPh>
    <rPh sb="20" eb="22">
      <t>サンショウ</t>
    </rPh>
    <phoneticPr fontId="7"/>
  </si>
  <si>
    <t>R2.4～</t>
  </si>
  <si>
    <t>№</t>
  </si>
  <si>
    <t>令和　</t>
    <rPh sb="0" eb="2">
      <t>レイワ</t>
    </rPh>
    <phoneticPr fontId="7"/>
  </si>
  <si>
    <t>改善実施期間
（始期）</t>
    <rPh sb="0" eb="2">
      <t>カイゼン</t>
    </rPh>
    <rPh sb="2" eb="4">
      <t>ジッシ</t>
    </rPh>
    <rPh sb="4" eb="6">
      <t>キカン</t>
    </rPh>
    <rPh sb="8" eb="9">
      <t>ハジ</t>
    </rPh>
    <rPh sb="9" eb="10">
      <t>キ</t>
    </rPh>
    <phoneticPr fontId="7"/>
  </si>
  <si>
    <t>～</t>
  </si>
  <si>
    <t>　　年　　月</t>
    <rPh sb="2" eb="3">
      <t>ネン</t>
    </rPh>
    <rPh sb="5" eb="6">
      <t>ガツ</t>
    </rPh>
    <phoneticPr fontId="7"/>
  </si>
  <si>
    <t>時給
（日給）</t>
  </si>
  <si>
    <t>改善実施期間
（終期）</t>
    <rPh sb="0" eb="2">
      <t>カイゼン</t>
    </rPh>
    <rPh sb="2" eb="4">
      <t>ジッシ</t>
    </rPh>
    <rPh sb="4" eb="6">
      <t>キカン</t>
    </rPh>
    <rPh sb="8" eb="10">
      <t>シュウキ</t>
    </rPh>
    <phoneticPr fontId="7"/>
  </si>
  <si>
    <t>勤務時間
（日数）</t>
  </si>
  <si>
    <t>諸手当等</t>
    <rPh sb="0" eb="1">
      <t>ショ</t>
    </rPh>
    <rPh sb="1" eb="3">
      <t>テアテ</t>
    </rPh>
    <rPh sb="3" eb="4">
      <t>トウ</t>
    </rPh>
    <phoneticPr fontId="7"/>
  </si>
  <si>
    <t>改善実施期間
（始期）</t>
    <rPh sb="0" eb="2">
      <t>カイゼン</t>
    </rPh>
    <rPh sb="2" eb="4">
      <t>ジッシ</t>
    </rPh>
    <rPh sb="4" eb="6">
      <t>キカン</t>
    </rPh>
    <rPh sb="8" eb="10">
      <t>シキ</t>
    </rPh>
    <phoneticPr fontId="7"/>
  </si>
  <si>
    <t>年度　特定処遇改善加算賃金支給総額　内訳書</t>
    <rPh sb="3" eb="5">
      <t>トクテイ</t>
    </rPh>
    <phoneticPr fontId="7"/>
  </si>
  <si>
    <t>小計A</t>
    <rPh sb="0" eb="2">
      <t>ショウケイ</t>
    </rPh>
    <phoneticPr fontId="7"/>
  </si>
  <si>
    <t>累計A</t>
    <rPh sb="0" eb="2">
      <t>ルイケイ</t>
    </rPh>
    <phoneticPr fontId="7"/>
  </si>
  <si>
    <t>諸手当</t>
    <rPh sb="0" eb="1">
      <t>ショ</t>
    </rPh>
    <rPh sb="1" eb="3">
      <t>テアテ</t>
    </rPh>
    <phoneticPr fontId="7"/>
  </si>
  <si>
    <t>年　　月</t>
    <rPh sb="0" eb="1">
      <t>ネン</t>
    </rPh>
    <rPh sb="3" eb="4">
      <t>ガツ</t>
    </rPh>
    <phoneticPr fontId="7"/>
  </si>
  <si>
    <t>Ａグループ（月給者用①）</t>
  </si>
  <si>
    <t>年度　特定処遇改善加算賃金支給総額　総括表</t>
  </si>
  <si>
    <t>旭川　花子</t>
    <rPh sb="0" eb="2">
      <t>アサヒカワ</t>
    </rPh>
    <rPh sb="3" eb="5">
      <t>ハナコ</t>
    </rPh>
    <phoneticPr fontId="7"/>
  </si>
  <si>
    <t>R1.10</t>
    <phoneticPr fontId="7"/>
  </si>
  <si>
    <t>R1.11</t>
  </si>
  <si>
    <t>R1.12</t>
  </si>
  <si>
    <t>R2.1</t>
    <phoneticPr fontId="7"/>
  </si>
  <si>
    <t>R2.2</t>
    <phoneticPr fontId="7"/>
  </si>
  <si>
    <t>R2.3</t>
    <phoneticPr fontId="7"/>
  </si>
  <si>
    <t>令和元年10月</t>
    <rPh sb="0" eb="3">
      <t>レイワガン</t>
    </rPh>
    <rPh sb="3" eb="4">
      <t>ネン</t>
    </rPh>
    <rPh sb="6" eb="7">
      <t>ガツ</t>
    </rPh>
    <phoneticPr fontId="7"/>
  </si>
  <si>
    <t>令和2年3月</t>
    <rPh sb="0" eb="2">
      <t>レイワ</t>
    </rPh>
    <rPh sb="3" eb="4">
      <t>ネン</t>
    </rPh>
    <rPh sb="5" eb="6">
      <t>ガツ</t>
    </rPh>
    <phoneticPr fontId="7"/>
  </si>
  <si>
    <t>H30.10</t>
    <phoneticPr fontId="7"/>
  </si>
  <si>
    <t>H30.11</t>
  </si>
  <si>
    <t>H30.12</t>
  </si>
  <si>
    <t>H31.1</t>
    <phoneticPr fontId="7"/>
  </si>
  <si>
    <t>H31.2</t>
  </si>
  <si>
    <t>H31.3</t>
  </si>
  <si>
    <t>株式会社　○○○○</t>
    <phoneticPr fontId="7"/>
  </si>
  <si>
    <t>××××訪問介護事業所</t>
    <phoneticPr fontId="7"/>
  </si>
  <si>
    <t>訪問介護</t>
    <rPh sb="0" eb="4">
      <t>ホウモンカイゴ</t>
    </rPh>
    <phoneticPr fontId="7"/>
  </si>
  <si>
    <t>特定処遇改善手当の新設</t>
    <rPh sb="0" eb="2">
      <t>トクテイ</t>
    </rPh>
    <rPh sb="2" eb="4">
      <t>ショグウ</t>
    </rPh>
    <rPh sb="4" eb="6">
      <t>カイゼン</t>
    </rPh>
    <rPh sb="6" eb="8">
      <t>テアテ</t>
    </rPh>
    <rPh sb="9" eb="11">
      <t>シンセツ</t>
    </rPh>
    <phoneticPr fontId="7"/>
  </si>
  <si>
    <t>平成30年10月</t>
    <rPh sb="0" eb="2">
      <t>ヘイセイ</t>
    </rPh>
    <rPh sb="4" eb="5">
      <t>ネン</t>
    </rPh>
    <rPh sb="7" eb="8">
      <t>ガツ</t>
    </rPh>
    <phoneticPr fontId="7"/>
  </si>
  <si>
    <t>平成31年3月</t>
    <rPh sb="0" eb="2">
      <t>ヘイセイ</t>
    </rPh>
    <rPh sb="4" eb="5">
      <t>ネン</t>
    </rPh>
    <rPh sb="6" eb="7">
      <t>ガツ</t>
    </rPh>
    <phoneticPr fontId="7"/>
  </si>
  <si>
    <t>○</t>
    <phoneticPr fontId="7"/>
  </si>
  <si>
    <t>指導　太郎</t>
    <rPh sb="0" eb="2">
      <t>シドウ</t>
    </rPh>
    <rPh sb="3" eb="5">
      <t>タロウ</t>
    </rPh>
    <phoneticPr fontId="7"/>
  </si>
  <si>
    <t>R1.10</t>
    <phoneticPr fontId="7"/>
  </si>
  <si>
    <t>R2.1</t>
    <phoneticPr fontId="7"/>
  </si>
  <si>
    <t>R2.2</t>
    <phoneticPr fontId="7"/>
  </si>
  <si>
    <t>R2.3</t>
    <phoneticPr fontId="7"/>
  </si>
  <si>
    <t>H30.10</t>
    <phoneticPr fontId="7"/>
  </si>
  <si>
    <t>H31.1</t>
    <phoneticPr fontId="7"/>
  </si>
  <si>
    <t>（省略）</t>
    <rPh sb="1" eb="3">
      <t>ショウリャク</t>
    </rPh>
    <phoneticPr fontId="7"/>
  </si>
  <si>
    <t>株式会社　○○○○</t>
  </si>
  <si>
    <t>××××訪問介護事業所</t>
  </si>
  <si>
    <t>介護職員／介護福祉士</t>
    <rPh sb="0" eb="2">
      <t>カイゴ</t>
    </rPh>
    <rPh sb="2" eb="4">
      <t>ショクイン</t>
    </rPh>
    <rPh sb="5" eb="7">
      <t>カイゴ</t>
    </rPh>
    <rPh sb="7" eb="10">
      <t>フクシシ</t>
    </rPh>
    <phoneticPr fontId="7"/>
  </si>
  <si>
    <t>転記の仕方：内訳書の転記する箇所を選択→右クリック→コピー→総括表の貼り付ける箇所を選択→右クリック→「貼り付けのオプション：値」を選択→貼り付け</t>
    <rPh sb="0" eb="2">
      <t>テンキ</t>
    </rPh>
    <rPh sb="3" eb="5">
      <t>シカタ</t>
    </rPh>
    <rPh sb="52" eb="53">
      <t>ハ</t>
    </rPh>
    <rPh sb="54" eb="55">
      <t>ツ</t>
    </rPh>
    <rPh sb="63" eb="64">
      <t>アタイ</t>
    </rPh>
    <rPh sb="66" eb="68">
      <t>センタク</t>
    </rPh>
    <rPh sb="69" eb="70">
      <t>ハ</t>
    </rPh>
    <rPh sb="71" eb="72">
      <t>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</si>
</sst>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
    <numFmt numFmtId="178" formatCode="0.0_ "/>
    <numFmt numFmtId="179" formatCode="0.0_);[Red]\(0.0\)"/>
    <numFmt numFmtId="180" formatCode="0.0"/>
  </numFmts>
  <fonts count="18" x14ac:knownFonts="1">
    <font>
      <sz val="11"/>
      <color theme="1"/>
      <name val="ＭＳ Ｐゴシック"/>
      <family val="3"/>
      <scheme val="minor"/>
    </font>
    <font>
      <b/>
      <sz val="12"/>
      <name val="Arial"/>
      <family val="2"/>
    </font>
    <font>
      <sz val="10"/>
      <name val="ＭＳ ゴシック"/>
      <family val="3"/>
    </font>
    <font>
      <sz val="11"/>
      <color indexed="8"/>
      <name val="ＭＳ Ｐゴシック"/>
      <family val="3"/>
    </font>
    <font>
      <sz val="14"/>
      <name val="ＭＳ 明朝"/>
      <family val="1"/>
    </font>
    <font>
      <sz val="11"/>
      <name val="ＭＳ Ｐゴシック"/>
      <family val="3"/>
    </font>
    <font>
      <sz val="11"/>
      <color theme="1"/>
      <name val="ＭＳ Ｐゴシック"/>
      <family val="3"/>
      <scheme val="minor"/>
    </font>
    <font>
      <sz val="6"/>
      <name val="ＭＳ Ｐゴシック"/>
      <family val="3"/>
      <scheme val="minor"/>
    </font>
    <font>
      <b/>
      <sz val="11"/>
      <color theme="1"/>
      <name val="ＭＳ Ｐゴシック"/>
      <family val="3"/>
      <scheme val="minor"/>
    </font>
    <font>
      <sz val="8"/>
      <color theme="1"/>
      <name val="ＭＳ Ｐゴシック"/>
      <family val="3"/>
      <scheme val="minor"/>
    </font>
    <font>
      <sz val="9"/>
      <color theme="1"/>
      <name val="ＭＳ Ｐゴシック"/>
      <family val="3"/>
      <scheme val="minor"/>
    </font>
    <font>
      <sz val="10"/>
      <color theme="1"/>
      <name val="ＭＳ Ｐゴシック"/>
      <family val="3"/>
      <scheme val="minor"/>
    </font>
    <font>
      <sz val="6"/>
      <color theme="1"/>
      <name val="ＭＳ Ｐゴシック"/>
      <family val="3"/>
      <scheme val="minor"/>
    </font>
    <font>
      <sz val="12"/>
      <color theme="1"/>
      <name val="ＭＳ Ｐゴシック"/>
      <family val="3"/>
      <scheme val="minor"/>
    </font>
    <font>
      <sz val="10"/>
      <color indexed="8"/>
      <name val="ＭＳ Ｐゴシック"/>
      <family val="3"/>
    </font>
    <font>
      <sz val="6"/>
      <color indexed="8"/>
      <name val="ＭＳ Ｐゴシック"/>
      <family val="3"/>
    </font>
    <font>
      <sz val="10"/>
      <color theme="1"/>
      <name val="ＭＳ Ｐゴシック"/>
      <family val="3"/>
      <charset val="128"/>
      <scheme val="minor"/>
    </font>
    <font>
      <sz val="10"/>
      <color rgb="FF00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86BFE7"/>
        <bgColor indexed="64"/>
      </patternFill>
    </fill>
  </fills>
  <borders count="136">
    <border>
      <left/>
      <right/>
      <top/>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double">
        <color auto="1"/>
      </top>
      <bottom style="medium">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auto="1"/>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indexed="64"/>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double">
        <color auto="1"/>
      </top>
      <bottom style="medium">
        <color auto="1"/>
      </bottom>
      <diagonal/>
    </border>
    <border>
      <left/>
      <right style="medium">
        <color auto="1"/>
      </right>
      <top style="medium">
        <color indexed="64"/>
      </top>
      <bottom style="medium">
        <color indexed="64"/>
      </bottom>
      <diagonal/>
    </border>
    <border diagonalUp="1">
      <left style="medium">
        <color auto="1"/>
      </left>
      <right style="thin">
        <color auto="1"/>
      </right>
      <top style="double">
        <color auto="1"/>
      </top>
      <bottom style="medium">
        <color auto="1"/>
      </bottom>
      <diagonal style="thin">
        <color auto="1"/>
      </diagonal>
    </border>
    <border diagonalUp="1">
      <left style="medium">
        <color auto="1"/>
      </left>
      <right/>
      <top style="double">
        <color auto="1"/>
      </top>
      <bottom style="medium">
        <color auto="1"/>
      </bottom>
      <diagonal style="thin">
        <color auto="1"/>
      </diagonal>
    </border>
    <border diagonalUp="1">
      <left style="medium">
        <color auto="1"/>
      </left>
      <right/>
      <top style="medium">
        <color indexed="64"/>
      </top>
      <bottom style="medium">
        <color indexed="64"/>
      </bottom>
      <diagonal style="thin">
        <color auto="1"/>
      </diagonal>
    </border>
    <border>
      <left/>
      <right style="thin">
        <color auto="1"/>
      </right>
      <top style="double">
        <color auto="1"/>
      </top>
      <bottom style="medium">
        <color auto="1"/>
      </bottom>
      <diagonal/>
    </border>
    <border>
      <left style="thin">
        <color indexed="64"/>
      </left>
      <right style="thin">
        <color indexed="64"/>
      </right>
      <top style="thin">
        <color indexed="64"/>
      </top>
      <bottom/>
      <diagonal/>
    </border>
    <border diagonalUp="1">
      <left style="thin">
        <color indexed="64"/>
      </left>
      <right style="thin">
        <color auto="1"/>
      </right>
      <top style="double">
        <color indexed="64"/>
      </top>
      <bottom style="medium">
        <color indexed="64"/>
      </bottom>
      <diagonal style="thin">
        <color indexed="64"/>
      </diagonal>
    </border>
    <border diagonalUp="1">
      <left style="thin">
        <color indexed="64"/>
      </left>
      <right style="thin">
        <color auto="1"/>
      </right>
      <top style="medium">
        <color indexed="64"/>
      </top>
      <bottom style="medium">
        <color indexed="64"/>
      </bottom>
      <diagonal style="thin">
        <color indexed="64"/>
      </diagonal>
    </border>
    <border>
      <left/>
      <right style="medium">
        <color indexed="64"/>
      </right>
      <top style="medium">
        <color indexed="64"/>
      </top>
      <bottom style="medium">
        <color auto="1"/>
      </bottom>
      <diagonal/>
    </border>
    <border>
      <left/>
      <right style="medium">
        <color indexed="64"/>
      </right>
      <top style="medium">
        <color auto="1"/>
      </top>
      <bottom style="medium">
        <color auto="1"/>
      </bottom>
      <diagonal/>
    </border>
    <border diagonalUp="1">
      <left/>
      <right style="thin">
        <color indexed="64"/>
      </right>
      <top style="double">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auto="1"/>
      </left>
      <right style="thin">
        <color auto="1"/>
      </right>
      <top style="double">
        <color auto="1"/>
      </top>
      <bottom style="medium">
        <color auto="1"/>
      </bottom>
      <diagonal/>
    </border>
    <border>
      <left/>
      <right style="thin">
        <color auto="1"/>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indexed="64"/>
      </top>
      <bottom style="medium">
        <color indexed="64"/>
      </bottom>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thin">
        <color auto="1"/>
      </right>
      <top style="medium">
        <color indexed="64"/>
      </top>
      <bottom style="medium">
        <color indexed="64"/>
      </bottom>
      <diagonal style="thin">
        <color auto="1"/>
      </diagonal>
    </border>
    <border>
      <left style="thin">
        <color auto="1"/>
      </left>
      <right style="medium">
        <color auto="1"/>
      </right>
      <top style="double">
        <color auto="1"/>
      </top>
      <bottom style="medium">
        <color auto="1"/>
      </bottom>
      <diagonal/>
    </border>
    <border>
      <left style="thin">
        <color auto="1"/>
      </left>
      <right style="medium">
        <color auto="1"/>
      </right>
      <top style="medium">
        <color indexed="64"/>
      </top>
      <bottom style="medium">
        <color indexed="64"/>
      </bottom>
      <diagonal/>
    </border>
    <border>
      <left/>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auto="1"/>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style="double">
        <color auto="1"/>
      </top>
      <bottom style="medium">
        <color auto="1"/>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auto="1"/>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right/>
      <top style="medium">
        <color auto="1"/>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medium">
        <color indexed="64"/>
      </bottom>
      <diagonal style="thin">
        <color auto="1"/>
      </diagonal>
    </border>
    <border diagonalUp="1">
      <left style="thin">
        <color indexed="64"/>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s>
  <cellStyleXfs count="18">
    <xf numFmtId="0" fontId="0" fillId="0" borderId="0">
      <alignment vertical="center"/>
    </xf>
    <xf numFmtId="0" fontId="1" fillId="0" borderId="1" applyNumberFormat="0" applyAlignment="0" applyProtection="0">
      <alignment horizontal="left" vertical="center"/>
    </xf>
    <xf numFmtId="0" fontId="1" fillId="0" borderId="2">
      <alignment horizontal="left" vertical="center"/>
    </xf>
    <xf numFmtId="49" fontId="2" fillId="0" borderId="0">
      <alignment horizontal="center" vertical="top"/>
      <protection locked="0"/>
    </xf>
    <xf numFmtId="9" fontId="3" fillId="0" borderId="0" applyFont="0" applyFill="0" applyBorder="0" applyAlignment="0" applyProtection="0">
      <alignment vertical="center"/>
    </xf>
    <xf numFmtId="0" fontId="4" fillId="0" borderId="0"/>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3"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02">
    <xf numFmtId="0" fontId="0" fillId="0" borderId="0" xfId="0">
      <alignment vertical="center"/>
    </xf>
    <xf numFmtId="0" fontId="0" fillId="0" borderId="0" xfId="0" applyFont="1" applyAlignment="1" applyProtection="1">
      <alignment vertical="center" shrinkToFit="1"/>
      <protection locked="0"/>
    </xf>
    <xf numFmtId="0" fontId="0" fillId="0" borderId="0" xfId="0" applyAlignment="1">
      <alignment vertical="center" shrinkToFit="1"/>
    </xf>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0" fillId="0" borderId="6" xfId="0" applyFont="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0" borderId="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9" fillId="0" borderId="7" xfId="0" applyNumberFormat="1" applyFont="1" applyFill="1" applyBorder="1" applyAlignment="1" applyProtection="1">
      <alignment horizontal="center" vertical="center" shrinkToFit="1"/>
      <protection locked="0"/>
    </xf>
    <xf numFmtId="0" fontId="0" fillId="0" borderId="0" xfId="0" applyFont="1" applyAlignment="1" applyProtection="1">
      <alignment horizontal="right" vertical="center"/>
      <protection locked="0"/>
    </xf>
    <xf numFmtId="0" fontId="0" fillId="0" borderId="3"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4"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25" xfId="0" applyFont="1" applyFill="1" applyBorder="1" applyAlignment="1" applyProtection="1">
      <alignment vertical="center" shrinkToFit="1"/>
    </xf>
    <xf numFmtId="0" fontId="0" fillId="0" borderId="26" xfId="0" applyFont="1" applyFill="1" applyBorder="1" applyAlignment="1" applyProtection="1">
      <alignment vertical="center" shrinkToFit="1"/>
    </xf>
    <xf numFmtId="0" fontId="0" fillId="0" borderId="27" xfId="0" applyFont="1" applyFill="1" applyBorder="1" applyAlignment="1" applyProtection="1">
      <alignment vertical="center" shrinkToFit="1"/>
    </xf>
    <xf numFmtId="0" fontId="0" fillId="0" borderId="29" xfId="0" applyFont="1" applyFill="1" applyBorder="1" applyAlignment="1" applyProtection="1">
      <alignment vertical="center" shrinkToFit="1"/>
    </xf>
    <xf numFmtId="0" fontId="0" fillId="0" borderId="30" xfId="0" applyFont="1" applyFill="1" applyBorder="1" applyAlignment="1" applyProtection="1">
      <alignment vertical="center" shrinkToFit="1"/>
    </xf>
    <xf numFmtId="0" fontId="0" fillId="0" borderId="33" xfId="0" applyFont="1" applyFill="1" applyBorder="1" applyAlignment="1" applyProtection="1">
      <alignment vertical="center" shrinkToFit="1"/>
    </xf>
    <xf numFmtId="0" fontId="0" fillId="0" borderId="34" xfId="0" applyFont="1" applyFill="1" applyBorder="1" applyAlignment="1" applyProtection="1">
      <alignment vertical="center" shrinkToFit="1"/>
    </xf>
    <xf numFmtId="179" fontId="0" fillId="2" borderId="27" xfId="0" applyNumberFormat="1" applyFont="1" applyFill="1" applyBorder="1" applyAlignment="1" applyProtection="1">
      <alignment vertical="center" shrinkToFit="1"/>
    </xf>
    <xf numFmtId="179" fontId="0" fillId="2" borderId="36" xfId="0" applyNumberFormat="1" applyFont="1" applyFill="1" applyBorder="1" applyAlignment="1" applyProtection="1">
      <alignment vertical="center" shrinkToFit="1"/>
    </xf>
    <xf numFmtId="38" fontId="0" fillId="2" borderId="35" xfId="16" applyFont="1" applyFill="1" applyBorder="1" applyAlignment="1" applyProtection="1">
      <alignment vertical="center" shrinkToFit="1"/>
    </xf>
    <xf numFmtId="38" fontId="0" fillId="0" borderId="0" xfId="16" applyFont="1" applyFill="1" applyBorder="1" applyAlignment="1" applyProtection="1">
      <alignment vertical="center" shrinkToFit="1"/>
    </xf>
    <xf numFmtId="38" fontId="0" fillId="0" borderId="0" xfId="16" applyFont="1" applyFill="1" applyBorder="1" applyAlignment="1" applyProtection="1">
      <alignment vertical="center"/>
    </xf>
    <xf numFmtId="38" fontId="0" fillId="2" borderId="40" xfId="16" applyFont="1" applyFill="1" applyBorder="1" applyAlignment="1" applyProtection="1">
      <alignment vertical="center" shrinkToFit="1"/>
    </xf>
    <xf numFmtId="38" fontId="0" fillId="0" borderId="0" xfId="0" applyNumberFormat="1" applyFont="1" applyBorder="1" applyAlignment="1" applyProtection="1">
      <alignment vertical="center"/>
      <protection locked="0"/>
    </xf>
    <xf numFmtId="0" fontId="9" fillId="0" borderId="12" xfId="0" applyFont="1" applyBorder="1" applyAlignment="1" applyProtection="1">
      <alignment horizontal="center" vertical="center" shrinkToFit="1"/>
      <protection locked="0"/>
    </xf>
    <xf numFmtId="177" fontId="0" fillId="2" borderId="41" xfId="16" applyNumberFormat="1" applyFont="1" applyFill="1" applyBorder="1" applyAlignment="1" applyProtection="1">
      <alignment vertical="center" shrinkToFit="1"/>
    </xf>
    <xf numFmtId="177" fontId="0" fillId="0" borderId="0" xfId="16" applyNumberFormat="1" applyFont="1" applyFill="1" applyBorder="1" applyAlignment="1" applyProtection="1">
      <alignment vertical="center" shrinkToFit="1"/>
    </xf>
    <xf numFmtId="177" fontId="0" fillId="0" borderId="0" xfId="16" applyNumberFormat="1" applyFont="1" applyFill="1" applyBorder="1" applyAlignment="1" applyProtection="1">
      <alignment vertical="center"/>
    </xf>
    <xf numFmtId="177" fontId="0" fillId="2" borderId="42" xfId="16" applyNumberFormat="1" applyFont="1" applyFill="1" applyBorder="1" applyAlignment="1" applyProtection="1">
      <alignment vertical="center" shrinkToFit="1"/>
    </xf>
    <xf numFmtId="38" fontId="0" fillId="2" borderId="43" xfId="16" applyFont="1" applyFill="1" applyBorder="1" applyAlignment="1" applyProtection="1">
      <alignment vertical="center" shrinkToFit="1"/>
    </xf>
    <xf numFmtId="38" fontId="0" fillId="2" borderId="44" xfId="16" applyFont="1" applyFill="1" applyBorder="1" applyAlignment="1" applyProtection="1">
      <alignment vertical="center" shrinkToFit="1"/>
    </xf>
    <xf numFmtId="0" fontId="0" fillId="2" borderId="25" xfId="0" applyFont="1" applyFill="1" applyBorder="1" applyAlignment="1" applyProtection="1">
      <alignment vertical="center" shrinkToFit="1"/>
    </xf>
    <xf numFmtId="0" fontId="0" fillId="2" borderId="26" xfId="0" applyFont="1" applyFill="1" applyBorder="1" applyAlignment="1" applyProtection="1">
      <alignment vertical="center" shrinkToFit="1"/>
    </xf>
    <xf numFmtId="0" fontId="0" fillId="2" borderId="49" xfId="0" applyFont="1" applyFill="1" applyBorder="1" applyAlignment="1" applyProtection="1">
      <alignment vertical="center" shrinkToFit="1"/>
    </xf>
    <xf numFmtId="0" fontId="0" fillId="2" borderId="50" xfId="0" applyFont="1" applyFill="1" applyBorder="1" applyAlignment="1" applyProtection="1">
      <alignment vertical="center" shrinkToFit="1"/>
    </xf>
    <xf numFmtId="0" fontId="0" fillId="2" borderId="51" xfId="0" applyFont="1" applyFill="1" applyBorder="1" applyAlignment="1" applyProtection="1">
      <alignment vertical="center" shrinkToFit="1"/>
    </xf>
    <xf numFmtId="0" fontId="0" fillId="0" borderId="53" xfId="0" applyFont="1" applyBorder="1" applyAlignment="1" applyProtection="1">
      <alignment horizontal="center" vertical="center" shrinkToFit="1"/>
      <protection locked="0"/>
    </xf>
    <xf numFmtId="38" fontId="0" fillId="2" borderId="27" xfId="16" applyFont="1" applyFill="1" applyBorder="1" applyAlignment="1" applyProtection="1">
      <alignment vertical="center" shrinkToFit="1"/>
    </xf>
    <xf numFmtId="38" fontId="0" fillId="2" borderId="36" xfId="16" applyFont="1" applyFill="1" applyBorder="1" applyAlignment="1" applyProtection="1">
      <alignment vertical="center" shrinkToFit="1"/>
    </xf>
    <xf numFmtId="38" fontId="0" fillId="2" borderId="56" xfId="16" applyFont="1" applyFill="1" applyBorder="1" applyAlignment="1" applyProtection="1">
      <alignment vertical="center" shrinkToFit="1"/>
    </xf>
    <xf numFmtId="38" fontId="0" fillId="2" borderId="57" xfId="16" applyFont="1" applyFill="1" applyBorder="1" applyAlignment="1" applyProtection="1">
      <alignment vertical="center" shrinkToFit="1"/>
    </xf>
    <xf numFmtId="176" fontId="0" fillId="2" borderId="63" xfId="0" applyNumberFormat="1" applyFont="1" applyFill="1" applyBorder="1" applyAlignment="1" applyProtection="1">
      <alignment vertical="center" shrinkToFit="1"/>
    </xf>
    <xf numFmtId="176" fontId="0" fillId="0" borderId="0" xfId="0" applyNumberFormat="1" applyFont="1" applyFill="1" applyBorder="1" applyAlignment="1" applyProtection="1">
      <alignment vertical="center" shrinkToFit="1"/>
    </xf>
    <xf numFmtId="176" fontId="0" fillId="0" borderId="64" xfId="0" applyNumberFormat="1" applyFont="1" applyFill="1" applyBorder="1" applyAlignment="1" applyProtection="1">
      <alignment vertical="center"/>
    </xf>
    <xf numFmtId="176" fontId="0" fillId="2" borderId="65" xfId="0" applyNumberFormat="1" applyFont="1" applyFill="1" applyBorder="1" applyAlignment="1" applyProtection="1">
      <alignment vertical="center" shrinkToFit="1"/>
    </xf>
    <xf numFmtId="0" fontId="0" fillId="0" borderId="0" xfId="0" applyNumberFormat="1" applyFont="1" applyFill="1" applyBorder="1" applyAlignment="1" applyProtection="1">
      <alignment horizontal="center" vertical="center" shrinkToFi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10" fillId="0" borderId="69" xfId="0" applyNumberFormat="1" applyFont="1" applyFill="1" applyBorder="1" applyAlignment="1" applyProtection="1">
      <alignment vertical="center" textRotation="255" shrinkToFit="1"/>
      <protection locked="0"/>
    </xf>
    <xf numFmtId="0" fontId="10" fillId="0" borderId="47" xfId="0" applyNumberFormat="1" applyFont="1" applyFill="1" applyBorder="1" applyAlignment="1" applyProtection="1">
      <alignment vertical="center" textRotation="255" shrinkToFit="1"/>
      <protection locked="0"/>
    </xf>
    <xf numFmtId="0" fontId="0" fillId="0" borderId="8" xfId="0" applyNumberFormat="1" applyFont="1" applyFill="1" applyBorder="1" applyAlignment="1" applyProtection="1">
      <alignment horizontal="center" vertical="center"/>
      <protection locked="0"/>
    </xf>
    <xf numFmtId="0" fontId="10" fillId="0" borderId="7" xfId="0" applyNumberFormat="1" applyFont="1" applyFill="1" applyBorder="1" applyAlignment="1" applyProtection="1">
      <alignment vertical="center" textRotation="255" shrinkToFit="1"/>
      <protection locked="0"/>
    </xf>
    <xf numFmtId="0" fontId="10" fillId="0" borderId="8" xfId="0" applyNumberFormat="1" applyFont="1" applyFill="1" applyBorder="1" applyAlignment="1" applyProtection="1">
      <alignment vertical="center" textRotation="255" shrinkToFit="1"/>
      <protection locked="0"/>
    </xf>
    <xf numFmtId="0" fontId="10" fillId="0" borderId="12" xfId="0" applyNumberFormat="1" applyFont="1" applyFill="1" applyBorder="1" applyAlignment="1" applyProtection="1">
      <alignment vertical="center" textRotation="255" shrinkToFit="1"/>
      <protection locked="0"/>
    </xf>
    <xf numFmtId="0" fontId="0" fillId="3" borderId="0" xfId="0" applyNumberFormat="1" applyFont="1" applyFill="1" applyBorder="1" applyAlignment="1" applyProtection="1">
      <alignment vertical="center" shrinkToFit="1"/>
      <protection locked="0"/>
    </xf>
    <xf numFmtId="0" fontId="0" fillId="3" borderId="0" xfId="0" applyFont="1" applyFill="1" applyBorder="1" applyAlignment="1" applyProtection="1">
      <alignment vertical="center"/>
      <protection locked="0"/>
    </xf>
    <xf numFmtId="0" fontId="0" fillId="0" borderId="73" xfId="0" applyNumberFormat="1" applyFont="1" applyFill="1" applyBorder="1" applyAlignment="1" applyProtection="1">
      <alignment horizontal="center" vertical="center"/>
      <protection locked="0"/>
    </xf>
    <xf numFmtId="0" fontId="0" fillId="0" borderId="75" xfId="0" applyNumberFormat="1" applyFont="1" applyFill="1" applyBorder="1" applyAlignment="1" applyProtection="1">
      <alignment vertical="center" shrinkToFit="1"/>
      <protection locked="0"/>
    </xf>
    <xf numFmtId="0" fontId="0" fillId="0" borderId="73" xfId="0" applyNumberFormat="1" applyFont="1" applyFill="1" applyBorder="1" applyAlignment="1" applyProtection="1">
      <alignment vertical="center" shrinkToFit="1"/>
      <protection locked="0"/>
    </xf>
    <xf numFmtId="57" fontId="0" fillId="0" borderId="73" xfId="0" applyNumberFormat="1" applyFont="1" applyFill="1" applyBorder="1" applyAlignment="1" applyProtection="1">
      <alignment vertical="center" shrinkToFit="1"/>
      <protection locked="0"/>
    </xf>
    <xf numFmtId="0" fontId="11" fillId="0" borderId="73" xfId="0" applyNumberFormat="1" applyFont="1" applyFill="1" applyBorder="1" applyAlignment="1" applyProtection="1">
      <alignment vertical="center" shrinkToFit="1"/>
      <protection locked="0"/>
    </xf>
    <xf numFmtId="0" fontId="0" fillId="0" borderId="76" xfId="0" applyNumberFormat="1" applyFont="1" applyFill="1" applyBorder="1" applyAlignment="1" applyProtection="1">
      <alignment vertical="center" shrinkToFit="1"/>
      <protection locked="0"/>
    </xf>
    <xf numFmtId="0" fontId="0" fillId="0" borderId="77" xfId="0" applyNumberFormat="1" applyFont="1" applyFill="1" applyBorder="1" applyAlignment="1" applyProtection="1">
      <alignment horizontal="center" vertical="center"/>
      <protection locked="0"/>
    </xf>
    <xf numFmtId="0" fontId="0" fillId="0" borderId="78" xfId="0" applyNumberFormat="1" applyFont="1" applyFill="1" applyBorder="1" applyAlignment="1" applyProtection="1">
      <alignment horizontal="center" vertical="center"/>
      <protection locked="0"/>
    </xf>
    <xf numFmtId="0" fontId="0" fillId="0" borderId="80" xfId="0" applyNumberFormat="1" applyFont="1" applyFill="1" applyBorder="1" applyAlignment="1" applyProtection="1">
      <alignment vertical="center" shrinkToFit="1"/>
      <protection locked="0"/>
    </xf>
    <xf numFmtId="0" fontId="0" fillId="0" borderId="78" xfId="0" applyNumberFormat="1" applyFont="1" applyFill="1" applyBorder="1" applyAlignment="1" applyProtection="1">
      <alignment vertical="center" shrinkToFit="1"/>
      <protection locked="0"/>
    </xf>
    <xf numFmtId="57" fontId="0" fillId="0" borderId="78" xfId="0" applyNumberFormat="1" applyFont="1" applyFill="1" applyBorder="1" applyAlignment="1" applyProtection="1">
      <alignment vertical="center" shrinkToFit="1"/>
      <protection locked="0"/>
    </xf>
    <xf numFmtId="0" fontId="11" fillId="0" borderId="78" xfId="0" applyNumberFormat="1" applyFont="1" applyFill="1" applyBorder="1" applyAlignment="1" applyProtection="1">
      <alignment vertical="center" shrinkToFit="1"/>
      <protection locked="0"/>
    </xf>
    <xf numFmtId="0" fontId="0" fillId="0" borderId="81" xfId="0" applyNumberFormat="1" applyFont="1" applyFill="1" applyBorder="1" applyAlignment="1" applyProtection="1">
      <alignment vertical="center" shrinkToFit="1"/>
      <protection locked="0"/>
    </xf>
    <xf numFmtId="0" fontId="0" fillId="0" borderId="67" xfId="0" applyFont="1" applyBorder="1" applyAlignment="1" applyProtection="1">
      <alignment vertical="center"/>
      <protection locked="0"/>
    </xf>
    <xf numFmtId="0" fontId="9"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protection locked="0"/>
    </xf>
    <xf numFmtId="0" fontId="0" fillId="0" borderId="84" xfId="0" applyNumberFormat="1" applyFont="1" applyFill="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0" fillId="0" borderId="6" xfId="0" applyNumberFormat="1" applyFont="1" applyFill="1" applyBorder="1" applyAlignment="1" applyProtection="1">
      <alignment vertical="center" shrinkToFit="1"/>
      <protection locked="0"/>
    </xf>
    <xf numFmtId="0" fontId="10" fillId="0" borderId="8"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locked="0"/>
    </xf>
    <xf numFmtId="0" fontId="0" fillId="0" borderId="88" xfId="16" applyNumberFormat="1" applyFont="1" applyFill="1" applyBorder="1" applyAlignment="1" applyProtection="1">
      <alignment vertical="center" shrinkToFit="1"/>
      <protection locked="0"/>
    </xf>
    <xf numFmtId="0" fontId="0" fillId="0" borderId="89" xfId="16" applyNumberFormat="1" applyFont="1" applyFill="1" applyBorder="1" applyAlignment="1" applyProtection="1">
      <alignment vertical="center" shrinkToFit="1"/>
      <protection locked="0"/>
    </xf>
    <xf numFmtId="0" fontId="0" fillId="0" borderId="90" xfId="16" applyNumberFormat="1" applyFont="1" applyFill="1" applyBorder="1" applyAlignment="1" applyProtection="1">
      <alignment vertical="center" shrinkToFit="1"/>
      <protection locked="0"/>
    </xf>
    <xf numFmtId="0" fontId="0" fillId="2" borderId="7" xfId="0" applyNumberFormat="1" applyFont="1" applyFill="1" applyBorder="1" applyAlignment="1" applyProtection="1">
      <alignment horizontal="center" vertical="center" shrinkToFit="1"/>
      <protection locked="0"/>
    </xf>
    <xf numFmtId="0" fontId="0" fillId="4" borderId="8" xfId="0" applyNumberFormat="1" applyFont="1" applyFill="1" applyBorder="1" applyAlignment="1" applyProtection="1">
      <alignment horizontal="center" vertical="center"/>
      <protection locked="0"/>
    </xf>
    <xf numFmtId="0" fontId="0" fillId="0" borderId="7" xfId="16" applyNumberFormat="1" applyFont="1" applyFill="1" applyBorder="1" applyAlignment="1" applyProtection="1">
      <alignment vertical="center" shrinkToFit="1"/>
      <protection locked="0"/>
    </xf>
    <xf numFmtId="0" fontId="0" fillId="0" borderId="8" xfId="16" applyNumberFormat="1" applyFont="1" applyFill="1" applyBorder="1" applyAlignment="1" applyProtection="1">
      <alignment vertical="center" shrinkToFit="1"/>
      <protection locked="0"/>
    </xf>
    <xf numFmtId="0" fontId="0" fillId="0" borderId="12" xfId="16" applyNumberFormat="1" applyFont="1" applyFill="1" applyBorder="1" applyAlignment="1" applyProtection="1">
      <alignment vertical="center" shrinkToFit="1"/>
      <protection locked="0"/>
    </xf>
    <xf numFmtId="178" fontId="0" fillId="2" borderId="7" xfId="16" applyNumberFormat="1" applyFont="1" applyFill="1" applyBorder="1" applyAlignment="1" applyProtection="1">
      <alignment vertical="center" shrinkToFit="1"/>
      <protection locked="0"/>
    </xf>
    <xf numFmtId="178" fontId="0" fillId="4" borderId="8" xfId="0" applyNumberFormat="1" applyFont="1" applyFill="1" applyBorder="1" applyProtection="1">
      <alignment vertical="center"/>
      <protection locked="0"/>
    </xf>
    <xf numFmtId="0" fontId="0" fillId="0" borderId="0" xfId="0" applyBorder="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0" fillId="2" borderId="7" xfId="16" applyNumberFormat="1" applyFont="1" applyFill="1" applyBorder="1" applyAlignment="1" applyProtection="1">
      <alignment vertical="center" shrinkToFit="1"/>
    </xf>
    <xf numFmtId="0" fontId="0" fillId="2" borderId="8" xfId="16" applyNumberFormat="1" applyFont="1" applyFill="1" applyBorder="1" applyAlignment="1" applyProtection="1">
      <alignment vertical="center" shrinkToFit="1"/>
    </xf>
    <xf numFmtId="0" fontId="0" fillId="2" borderId="12" xfId="16" applyNumberFormat="1" applyFont="1" applyFill="1" applyBorder="1" applyAlignment="1" applyProtection="1">
      <alignment vertical="center" shrinkToFit="1"/>
    </xf>
    <xf numFmtId="0" fontId="9" fillId="0" borderId="8" xfId="0" applyNumberFormat="1" applyFont="1" applyFill="1" applyBorder="1" applyAlignment="1" applyProtection="1">
      <alignment horizontal="center" vertical="center"/>
      <protection locked="0"/>
    </xf>
    <xf numFmtId="0" fontId="0" fillId="2" borderId="95" xfId="16" applyNumberFormat="1" applyFont="1" applyFill="1" applyBorder="1" applyAlignment="1" applyProtection="1">
      <alignment vertical="center" shrinkToFit="1"/>
      <protection locked="0"/>
    </xf>
    <xf numFmtId="0" fontId="0" fillId="4" borderId="89" xfId="0" applyNumberFormat="1" applyFont="1" applyFill="1" applyBorder="1" applyProtection="1">
      <alignment vertical="center"/>
      <protection locked="0"/>
    </xf>
    <xf numFmtId="0" fontId="0" fillId="0" borderId="8" xfId="0" applyNumberFormat="1" applyFont="1" applyFill="1" applyBorder="1" applyProtection="1">
      <alignment vertical="center"/>
      <protection locked="0"/>
    </xf>
    <xf numFmtId="0" fontId="14" fillId="0" borderId="8" xfId="0" applyNumberFormat="1" applyFont="1" applyFill="1" applyBorder="1" applyProtection="1">
      <alignment vertical="center"/>
      <protection locked="0"/>
    </xf>
    <xf numFmtId="0" fontId="14" fillId="0" borderId="96" xfId="0" applyNumberFormat="1" applyFont="1" applyFill="1" applyBorder="1" applyAlignment="1" applyProtection="1">
      <alignment horizontal="center" vertical="center"/>
      <protection locked="0"/>
    </xf>
    <xf numFmtId="0" fontId="0" fillId="0" borderId="96" xfId="0" applyNumberFormat="1" applyFill="1" applyBorder="1" applyProtection="1">
      <alignment vertical="center"/>
      <protection locked="0"/>
    </xf>
    <xf numFmtId="0" fontId="0" fillId="2" borderId="75" xfId="16" applyNumberFormat="1" applyFont="1" applyFill="1" applyBorder="1" applyAlignment="1" applyProtection="1">
      <alignment vertical="center" shrinkToFit="1"/>
    </xf>
    <xf numFmtId="0" fontId="0" fillId="2" borderId="73" xfId="16" applyNumberFormat="1" applyFont="1" applyFill="1" applyBorder="1" applyAlignment="1" applyProtection="1">
      <alignment vertical="center" shrinkToFit="1"/>
    </xf>
    <xf numFmtId="0" fontId="0" fillId="2" borderId="76" xfId="16" applyNumberFormat="1" applyFont="1" applyFill="1" applyBorder="1" applyAlignment="1" applyProtection="1">
      <alignment vertical="center" shrinkToFit="1"/>
    </xf>
    <xf numFmtId="0" fontId="14" fillId="0" borderId="97" xfId="0" applyNumberFormat="1" applyFont="1" applyFill="1" applyBorder="1" applyAlignment="1" applyProtection="1">
      <alignment horizontal="center" vertical="center"/>
      <protection locked="0"/>
    </xf>
    <xf numFmtId="0" fontId="0" fillId="0" borderId="97" xfId="0" applyNumberFormat="1" applyFill="1" applyBorder="1" applyProtection="1">
      <alignment vertical="center"/>
      <protection locked="0"/>
    </xf>
    <xf numFmtId="0" fontId="0" fillId="0" borderId="97" xfId="0" applyNumberFormat="1" applyFill="1" applyBorder="1" applyAlignment="1" applyProtection="1">
      <alignment horizontal="right" vertical="center"/>
      <protection locked="0"/>
    </xf>
    <xf numFmtId="0" fontId="0" fillId="0" borderId="98" xfId="16" applyNumberFormat="1" applyFont="1" applyFill="1" applyBorder="1" applyAlignment="1" applyProtection="1">
      <alignment vertical="center" shrinkToFit="1"/>
      <protection locked="0"/>
    </xf>
    <xf numFmtId="0" fontId="0" fillId="0" borderId="99" xfId="16" applyNumberFormat="1" applyFont="1" applyFill="1" applyBorder="1" applyAlignment="1" applyProtection="1">
      <alignment vertical="center" shrinkToFit="1"/>
      <protection locked="0"/>
    </xf>
    <xf numFmtId="0" fontId="0" fillId="0" borderId="100" xfId="16" applyNumberFormat="1" applyFont="1" applyFill="1" applyBorder="1" applyAlignment="1" applyProtection="1">
      <alignment vertical="center" shrinkToFit="1"/>
      <protection locked="0"/>
    </xf>
    <xf numFmtId="0" fontId="0" fillId="0" borderId="101" xfId="16" applyNumberFormat="1" applyFont="1" applyFill="1" applyBorder="1" applyAlignment="1" applyProtection="1">
      <alignment vertical="center" shrinkToFit="1"/>
      <protection locked="0"/>
    </xf>
    <xf numFmtId="0" fontId="15" fillId="0" borderId="102" xfId="0" applyNumberFormat="1" applyFont="1" applyFill="1" applyBorder="1" applyAlignment="1" applyProtection="1">
      <alignment horizontal="center" vertical="center" wrapText="1"/>
      <protection locked="0"/>
    </xf>
    <xf numFmtId="0" fontId="0" fillId="0" borderId="102" xfId="0" applyNumberFormat="1" applyFill="1" applyBorder="1" applyProtection="1">
      <alignment vertical="center"/>
      <protection locked="0"/>
    </xf>
    <xf numFmtId="0" fontId="14" fillId="0" borderId="8" xfId="0" applyNumberFormat="1" applyFont="1" applyFill="1" applyBorder="1" applyAlignment="1" applyProtection="1">
      <alignment horizontal="center" vertical="center"/>
      <protection locked="0"/>
    </xf>
    <xf numFmtId="0" fontId="10" fillId="0" borderId="7" xfId="0" applyNumberFormat="1" applyFont="1" applyFill="1" applyBorder="1" applyAlignment="1" applyProtection="1">
      <alignment horizontal="center" vertical="center" textRotation="255" shrinkToFit="1"/>
      <protection locked="0"/>
    </xf>
    <xf numFmtId="0" fontId="10" fillId="0" borderId="8" xfId="0" applyNumberFormat="1" applyFont="1" applyFill="1" applyBorder="1" applyAlignment="1" applyProtection="1">
      <alignment horizontal="center" vertical="center" textRotation="255" shrinkToFit="1"/>
      <protection locked="0"/>
    </xf>
    <xf numFmtId="0" fontId="10" fillId="0" borderId="12" xfId="0" applyNumberFormat="1" applyFont="1" applyFill="1" applyBorder="1" applyAlignment="1" applyProtection="1">
      <alignment horizontal="center" vertical="center" textRotation="255" shrinkToFit="1"/>
      <protection locked="0"/>
    </xf>
    <xf numFmtId="0" fontId="0" fillId="0" borderId="75" xfId="0" applyNumberFormat="1" applyFont="1" applyFill="1" applyBorder="1" applyAlignment="1" applyProtection="1">
      <alignment horizontal="right" vertical="center" shrinkToFit="1"/>
      <protection locked="0"/>
    </xf>
    <xf numFmtId="0" fontId="0" fillId="0" borderId="80" xfId="0" applyNumberFormat="1" applyFont="1" applyFill="1" applyBorder="1" applyAlignment="1" applyProtection="1">
      <alignment horizontal="right" vertical="center" shrinkToFit="1"/>
      <protection locked="0"/>
    </xf>
    <xf numFmtId="0" fontId="0" fillId="2" borderId="7" xfId="16" applyNumberFormat="1" applyFont="1" applyFill="1" applyBorder="1" applyProtection="1">
      <alignment vertical="center"/>
    </xf>
    <xf numFmtId="0" fontId="0" fillId="0" borderId="108" xfId="16" applyNumberFormat="1" applyFont="1" applyFill="1" applyBorder="1" applyAlignment="1" applyProtection="1">
      <alignment vertical="center" shrinkToFit="1"/>
      <protection locked="0"/>
    </xf>
    <xf numFmtId="180" fontId="0" fillId="0" borderId="7" xfId="16" applyNumberFormat="1" applyFont="1" applyFill="1" applyBorder="1" applyAlignment="1" applyProtection="1">
      <alignment vertical="center" shrinkToFit="1"/>
      <protection locked="0"/>
    </xf>
    <xf numFmtId="180" fontId="0" fillId="0" borderId="8" xfId="16" applyNumberFormat="1" applyFont="1" applyFill="1" applyBorder="1" applyAlignment="1" applyProtection="1">
      <alignment vertical="center" shrinkToFit="1"/>
      <protection locked="0"/>
    </xf>
    <xf numFmtId="180" fontId="0" fillId="0" borderId="12" xfId="16" applyNumberFormat="1" applyFont="1" applyFill="1" applyBorder="1" applyAlignment="1" applyProtection="1">
      <alignment vertical="center" shrinkToFit="1"/>
      <protection locked="0"/>
    </xf>
    <xf numFmtId="180" fontId="0" fillId="2" borderId="7" xfId="16" applyNumberFormat="1" applyFont="1" applyFill="1" applyBorder="1" applyAlignment="1" applyProtection="1">
      <alignment vertical="center" shrinkToFit="1"/>
      <protection locked="0"/>
    </xf>
    <xf numFmtId="180" fontId="0" fillId="4" borderId="8" xfId="0" applyNumberFormat="1" applyFont="1" applyFill="1" applyBorder="1" applyProtection="1">
      <alignment vertical="center"/>
      <protection locked="0"/>
    </xf>
    <xf numFmtId="38" fontId="0" fillId="0" borderId="7" xfId="16" applyFont="1" applyFill="1" applyBorder="1" applyAlignment="1" applyProtection="1">
      <alignment vertical="center" shrinkToFit="1"/>
      <protection locked="0"/>
    </xf>
    <xf numFmtId="38" fontId="0" fillId="2" borderId="7" xfId="16" applyFont="1" applyFill="1" applyBorder="1" applyAlignment="1" applyProtection="1">
      <alignment vertical="center" shrinkToFit="1"/>
    </xf>
    <xf numFmtId="38" fontId="0" fillId="0" borderId="8" xfId="16" applyFont="1" applyFill="1" applyBorder="1" applyAlignment="1" applyProtection="1">
      <alignment vertical="center" shrinkToFit="1"/>
      <protection locked="0"/>
    </xf>
    <xf numFmtId="38" fontId="0" fillId="2" borderId="8" xfId="16" applyFont="1" applyFill="1" applyBorder="1" applyAlignment="1" applyProtection="1">
      <alignment vertical="center" shrinkToFit="1"/>
    </xf>
    <xf numFmtId="38" fontId="0" fillId="0" borderId="12" xfId="16" applyFont="1" applyFill="1" applyBorder="1" applyAlignment="1" applyProtection="1">
      <alignment vertical="center" shrinkToFit="1"/>
      <protection locked="0"/>
    </xf>
    <xf numFmtId="38" fontId="0" fillId="2" borderId="12" xfId="16" applyFont="1" applyFill="1" applyBorder="1" applyAlignment="1" applyProtection="1">
      <alignment vertical="center" shrinkToFit="1"/>
    </xf>
    <xf numFmtId="38" fontId="0" fillId="2" borderId="7" xfId="16" applyFont="1" applyFill="1" applyBorder="1" applyAlignment="1" applyProtection="1">
      <alignment vertical="center" shrinkToFit="1"/>
      <protection locked="0"/>
    </xf>
    <xf numFmtId="38" fontId="0" fillId="4" borderId="8" xfId="16" applyFont="1" applyFill="1" applyBorder="1" applyProtection="1">
      <alignment vertical="center"/>
      <protection locked="0"/>
    </xf>
    <xf numFmtId="58" fontId="0" fillId="0" borderId="73" xfId="0" applyNumberFormat="1" applyFont="1" applyFill="1" applyBorder="1" applyAlignment="1" applyProtection="1">
      <alignment vertical="center" shrinkToFit="1"/>
      <protection locked="0"/>
    </xf>
    <xf numFmtId="9" fontId="0" fillId="0" borderId="7" xfId="16" applyNumberFormat="1" applyFont="1" applyFill="1" applyBorder="1" applyAlignment="1" applyProtection="1">
      <alignment vertical="center" shrinkToFit="1"/>
      <protection locked="0"/>
    </xf>
    <xf numFmtId="9" fontId="0" fillId="0" borderId="8" xfId="16" applyNumberFormat="1" applyFont="1" applyFill="1" applyBorder="1" applyAlignment="1" applyProtection="1">
      <alignment vertical="center" shrinkToFit="1"/>
      <protection locked="0"/>
    </xf>
    <xf numFmtId="9" fontId="0" fillId="0" borderId="12" xfId="16" applyNumberFormat="1" applyFont="1" applyFill="1" applyBorder="1" applyAlignment="1" applyProtection="1">
      <alignment vertical="center" shrinkToFit="1"/>
      <protection locked="0"/>
    </xf>
    <xf numFmtId="177" fontId="0" fillId="0" borderId="7" xfId="16" applyNumberFormat="1" applyFont="1" applyFill="1" applyBorder="1" applyAlignment="1" applyProtection="1">
      <alignment vertical="center" shrinkToFit="1"/>
      <protection locked="0"/>
    </xf>
    <xf numFmtId="38" fontId="0" fillId="2" borderId="7" xfId="16" applyFont="1" applyFill="1" applyBorder="1" applyAlignment="1" applyProtection="1">
      <alignment vertical="center"/>
    </xf>
    <xf numFmtId="38" fontId="0" fillId="2" borderId="75" xfId="16" applyFont="1" applyFill="1" applyBorder="1" applyAlignment="1" applyProtection="1">
      <alignment vertical="center" shrinkToFit="1"/>
    </xf>
    <xf numFmtId="38" fontId="0" fillId="2" borderId="73" xfId="16" applyFont="1" applyFill="1" applyBorder="1" applyAlignment="1" applyProtection="1">
      <alignment vertical="center" shrinkToFit="1"/>
    </xf>
    <xf numFmtId="38" fontId="0" fillId="2" borderId="76" xfId="16" applyFont="1" applyFill="1" applyBorder="1" applyAlignment="1" applyProtection="1">
      <alignment vertical="center" shrinkToFit="1"/>
    </xf>
    <xf numFmtId="176" fontId="0" fillId="0" borderId="0" xfId="0" applyNumberFormat="1" applyFont="1" applyFill="1" applyAlignment="1" applyProtection="1">
      <alignment vertical="center" shrinkToFit="1"/>
    </xf>
    <xf numFmtId="176" fontId="0" fillId="0" borderId="0" xfId="0" applyNumberFormat="1" applyProtection="1">
      <alignment vertical="center"/>
      <protection locked="0"/>
    </xf>
    <xf numFmtId="176" fontId="0" fillId="2" borderId="106" xfId="0" applyNumberFormat="1" applyFont="1" applyFill="1" applyBorder="1" applyAlignment="1" applyProtection="1">
      <alignment vertical="center" shrinkToFit="1"/>
    </xf>
    <xf numFmtId="176" fontId="0" fillId="2" borderId="104" xfId="0" applyNumberFormat="1" applyFont="1" applyFill="1" applyBorder="1" applyAlignment="1" applyProtection="1">
      <alignment vertical="center" shrinkToFit="1"/>
    </xf>
    <xf numFmtId="176" fontId="0" fillId="2" borderId="107" xfId="0" applyNumberFormat="1" applyFont="1" applyFill="1" applyBorder="1" applyAlignment="1" applyProtection="1">
      <alignment vertical="center" shrinkToFit="1"/>
    </xf>
    <xf numFmtId="0" fontId="0" fillId="0" borderId="110" xfId="0" applyNumberFormat="1" applyFont="1" applyFill="1" applyBorder="1" applyAlignment="1" applyProtection="1">
      <alignment horizontal="center" vertical="center" shrinkToFit="1"/>
    </xf>
    <xf numFmtId="180" fontId="0" fillId="2" borderId="35" xfId="0" applyNumberFormat="1" applyFont="1" applyFill="1" applyBorder="1" applyAlignment="1" applyProtection="1">
      <alignment vertical="center" shrinkToFit="1"/>
    </xf>
    <xf numFmtId="0" fontId="0" fillId="0" borderId="7" xfId="0" applyNumberFormat="1" applyFont="1" applyFill="1" applyBorder="1" applyAlignment="1" applyProtection="1">
      <alignment horizontal="center" vertical="center" shrinkToFit="1"/>
    </xf>
    <xf numFmtId="38" fontId="0" fillId="0" borderId="7" xfId="16" applyNumberFormat="1" applyFont="1" applyFill="1" applyBorder="1" applyAlignment="1" applyProtection="1">
      <alignment horizontal="center" vertical="center" shrinkToFit="1"/>
    </xf>
    <xf numFmtId="176" fontId="0" fillId="0" borderId="61" xfId="0" applyNumberFormat="1" applyFont="1" applyFill="1" applyBorder="1" applyAlignment="1" applyProtection="1">
      <alignment horizontal="center" vertical="center" shrinkToFit="1"/>
    </xf>
    <xf numFmtId="0" fontId="0" fillId="0" borderId="7" xfId="0" applyNumberFormat="1" applyFont="1" applyFill="1" applyBorder="1" applyAlignment="1" applyProtection="1">
      <alignment horizontal="right" vertical="center" shrinkToFit="1"/>
      <protection locked="0"/>
    </xf>
    <xf numFmtId="0" fontId="0" fillId="0" borderId="7" xfId="0" applyNumberFormat="1" applyFont="1" applyFill="1" applyBorder="1" applyAlignment="1" applyProtection="1">
      <alignment horizontal="center" vertical="center" shrinkToFit="1"/>
      <protection locked="0"/>
    </xf>
    <xf numFmtId="0" fontId="9" fillId="0" borderId="7" xfId="0" applyNumberFormat="1" applyFont="1" applyFill="1" applyBorder="1" applyAlignment="1" applyProtection="1">
      <alignment horizontal="center" vertical="center" shrinkToFit="1"/>
      <protection locked="0"/>
    </xf>
    <xf numFmtId="38" fontId="0" fillId="0" borderId="7" xfId="16" applyFont="1" applyFill="1" applyBorder="1" applyAlignment="1" applyProtection="1">
      <alignment horizontal="center" vertical="center" shrinkToFit="1"/>
    </xf>
    <xf numFmtId="38" fontId="0" fillId="0" borderId="7" xfId="16" applyFont="1" applyFill="1" applyBorder="1" applyAlignment="1" applyProtection="1">
      <alignment vertical="center" shrinkToFit="1"/>
    </xf>
    <xf numFmtId="180" fontId="0" fillId="0" borderId="7" xfId="0" applyNumberFormat="1" applyFont="1" applyFill="1" applyBorder="1" applyAlignment="1" applyProtection="1">
      <alignment horizontal="center" vertical="center" shrinkToFit="1"/>
    </xf>
    <xf numFmtId="38" fontId="9" fillId="0" borderId="7" xfId="16" applyFont="1" applyFill="1" applyBorder="1" applyAlignment="1" applyProtection="1">
      <alignment horizontal="center" vertical="center" shrinkToFit="1"/>
      <protection locked="0"/>
    </xf>
    <xf numFmtId="38" fontId="0" fillId="0" borderId="28" xfId="16" applyFont="1" applyFill="1" applyBorder="1" applyAlignment="1" applyProtection="1">
      <alignment vertical="center" shrinkToFit="1"/>
    </xf>
    <xf numFmtId="176" fontId="0" fillId="0" borderId="113" xfId="0" applyNumberFormat="1" applyFont="1" applyFill="1" applyBorder="1" applyAlignment="1" applyProtection="1">
      <alignment horizontal="center" vertical="center" shrinkToFit="1"/>
    </xf>
    <xf numFmtId="38" fontId="0" fillId="0" borderId="109" xfId="16" applyFont="1" applyFill="1" applyBorder="1" applyAlignment="1" applyProtection="1">
      <alignment vertical="center" shrinkToFit="1"/>
    </xf>
    <xf numFmtId="176" fontId="0" fillId="0" borderId="111" xfId="0" applyNumberFormat="1" applyFont="1" applyFill="1" applyBorder="1" applyAlignment="1" applyProtection="1">
      <alignment horizontal="center" vertical="center" shrinkToFit="1"/>
    </xf>
    <xf numFmtId="0" fontId="0" fillId="0" borderId="28" xfId="0" applyNumberFormat="1" applyFont="1" applyFill="1" applyBorder="1" applyAlignment="1" applyProtection="1">
      <alignment horizontal="right" vertical="center" shrinkToFit="1"/>
      <protection locked="0"/>
    </xf>
    <xf numFmtId="0" fontId="0" fillId="0" borderId="28"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xf>
    <xf numFmtId="180" fontId="0" fillId="0" borderId="28" xfId="0" applyNumberFormat="1" applyFont="1" applyFill="1" applyBorder="1" applyAlignment="1" applyProtection="1">
      <alignment horizontal="center" vertical="center" shrinkToFit="1"/>
    </xf>
    <xf numFmtId="38" fontId="0" fillId="0" borderId="28" xfId="16" applyFont="1" applyFill="1" applyBorder="1" applyAlignment="1" applyProtection="1">
      <alignment horizontal="center" vertical="center" shrinkToFit="1"/>
    </xf>
    <xf numFmtId="38" fontId="9" fillId="0" borderId="28" xfId="16" applyFont="1" applyFill="1" applyBorder="1" applyAlignment="1" applyProtection="1">
      <alignment horizontal="center" vertical="center" shrinkToFit="1"/>
      <protection locked="0"/>
    </xf>
    <xf numFmtId="0" fontId="0" fillId="0" borderId="109" xfId="0" applyNumberFormat="1" applyFont="1" applyFill="1" applyBorder="1" applyAlignment="1" applyProtection="1">
      <alignment horizontal="right" vertical="center" shrinkToFit="1"/>
      <protection locked="0"/>
    </xf>
    <xf numFmtId="0" fontId="0" fillId="0" borderId="109" xfId="0" applyNumberFormat="1" applyFont="1" applyFill="1" applyBorder="1" applyAlignment="1" applyProtection="1">
      <alignment horizontal="center" vertical="center" shrinkToFit="1"/>
      <protection locked="0"/>
    </xf>
    <xf numFmtId="0" fontId="0" fillId="0" borderId="109" xfId="0" applyNumberFormat="1" applyFont="1" applyFill="1" applyBorder="1" applyAlignment="1" applyProtection="1">
      <alignment vertical="center" shrinkToFit="1"/>
    </xf>
    <xf numFmtId="0" fontId="0" fillId="0" borderId="7" xfId="0" applyNumberFormat="1" applyFont="1" applyFill="1" applyBorder="1" applyAlignment="1" applyProtection="1">
      <alignment vertical="center" shrinkToFit="1"/>
    </xf>
    <xf numFmtId="0" fontId="0" fillId="0" borderId="109" xfId="0" applyNumberFormat="1" applyFont="1" applyFill="1" applyBorder="1" applyAlignment="1" applyProtection="1">
      <alignment horizontal="center" vertical="center" shrinkToFit="1"/>
    </xf>
    <xf numFmtId="180" fontId="0" fillId="0" borderId="109" xfId="0" applyNumberFormat="1" applyFont="1" applyFill="1" applyBorder="1" applyAlignment="1" applyProtection="1">
      <alignment vertical="center" shrinkToFit="1"/>
    </xf>
    <xf numFmtId="38" fontId="9" fillId="0" borderId="109" xfId="16" applyFont="1" applyFill="1" applyBorder="1" applyAlignment="1" applyProtection="1">
      <alignment horizontal="center" vertical="center" shrinkToFit="1"/>
      <protection locked="0"/>
    </xf>
    <xf numFmtId="38" fontId="0" fillId="2" borderId="87" xfId="16" applyFont="1" applyFill="1" applyBorder="1" applyAlignment="1" applyProtection="1">
      <alignment vertical="center" shrinkToFit="1"/>
    </xf>
    <xf numFmtId="0" fontId="0" fillId="0" borderId="69" xfId="0" applyNumberFormat="1" applyFont="1" applyFill="1" applyBorder="1" applyAlignment="1" applyProtection="1">
      <alignment vertical="center" shrinkToFit="1"/>
      <protection locked="0"/>
    </xf>
    <xf numFmtId="0" fontId="0" fillId="0" borderId="87" xfId="16" applyNumberFormat="1" applyFont="1" applyFill="1" applyBorder="1" applyAlignment="1" applyProtection="1">
      <alignment vertical="center" shrinkToFit="1"/>
    </xf>
    <xf numFmtId="180" fontId="0" fillId="2" borderId="87" xfId="16" applyNumberFormat="1" applyFont="1" applyFill="1" applyBorder="1" applyAlignment="1" applyProtection="1">
      <alignment vertical="center" shrinkToFit="1"/>
    </xf>
    <xf numFmtId="0" fontId="0" fillId="0" borderId="87" xfId="16" applyNumberFormat="1" applyFont="1" applyFill="1" applyBorder="1" applyAlignment="1" applyProtection="1">
      <alignment horizontal="center" vertical="center" shrinkToFit="1"/>
    </xf>
    <xf numFmtId="0" fontId="0" fillId="0" borderId="69" xfId="0" applyNumberFormat="1" applyFont="1" applyFill="1" applyBorder="1" applyAlignment="1" applyProtection="1">
      <alignment horizontal="center" vertical="center" shrinkToFit="1"/>
      <protection locked="0"/>
    </xf>
    <xf numFmtId="0" fontId="0" fillId="0" borderId="74" xfId="0" applyNumberFormat="1" applyFont="1" applyFill="1" applyBorder="1" applyAlignment="1" applyProtection="1">
      <alignment horizontal="center" vertical="center"/>
      <protection locked="0"/>
    </xf>
    <xf numFmtId="0" fontId="0" fillId="0" borderId="83" xfId="0" applyNumberFormat="1" applyFont="1" applyFill="1" applyBorder="1" applyAlignment="1" applyProtection="1">
      <alignment horizontal="center" vertical="center" shrinkToFit="1"/>
    </xf>
    <xf numFmtId="38" fontId="0" fillId="2" borderId="28" xfId="16" applyFont="1" applyFill="1" applyBorder="1" applyAlignment="1" applyProtection="1">
      <alignment vertical="center" shrinkToFit="1"/>
    </xf>
    <xf numFmtId="0" fontId="9" fillId="0" borderId="12" xfId="0" applyFont="1" applyFill="1" applyBorder="1" applyAlignment="1" applyProtection="1">
      <alignment horizontal="center" vertical="center" shrinkToFit="1"/>
      <protection locked="0"/>
    </xf>
    <xf numFmtId="38" fontId="0" fillId="0" borderId="41" xfId="16" applyFont="1" applyFill="1" applyBorder="1" applyAlignment="1" applyProtection="1">
      <alignment vertical="center" shrinkToFit="1"/>
    </xf>
    <xf numFmtId="0" fontId="12" fillId="0" borderId="12"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2" borderId="87" xfId="16" applyNumberFormat="1" applyFont="1" applyFill="1" applyBorder="1" applyAlignment="1" applyProtection="1">
      <alignment vertical="center" shrinkToFit="1"/>
    </xf>
    <xf numFmtId="38" fontId="0" fillId="0" borderId="108" xfId="16" applyFont="1" applyFill="1" applyBorder="1" applyAlignment="1" applyProtection="1">
      <alignment vertical="center" shrinkToFit="1"/>
      <protection locked="0"/>
    </xf>
    <xf numFmtId="38" fontId="0" fillId="0" borderId="87" xfId="16" applyFont="1" applyFill="1" applyBorder="1" applyAlignment="1" applyProtection="1">
      <alignment horizontal="center" vertical="center" shrinkToFit="1"/>
    </xf>
    <xf numFmtId="38" fontId="0" fillId="0" borderId="87" xfId="16" applyFont="1" applyFill="1" applyBorder="1" applyAlignment="1" applyProtection="1">
      <alignment vertical="center" shrinkToFit="1"/>
    </xf>
    <xf numFmtId="38" fontId="0" fillId="4" borderId="8" xfId="16" applyFont="1" applyFill="1" applyBorder="1" applyAlignment="1" applyProtection="1">
      <alignment vertical="center"/>
      <protection locked="0"/>
    </xf>
    <xf numFmtId="38" fontId="9" fillId="0" borderId="7" xfId="16" applyFont="1" applyFill="1" applyBorder="1" applyAlignment="1" applyProtection="1">
      <alignment vertical="center" shrinkToFit="1"/>
      <protection locked="0"/>
    </xf>
    <xf numFmtId="176" fontId="0" fillId="0" borderId="61" xfId="17" applyNumberFormat="1" applyFont="1" applyFill="1" applyBorder="1" applyAlignment="1" applyProtection="1">
      <alignment vertical="center" shrinkToFit="1"/>
    </xf>
    <xf numFmtId="176" fontId="0" fillId="0" borderId="61" xfId="17" applyNumberFormat="1" applyFont="1" applyFill="1" applyBorder="1" applyAlignment="1" applyProtection="1">
      <alignment horizontal="center" vertical="center" shrinkToFit="1"/>
    </xf>
    <xf numFmtId="0" fontId="9" fillId="0" borderId="115" xfId="0" applyNumberFormat="1" applyFont="1" applyFill="1" applyBorder="1" applyAlignment="1" applyProtection="1">
      <alignment horizontal="center" vertical="center" shrinkToFit="1"/>
      <protection locked="0"/>
    </xf>
    <xf numFmtId="0" fontId="9" fillId="0" borderId="80" xfId="0" applyNumberFormat="1" applyFont="1" applyFill="1" applyBorder="1" applyAlignment="1" applyProtection="1">
      <alignment vertical="center" shrinkToFit="1"/>
      <protection locked="0"/>
    </xf>
    <xf numFmtId="0" fontId="11" fillId="0" borderId="70" xfId="0" applyNumberFormat="1" applyFont="1" applyFill="1" applyBorder="1" applyAlignment="1" applyProtection="1">
      <alignment horizontal="left" vertical="center" wrapText="1" shrinkToFit="1"/>
      <protection locked="0"/>
    </xf>
    <xf numFmtId="0" fontId="0" fillId="0" borderId="117" xfId="0" applyNumberFormat="1" applyFont="1" applyFill="1" applyBorder="1" applyAlignment="1" applyProtection="1">
      <alignment vertical="center"/>
      <protection locked="0"/>
    </xf>
    <xf numFmtId="0" fontId="0" fillId="0" borderId="118" xfId="0" applyFont="1" applyBorder="1" applyAlignment="1" applyProtection="1">
      <alignment vertical="center"/>
      <protection locked="0"/>
    </xf>
    <xf numFmtId="0" fontId="0" fillId="0" borderId="119" xfId="0" applyFont="1" applyBorder="1" applyAlignment="1" applyProtection="1">
      <alignment vertical="center"/>
      <protection locked="0"/>
    </xf>
    <xf numFmtId="0" fontId="0" fillId="0" borderId="120" xfId="0" applyNumberFormat="1" applyFont="1" applyFill="1" applyBorder="1" applyAlignment="1" applyProtection="1">
      <alignment vertical="center" shrinkToFit="1"/>
    </xf>
    <xf numFmtId="0" fontId="0" fillId="0" borderId="70" xfId="16" applyNumberFormat="1" applyFont="1" applyFill="1" applyBorder="1" applyAlignment="1" applyProtection="1">
      <alignment vertical="center" shrinkToFit="1"/>
    </xf>
    <xf numFmtId="180" fontId="0" fillId="2" borderId="70" xfId="16" applyNumberFormat="1" applyFont="1" applyFill="1" applyBorder="1" applyAlignment="1" applyProtection="1">
      <alignment vertical="center" shrinkToFit="1"/>
    </xf>
    <xf numFmtId="38" fontId="0" fillId="2" borderId="70" xfId="16" applyFont="1" applyFill="1" applyBorder="1" applyAlignment="1" applyProtection="1">
      <alignment vertical="center" shrinkToFit="1"/>
    </xf>
    <xf numFmtId="0" fontId="9" fillId="0" borderId="121" xfId="0" applyNumberFormat="1" applyFont="1" applyFill="1" applyBorder="1" applyAlignment="1" applyProtection="1">
      <alignment vertical="center"/>
      <protection locked="0"/>
    </xf>
    <xf numFmtId="38" fontId="0" fillId="2" borderId="117" xfId="16" applyFont="1" applyFill="1" applyBorder="1" applyAlignment="1" applyProtection="1">
      <alignment vertical="center" shrinkToFit="1"/>
    </xf>
    <xf numFmtId="0" fontId="0" fillId="0" borderId="70" xfId="16" applyNumberFormat="1" applyFont="1" applyFill="1" applyBorder="1" applyAlignment="1" applyProtection="1">
      <alignment horizontal="center" vertical="center" shrinkToFit="1"/>
    </xf>
    <xf numFmtId="176" fontId="0" fillId="2" borderId="122" xfId="0" applyNumberFormat="1" applyFont="1" applyFill="1" applyBorder="1" applyAlignment="1" applyProtection="1">
      <alignment vertical="center" shrinkToFit="1"/>
    </xf>
    <xf numFmtId="0" fontId="0" fillId="0" borderId="124" xfId="0" applyNumberFormat="1" applyFont="1" applyFill="1" applyBorder="1" applyAlignment="1" applyProtection="1">
      <alignment vertical="center"/>
      <protection locked="0"/>
    </xf>
    <xf numFmtId="0" fontId="0" fillId="0" borderId="123" xfId="0" applyNumberFormat="1" applyFont="1" applyFill="1" applyBorder="1" applyAlignment="1" applyProtection="1">
      <alignment vertical="center"/>
      <protection locked="0"/>
    </xf>
    <xf numFmtId="0" fontId="0" fillId="0" borderId="125" xfId="0" applyFont="1" applyBorder="1" applyAlignment="1" applyProtection="1">
      <alignment vertical="center"/>
      <protection locked="0"/>
    </xf>
    <xf numFmtId="0" fontId="0" fillId="0" borderId="126" xfId="0" applyNumberFormat="1" applyFont="1" applyFill="1" applyBorder="1" applyAlignment="1" applyProtection="1">
      <alignment vertical="center" shrinkToFit="1"/>
    </xf>
    <xf numFmtId="0" fontId="0" fillId="0" borderId="124" xfId="16" applyNumberFormat="1" applyFont="1" applyFill="1" applyBorder="1" applyAlignment="1" applyProtection="1">
      <alignment vertical="center" shrinkToFit="1"/>
    </xf>
    <xf numFmtId="180" fontId="0" fillId="2" borderId="124" xfId="16" applyNumberFormat="1" applyFont="1" applyFill="1" applyBorder="1" applyAlignment="1" applyProtection="1">
      <alignment vertical="center" shrinkToFit="1"/>
    </xf>
    <xf numFmtId="38" fontId="0" fillId="2" borderId="124" xfId="16" applyFont="1" applyFill="1" applyBorder="1" applyAlignment="1" applyProtection="1">
      <alignment vertical="center" shrinkToFit="1"/>
    </xf>
    <xf numFmtId="38" fontId="0" fillId="2" borderId="123" xfId="16" applyFont="1" applyFill="1" applyBorder="1" applyAlignment="1" applyProtection="1">
      <alignment vertical="center" shrinkToFit="1"/>
    </xf>
    <xf numFmtId="176" fontId="0" fillId="2" borderId="127" xfId="0" applyNumberFormat="1" applyFont="1" applyFill="1" applyBorder="1" applyAlignment="1" applyProtection="1">
      <alignment vertical="center" shrinkToFit="1"/>
    </xf>
    <xf numFmtId="0" fontId="0" fillId="0" borderId="124" xfId="16" applyNumberFormat="1" applyFont="1" applyFill="1" applyBorder="1" applyAlignment="1" applyProtection="1">
      <alignment horizontal="center" vertical="center" shrinkToFit="1"/>
    </xf>
    <xf numFmtId="9" fontId="9" fillId="0" borderId="128" xfId="0" applyNumberFormat="1" applyFont="1" applyFill="1" applyBorder="1" applyAlignment="1" applyProtection="1">
      <alignment vertical="center"/>
      <protection locked="0"/>
    </xf>
    <xf numFmtId="0" fontId="0" fillId="0" borderId="129" xfId="0" applyFont="1" applyBorder="1" applyAlignment="1" applyProtection="1">
      <alignment horizontal="center" vertical="center"/>
      <protection locked="0"/>
    </xf>
    <xf numFmtId="0" fontId="0" fillId="0" borderId="120" xfId="0" applyNumberFormat="1" applyFont="1" applyFill="1" applyBorder="1" applyAlignment="1" applyProtection="1">
      <alignment horizontal="center" vertical="center" shrinkToFit="1"/>
    </xf>
    <xf numFmtId="0" fontId="0" fillId="2" borderId="70" xfId="16" applyNumberFormat="1" applyFont="1" applyFill="1" applyBorder="1" applyAlignment="1" applyProtection="1">
      <alignment vertical="center" shrinkToFit="1"/>
    </xf>
    <xf numFmtId="0" fontId="9" fillId="0" borderId="121" xfId="0" applyNumberFormat="1" applyFont="1" applyFill="1" applyBorder="1" applyAlignment="1" applyProtection="1">
      <alignment horizontal="center" vertical="center"/>
      <protection locked="0"/>
    </xf>
    <xf numFmtId="0" fontId="11" fillId="0" borderId="70" xfId="0" applyNumberFormat="1" applyFont="1" applyFill="1" applyBorder="1" applyAlignment="1" applyProtection="1">
      <alignment vertical="center" wrapText="1"/>
      <protection locked="0"/>
    </xf>
    <xf numFmtId="0" fontId="0" fillId="0" borderId="87" xfId="0" applyNumberFormat="1" applyFont="1" applyFill="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2" borderId="74" xfId="16" applyNumberFormat="1" applyFont="1" applyFill="1" applyBorder="1" applyAlignment="1" applyProtection="1">
      <alignment vertical="center" shrinkToFit="1"/>
    </xf>
    <xf numFmtId="0" fontId="9" fillId="0" borderId="128" xfId="0" applyNumberFormat="1" applyFont="1" applyFill="1" applyBorder="1" applyAlignment="1" applyProtection="1">
      <alignment horizontal="center" vertical="center"/>
      <protection locked="0"/>
    </xf>
    <xf numFmtId="0" fontId="0" fillId="0" borderId="130" xfId="0" applyNumberFormat="1" applyFont="1" applyFill="1" applyBorder="1" applyAlignment="1" applyProtection="1">
      <alignment horizontal="center" vertical="center" shrinkToFit="1"/>
      <protection locked="0"/>
    </xf>
    <xf numFmtId="38" fontId="0" fillId="2" borderId="95" xfId="16" applyFont="1" applyFill="1" applyBorder="1" applyAlignment="1" applyProtection="1">
      <alignment vertical="center" shrinkToFit="1"/>
      <protection locked="0"/>
    </xf>
    <xf numFmtId="38" fontId="0" fillId="4" borderId="89" xfId="16" applyFont="1" applyFill="1" applyBorder="1" applyProtection="1">
      <alignment vertical="center"/>
      <protection locked="0"/>
    </xf>
    <xf numFmtId="38" fontId="0" fillId="0" borderId="0" xfId="16" applyFont="1" applyFill="1" applyAlignment="1" applyProtection="1">
      <alignment vertical="center" shrinkToFit="1"/>
    </xf>
    <xf numFmtId="38" fontId="0" fillId="0" borderId="0" xfId="16" applyFont="1" applyProtection="1">
      <alignment vertical="center"/>
      <protection locked="0"/>
    </xf>
    <xf numFmtId="0" fontId="10" fillId="0" borderId="28" xfId="0" applyNumberFormat="1" applyFont="1" applyFill="1" applyBorder="1" applyAlignment="1" applyProtection="1">
      <alignment horizontal="center" vertical="center" textRotation="255" shrinkToFit="1"/>
      <protection locked="0"/>
    </xf>
    <xf numFmtId="0" fontId="0" fillId="0" borderId="113" xfId="0" applyNumberFormat="1" applyFont="1" applyFill="1" applyBorder="1" applyAlignment="1" applyProtection="1">
      <alignment vertical="center" shrinkToFit="1"/>
      <protection locked="0"/>
    </xf>
    <xf numFmtId="0" fontId="0" fillId="0" borderId="115" xfId="0" applyNumberFormat="1" applyFont="1" applyFill="1" applyBorder="1" applyAlignment="1" applyProtection="1">
      <alignment vertical="center" shrinkToFit="1"/>
      <protection locked="0"/>
    </xf>
    <xf numFmtId="0" fontId="0" fillId="0" borderId="46" xfId="0" applyNumberFormat="1" applyFont="1" applyFill="1" applyBorder="1" applyAlignment="1" applyProtection="1">
      <alignment vertical="center" shrinkToFit="1"/>
      <protection locked="0"/>
    </xf>
    <xf numFmtId="38" fontId="0" fillId="0" borderId="28" xfId="16" applyFont="1" applyFill="1" applyBorder="1" applyAlignment="1" applyProtection="1">
      <alignment vertical="center" shrinkToFit="1"/>
      <protection locked="0"/>
    </xf>
    <xf numFmtId="0" fontId="0" fillId="0" borderId="28" xfId="16" applyNumberFormat="1" applyFont="1" applyFill="1" applyBorder="1" applyAlignment="1" applyProtection="1">
      <alignment vertical="center" shrinkToFit="1"/>
      <protection locked="0"/>
    </xf>
    <xf numFmtId="38" fontId="0" fillId="0" borderId="86" xfId="16" applyFont="1" applyFill="1" applyBorder="1" applyAlignment="1" applyProtection="1">
      <alignment vertical="center" shrinkToFit="1"/>
      <protection locked="0"/>
    </xf>
    <xf numFmtId="0" fontId="0" fillId="2" borderId="28" xfId="16" applyNumberFormat="1" applyFont="1" applyFill="1" applyBorder="1" applyAlignment="1" applyProtection="1">
      <alignment vertical="center" shrinkToFit="1"/>
    </xf>
    <xf numFmtId="38" fontId="0" fillId="2" borderId="113" xfId="16" applyFont="1" applyFill="1" applyBorder="1" applyAlignment="1" applyProtection="1">
      <alignment vertical="center" shrinkToFit="1"/>
    </xf>
    <xf numFmtId="0" fontId="0" fillId="0" borderId="124" xfId="0" applyNumberFormat="1" applyFont="1" applyFill="1" applyBorder="1" applyAlignment="1" applyProtection="1">
      <alignment horizontal="center" vertical="center"/>
      <protection locked="0"/>
    </xf>
    <xf numFmtId="0" fontId="0" fillId="0" borderId="123" xfId="0" applyNumberFormat="1" applyFont="1" applyFill="1" applyBorder="1" applyAlignment="1" applyProtection="1">
      <alignment horizontal="center" vertical="center"/>
      <protection locked="0"/>
    </xf>
    <xf numFmtId="0" fontId="0" fillId="0" borderId="125" xfId="0" applyFont="1" applyBorder="1" applyAlignment="1" applyProtection="1">
      <alignment horizontal="center" vertical="center"/>
      <protection locked="0"/>
    </xf>
    <xf numFmtId="0" fontId="0" fillId="0" borderId="126" xfId="0" applyNumberFormat="1" applyFont="1" applyFill="1" applyBorder="1" applyAlignment="1" applyProtection="1">
      <alignment horizontal="center" vertical="center" shrinkToFit="1"/>
    </xf>
    <xf numFmtId="38" fontId="0" fillId="0" borderId="124" xfId="16" applyFont="1" applyFill="1" applyBorder="1" applyAlignment="1" applyProtection="1">
      <alignment horizontal="center" vertical="center" shrinkToFit="1"/>
    </xf>
    <xf numFmtId="0" fontId="0" fillId="2" borderId="124" xfId="16" applyNumberFormat="1" applyFont="1" applyFill="1" applyBorder="1" applyAlignment="1" applyProtection="1">
      <alignment vertical="center" shrinkToFit="1"/>
    </xf>
    <xf numFmtId="0" fontId="0" fillId="2" borderId="123" xfId="16" applyNumberFormat="1" applyFont="1" applyFill="1" applyBorder="1" applyAlignment="1" applyProtection="1">
      <alignment vertical="center" shrinkToFit="1"/>
    </xf>
    <xf numFmtId="38" fontId="0" fillId="0" borderId="124" xfId="16" applyFont="1" applyFill="1" applyBorder="1" applyAlignment="1" applyProtection="1">
      <alignment vertical="center" shrinkToFit="1"/>
    </xf>
    <xf numFmtId="0" fontId="11" fillId="0" borderId="7" xfId="0" applyNumberFormat="1" applyFont="1" applyFill="1" applyBorder="1" applyAlignment="1" applyProtection="1">
      <alignment vertical="center" wrapText="1"/>
      <protection locked="0"/>
    </xf>
    <xf numFmtId="0" fontId="0" fillId="0" borderId="109" xfId="0" applyNumberFormat="1" applyFont="1" applyFill="1" applyBorder="1" applyAlignment="1" applyProtection="1">
      <alignment vertical="center" shrinkToFit="1"/>
      <protection locked="0"/>
    </xf>
    <xf numFmtId="0" fontId="16" fillId="0" borderId="7" xfId="0" applyNumberFormat="1" applyFont="1" applyFill="1" applyBorder="1" applyAlignment="1" applyProtection="1">
      <alignment vertical="center" wrapText="1"/>
      <protection locked="0"/>
    </xf>
    <xf numFmtId="9" fontId="0" fillId="2" borderId="122" xfId="0" applyNumberFormat="1" applyFont="1" applyFill="1" applyBorder="1" applyAlignment="1" applyProtection="1">
      <alignment vertical="center" shrinkToFit="1"/>
    </xf>
    <xf numFmtId="9" fontId="0" fillId="2" borderId="106" xfId="0" applyNumberFormat="1" applyFont="1" applyFill="1" applyBorder="1" applyAlignment="1" applyProtection="1">
      <alignment vertical="center" shrinkToFit="1"/>
    </xf>
    <xf numFmtId="9" fontId="0" fillId="2" borderId="104" xfId="0" applyNumberFormat="1" applyFont="1" applyFill="1" applyBorder="1" applyAlignment="1" applyProtection="1">
      <alignment vertical="center" shrinkToFit="1"/>
    </xf>
    <xf numFmtId="0" fontId="0" fillId="2" borderId="113" xfId="16" applyNumberFormat="1" applyFont="1" applyFill="1" applyBorder="1" applyAlignment="1" applyProtection="1">
      <alignment vertical="center" shrinkToFit="1"/>
    </xf>
    <xf numFmtId="9" fontId="0" fillId="2" borderId="131" xfId="0" applyNumberFormat="1" applyFont="1" applyFill="1" applyBorder="1" applyAlignment="1" applyProtection="1">
      <alignment vertical="center" shrinkToFit="1"/>
    </xf>
    <xf numFmtId="9" fontId="0" fillId="2" borderId="127" xfId="0" applyNumberFormat="1" applyFont="1" applyFill="1" applyBorder="1" applyAlignment="1" applyProtection="1">
      <alignment horizontal="center" vertical="center" shrinkToFit="1"/>
    </xf>
    <xf numFmtId="9" fontId="0" fillId="2" borderId="107" xfId="0" applyNumberFormat="1" applyFont="1" applyFill="1" applyBorder="1" applyAlignment="1" applyProtection="1">
      <alignment vertical="center" shrinkToFit="1"/>
    </xf>
    <xf numFmtId="9" fontId="0" fillId="2" borderId="105" xfId="0" applyNumberFormat="1" applyFont="1" applyFill="1" applyBorder="1" applyAlignment="1" applyProtection="1">
      <alignment horizontal="center" vertical="center" shrinkToFit="1"/>
    </xf>
    <xf numFmtId="0" fontId="17" fillId="0" borderId="114" xfId="0" applyFont="1" applyBorder="1" applyAlignment="1">
      <alignment horizontal="left" vertical="center" wrapText="1"/>
    </xf>
    <xf numFmtId="0" fontId="17" fillId="0" borderId="115" xfId="0" applyFont="1" applyBorder="1" applyAlignment="1">
      <alignment horizontal="left" vertical="center" wrapText="1"/>
    </xf>
    <xf numFmtId="0" fontId="17" fillId="0" borderId="132" xfId="0" applyFont="1" applyBorder="1" applyAlignment="1">
      <alignment horizontal="left" vertical="center" wrapText="1"/>
    </xf>
    <xf numFmtId="0" fontId="17" fillId="0" borderId="133" xfId="0" applyFont="1" applyBorder="1" applyAlignment="1">
      <alignment horizontal="left" vertical="center" wrapText="1"/>
    </xf>
    <xf numFmtId="0" fontId="17" fillId="0" borderId="0" xfId="0" applyFont="1" applyBorder="1" applyAlignment="1">
      <alignment horizontal="left" vertical="center" wrapText="1"/>
    </xf>
    <xf numFmtId="0" fontId="17" fillId="0" borderId="134" xfId="0" applyFont="1" applyBorder="1" applyAlignment="1">
      <alignment horizontal="left" vertical="center" wrapText="1"/>
    </xf>
    <xf numFmtId="0" fontId="17" fillId="0" borderId="116" xfId="0" applyFont="1" applyBorder="1" applyAlignment="1">
      <alignment horizontal="left" vertical="center" wrapText="1"/>
    </xf>
    <xf numFmtId="0" fontId="17" fillId="0" borderId="80" xfId="0" applyFont="1" applyBorder="1" applyAlignment="1">
      <alignment horizontal="left" vertical="center" wrapText="1"/>
    </xf>
    <xf numFmtId="0" fontId="17" fillId="0" borderId="135" xfId="0" applyFont="1" applyBorder="1" applyAlignment="1">
      <alignment horizontal="left" vertical="center" wrapText="1"/>
    </xf>
    <xf numFmtId="0" fontId="0" fillId="0" borderId="115" xfId="0" applyNumberFormat="1" applyFont="1" applyFill="1" applyBorder="1" applyAlignment="1" applyProtection="1">
      <alignment horizontal="center" vertical="center" shrinkToFit="1"/>
    </xf>
    <xf numFmtId="0" fontId="0" fillId="0" borderId="80" xfId="0" applyNumberFormat="1" applyFont="1" applyFill="1" applyBorder="1" applyAlignment="1" applyProtection="1">
      <alignment horizontal="center" vertical="center" shrinkToFit="1"/>
    </xf>
    <xf numFmtId="38" fontId="0" fillId="0" borderId="115" xfId="16" applyNumberFormat="1" applyFont="1" applyFill="1" applyBorder="1" applyAlignment="1" applyProtection="1">
      <alignment horizontal="center" vertical="center" shrinkToFit="1"/>
    </xf>
    <xf numFmtId="38" fontId="0" fillId="0" borderId="80" xfId="16" applyNumberFormat="1" applyFont="1" applyFill="1" applyBorder="1" applyAlignment="1" applyProtection="1">
      <alignment horizontal="center" vertical="center" shrinkToFit="1"/>
    </xf>
    <xf numFmtId="176" fontId="0" fillId="0" borderId="112" xfId="17" applyNumberFormat="1" applyFont="1" applyFill="1" applyBorder="1" applyAlignment="1" applyProtection="1">
      <alignment horizontal="center" vertical="center" shrinkToFit="1"/>
    </xf>
    <xf numFmtId="176" fontId="0" fillId="0" borderId="62" xfId="17" applyNumberFormat="1" applyFont="1" applyFill="1" applyBorder="1" applyAlignment="1" applyProtection="1">
      <alignment horizontal="center" vertical="center" shrinkToFit="1"/>
    </xf>
    <xf numFmtId="0" fontId="0" fillId="0" borderId="4"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9" fillId="0" borderId="8" xfId="0" applyNumberFormat="1" applyFont="1" applyFill="1" applyBorder="1" applyAlignment="1" applyProtection="1">
      <alignment horizontal="center" vertical="center" wrapText="1" shrinkToFit="1"/>
      <protection locked="0"/>
    </xf>
    <xf numFmtId="0" fontId="9" fillId="0" borderId="12" xfId="0" applyNumberFormat="1" applyFont="1" applyFill="1" applyBorder="1" applyAlignment="1" applyProtection="1">
      <alignment horizontal="center" vertical="center" wrapText="1" shrinkToFit="1"/>
      <protection locked="0"/>
    </xf>
    <xf numFmtId="0" fontId="10" fillId="0" borderId="8" xfId="0" applyNumberFormat="1" applyFont="1" applyFill="1" applyBorder="1" applyAlignment="1" applyProtection="1">
      <alignment horizontal="center" vertical="center" shrinkToFit="1"/>
      <protection locked="0"/>
    </xf>
    <xf numFmtId="0" fontId="10" fillId="0" borderId="12" xfId="0" applyNumberFormat="1" applyFont="1" applyFill="1" applyBorder="1" applyAlignment="1" applyProtection="1">
      <alignment horizontal="center" vertical="center" shrinkToFit="1"/>
      <protection locked="0"/>
    </xf>
    <xf numFmtId="0" fontId="11" fillId="0" borderId="8" xfId="0" applyFont="1" applyBorder="1" applyAlignment="1" applyProtection="1">
      <alignment horizontal="center" vertical="center" wrapText="1" shrinkToFit="1"/>
      <protection locked="0"/>
    </xf>
    <xf numFmtId="0" fontId="11" fillId="0" borderId="12" xfId="0" applyFont="1" applyBorder="1" applyAlignment="1" applyProtection="1">
      <alignment horizontal="center" vertical="center" wrapText="1" shrinkToFit="1"/>
      <protection locked="0"/>
    </xf>
    <xf numFmtId="0" fontId="0" fillId="0" borderId="12" xfId="0" applyFont="1" applyBorder="1" applyAlignment="1" applyProtection="1">
      <alignment horizontal="center" vertical="center" shrinkToFit="1"/>
      <protection locked="0"/>
    </xf>
    <xf numFmtId="0" fontId="9" fillId="0" borderId="46" xfId="0" applyNumberFormat="1" applyFont="1" applyFill="1" applyBorder="1" applyAlignment="1" applyProtection="1">
      <alignment horizontal="center" vertical="center" wrapText="1" shrinkToFit="1"/>
      <protection locked="0"/>
    </xf>
    <xf numFmtId="0" fontId="9" fillId="0" borderId="47" xfId="0" applyNumberFormat="1" applyFont="1" applyFill="1" applyBorder="1" applyAlignment="1" applyProtection="1">
      <alignment horizontal="center" vertical="center" wrapText="1" shrinkToFit="1"/>
      <protection locked="0"/>
    </xf>
    <xf numFmtId="0" fontId="10" fillId="0" borderId="28" xfId="0" applyNumberFormat="1" applyFont="1" applyFill="1" applyBorder="1" applyAlignment="1" applyProtection="1">
      <alignment horizontal="center" vertical="center" shrinkToFit="1"/>
      <protection locked="0"/>
    </xf>
    <xf numFmtId="0" fontId="10" fillId="0" borderId="48" xfId="0" applyNumberFormat="1" applyFont="1" applyFill="1" applyBorder="1" applyAlignment="1" applyProtection="1">
      <alignment horizontal="center" vertical="center" shrinkToFit="1"/>
      <protection locked="0"/>
    </xf>
    <xf numFmtId="0" fontId="9" fillId="0" borderId="28" xfId="0" applyNumberFormat="1" applyFont="1" applyFill="1" applyBorder="1" applyAlignment="1" applyProtection="1">
      <alignment horizontal="center" vertical="center" wrapText="1" shrinkToFit="1"/>
      <protection locked="0"/>
    </xf>
    <xf numFmtId="0" fontId="9" fillId="0" borderId="48" xfId="0" applyNumberFormat="1" applyFont="1" applyFill="1" applyBorder="1" applyAlignment="1" applyProtection="1">
      <alignment horizontal="center" vertical="center" wrapText="1" shrinkToFit="1"/>
      <protection locked="0"/>
    </xf>
    <xf numFmtId="0" fontId="0" fillId="0" borderId="52" xfId="0" applyFont="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wrapText="1" shrinkToFit="1"/>
      <protection locked="0"/>
    </xf>
    <xf numFmtId="0" fontId="9" fillId="0" borderId="53" xfId="0" applyFont="1" applyBorder="1" applyAlignment="1" applyProtection="1">
      <alignment horizontal="center" vertical="center" wrapText="1" shrinkToFit="1"/>
      <protection locked="0"/>
    </xf>
    <xf numFmtId="0" fontId="0" fillId="0" borderId="54" xfId="0" applyFont="1" applyBorder="1" applyAlignment="1" applyProtection="1">
      <alignment horizontal="center" vertical="center" shrinkToFit="1"/>
      <protection locked="0"/>
    </xf>
    <xf numFmtId="0" fontId="0" fillId="0" borderId="55"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38" fontId="0" fillId="0" borderId="115" xfId="16" applyFont="1" applyFill="1" applyBorder="1" applyAlignment="1" applyProtection="1">
      <alignment vertical="center" shrinkToFit="1"/>
    </xf>
    <xf numFmtId="38" fontId="0" fillId="0" borderId="80" xfId="16" applyFont="1" applyFill="1" applyBorder="1" applyAlignment="1" applyProtection="1">
      <alignment vertical="center" shrinkToFit="1"/>
    </xf>
    <xf numFmtId="176" fontId="0" fillId="0" borderId="112" xfId="0" applyNumberFormat="1" applyFont="1" applyFill="1" applyBorder="1" applyAlignment="1" applyProtection="1">
      <alignment horizontal="center" vertical="center" shrinkToFit="1"/>
    </xf>
    <xf numFmtId="176" fontId="0" fillId="0" borderId="62" xfId="0" applyNumberFormat="1" applyFont="1" applyFill="1" applyBorder="1" applyAlignment="1" applyProtection="1">
      <alignment horizontal="center" vertical="center" shrinkToFit="1"/>
    </xf>
    <xf numFmtId="38" fontId="0" fillId="0" borderId="115" xfId="16" applyFont="1" applyFill="1" applyBorder="1" applyAlignment="1" applyProtection="1">
      <alignment horizontal="center" vertical="center" shrinkToFit="1"/>
    </xf>
    <xf numFmtId="38" fontId="0" fillId="0" borderId="80" xfId="16" applyFont="1" applyFill="1" applyBorder="1" applyAlignment="1" applyProtection="1">
      <alignment horizontal="center" vertical="center" shrinkToFit="1"/>
    </xf>
    <xf numFmtId="38" fontId="9" fillId="0" borderId="115" xfId="16" applyFont="1" applyFill="1" applyBorder="1" applyAlignment="1" applyProtection="1">
      <alignment horizontal="center" vertical="center" shrinkToFit="1"/>
      <protection locked="0"/>
    </xf>
    <xf numFmtId="38" fontId="9" fillId="0" borderId="80" xfId="16" applyFont="1" applyFill="1" applyBorder="1" applyAlignment="1" applyProtection="1">
      <alignment horizontal="center" vertical="center" shrinkToFit="1"/>
      <protection locked="0"/>
    </xf>
    <xf numFmtId="0" fontId="0" fillId="0" borderId="114" xfId="0" applyNumberFormat="1" applyFont="1" applyFill="1" applyBorder="1" applyAlignment="1" applyProtection="1">
      <alignment horizontal="right" vertical="center" shrinkToFit="1"/>
      <protection locked="0"/>
    </xf>
    <xf numFmtId="0" fontId="0" fillId="0" borderId="116" xfId="0" applyNumberFormat="1" applyFont="1" applyFill="1" applyBorder="1" applyAlignment="1" applyProtection="1">
      <alignment horizontal="right" vertical="center" shrinkToFit="1"/>
      <protection locked="0"/>
    </xf>
    <xf numFmtId="0" fontId="0" fillId="0" borderId="115" xfId="0" applyNumberFormat="1" applyFont="1" applyFill="1" applyBorder="1" applyAlignment="1" applyProtection="1">
      <alignment horizontal="center" vertical="center" shrinkToFit="1"/>
      <protection locked="0"/>
    </xf>
    <xf numFmtId="0" fontId="0" fillId="0" borderId="80" xfId="0" applyNumberFormat="1" applyFont="1" applyFill="1" applyBorder="1" applyAlignment="1" applyProtection="1">
      <alignment horizontal="center" vertical="center" shrinkToFit="1"/>
      <protection locked="0"/>
    </xf>
    <xf numFmtId="180" fontId="0" fillId="0" borderId="115" xfId="0" applyNumberFormat="1" applyFont="1" applyFill="1" applyBorder="1" applyAlignment="1" applyProtection="1">
      <alignment horizontal="center" vertical="center" shrinkToFit="1"/>
    </xf>
    <xf numFmtId="180" fontId="0" fillId="0" borderId="80" xfId="0" applyNumberFormat="1" applyFont="1" applyFill="1" applyBorder="1" applyAlignment="1" applyProtection="1">
      <alignment horizontal="center" vertical="center" shrinkToFit="1"/>
    </xf>
    <xf numFmtId="0" fontId="0" fillId="0" borderId="9"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22" xfId="0" applyNumberFormat="1" applyFont="1" applyBorder="1" applyAlignment="1" applyProtection="1">
      <alignment horizontal="center" vertical="center" shrinkToFit="1"/>
      <protection locked="0"/>
    </xf>
    <xf numFmtId="0" fontId="0" fillId="0" borderId="10"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0" borderId="23" xfId="0" applyNumberFormat="1" applyFont="1" applyBorder="1" applyAlignment="1" applyProtection="1">
      <alignment horizontal="center" vertical="center" shrinkToFit="1"/>
      <protection locked="0"/>
    </xf>
    <xf numFmtId="0" fontId="0" fillId="0" borderId="58" xfId="0" applyFont="1" applyFill="1" applyBorder="1" applyAlignment="1" applyProtection="1">
      <alignment horizontal="center" vertical="center" shrinkToFit="1"/>
      <protection locked="0"/>
    </xf>
    <xf numFmtId="0" fontId="0" fillId="0" borderId="59"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locked="0"/>
    </xf>
    <xf numFmtId="0" fontId="0" fillId="0" borderId="8"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wrapText="1" shrinkToFit="1"/>
      <protection locked="0"/>
    </xf>
    <xf numFmtId="0" fontId="9" fillId="0" borderId="53" xfId="0" applyFont="1" applyFill="1" applyBorder="1" applyAlignment="1" applyProtection="1">
      <alignment horizontal="center" vertical="center" wrapText="1"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38" fontId="0" fillId="2" borderId="39" xfId="16" applyFont="1" applyFill="1" applyBorder="1" applyAlignment="1" applyProtection="1">
      <alignment vertical="center"/>
      <protection locked="0"/>
    </xf>
    <xf numFmtId="179" fontId="0" fillId="2" borderId="39" xfId="0" applyNumberFormat="1" applyFont="1" applyFill="1" applyBorder="1" applyAlignment="1" applyProtection="1">
      <alignment vertical="center"/>
      <protection locked="0"/>
    </xf>
    <xf numFmtId="0" fontId="0" fillId="0" borderId="45"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5"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31" xfId="0" applyNumberFormat="1" applyFont="1" applyFill="1" applyBorder="1" applyAlignment="1" applyProtection="1">
      <alignment vertical="center"/>
      <protection locked="0"/>
    </xf>
    <xf numFmtId="0" fontId="0" fillId="0" borderId="16" xfId="0" applyNumberFormat="1"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32" xfId="0" applyNumberFormat="1" applyFont="1" applyFill="1" applyBorder="1" applyAlignment="1" applyProtection="1">
      <alignment vertical="center"/>
      <protection locked="0"/>
    </xf>
    <xf numFmtId="38" fontId="0" fillId="2" borderId="37" xfId="16" applyFont="1" applyFill="1" applyBorder="1" applyAlignment="1" applyProtection="1">
      <alignment vertical="center"/>
      <protection locked="0"/>
    </xf>
    <xf numFmtId="38" fontId="0" fillId="2" borderId="38" xfId="16" applyFont="1" applyFill="1" applyBorder="1" applyAlignment="1" applyProtection="1">
      <alignment vertical="center"/>
      <protection locked="0"/>
    </xf>
    <xf numFmtId="0" fontId="9" fillId="0" borderId="115" xfId="0" applyNumberFormat="1" applyFont="1" applyFill="1" applyBorder="1" applyAlignment="1" applyProtection="1">
      <alignment horizontal="center" vertical="center" shrinkToFit="1"/>
      <protection locked="0"/>
    </xf>
    <xf numFmtId="0" fontId="9" fillId="0" borderId="80" xfId="0" applyNumberFormat="1" applyFont="1" applyFill="1" applyBorder="1" applyAlignment="1" applyProtection="1">
      <alignment horizontal="center" vertical="center" shrinkToFit="1"/>
      <protection locked="0"/>
    </xf>
    <xf numFmtId="0" fontId="0" fillId="0" borderId="103" xfId="0" applyNumberFormat="1" applyFont="1" applyFill="1" applyBorder="1" applyAlignment="1" applyProtection="1">
      <alignment vertical="center" wrapText="1"/>
      <protection locked="0"/>
    </xf>
    <xf numFmtId="0" fontId="0" fillId="0" borderId="104" xfId="0" applyNumberFormat="1" applyFont="1" applyFill="1" applyBorder="1" applyAlignment="1" applyProtection="1">
      <alignment vertical="center"/>
      <protection locked="0"/>
    </xf>
    <xf numFmtId="0" fontId="9" fillId="0" borderId="28" xfId="0" applyNumberFormat="1" applyFont="1" applyFill="1" applyBorder="1" applyAlignment="1" applyProtection="1">
      <alignment horizontal="center" vertical="center" wrapText="1"/>
      <protection locked="0"/>
    </xf>
    <xf numFmtId="0" fontId="9" fillId="0" borderId="7"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center" vertical="center"/>
      <protection locked="0"/>
    </xf>
    <xf numFmtId="0" fontId="0" fillId="0" borderId="73" xfId="0" applyNumberFormat="1" applyFont="1" applyFill="1" applyBorder="1" applyAlignment="1" applyProtection="1">
      <alignment horizontal="center" vertical="center"/>
      <protection locked="0"/>
    </xf>
    <xf numFmtId="0" fontId="9" fillId="0" borderId="8" xfId="0" applyNumberFormat="1"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0" fillId="0" borderId="72" xfId="0" applyNumberFormat="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82" xfId="0" applyNumberFormat="1" applyFont="1" applyFill="1" applyBorder="1" applyAlignment="1" applyProtection="1">
      <alignment vertical="center"/>
      <protection locked="0"/>
    </xf>
    <xf numFmtId="0" fontId="0" fillId="0" borderId="85" xfId="0" applyNumberFormat="1" applyFont="1" applyFill="1" applyBorder="1" applyAlignment="1" applyProtection="1">
      <alignment vertical="center"/>
      <protection locked="0"/>
    </xf>
    <xf numFmtId="0" fontId="0" fillId="0" borderId="91" xfId="0" applyNumberFormat="1" applyFont="1" applyFill="1" applyBorder="1" applyAlignment="1" applyProtection="1">
      <alignment vertical="center"/>
      <protection locked="0"/>
    </xf>
    <xf numFmtId="0" fontId="0" fillId="0" borderId="4"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72" xfId="0" applyNumberFormat="1" applyFont="1" applyFill="1" applyBorder="1" applyAlignment="1" applyProtection="1">
      <alignment vertical="center"/>
      <protection locked="0"/>
    </xf>
    <xf numFmtId="0" fontId="0" fillId="0" borderId="5" xfId="0" applyNumberFormat="1" applyFont="1" applyFill="1" applyBorder="1" applyAlignment="1" applyProtection="1">
      <alignment vertical="center"/>
      <protection locked="0"/>
    </xf>
    <xf numFmtId="0" fontId="0" fillId="0" borderId="8" xfId="0" applyNumberFormat="1" applyFont="1" applyFill="1" applyBorder="1" applyAlignment="1" applyProtection="1">
      <alignment vertical="center"/>
      <protection locked="0"/>
    </xf>
    <xf numFmtId="0" fontId="0" fillId="0" borderId="73" xfId="0" applyNumberFormat="1" applyFont="1" applyFill="1" applyBorder="1" applyAlignment="1" applyProtection="1">
      <alignment vertical="center"/>
      <protection locked="0"/>
    </xf>
    <xf numFmtId="0" fontId="13" fillId="0" borderId="92" xfId="0" applyNumberFormat="1" applyFont="1" applyFill="1" applyBorder="1" applyAlignment="1" applyProtection="1">
      <alignment horizontal="center" vertical="center"/>
      <protection locked="0"/>
    </xf>
    <xf numFmtId="0" fontId="13" fillId="0" borderId="93" xfId="0" applyNumberFormat="1" applyFont="1" applyFill="1" applyBorder="1" applyAlignment="1" applyProtection="1">
      <alignment horizontal="center" vertical="center"/>
      <protection locked="0"/>
    </xf>
    <xf numFmtId="0" fontId="13" fillId="0" borderId="94" xfId="0" applyNumberFormat="1" applyFont="1" applyFill="1" applyBorder="1" applyAlignment="1" applyProtection="1">
      <alignment horizontal="center" vertical="center"/>
      <protection locked="0"/>
    </xf>
    <xf numFmtId="0" fontId="13" fillId="0" borderId="66" xfId="0" applyNumberFormat="1" applyFont="1" applyFill="1" applyBorder="1" applyAlignment="1" applyProtection="1">
      <alignment horizontal="center" vertical="center"/>
      <protection locked="0"/>
    </xf>
    <xf numFmtId="0" fontId="13" fillId="0" borderId="67" xfId="0" applyNumberFormat="1" applyFont="1" applyFill="1" applyBorder="1" applyAlignment="1" applyProtection="1">
      <alignment horizontal="center" vertical="center"/>
      <protection locked="0"/>
    </xf>
    <xf numFmtId="0" fontId="13" fillId="0" borderId="68" xfId="0" applyNumberFormat="1" applyFont="1" applyFill="1" applyBorder="1" applyAlignment="1" applyProtection="1">
      <alignment horizontal="center" vertical="center"/>
      <protection locked="0"/>
    </xf>
    <xf numFmtId="0" fontId="10" fillId="0" borderId="84" xfId="0" applyNumberFormat="1" applyFont="1" applyFill="1" applyBorder="1" applyAlignment="1" applyProtection="1">
      <alignment vertical="center" textRotation="255" shrinkToFit="1"/>
      <protection locked="0"/>
    </xf>
    <xf numFmtId="0" fontId="10" fillId="0" borderId="5" xfId="0" applyNumberFormat="1" applyFont="1" applyFill="1" applyBorder="1" applyAlignment="1" applyProtection="1">
      <alignment vertical="center" textRotation="255" shrinkToFit="1"/>
      <protection locked="0"/>
    </xf>
    <xf numFmtId="0" fontId="10" fillId="0" borderId="46" xfId="0" applyNumberFormat="1" applyFont="1" applyFill="1" applyBorder="1" applyAlignment="1" applyProtection="1">
      <alignment vertical="center" textRotation="255" shrinkToFit="1"/>
      <protection locked="0"/>
    </xf>
    <xf numFmtId="0" fontId="10" fillId="0" borderId="6" xfId="0" applyNumberFormat="1" applyFont="1" applyFill="1" applyBorder="1" applyAlignment="1" applyProtection="1">
      <alignment vertical="center" textRotation="255" shrinkToFit="1"/>
      <protection locked="0"/>
    </xf>
    <xf numFmtId="0" fontId="0" fillId="0" borderId="103" xfId="0" applyNumberFormat="1" applyFont="1" applyFill="1" applyBorder="1" applyAlignment="1" applyProtection="1">
      <alignment horizontal="center" vertical="center" wrapText="1"/>
      <protection locked="0"/>
    </xf>
    <xf numFmtId="0" fontId="0" fillId="0" borderId="104"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cellXfs>
  <cellStyles count="18">
    <cellStyle name="Header1" xfId="1"/>
    <cellStyle name="Header2" xfId="2"/>
    <cellStyle name="STANDARD" xfId="3"/>
    <cellStyle name="パーセント" xfId="17" builtinId="5"/>
    <cellStyle name="パーセント 2" xfId="4"/>
    <cellStyle name="桁区切り" xfId="16" builtinId="6"/>
    <cellStyle name="桁区切り 2" xfId="6"/>
    <cellStyle name="桁区切り 3" xfId="7"/>
    <cellStyle name="標準" xfId="0" builtinId="0"/>
    <cellStyle name="標準 2" xfId="8"/>
    <cellStyle name="標準 2 2" xfId="9"/>
    <cellStyle name="標準 3" xfId="10"/>
    <cellStyle name="標準 3 2" xfId="11"/>
    <cellStyle name="標準 4" xfId="12"/>
    <cellStyle name="標準 5" xfId="13"/>
    <cellStyle name="標準 6" xfId="14"/>
    <cellStyle name="標準 7" xfId="15"/>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6</xdr:row>
      <xdr:rowOff>171449</xdr:rowOff>
    </xdr:from>
    <xdr:to>
      <xdr:col>15</xdr:col>
      <xdr:colOff>466725</xdr:colOff>
      <xdr:row>11</xdr:row>
      <xdr:rowOff>200024</xdr:rowOff>
    </xdr:to>
    <xdr:sp macro="" textlink="">
      <xdr:nvSpPr>
        <xdr:cNvPr id="3" name="角丸四角形吹き出し 2"/>
        <xdr:cNvSpPr/>
      </xdr:nvSpPr>
      <xdr:spPr>
        <a:xfrm>
          <a:off x="8086725" y="1266824"/>
          <a:ext cx="1857375" cy="1123950"/>
        </a:xfrm>
        <a:prstGeom prst="wedgeRoundRectCallout">
          <a:avLst>
            <a:gd name="adj1" fmla="val -84079"/>
            <a:gd name="adj2" fmla="val -6536"/>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この数字を実績報告書（別紙様式３）にそれぞれ転記してください。（他のグループも同様）</a:t>
          </a:r>
        </a:p>
      </xdr:txBody>
    </xdr:sp>
    <xdr:clientData/>
  </xdr:twoCellAnchor>
  <xdr:twoCellAnchor>
    <xdr:from>
      <xdr:col>9</xdr:col>
      <xdr:colOff>219075</xdr:colOff>
      <xdr:row>19</xdr:row>
      <xdr:rowOff>152400</xdr:rowOff>
    </xdr:from>
    <xdr:to>
      <xdr:col>12</xdr:col>
      <xdr:colOff>304800</xdr:colOff>
      <xdr:row>24</xdr:row>
      <xdr:rowOff>304800</xdr:rowOff>
    </xdr:to>
    <xdr:sp macro="" textlink="">
      <xdr:nvSpPr>
        <xdr:cNvPr id="4" name="角丸四角形 3"/>
        <xdr:cNvSpPr/>
      </xdr:nvSpPr>
      <xdr:spPr>
        <a:xfrm>
          <a:off x="5524500" y="3990975"/>
          <a:ext cx="2171700" cy="1866900"/>
        </a:xfrm>
        <a:prstGeom prst="roundRect">
          <a:avLst/>
        </a:prstGeom>
        <a:ln w="19050"/>
      </xdr:spPr>
      <xdr:style>
        <a:lnRef idx="2">
          <a:schemeClr val="dk1"/>
        </a:lnRef>
        <a:fillRef idx="1">
          <a:schemeClr val="lt1"/>
        </a:fillRef>
        <a:effectRef idx="0">
          <a:schemeClr val="dk1"/>
        </a:effectRef>
        <a:fontRef idx="minor">
          <a:schemeClr val="dk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各グループにおいて，支給対象になっていない職員についても，平均賃金改善額を計算する際の母集団に含める必要があるため，該当する職員がいる場合は，氏名等と常勤換算職員数のみ記載してください。</a:t>
          </a:r>
          <a:endParaRPr kumimoji="1" lang="en-US" altLang="ja-JP" sz="10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457200</xdr:colOff>
      <xdr:row>20</xdr:row>
      <xdr:rowOff>285749</xdr:rowOff>
    </xdr:from>
    <xdr:to>
      <xdr:col>4</xdr:col>
      <xdr:colOff>190500</xdr:colOff>
      <xdr:row>24</xdr:row>
      <xdr:rowOff>219075</xdr:rowOff>
    </xdr:to>
    <xdr:sp macro="" textlink="">
      <xdr:nvSpPr>
        <xdr:cNvPr id="5" name="角丸四角形吹き出し 4"/>
        <xdr:cNvSpPr/>
      </xdr:nvSpPr>
      <xdr:spPr>
        <a:xfrm>
          <a:off x="723900" y="4467224"/>
          <a:ext cx="1952625" cy="1304926"/>
        </a:xfrm>
        <a:prstGeom prst="wedgeRoundRectCallout">
          <a:avLst>
            <a:gd name="adj1" fmla="val 48742"/>
            <a:gd name="adj2" fmla="val -83655"/>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年額</a:t>
          </a:r>
          <a:r>
            <a:rPr kumimoji="1" lang="en-US" altLang="ja-JP" sz="1050">
              <a:solidFill>
                <a:sysClr val="windowText" lastClr="000000"/>
              </a:solidFill>
              <a:latin typeface="ＭＳ ゴシック" pitchFamily="49" charset="-128"/>
              <a:ea typeface="ＭＳ ゴシック" pitchFamily="49" charset="-128"/>
            </a:rPr>
            <a:t>440</a:t>
          </a:r>
          <a:r>
            <a:rPr kumimoji="1" lang="ja-JP" altLang="en-US" sz="1050">
              <a:solidFill>
                <a:sysClr val="windowText" lastClr="000000"/>
              </a:solidFill>
              <a:latin typeface="ＭＳ ゴシック" pitchFamily="49" charset="-128"/>
              <a:ea typeface="ＭＳ ゴシック" pitchFamily="49" charset="-128"/>
            </a:rPr>
            <a:t>万円以上に該当する者がいる場合は，それを確認できる書類を提出していただく場合があります。</a:t>
          </a:r>
        </a:p>
      </xdr:txBody>
    </xdr:sp>
    <xdr:clientData/>
  </xdr:twoCellAnchor>
  <xdr:twoCellAnchor>
    <xdr:from>
      <xdr:col>14</xdr:col>
      <xdr:colOff>0</xdr:colOff>
      <xdr:row>20</xdr:row>
      <xdr:rowOff>28575</xdr:rowOff>
    </xdr:from>
    <xdr:to>
      <xdr:col>19</xdr:col>
      <xdr:colOff>542926</xdr:colOff>
      <xdr:row>22</xdr:row>
      <xdr:rowOff>152401</xdr:rowOff>
    </xdr:to>
    <xdr:sp macro="" textlink="">
      <xdr:nvSpPr>
        <xdr:cNvPr id="6" name="角丸四角形吹き出し 5"/>
        <xdr:cNvSpPr/>
      </xdr:nvSpPr>
      <xdr:spPr>
        <a:xfrm>
          <a:off x="8782050" y="4210050"/>
          <a:ext cx="3343276" cy="809626"/>
        </a:xfrm>
        <a:prstGeom prst="wedgeRoundRectCallout">
          <a:avLst>
            <a:gd name="adj1" fmla="val -42192"/>
            <a:gd name="adj2" fmla="val -96935"/>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内訳書から転記する（コピー＆ペーストする）場合は，形式を</a:t>
          </a:r>
          <a:r>
            <a:rPr kumimoji="1" lang="ja-JP" altLang="en-US" sz="1050" b="1">
              <a:solidFill>
                <a:sysClr val="windowText" lastClr="000000"/>
              </a:solidFill>
              <a:latin typeface="ＭＳ ゴシック" pitchFamily="49" charset="-128"/>
              <a:ea typeface="ＭＳ ゴシック" pitchFamily="49" charset="-128"/>
            </a:rPr>
            <a:t>「値で貼り付け」</a:t>
          </a:r>
          <a:r>
            <a:rPr kumimoji="1" lang="ja-JP" altLang="en-US" sz="1050" b="0">
              <a:solidFill>
                <a:sysClr val="windowText" lastClr="000000"/>
              </a:solidFill>
              <a:latin typeface="ＭＳ ゴシック" pitchFamily="49" charset="-128"/>
              <a:ea typeface="ＭＳ ゴシック" pitchFamily="49" charset="-128"/>
            </a:rPr>
            <a:t>に</a:t>
          </a:r>
          <a:r>
            <a:rPr kumimoji="1" lang="ja-JP" altLang="en-US" sz="1050">
              <a:solidFill>
                <a:sysClr val="windowText" lastClr="000000"/>
              </a:solidFill>
              <a:latin typeface="ＭＳ ゴシック" pitchFamily="49" charset="-128"/>
              <a:ea typeface="ＭＳ ゴシック" pitchFamily="49" charset="-128"/>
            </a:rPr>
            <a:t>して貼り付けてください。詳しくは下記参照。</a:t>
          </a:r>
          <a:endParaRPr kumimoji="1" lang="en-US" altLang="ja-JP"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161925</xdr:colOff>
      <xdr:row>2</xdr:row>
      <xdr:rowOff>0</xdr:rowOff>
    </xdr:from>
    <xdr:ext cx="1743075" cy="866775"/>
    <xdr:sp macro="" textlink="">
      <xdr:nvSpPr>
        <xdr:cNvPr id="2" name="角丸四角形 1"/>
        <xdr:cNvSpPr/>
      </xdr:nvSpPr>
      <xdr:spPr>
        <a:xfrm>
          <a:off x="9124950" y="400050"/>
          <a:ext cx="1743075" cy="866775"/>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b="1">
              <a:solidFill>
                <a:sysClr val="windowText" lastClr="000000"/>
              </a:solidFill>
              <a:latin typeface="ＭＳ ゴシック" pitchFamily="49" charset="-128"/>
              <a:ea typeface="ＭＳ ゴシック" pitchFamily="49" charset="-128"/>
            </a:rPr>
            <a:t>処遇改善加算による賃金改善分は除いて記入してください。</a:t>
          </a:r>
          <a:endParaRPr kumimoji="1" lang="en-US" altLang="ja-JP" sz="1100" b="1">
            <a:solidFill>
              <a:sysClr val="windowText" lastClr="000000"/>
            </a:solidFill>
            <a:latin typeface="ＭＳ ゴシック" pitchFamily="49" charset="-128"/>
            <a:ea typeface="ＭＳ ゴシック" pitchFamily="49" charset="-128"/>
          </a:endParaRPr>
        </a:p>
      </xdr:txBody>
    </xdr:sp>
    <xdr:clientData/>
  </xdr:oneCellAnchor>
  <xdr:twoCellAnchor>
    <xdr:from>
      <xdr:col>8</xdr:col>
      <xdr:colOff>714375</xdr:colOff>
      <xdr:row>2</xdr:row>
      <xdr:rowOff>19051</xdr:rowOff>
    </xdr:from>
    <xdr:to>
      <xdr:col>11</xdr:col>
      <xdr:colOff>542925</xdr:colOff>
      <xdr:row>8</xdr:row>
      <xdr:rowOff>38101</xdr:rowOff>
    </xdr:to>
    <xdr:sp macro="" textlink="">
      <xdr:nvSpPr>
        <xdr:cNvPr id="3" name="角丸四角形吹き出し 2"/>
        <xdr:cNvSpPr/>
      </xdr:nvSpPr>
      <xdr:spPr>
        <a:xfrm>
          <a:off x="4781550" y="419101"/>
          <a:ext cx="1943100" cy="1123950"/>
        </a:xfrm>
        <a:prstGeom prst="wedgeRoundRectCallout">
          <a:avLst>
            <a:gd name="adj1" fmla="val 2346"/>
            <a:gd name="adj2" fmla="val 95795"/>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総括表に転記する（コピー＆ペーストする）場合は，各職員の</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行目（合計欄）のみ転記してください。</a:t>
          </a:r>
        </a:p>
      </xdr:txBody>
    </xdr:sp>
    <xdr:clientData/>
  </xdr:twoCellAnchor>
  <xdr:twoCellAnchor>
    <xdr:from>
      <xdr:col>13</xdr:col>
      <xdr:colOff>123825</xdr:colOff>
      <xdr:row>17</xdr:row>
      <xdr:rowOff>66675</xdr:rowOff>
    </xdr:from>
    <xdr:to>
      <xdr:col>15</xdr:col>
      <xdr:colOff>304801</xdr:colOff>
      <xdr:row>22</xdr:row>
      <xdr:rowOff>152400</xdr:rowOff>
    </xdr:to>
    <xdr:sp macro="" textlink="">
      <xdr:nvSpPr>
        <xdr:cNvPr id="4" name="角丸四角形吹き出し 3"/>
        <xdr:cNvSpPr/>
      </xdr:nvSpPr>
      <xdr:spPr>
        <a:xfrm>
          <a:off x="7696200" y="3486150"/>
          <a:ext cx="1571626" cy="942975"/>
        </a:xfrm>
        <a:prstGeom prst="wedgeRoundRectCallout">
          <a:avLst>
            <a:gd name="adj1" fmla="val -3117"/>
            <a:gd name="adj2" fmla="val 8272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b="1">
              <a:solidFill>
                <a:sysClr val="windowText" lastClr="000000"/>
              </a:solidFill>
              <a:latin typeface="ＭＳ ゴシック" pitchFamily="49" charset="-128"/>
              <a:ea typeface="ＭＳ ゴシック" pitchFamily="49" charset="-128"/>
            </a:rPr>
            <a:t>各職員の合計欄が一番上の行になってますので御注意ください。</a:t>
          </a:r>
        </a:p>
      </xdr:txBody>
    </xdr:sp>
    <xdr:clientData/>
  </xdr:twoCellAnchor>
  <xdr:twoCellAnchor>
    <xdr:from>
      <xdr:col>26</xdr:col>
      <xdr:colOff>161925</xdr:colOff>
      <xdr:row>12</xdr:row>
      <xdr:rowOff>76200</xdr:rowOff>
    </xdr:from>
    <xdr:to>
      <xdr:col>29</xdr:col>
      <xdr:colOff>57150</xdr:colOff>
      <xdr:row>21</xdr:row>
      <xdr:rowOff>104775</xdr:rowOff>
    </xdr:to>
    <xdr:sp macro="" textlink="">
      <xdr:nvSpPr>
        <xdr:cNvPr id="5" name="角丸四角形吹き出し 4"/>
        <xdr:cNvSpPr/>
      </xdr:nvSpPr>
      <xdr:spPr>
        <a:xfrm>
          <a:off x="16916400" y="2657475"/>
          <a:ext cx="1981200" cy="1571625"/>
        </a:xfrm>
        <a:prstGeom prst="wedgeRoundRectCallout">
          <a:avLst>
            <a:gd name="adj1" fmla="val -92931"/>
            <a:gd name="adj2" fmla="val -31070"/>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新たに雇用した者等，改善前当時に在籍していなかった者については，当時も現在と同じ状況で勤務していたと仮定して，当時の水準で賃金等を入力してください。</a:t>
          </a:r>
        </a:p>
      </xdr:txBody>
    </xdr:sp>
    <xdr:clientData/>
  </xdr:twoCellAnchor>
  <xdr:twoCellAnchor>
    <xdr:from>
      <xdr:col>9</xdr:col>
      <xdr:colOff>542925</xdr:colOff>
      <xdr:row>17</xdr:row>
      <xdr:rowOff>66675</xdr:rowOff>
    </xdr:from>
    <xdr:to>
      <xdr:col>12</xdr:col>
      <xdr:colOff>171450</xdr:colOff>
      <xdr:row>23</xdr:row>
      <xdr:rowOff>38100</xdr:rowOff>
    </xdr:to>
    <xdr:sp macro="" textlink="">
      <xdr:nvSpPr>
        <xdr:cNvPr id="6" name="角丸四角形吹き出し 5"/>
        <xdr:cNvSpPr/>
      </xdr:nvSpPr>
      <xdr:spPr>
        <a:xfrm>
          <a:off x="5334000" y="3486150"/>
          <a:ext cx="1714500" cy="1009650"/>
        </a:xfrm>
        <a:prstGeom prst="wedgeRoundRectCallout">
          <a:avLst>
            <a:gd name="adj1" fmla="val -69008"/>
            <a:gd name="adj2" fmla="val -43905"/>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時間外手当以外の給与等の支給状況を給与台帳から転記してください。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171450</xdr:colOff>
      <xdr:row>2</xdr:row>
      <xdr:rowOff>0</xdr:rowOff>
    </xdr:from>
    <xdr:ext cx="1743075" cy="866775"/>
    <xdr:sp macro="" textlink="">
      <xdr:nvSpPr>
        <xdr:cNvPr id="2" name="角丸四角形 1"/>
        <xdr:cNvSpPr/>
      </xdr:nvSpPr>
      <xdr:spPr>
        <a:xfrm>
          <a:off x="9134475" y="400050"/>
          <a:ext cx="1743075" cy="866775"/>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b="1">
              <a:solidFill>
                <a:sysClr val="windowText" lastClr="000000"/>
              </a:solidFill>
              <a:latin typeface="ＭＳ ゴシック" pitchFamily="49" charset="-128"/>
              <a:ea typeface="ＭＳ ゴシック" pitchFamily="49" charset="-128"/>
            </a:rPr>
            <a:t>処遇改善加算による賃金改善分は除いて記入してください。</a:t>
          </a:r>
          <a:endParaRPr kumimoji="1" lang="en-US" altLang="ja-JP" sz="1100" b="1">
            <a:solidFill>
              <a:sysClr val="windowText" lastClr="000000"/>
            </a:solidFill>
            <a:latin typeface="ＭＳ ゴシック" pitchFamily="49" charset="-128"/>
            <a:ea typeface="ＭＳ ゴシック"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5keikaku.files/25kas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sheetData sheetId="3" refreshError="1"/>
      <sheetData sheetId="4" refreshError="1"/>
      <sheetData sheetId="5" refreshError="1"/>
      <sheetData sheetId="6" refreshError="1"/>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52"/>
  <sheetViews>
    <sheetView tabSelected="1" zoomScaleNormal="100" workbookViewId="0"/>
  </sheetViews>
  <sheetFormatPr defaultRowHeight="13.5" x14ac:dyDescent="0.15"/>
  <cols>
    <col min="1" max="1" width="3.5" style="1" customWidth="1"/>
    <col min="2" max="2" width="12.125" style="1" customWidth="1"/>
    <col min="3" max="3" width="12.625" style="1" customWidth="1"/>
    <col min="4" max="5" width="4.375" style="1" customWidth="1"/>
    <col min="6" max="6" width="9" style="1" customWidth="1"/>
    <col min="7" max="7" width="5.625" style="1" customWidth="1"/>
    <col min="8" max="9" width="9" style="1" customWidth="1"/>
    <col min="10" max="10" width="9.125" style="1" customWidth="1"/>
    <col min="11" max="14" width="9.125" style="1" bestFit="1" customWidth="1"/>
    <col min="15" max="15" width="9.125" style="1" customWidth="1"/>
    <col min="16" max="16" width="9" style="1" customWidth="1"/>
    <col min="17" max="17" width="9.375" style="1" customWidth="1"/>
    <col min="18" max="18" width="7.75" style="1" hidden="1" customWidth="1"/>
    <col min="19" max="19" width="9.25" style="1" customWidth="1"/>
    <col min="20" max="20" width="9.375" style="1" customWidth="1"/>
    <col min="21" max="21" width="9" style="1" customWidth="1"/>
    <col min="22" max="22" width="5.625" style="1" customWidth="1"/>
    <col min="23" max="23" width="9" style="1" customWidth="1"/>
    <col min="24" max="24" width="9.375" style="1" bestFit="1" customWidth="1"/>
    <col min="25" max="30" width="9.125" style="1" bestFit="1" customWidth="1"/>
    <col min="31" max="31" width="9.375" style="1" customWidth="1"/>
    <col min="32" max="32" width="8.125" style="1" customWidth="1"/>
    <col min="33" max="33" width="9.375" style="1" customWidth="1"/>
    <col min="34" max="34" width="9" style="1" customWidth="1"/>
    <col min="35" max="35" width="9" style="2" customWidth="1"/>
    <col min="36" max="16384" width="9" style="2"/>
  </cols>
  <sheetData>
    <row r="1" spans="1:34" s="3" customFormat="1" x14ac:dyDescent="0.15">
      <c r="A1" s="4" t="s">
        <v>26</v>
      </c>
      <c r="B1" s="4"/>
      <c r="C1" s="14" t="s">
        <v>62</v>
      </c>
      <c r="D1" s="4"/>
      <c r="E1" s="4" t="s">
        <v>77</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s="3" customFormat="1" ht="14.25"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s="3" customFormat="1" ht="15" customHeight="1" thickBot="1" x14ac:dyDescent="0.2">
      <c r="A3" s="357" t="s">
        <v>8</v>
      </c>
      <c r="B3" s="358"/>
      <c r="C3" s="359" t="s">
        <v>108</v>
      </c>
      <c r="D3" s="360"/>
      <c r="E3" s="360"/>
      <c r="F3" s="360"/>
      <c r="G3" s="360"/>
      <c r="H3" s="361"/>
      <c r="I3" s="18"/>
      <c r="J3" s="18"/>
      <c r="K3" s="4"/>
      <c r="L3" s="4"/>
      <c r="M3" s="4"/>
      <c r="N3" s="4"/>
      <c r="O3" s="4"/>
      <c r="P3" s="4"/>
      <c r="Q3" s="4"/>
      <c r="R3" s="4"/>
      <c r="S3" s="4"/>
      <c r="T3" s="4"/>
      <c r="U3" s="4"/>
      <c r="V3" s="4"/>
      <c r="W3" s="4"/>
      <c r="X3" s="4"/>
      <c r="Y3" s="4"/>
      <c r="Z3" s="4"/>
      <c r="AA3" s="4"/>
    </row>
    <row r="4" spans="1:34" s="3" customFormat="1" ht="15" customHeight="1" thickBot="1" x14ac:dyDescent="0.2">
      <c r="A4" s="357" t="s">
        <v>25</v>
      </c>
      <c r="B4" s="358"/>
      <c r="C4" s="362" t="s">
        <v>109</v>
      </c>
      <c r="D4" s="363"/>
      <c r="E4" s="363"/>
      <c r="F4" s="363"/>
      <c r="G4" s="363"/>
      <c r="H4" s="364"/>
      <c r="I4" s="18"/>
      <c r="J4" s="18"/>
      <c r="K4" s="4"/>
      <c r="L4" s="4"/>
      <c r="M4" s="4"/>
      <c r="N4" s="4"/>
      <c r="O4" s="4"/>
      <c r="P4" s="4"/>
      <c r="Q4" s="4"/>
      <c r="R4" s="4"/>
      <c r="S4" s="4"/>
      <c r="T4" s="4"/>
      <c r="U4" s="4"/>
      <c r="V4" s="4"/>
      <c r="W4" s="4"/>
      <c r="X4" s="4"/>
      <c r="Y4" s="4"/>
      <c r="Z4" s="4"/>
      <c r="AA4" s="4"/>
    </row>
    <row r="5" spans="1:34" s="3" customFormat="1" ht="15" customHeight="1" thickBot="1" x14ac:dyDescent="0.2">
      <c r="A5" s="357" t="s">
        <v>22</v>
      </c>
      <c r="B5" s="358"/>
      <c r="C5" s="362" t="s">
        <v>95</v>
      </c>
      <c r="D5" s="363"/>
      <c r="E5" s="363"/>
      <c r="F5" s="363"/>
      <c r="G5" s="363"/>
      <c r="H5" s="364"/>
      <c r="I5" s="18"/>
      <c r="J5" s="18"/>
      <c r="K5" s="4"/>
      <c r="L5" s="4"/>
      <c r="M5" s="4"/>
      <c r="N5" s="4"/>
      <c r="O5" s="4"/>
      <c r="P5" s="4"/>
      <c r="Q5" s="4"/>
      <c r="R5" s="4"/>
      <c r="S5" s="4"/>
      <c r="T5" s="4"/>
      <c r="U5" s="4"/>
      <c r="V5" s="4"/>
      <c r="W5" s="4"/>
      <c r="X5" s="4"/>
      <c r="Y5" s="4"/>
      <c r="Z5" s="4"/>
      <c r="AA5" s="4"/>
      <c r="AB5" s="4"/>
      <c r="AC5" s="4"/>
      <c r="AD5" s="4"/>
    </row>
    <row r="6" spans="1:34" s="3" customFormat="1" x14ac:dyDescent="0.15">
      <c r="A6" s="5"/>
      <c r="B6" s="5"/>
      <c r="C6" s="5"/>
      <c r="D6" s="5"/>
      <c r="E6" s="5"/>
      <c r="F6" s="18"/>
      <c r="G6" s="18"/>
      <c r="H6" s="18"/>
      <c r="I6" s="18"/>
      <c r="J6" s="18"/>
      <c r="K6" s="18"/>
      <c r="L6" s="18"/>
      <c r="M6" s="18"/>
      <c r="N6" s="18"/>
      <c r="O6" s="4"/>
      <c r="P6" s="4"/>
      <c r="Q6" s="4"/>
      <c r="R6" s="4"/>
      <c r="S6" s="4"/>
      <c r="T6" s="4"/>
      <c r="U6" s="4"/>
      <c r="V6" s="4"/>
      <c r="W6" s="4"/>
      <c r="X6" s="4"/>
      <c r="Y6" s="4"/>
      <c r="Z6" s="4"/>
      <c r="AA6" s="4"/>
      <c r="AB6" s="4"/>
      <c r="AC6" s="4"/>
      <c r="AD6" s="4"/>
      <c r="AE6" s="4"/>
      <c r="AF6" s="4"/>
      <c r="AG6" s="4"/>
      <c r="AH6" s="4"/>
    </row>
    <row r="7" spans="1:34" s="3" customFormat="1" ht="14.25" thickBot="1" x14ac:dyDescent="0.2">
      <c r="A7" s="5"/>
      <c r="B7" s="5"/>
      <c r="C7" s="9" t="s">
        <v>43</v>
      </c>
      <c r="D7" s="9"/>
      <c r="E7" s="9"/>
      <c r="F7" s="18"/>
      <c r="G7" s="18"/>
      <c r="H7" s="18"/>
      <c r="I7" s="18"/>
      <c r="J7" s="18"/>
      <c r="K7" s="18"/>
      <c r="L7" s="18"/>
      <c r="M7" s="18"/>
      <c r="N7" s="18"/>
      <c r="O7" s="4"/>
      <c r="P7" s="4"/>
      <c r="X7" s="4"/>
      <c r="Y7" s="4"/>
      <c r="Z7" s="4"/>
      <c r="AA7" s="4"/>
      <c r="AB7" s="4"/>
      <c r="AC7" s="4"/>
      <c r="AD7" s="4"/>
      <c r="AE7" s="4"/>
      <c r="AF7" s="4"/>
      <c r="AG7" s="4"/>
      <c r="AH7" s="4"/>
    </row>
    <row r="8" spans="1:34" s="3" customFormat="1" ht="18" customHeight="1" thickBot="1" x14ac:dyDescent="0.2">
      <c r="A8" s="5"/>
      <c r="B8" s="5"/>
      <c r="C8" s="15" t="s">
        <v>49</v>
      </c>
      <c r="D8" s="19"/>
      <c r="E8" s="19"/>
      <c r="F8" s="19"/>
      <c r="G8" s="19"/>
      <c r="H8" s="19"/>
      <c r="I8" s="19"/>
      <c r="J8" s="365">
        <f>J9/J12</f>
        <v>76535</v>
      </c>
      <c r="K8" s="365"/>
      <c r="L8" s="18" t="s">
        <v>54</v>
      </c>
      <c r="M8" s="4"/>
      <c r="N8" s="4"/>
      <c r="U8" s="4"/>
      <c r="V8" s="4"/>
      <c r="W8" s="4"/>
      <c r="X8" s="4"/>
      <c r="Y8" s="4"/>
      <c r="Z8" s="4"/>
      <c r="AA8" s="4"/>
      <c r="AB8" s="4"/>
      <c r="AC8" s="4"/>
      <c r="AD8" s="4"/>
      <c r="AE8" s="4"/>
      <c r="AF8" s="4"/>
    </row>
    <row r="9" spans="1:34" s="3" customFormat="1" ht="18" customHeight="1" thickBot="1" x14ac:dyDescent="0.2">
      <c r="A9" s="5"/>
      <c r="B9" s="5"/>
      <c r="C9" s="15" t="s">
        <v>50</v>
      </c>
      <c r="D9" s="19"/>
      <c r="E9" s="19"/>
      <c r="F9" s="19"/>
      <c r="G9" s="19"/>
      <c r="H9" s="19"/>
      <c r="I9" s="19"/>
      <c r="J9" s="365">
        <f>J10-J11</f>
        <v>734736</v>
      </c>
      <c r="K9" s="365"/>
      <c r="L9" s="18" t="s">
        <v>4</v>
      </c>
      <c r="M9" s="4"/>
      <c r="N9" s="4"/>
      <c r="U9" s="4"/>
      <c r="V9" s="4"/>
      <c r="W9" s="4"/>
      <c r="X9" s="4"/>
      <c r="Y9" s="4"/>
      <c r="Z9" s="4"/>
      <c r="AA9" s="4"/>
      <c r="AB9" s="4"/>
      <c r="AC9" s="4"/>
      <c r="AD9" s="4"/>
      <c r="AE9" s="4"/>
      <c r="AF9" s="4"/>
    </row>
    <row r="10" spans="1:34" s="3" customFormat="1" ht="18" customHeight="1" x14ac:dyDescent="0.15">
      <c r="A10" s="5"/>
      <c r="B10" s="5"/>
      <c r="C10" s="16" t="s">
        <v>30</v>
      </c>
      <c r="D10" s="20"/>
      <c r="E10" s="20"/>
      <c r="F10" s="20"/>
      <c r="G10" s="20"/>
      <c r="H10" s="20"/>
      <c r="I10" s="20"/>
      <c r="J10" s="366">
        <f>T47</f>
        <v>2814086</v>
      </c>
      <c r="K10" s="366"/>
      <c r="L10" s="18" t="s">
        <v>40</v>
      </c>
      <c r="M10" s="4"/>
      <c r="N10" s="4"/>
      <c r="U10" s="4"/>
      <c r="V10" s="4"/>
      <c r="W10" s="4"/>
      <c r="X10" s="4"/>
      <c r="Y10" s="4"/>
      <c r="Z10" s="4"/>
      <c r="AA10" s="4"/>
      <c r="AB10" s="4"/>
      <c r="AC10" s="4"/>
      <c r="AD10" s="4"/>
      <c r="AE10" s="4"/>
      <c r="AF10" s="4"/>
    </row>
    <row r="11" spans="1:34" s="3" customFormat="1" ht="18" customHeight="1" thickBot="1" x14ac:dyDescent="0.2">
      <c r="A11" s="5"/>
      <c r="B11" s="5"/>
      <c r="C11" s="17" t="s">
        <v>51</v>
      </c>
      <c r="D11" s="21"/>
      <c r="E11" s="21"/>
      <c r="F11" s="21"/>
      <c r="G11" s="21"/>
      <c r="H11" s="21"/>
      <c r="I11" s="21"/>
      <c r="J11" s="353">
        <f>AG47</f>
        <v>2079350</v>
      </c>
      <c r="K11" s="353"/>
      <c r="L11" s="18" t="s">
        <v>46</v>
      </c>
      <c r="M11" s="4"/>
      <c r="N11" s="4"/>
      <c r="O11" s="4"/>
      <c r="P11" s="4"/>
      <c r="Q11" s="4"/>
      <c r="R11" s="4"/>
      <c r="S11" s="4"/>
      <c r="T11" s="4"/>
      <c r="U11" s="4"/>
      <c r="V11" s="4"/>
      <c r="W11" s="4"/>
      <c r="X11" s="4"/>
      <c r="Y11" s="4"/>
      <c r="Z11" s="4"/>
      <c r="AA11" s="4"/>
      <c r="AB11" s="4"/>
      <c r="AC11" s="4"/>
      <c r="AD11" s="4"/>
      <c r="AE11" s="4"/>
      <c r="AF11" s="4"/>
    </row>
    <row r="12" spans="1:34" s="3" customFormat="1" ht="18" customHeight="1" thickBot="1" x14ac:dyDescent="0.2">
      <c r="A12" s="5"/>
      <c r="B12" s="5"/>
      <c r="C12" s="15" t="s">
        <v>2</v>
      </c>
      <c r="D12" s="19"/>
      <c r="E12" s="19"/>
      <c r="F12" s="19"/>
      <c r="G12" s="19"/>
      <c r="H12" s="19"/>
      <c r="I12" s="19"/>
      <c r="J12" s="354">
        <f>I47</f>
        <v>9.6</v>
      </c>
      <c r="K12" s="354"/>
      <c r="L12" s="18" t="s">
        <v>55</v>
      </c>
      <c r="M12" s="4"/>
      <c r="N12" s="4"/>
      <c r="O12" s="4"/>
      <c r="P12" s="4"/>
      <c r="Q12" s="4"/>
      <c r="R12" s="4"/>
      <c r="S12" s="4"/>
      <c r="T12" s="4"/>
      <c r="U12" s="4"/>
      <c r="V12" s="4"/>
      <c r="W12" s="4"/>
      <c r="X12" s="4"/>
      <c r="Y12" s="4"/>
      <c r="Z12" s="4"/>
      <c r="AA12" s="4"/>
      <c r="AB12" s="4"/>
      <c r="AC12" s="4"/>
      <c r="AD12" s="4"/>
      <c r="AE12" s="4"/>
      <c r="AF12" s="4"/>
    </row>
    <row r="13" spans="1:34" s="3" customFormat="1" x14ac:dyDescent="0.15">
      <c r="A13" s="5"/>
      <c r="B13" s="5"/>
      <c r="C13" s="18"/>
      <c r="D13" s="18"/>
      <c r="E13" s="18"/>
      <c r="F13" s="18"/>
      <c r="G13" s="18"/>
      <c r="H13" s="18"/>
      <c r="I13" s="18"/>
      <c r="J13" s="18"/>
      <c r="K13" s="18"/>
      <c r="L13" s="38"/>
      <c r="M13" s="38"/>
      <c r="N13" s="18"/>
      <c r="O13" s="4"/>
      <c r="P13" s="4"/>
      <c r="Q13" s="4"/>
      <c r="R13" s="4"/>
      <c r="S13" s="4"/>
      <c r="T13" s="4"/>
      <c r="U13" s="4"/>
      <c r="V13" s="4"/>
      <c r="W13" s="4"/>
      <c r="X13" s="4"/>
      <c r="Y13" s="4"/>
      <c r="Z13" s="4"/>
      <c r="AA13" s="4"/>
      <c r="AB13" s="4"/>
      <c r="AC13" s="4"/>
      <c r="AD13" s="4"/>
      <c r="AE13" s="4"/>
      <c r="AF13" s="4"/>
      <c r="AG13" s="4"/>
      <c r="AH13" s="4"/>
    </row>
    <row r="14" spans="1:34" s="3" customFormat="1" x14ac:dyDescent="0.15">
      <c r="A14" s="5"/>
      <c r="B14" s="5"/>
      <c r="C14" s="5"/>
      <c r="D14" s="5"/>
      <c r="E14" s="5"/>
      <c r="F14" s="18"/>
      <c r="G14" s="18"/>
      <c r="H14" s="18"/>
      <c r="I14" s="18"/>
      <c r="J14" s="18"/>
      <c r="K14" s="18"/>
      <c r="L14" s="18"/>
      <c r="M14" s="18"/>
      <c r="N14" s="18"/>
      <c r="O14" s="4"/>
      <c r="P14" s="4"/>
      <c r="Q14" s="4"/>
      <c r="R14" s="4"/>
      <c r="S14" s="4"/>
      <c r="T14" s="4"/>
      <c r="U14" s="4"/>
      <c r="V14" s="4"/>
      <c r="W14" s="4"/>
      <c r="X14" s="4"/>
      <c r="Y14" s="4"/>
      <c r="Z14" s="4"/>
      <c r="AA14" s="4"/>
      <c r="AB14" s="4"/>
      <c r="AC14" s="4"/>
      <c r="AD14" s="4"/>
      <c r="AE14" s="4"/>
      <c r="AF14" s="4"/>
      <c r="AG14" s="4"/>
      <c r="AH14" s="4"/>
    </row>
    <row r="15" spans="1:34" s="3" customFormat="1" ht="14.25" thickBot="1" x14ac:dyDescent="0.2">
      <c r="A15" s="6" t="s">
        <v>45</v>
      </c>
      <c r="B15" s="6"/>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4.25" thickBot="1" x14ac:dyDescent="0.2">
      <c r="A16" s="294" t="s">
        <v>23</v>
      </c>
      <c r="B16" s="295"/>
      <c r="C16" s="295"/>
      <c r="D16" s="295"/>
      <c r="E16" s="295"/>
      <c r="F16" s="295" t="s">
        <v>24</v>
      </c>
      <c r="G16" s="295"/>
      <c r="H16" s="295"/>
      <c r="I16" s="295"/>
      <c r="J16" s="295"/>
      <c r="K16" s="295"/>
      <c r="L16" s="295"/>
      <c r="M16" s="295"/>
      <c r="N16" s="295"/>
      <c r="O16" s="295"/>
      <c r="P16" s="295"/>
      <c r="Q16" s="295"/>
      <c r="R16" s="295"/>
      <c r="S16" s="295"/>
      <c r="T16" s="295"/>
      <c r="U16" s="355" t="s">
        <v>11</v>
      </c>
      <c r="V16" s="355"/>
      <c r="W16" s="355"/>
      <c r="X16" s="355"/>
      <c r="Y16" s="355"/>
      <c r="Z16" s="355"/>
      <c r="AA16" s="355"/>
      <c r="AB16" s="355"/>
      <c r="AC16" s="355"/>
      <c r="AD16" s="355"/>
      <c r="AE16" s="355"/>
      <c r="AF16" s="355"/>
      <c r="AG16" s="355"/>
      <c r="AH16" s="342" t="s">
        <v>36</v>
      </c>
    </row>
    <row r="17" spans="1:35" ht="14.25" thickBot="1" x14ac:dyDescent="0.2">
      <c r="A17" s="296"/>
      <c r="B17" s="297"/>
      <c r="C17" s="297"/>
      <c r="D17" s="297"/>
      <c r="E17" s="297"/>
      <c r="F17" s="301" t="s">
        <v>63</v>
      </c>
      <c r="G17" s="303" t="s">
        <v>64</v>
      </c>
      <c r="H17" s="301" t="s">
        <v>67</v>
      </c>
      <c r="I17" s="305" t="s">
        <v>48</v>
      </c>
      <c r="J17" s="297" t="s">
        <v>9</v>
      </c>
      <c r="K17" s="297" t="s">
        <v>74</v>
      </c>
      <c r="L17" s="297"/>
      <c r="M17" s="297"/>
      <c r="N17" s="297"/>
      <c r="O17" s="297"/>
      <c r="P17" s="297"/>
      <c r="Q17" s="345" t="s">
        <v>17</v>
      </c>
      <c r="R17" s="356" t="s">
        <v>5</v>
      </c>
      <c r="S17" s="356"/>
      <c r="T17" s="345" t="s">
        <v>18</v>
      </c>
      <c r="U17" s="308" t="s">
        <v>70</v>
      </c>
      <c r="V17" s="310" t="s">
        <v>64</v>
      </c>
      <c r="W17" s="312" t="s">
        <v>67</v>
      </c>
      <c r="X17" s="347" t="s">
        <v>9</v>
      </c>
      <c r="Y17" s="347" t="s">
        <v>21</v>
      </c>
      <c r="Z17" s="347"/>
      <c r="AA17" s="347"/>
      <c r="AB17" s="347"/>
      <c r="AC17" s="347"/>
      <c r="AD17" s="347"/>
      <c r="AE17" s="347" t="s">
        <v>17</v>
      </c>
      <c r="AF17" s="349" t="s">
        <v>35</v>
      </c>
      <c r="AG17" s="351" t="s">
        <v>18</v>
      </c>
      <c r="AH17" s="343"/>
    </row>
    <row r="18" spans="1:35" ht="15" customHeight="1" thickBot="1" x14ac:dyDescent="0.2">
      <c r="A18" s="7"/>
      <c r="B18" s="12" t="s">
        <v>13</v>
      </c>
      <c r="C18" s="12" t="s">
        <v>3</v>
      </c>
      <c r="D18" s="12" t="s">
        <v>52</v>
      </c>
      <c r="E18" s="12" t="s">
        <v>32</v>
      </c>
      <c r="F18" s="302"/>
      <c r="G18" s="304"/>
      <c r="H18" s="302"/>
      <c r="I18" s="306"/>
      <c r="J18" s="307"/>
      <c r="K18" s="12" t="s">
        <v>6</v>
      </c>
      <c r="L18" s="12" t="s">
        <v>27</v>
      </c>
      <c r="M18" s="12" t="s">
        <v>12</v>
      </c>
      <c r="N18" s="12" t="s">
        <v>12</v>
      </c>
      <c r="O18" s="12" t="s">
        <v>42</v>
      </c>
      <c r="P18" s="12" t="s">
        <v>1</v>
      </c>
      <c r="Q18" s="346"/>
      <c r="R18" s="200" t="s">
        <v>31</v>
      </c>
      <c r="S18" s="202" t="s">
        <v>15</v>
      </c>
      <c r="T18" s="346"/>
      <c r="U18" s="309"/>
      <c r="V18" s="311"/>
      <c r="W18" s="313"/>
      <c r="X18" s="348"/>
      <c r="Y18" s="203" t="s">
        <v>6</v>
      </c>
      <c r="Z18" s="203" t="s">
        <v>12</v>
      </c>
      <c r="AA18" s="203" t="s">
        <v>12</v>
      </c>
      <c r="AB18" s="203" t="s">
        <v>12</v>
      </c>
      <c r="AC18" s="203" t="s">
        <v>12</v>
      </c>
      <c r="AD18" s="203" t="s">
        <v>1</v>
      </c>
      <c r="AE18" s="348"/>
      <c r="AF18" s="350"/>
      <c r="AG18" s="352"/>
      <c r="AH18" s="344"/>
    </row>
    <row r="19" spans="1:35" s="1" customFormat="1" ht="27" customHeight="1" x14ac:dyDescent="0.15">
      <c r="A19" s="184">
        <v>1</v>
      </c>
      <c r="B19" s="268" t="s">
        <v>110</v>
      </c>
      <c r="C19" s="269" t="s">
        <v>78</v>
      </c>
      <c r="D19" s="185" t="s">
        <v>99</v>
      </c>
      <c r="E19" s="185"/>
      <c r="F19" s="186" t="s">
        <v>85</v>
      </c>
      <c r="G19" s="188" t="s">
        <v>64</v>
      </c>
      <c r="H19" s="186" t="s">
        <v>86</v>
      </c>
      <c r="I19" s="189">
        <v>6</v>
      </c>
      <c r="J19" s="176">
        <v>1170000</v>
      </c>
      <c r="K19" s="176">
        <v>30000</v>
      </c>
      <c r="L19" s="176">
        <v>0</v>
      </c>
      <c r="M19" s="176">
        <v>0</v>
      </c>
      <c r="N19" s="176">
        <v>0</v>
      </c>
      <c r="O19" s="176">
        <v>480000</v>
      </c>
      <c r="P19" s="176">
        <v>0</v>
      </c>
      <c r="Q19" s="176">
        <v>1680000</v>
      </c>
      <c r="R19" s="190"/>
      <c r="S19" s="176">
        <v>261376</v>
      </c>
      <c r="T19" s="176">
        <v>1941376</v>
      </c>
      <c r="U19" s="188" t="s">
        <v>97</v>
      </c>
      <c r="V19" s="188" t="s">
        <v>64</v>
      </c>
      <c r="W19" s="188" t="s">
        <v>98</v>
      </c>
      <c r="X19" s="176">
        <v>1170000</v>
      </c>
      <c r="Y19" s="176">
        <v>30000</v>
      </c>
      <c r="Z19" s="176">
        <v>0</v>
      </c>
      <c r="AA19" s="176">
        <v>0</v>
      </c>
      <c r="AB19" s="176">
        <v>0</v>
      </c>
      <c r="AC19" s="176">
        <v>0</v>
      </c>
      <c r="AD19" s="176">
        <v>0</v>
      </c>
      <c r="AE19" s="176">
        <v>1200000</v>
      </c>
      <c r="AF19" s="176">
        <v>186640</v>
      </c>
      <c r="AG19" s="176">
        <v>1386640</v>
      </c>
      <c r="AH19" s="177">
        <v>0.4</v>
      </c>
      <c r="AI19" s="162"/>
    </row>
    <row r="20" spans="1:35" s="1" customFormat="1" ht="27" customHeight="1" x14ac:dyDescent="0.15">
      <c r="A20" s="178">
        <v>2</v>
      </c>
      <c r="B20" s="13"/>
      <c r="C20" s="179"/>
      <c r="D20" s="179"/>
      <c r="E20" s="179"/>
      <c r="F20" s="180" t="s">
        <v>75</v>
      </c>
      <c r="G20" s="180" t="s">
        <v>64</v>
      </c>
      <c r="H20" s="180" t="s">
        <v>65</v>
      </c>
      <c r="I20" s="181"/>
      <c r="J20" s="182"/>
      <c r="K20" s="182"/>
      <c r="L20" s="182"/>
      <c r="M20" s="182"/>
      <c r="N20" s="182"/>
      <c r="O20" s="182"/>
      <c r="P20" s="182"/>
      <c r="Q20" s="182"/>
      <c r="R20" s="183"/>
      <c r="S20" s="182"/>
      <c r="T20" s="182"/>
      <c r="U20" s="180" t="s">
        <v>65</v>
      </c>
      <c r="V20" s="180" t="s">
        <v>64</v>
      </c>
      <c r="W20" s="180" t="s">
        <v>65</v>
      </c>
      <c r="X20" s="174"/>
      <c r="Y20" s="174"/>
      <c r="Z20" s="174"/>
      <c r="AA20" s="174"/>
      <c r="AB20" s="174"/>
      <c r="AC20" s="174"/>
      <c r="AD20" s="174"/>
      <c r="AE20" s="174"/>
      <c r="AF20" s="174"/>
      <c r="AG20" s="174"/>
      <c r="AH20" s="175" t="str">
        <f>IF(AG20=0,"",ROUND((#REF!-AG20)/AG20,3))</f>
        <v/>
      </c>
      <c r="AI20" s="60"/>
    </row>
    <row r="21" spans="1:35" s="1" customFormat="1" ht="27" customHeight="1" x14ac:dyDescent="0.15">
      <c r="A21" s="178">
        <v>3</v>
      </c>
      <c r="B21" s="169"/>
      <c r="C21" s="179"/>
      <c r="D21" s="179"/>
      <c r="E21" s="179"/>
      <c r="F21" s="180" t="s">
        <v>75</v>
      </c>
      <c r="G21" s="180" t="s">
        <v>64</v>
      </c>
      <c r="H21" s="180" t="s">
        <v>65</v>
      </c>
      <c r="I21" s="181"/>
      <c r="J21" s="182"/>
      <c r="K21" s="182"/>
      <c r="L21" s="182"/>
      <c r="M21" s="182"/>
      <c r="N21" s="182"/>
      <c r="O21" s="182"/>
      <c r="P21" s="182"/>
      <c r="Q21" s="182"/>
      <c r="R21" s="183"/>
      <c r="S21" s="182"/>
      <c r="T21" s="182"/>
      <c r="U21" s="180" t="s">
        <v>65</v>
      </c>
      <c r="V21" s="180" t="s">
        <v>64</v>
      </c>
      <c r="W21" s="180" t="s">
        <v>65</v>
      </c>
      <c r="X21" s="174"/>
      <c r="Y21" s="174"/>
      <c r="Z21" s="174"/>
      <c r="AA21" s="174"/>
      <c r="AB21" s="174"/>
      <c r="AC21" s="174"/>
      <c r="AD21" s="174"/>
      <c r="AE21" s="174"/>
      <c r="AF21" s="174"/>
      <c r="AG21" s="174"/>
      <c r="AH21" s="175" t="str">
        <f>IF(AG21=0,"",ROUND((#REF!-AG21)/AG21,3))</f>
        <v/>
      </c>
      <c r="AI21" s="60"/>
    </row>
    <row r="22" spans="1:35" s="1" customFormat="1" ht="27" customHeight="1" x14ac:dyDescent="0.15">
      <c r="A22" s="178">
        <v>4</v>
      </c>
      <c r="B22" s="169"/>
      <c r="C22" s="179"/>
      <c r="D22" s="179"/>
      <c r="E22" s="179"/>
      <c r="F22" s="180" t="s">
        <v>75</v>
      </c>
      <c r="G22" s="180" t="s">
        <v>64</v>
      </c>
      <c r="H22" s="180" t="s">
        <v>65</v>
      </c>
      <c r="I22" s="181"/>
      <c r="J22" s="182"/>
      <c r="K22" s="182"/>
      <c r="L22" s="182"/>
      <c r="M22" s="182"/>
      <c r="N22" s="182"/>
      <c r="O22" s="182"/>
      <c r="P22" s="182"/>
      <c r="Q22" s="182"/>
      <c r="R22" s="183"/>
      <c r="S22" s="182"/>
      <c r="T22" s="182"/>
      <c r="U22" s="180" t="s">
        <v>65</v>
      </c>
      <c r="V22" s="180" t="s">
        <v>64</v>
      </c>
      <c r="W22" s="180" t="s">
        <v>65</v>
      </c>
      <c r="X22" s="174"/>
      <c r="Y22" s="174"/>
      <c r="Z22" s="174"/>
      <c r="AA22" s="174"/>
      <c r="AB22" s="174"/>
      <c r="AC22" s="174"/>
      <c r="AD22" s="174"/>
      <c r="AE22" s="174"/>
      <c r="AF22" s="174"/>
      <c r="AG22" s="174"/>
      <c r="AH22" s="175" t="str">
        <f>IF(AG22=0,"",ROUND((#REF!-AG22)/AG22,3))</f>
        <v/>
      </c>
      <c r="AI22" s="60"/>
    </row>
    <row r="23" spans="1:35" s="1" customFormat="1" ht="27" customHeight="1" x14ac:dyDescent="0.15">
      <c r="A23" s="178">
        <v>5</v>
      </c>
      <c r="B23" s="169"/>
      <c r="C23" s="179"/>
      <c r="D23" s="179"/>
      <c r="E23" s="179"/>
      <c r="F23" s="180" t="s">
        <v>75</v>
      </c>
      <c r="G23" s="180" t="s">
        <v>64</v>
      </c>
      <c r="H23" s="180" t="s">
        <v>65</v>
      </c>
      <c r="I23" s="181"/>
      <c r="J23" s="182"/>
      <c r="K23" s="182"/>
      <c r="L23" s="182"/>
      <c r="M23" s="182"/>
      <c r="N23" s="182"/>
      <c r="O23" s="182"/>
      <c r="P23" s="182"/>
      <c r="Q23" s="182"/>
      <c r="R23" s="183"/>
      <c r="S23" s="182"/>
      <c r="T23" s="182"/>
      <c r="U23" s="180" t="s">
        <v>65</v>
      </c>
      <c r="V23" s="180" t="s">
        <v>64</v>
      </c>
      <c r="W23" s="180" t="s">
        <v>65</v>
      </c>
      <c r="X23" s="174"/>
      <c r="Y23" s="174"/>
      <c r="Z23" s="174"/>
      <c r="AA23" s="174"/>
      <c r="AB23" s="174"/>
      <c r="AC23" s="174"/>
      <c r="AD23" s="174"/>
      <c r="AE23" s="174"/>
      <c r="AF23" s="174"/>
      <c r="AG23" s="174"/>
      <c r="AH23" s="175" t="str">
        <f>IF(AG23=0,"",ROUND((#REF!-AG23)/AG23,3))</f>
        <v/>
      </c>
      <c r="AI23" s="60"/>
    </row>
    <row r="24" spans="1:35" s="1" customFormat="1" ht="27" customHeight="1" x14ac:dyDescent="0.15">
      <c r="A24" s="178">
        <v>6</v>
      </c>
      <c r="B24" s="169"/>
      <c r="C24" s="179"/>
      <c r="D24" s="179"/>
      <c r="E24" s="179"/>
      <c r="F24" s="180" t="s">
        <v>75</v>
      </c>
      <c r="G24" s="180" t="s">
        <v>64</v>
      </c>
      <c r="H24" s="180" t="s">
        <v>65</v>
      </c>
      <c r="I24" s="181"/>
      <c r="J24" s="182"/>
      <c r="K24" s="182"/>
      <c r="L24" s="182"/>
      <c r="M24" s="182"/>
      <c r="N24" s="182"/>
      <c r="O24" s="182"/>
      <c r="P24" s="182"/>
      <c r="Q24" s="182"/>
      <c r="R24" s="183"/>
      <c r="S24" s="182"/>
      <c r="T24" s="182"/>
      <c r="U24" s="180" t="s">
        <v>65</v>
      </c>
      <c r="V24" s="180" t="s">
        <v>64</v>
      </c>
      <c r="W24" s="180" t="s">
        <v>65</v>
      </c>
      <c r="X24" s="174"/>
      <c r="Y24" s="174"/>
      <c r="Z24" s="174"/>
      <c r="AA24" s="174"/>
      <c r="AB24" s="174"/>
      <c r="AC24" s="174"/>
      <c r="AD24" s="174"/>
      <c r="AE24" s="174"/>
      <c r="AF24" s="174"/>
      <c r="AG24" s="174"/>
      <c r="AH24" s="175" t="str">
        <f>IF(AG24=0,"",ROUND((#REF!-AG24)/AG24,3))</f>
        <v/>
      </c>
      <c r="AI24" s="60"/>
    </row>
    <row r="25" spans="1:35" s="1" customFormat="1" ht="27" customHeight="1" x14ac:dyDescent="0.15">
      <c r="A25" s="178">
        <v>7</v>
      </c>
      <c r="B25" s="169"/>
      <c r="C25" s="179"/>
      <c r="D25" s="179"/>
      <c r="E25" s="179"/>
      <c r="F25" s="180" t="s">
        <v>75</v>
      </c>
      <c r="G25" s="180" t="s">
        <v>64</v>
      </c>
      <c r="H25" s="180" t="s">
        <v>65</v>
      </c>
      <c r="I25" s="181"/>
      <c r="J25" s="182"/>
      <c r="K25" s="182"/>
      <c r="L25" s="182"/>
      <c r="M25" s="182"/>
      <c r="N25" s="182"/>
      <c r="O25" s="182"/>
      <c r="P25" s="182"/>
      <c r="Q25" s="182"/>
      <c r="R25" s="183"/>
      <c r="S25" s="182"/>
      <c r="T25" s="182"/>
      <c r="U25" s="180" t="s">
        <v>65</v>
      </c>
      <c r="V25" s="180" t="s">
        <v>64</v>
      </c>
      <c r="W25" s="180" t="s">
        <v>65</v>
      </c>
      <c r="X25" s="174"/>
      <c r="Y25" s="174"/>
      <c r="Z25" s="174"/>
      <c r="AA25" s="174"/>
      <c r="AB25" s="174"/>
      <c r="AC25" s="174"/>
      <c r="AD25" s="174"/>
      <c r="AE25" s="174"/>
      <c r="AF25" s="174"/>
      <c r="AG25" s="174"/>
      <c r="AH25" s="175" t="str">
        <f>IF(AG25=0,"",ROUND((#REF!-AG25)/AG25,3))</f>
        <v/>
      </c>
      <c r="AI25" s="60"/>
    </row>
    <row r="26" spans="1:35" s="1" customFormat="1" ht="10.5" customHeight="1" x14ac:dyDescent="0.15">
      <c r="A26" s="330"/>
      <c r="B26" s="212"/>
      <c r="C26" s="332" t="s">
        <v>107</v>
      </c>
      <c r="D26" s="332"/>
      <c r="E26" s="332"/>
      <c r="F26" s="288"/>
      <c r="G26" s="288"/>
      <c r="H26" s="288"/>
      <c r="I26" s="334"/>
      <c r="J26" s="326"/>
      <c r="K26" s="326"/>
      <c r="L26" s="326"/>
      <c r="M26" s="326"/>
      <c r="N26" s="326"/>
      <c r="O26" s="326"/>
      <c r="P26" s="326"/>
      <c r="Q26" s="326"/>
      <c r="R26" s="328"/>
      <c r="S26" s="326"/>
      <c r="T26" s="326"/>
      <c r="U26" s="288"/>
      <c r="V26" s="288"/>
      <c r="W26" s="288"/>
      <c r="X26" s="322"/>
      <c r="Y26" s="322"/>
      <c r="Z26" s="322"/>
      <c r="AA26" s="322"/>
      <c r="AB26" s="322"/>
      <c r="AC26" s="322"/>
      <c r="AD26" s="322"/>
      <c r="AE26" s="322"/>
      <c r="AF26" s="322"/>
      <c r="AG26" s="322"/>
      <c r="AH26" s="324"/>
      <c r="AI26" s="60"/>
    </row>
    <row r="27" spans="1:35" s="1" customFormat="1" ht="10.5" customHeight="1" x14ac:dyDescent="0.15">
      <c r="A27" s="331"/>
      <c r="B27" s="213"/>
      <c r="C27" s="333"/>
      <c r="D27" s="333"/>
      <c r="E27" s="333"/>
      <c r="F27" s="289"/>
      <c r="G27" s="289"/>
      <c r="H27" s="289"/>
      <c r="I27" s="335"/>
      <c r="J27" s="327"/>
      <c r="K27" s="327"/>
      <c r="L27" s="327"/>
      <c r="M27" s="327"/>
      <c r="N27" s="327"/>
      <c r="O27" s="327"/>
      <c r="P27" s="327"/>
      <c r="Q27" s="327"/>
      <c r="R27" s="329"/>
      <c r="S27" s="327"/>
      <c r="T27" s="327"/>
      <c r="U27" s="289"/>
      <c r="V27" s="289"/>
      <c r="W27" s="289"/>
      <c r="X27" s="323"/>
      <c r="Y27" s="323"/>
      <c r="Z27" s="323"/>
      <c r="AA27" s="323"/>
      <c r="AB27" s="323"/>
      <c r="AC27" s="323"/>
      <c r="AD27" s="323"/>
      <c r="AE27" s="323"/>
      <c r="AF27" s="323"/>
      <c r="AG27" s="323"/>
      <c r="AH27" s="325"/>
      <c r="AI27" s="60"/>
    </row>
    <row r="28" spans="1:35" s="1" customFormat="1" ht="27" customHeight="1" thickBot="1" x14ac:dyDescent="0.2">
      <c r="A28" s="167">
        <v>15</v>
      </c>
      <c r="B28" s="13"/>
      <c r="C28" s="168"/>
      <c r="D28" s="168"/>
      <c r="E28" s="168"/>
      <c r="F28" s="164" t="s">
        <v>75</v>
      </c>
      <c r="G28" s="164" t="s">
        <v>64</v>
      </c>
      <c r="H28" s="164" t="s">
        <v>65</v>
      </c>
      <c r="I28" s="172"/>
      <c r="J28" s="170"/>
      <c r="K28" s="170"/>
      <c r="L28" s="170"/>
      <c r="M28" s="170"/>
      <c r="N28" s="170"/>
      <c r="O28" s="170"/>
      <c r="P28" s="170"/>
      <c r="Q28" s="170"/>
      <c r="R28" s="173"/>
      <c r="S28" s="170"/>
      <c r="T28" s="170"/>
      <c r="U28" s="164" t="s">
        <v>65</v>
      </c>
      <c r="V28" s="164" t="s">
        <v>64</v>
      </c>
      <c r="W28" s="164" t="s">
        <v>65</v>
      </c>
      <c r="X28" s="171"/>
      <c r="Y28" s="171"/>
      <c r="Z28" s="171"/>
      <c r="AA28" s="171"/>
      <c r="AB28" s="171"/>
      <c r="AC28" s="171"/>
      <c r="AD28" s="171"/>
      <c r="AE28" s="171"/>
      <c r="AF28" s="171"/>
      <c r="AG28" s="171"/>
      <c r="AH28" s="166" t="str">
        <f>IF(AG28=0,"",ROUND((#REF!-AG28)/AG28,3))</f>
        <v/>
      </c>
      <c r="AI28" s="60"/>
    </row>
    <row r="29" spans="1:35" ht="16.5" customHeight="1" thickTop="1" thickBot="1" x14ac:dyDescent="0.2">
      <c r="A29" s="336" t="s">
        <v>44</v>
      </c>
      <c r="B29" s="337"/>
      <c r="C29" s="337"/>
      <c r="D29" s="337"/>
      <c r="E29" s="338"/>
      <c r="F29" s="22"/>
      <c r="G29" s="27"/>
      <c r="H29" s="27"/>
      <c r="I29" s="163">
        <f t="shared" ref="I29:Q29" si="0">SUM(I19:I28)</f>
        <v>6</v>
      </c>
      <c r="J29" s="34">
        <f t="shared" si="0"/>
        <v>1170000</v>
      </c>
      <c r="K29" s="34">
        <f t="shared" si="0"/>
        <v>30000</v>
      </c>
      <c r="L29" s="34">
        <f t="shared" si="0"/>
        <v>0</v>
      </c>
      <c r="M29" s="34">
        <f t="shared" si="0"/>
        <v>0</v>
      </c>
      <c r="N29" s="34">
        <f t="shared" si="0"/>
        <v>0</v>
      </c>
      <c r="O29" s="34">
        <f t="shared" si="0"/>
        <v>480000</v>
      </c>
      <c r="P29" s="34">
        <f t="shared" si="0"/>
        <v>0</v>
      </c>
      <c r="Q29" s="34">
        <f t="shared" si="0"/>
        <v>1680000</v>
      </c>
      <c r="R29" s="201"/>
      <c r="S29" s="34">
        <f>SUM(S19:S28)</f>
        <v>261376</v>
      </c>
      <c r="T29" s="44">
        <f>SUM(T19:T28)</f>
        <v>1941376</v>
      </c>
      <c r="U29" s="46"/>
      <c r="V29" s="48"/>
      <c r="W29" s="50"/>
      <c r="X29" s="52">
        <f t="shared" ref="X29:AH29" si="1">SUM(X19:X28)</f>
        <v>1170000</v>
      </c>
      <c r="Y29" s="34">
        <f t="shared" si="1"/>
        <v>30000</v>
      </c>
      <c r="Z29" s="34">
        <f t="shared" si="1"/>
        <v>0</v>
      </c>
      <c r="AA29" s="34">
        <f t="shared" si="1"/>
        <v>0</v>
      </c>
      <c r="AB29" s="34">
        <f t="shared" si="1"/>
        <v>0</v>
      </c>
      <c r="AC29" s="34">
        <f t="shared" si="1"/>
        <v>0</v>
      </c>
      <c r="AD29" s="34">
        <f t="shared" si="1"/>
        <v>0</v>
      </c>
      <c r="AE29" s="34">
        <f t="shared" si="1"/>
        <v>1200000</v>
      </c>
      <c r="AF29" s="34">
        <f t="shared" si="1"/>
        <v>186640</v>
      </c>
      <c r="AG29" s="54">
        <f t="shared" si="1"/>
        <v>1386640</v>
      </c>
      <c r="AH29" s="56">
        <f t="shared" si="1"/>
        <v>0.4</v>
      </c>
    </row>
    <row r="30" spans="1:35" ht="16.5" customHeight="1" x14ac:dyDescent="0.15">
      <c r="A30" s="8"/>
      <c r="B30" s="8"/>
      <c r="C30" s="8"/>
      <c r="D30" s="8"/>
      <c r="E30" s="8"/>
      <c r="F30" s="23"/>
      <c r="G30" s="23"/>
      <c r="H30" s="23"/>
      <c r="I30" s="23"/>
      <c r="J30" s="35"/>
      <c r="K30" s="35"/>
      <c r="L30" s="35"/>
      <c r="M30" s="35"/>
      <c r="N30" s="35"/>
      <c r="O30" s="35"/>
      <c r="P30" s="35"/>
      <c r="Q30" s="35"/>
      <c r="R30" s="41"/>
      <c r="S30" s="35"/>
      <c r="T30" s="35"/>
      <c r="U30" s="23"/>
      <c r="V30" s="23"/>
      <c r="W30" s="23"/>
      <c r="X30" s="35"/>
      <c r="Y30" s="35"/>
      <c r="Z30" s="35"/>
      <c r="AA30" s="35"/>
      <c r="AB30" s="35"/>
      <c r="AC30" s="35"/>
      <c r="AD30" s="35"/>
      <c r="AE30" s="35"/>
      <c r="AF30" s="35"/>
      <c r="AG30" s="35"/>
      <c r="AH30" s="57"/>
    </row>
    <row r="31" spans="1:35" s="3" customFormat="1" ht="16.5" customHeight="1" thickBot="1" x14ac:dyDescent="0.2">
      <c r="A31" s="9" t="s">
        <v>47</v>
      </c>
      <c r="B31" s="9"/>
      <c r="C31" s="5"/>
      <c r="D31" s="5"/>
      <c r="E31" s="5"/>
      <c r="F31" s="24"/>
      <c r="G31" s="24"/>
      <c r="H31" s="24"/>
      <c r="I31" s="24"/>
      <c r="J31" s="36"/>
      <c r="K31" s="36"/>
      <c r="L31" s="36"/>
      <c r="M31" s="36"/>
      <c r="N31" s="36"/>
      <c r="O31" s="36"/>
      <c r="P31" s="36"/>
      <c r="Q31" s="36"/>
      <c r="R31" s="42"/>
      <c r="S31" s="36"/>
      <c r="T31" s="36"/>
      <c r="U31" s="24"/>
      <c r="V31" s="24"/>
      <c r="W31" s="24"/>
      <c r="X31" s="36"/>
      <c r="Y31" s="36"/>
      <c r="Z31" s="36"/>
      <c r="AA31" s="36"/>
      <c r="AB31" s="36"/>
      <c r="AC31" s="36"/>
      <c r="AD31" s="36"/>
      <c r="AE31" s="36"/>
      <c r="AF31" s="36"/>
      <c r="AG31" s="36"/>
      <c r="AH31" s="58"/>
    </row>
    <row r="32" spans="1:35" ht="14.25" thickBot="1" x14ac:dyDescent="0.2">
      <c r="A32" s="294" t="s">
        <v>23</v>
      </c>
      <c r="B32" s="295"/>
      <c r="C32" s="295"/>
      <c r="D32" s="295"/>
      <c r="E32" s="295"/>
      <c r="F32" s="295" t="s">
        <v>24</v>
      </c>
      <c r="G32" s="295"/>
      <c r="H32" s="295"/>
      <c r="I32" s="295"/>
      <c r="J32" s="295"/>
      <c r="K32" s="295"/>
      <c r="L32" s="295"/>
      <c r="M32" s="295"/>
      <c r="N32" s="295"/>
      <c r="O32" s="295"/>
      <c r="P32" s="295"/>
      <c r="Q32" s="295"/>
      <c r="R32" s="295"/>
      <c r="S32" s="295"/>
      <c r="T32" s="295"/>
      <c r="U32" s="320" t="s">
        <v>11</v>
      </c>
      <c r="V32" s="320"/>
      <c r="W32" s="320"/>
      <c r="X32" s="320"/>
      <c r="Y32" s="320"/>
      <c r="Z32" s="320"/>
      <c r="AA32" s="320"/>
      <c r="AB32" s="320"/>
      <c r="AC32" s="320"/>
      <c r="AD32" s="320"/>
      <c r="AE32" s="320"/>
      <c r="AF32" s="320"/>
      <c r="AG32" s="320"/>
      <c r="AH32" s="298" t="s">
        <v>36</v>
      </c>
    </row>
    <row r="33" spans="1:35" ht="14.25" thickBot="1" x14ac:dyDescent="0.2">
      <c r="A33" s="296"/>
      <c r="B33" s="297"/>
      <c r="C33" s="297"/>
      <c r="D33" s="297"/>
      <c r="E33" s="297"/>
      <c r="F33" s="301" t="s">
        <v>63</v>
      </c>
      <c r="G33" s="303" t="s">
        <v>64</v>
      </c>
      <c r="H33" s="301" t="s">
        <v>67</v>
      </c>
      <c r="I33" s="305" t="s">
        <v>48</v>
      </c>
      <c r="J33" s="297" t="s">
        <v>9</v>
      </c>
      <c r="K33" s="297" t="s">
        <v>74</v>
      </c>
      <c r="L33" s="297"/>
      <c r="M33" s="297"/>
      <c r="N33" s="297"/>
      <c r="O33" s="297"/>
      <c r="P33" s="297"/>
      <c r="Q33" s="297" t="s">
        <v>17</v>
      </c>
      <c r="R33" s="321" t="s">
        <v>5</v>
      </c>
      <c r="S33" s="321"/>
      <c r="T33" s="297" t="s">
        <v>18</v>
      </c>
      <c r="U33" s="308" t="s">
        <v>70</v>
      </c>
      <c r="V33" s="310" t="s">
        <v>64</v>
      </c>
      <c r="W33" s="312" t="s">
        <v>67</v>
      </c>
      <c r="X33" s="314" t="s">
        <v>9</v>
      </c>
      <c r="Y33" s="314" t="s">
        <v>21</v>
      </c>
      <c r="Z33" s="314"/>
      <c r="AA33" s="314"/>
      <c r="AB33" s="314"/>
      <c r="AC33" s="314"/>
      <c r="AD33" s="314"/>
      <c r="AE33" s="314" t="s">
        <v>17</v>
      </c>
      <c r="AF33" s="316" t="s">
        <v>35</v>
      </c>
      <c r="AG33" s="318" t="s">
        <v>18</v>
      </c>
      <c r="AH33" s="299"/>
    </row>
    <row r="34" spans="1:35" ht="15" customHeight="1" thickBot="1" x14ac:dyDescent="0.2">
      <c r="A34" s="7"/>
      <c r="B34" s="12" t="s">
        <v>13</v>
      </c>
      <c r="C34" s="12" t="s">
        <v>3</v>
      </c>
      <c r="D34" s="12" t="s">
        <v>52</v>
      </c>
      <c r="E34" s="12" t="s">
        <v>32</v>
      </c>
      <c r="F34" s="302"/>
      <c r="G34" s="304"/>
      <c r="H34" s="302"/>
      <c r="I34" s="306"/>
      <c r="J34" s="307"/>
      <c r="K34" s="12" t="s">
        <v>6</v>
      </c>
      <c r="L34" s="12" t="s">
        <v>27</v>
      </c>
      <c r="M34" s="12" t="s">
        <v>12</v>
      </c>
      <c r="N34" s="12" t="s">
        <v>12</v>
      </c>
      <c r="O34" s="12" t="s">
        <v>42</v>
      </c>
      <c r="P34" s="12" t="s">
        <v>1</v>
      </c>
      <c r="Q34" s="307"/>
      <c r="R34" s="39" t="s">
        <v>31</v>
      </c>
      <c r="S34" s="39" t="s">
        <v>15</v>
      </c>
      <c r="T34" s="307"/>
      <c r="U34" s="309"/>
      <c r="V34" s="311"/>
      <c r="W34" s="313"/>
      <c r="X34" s="315"/>
      <c r="Y34" s="51" t="s">
        <v>6</v>
      </c>
      <c r="Z34" s="51" t="s">
        <v>12</v>
      </c>
      <c r="AA34" s="51" t="s">
        <v>12</v>
      </c>
      <c r="AB34" s="51" t="s">
        <v>12</v>
      </c>
      <c r="AC34" s="51" t="s">
        <v>12</v>
      </c>
      <c r="AD34" s="51" t="s">
        <v>1</v>
      </c>
      <c r="AE34" s="315"/>
      <c r="AF34" s="317"/>
      <c r="AG34" s="319"/>
      <c r="AH34" s="300"/>
    </row>
    <row r="35" spans="1:35" s="1" customFormat="1" ht="27" customHeight="1" x14ac:dyDescent="0.15">
      <c r="A35" s="167">
        <v>1</v>
      </c>
      <c r="B35" s="268" t="s">
        <v>110</v>
      </c>
      <c r="C35" s="168" t="s">
        <v>100</v>
      </c>
      <c r="D35" s="168"/>
      <c r="E35" s="168"/>
      <c r="F35" s="187" t="s">
        <v>85</v>
      </c>
      <c r="G35" s="164" t="s">
        <v>64</v>
      </c>
      <c r="H35" s="187" t="s">
        <v>86</v>
      </c>
      <c r="I35" s="187">
        <v>3.6</v>
      </c>
      <c r="J35" s="171">
        <v>674710</v>
      </c>
      <c r="K35" s="171">
        <v>18000</v>
      </c>
      <c r="L35" s="171">
        <v>0</v>
      </c>
      <c r="M35" s="171">
        <v>0</v>
      </c>
      <c r="N35" s="171">
        <v>0</v>
      </c>
      <c r="O35" s="171">
        <v>180000</v>
      </c>
      <c r="P35" s="171">
        <v>0</v>
      </c>
      <c r="Q35" s="171">
        <v>872710</v>
      </c>
      <c r="R35" s="209"/>
      <c r="S35" s="171">
        <v>0</v>
      </c>
      <c r="T35" s="171">
        <v>872710</v>
      </c>
      <c r="U35" s="187" t="s">
        <v>97</v>
      </c>
      <c r="V35" s="187" t="s">
        <v>64</v>
      </c>
      <c r="W35" s="187" t="s">
        <v>98</v>
      </c>
      <c r="X35" s="171">
        <v>674710</v>
      </c>
      <c r="Y35" s="171">
        <v>18000</v>
      </c>
      <c r="Z35" s="171">
        <v>0</v>
      </c>
      <c r="AA35" s="171">
        <v>0</v>
      </c>
      <c r="AB35" s="171">
        <v>0</v>
      </c>
      <c r="AC35" s="171">
        <v>0</v>
      </c>
      <c r="AD35" s="171">
        <v>0</v>
      </c>
      <c r="AE35" s="171">
        <v>692710</v>
      </c>
      <c r="AF35" s="171">
        <v>0</v>
      </c>
      <c r="AG35" s="171">
        <v>692710</v>
      </c>
      <c r="AH35" s="210">
        <v>0.26</v>
      </c>
      <c r="AI35" s="60"/>
    </row>
    <row r="36" spans="1:35" s="1" customFormat="1" ht="27" customHeight="1" x14ac:dyDescent="0.15">
      <c r="A36" s="167">
        <v>2</v>
      </c>
      <c r="B36" s="270"/>
      <c r="C36" s="168"/>
      <c r="D36" s="168"/>
      <c r="E36" s="168"/>
      <c r="F36" s="164" t="s">
        <v>75</v>
      </c>
      <c r="G36" s="164" t="s">
        <v>64</v>
      </c>
      <c r="H36" s="164" t="s">
        <v>65</v>
      </c>
      <c r="I36" s="164"/>
      <c r="J36" s="164"/>
      <c r="K36" s="164"/>
      <c r="L36" s="164"/>
      <c r="M36" s="164"/>
      <c r="N36" s="164"/>
      <c r="O36" s="164"/>
      <c r="P36" s="164"/>
      <c r="Q36" s="164"/>
      <c r="R36" s="169"/>
      <c r="S36" s="164"/>
      <c r="T36" s="164"/>
      <c r="U36" s="164" t="s">
        <v>65</v>
      </c>
      <c r="V36" s="164" t="s">
        <v>64</v>
      </c>
      <c r="W36" s="164" t="s">
        <v>65</v>
      </c>
      <c r="X36" s="165"/>
      <c r="Y36" s="165"/>
      <c r="Z36" s="165"/>
      <c r="AA36" s="165"/>
      <c r="AB36" s="165"/>
      <c r="AC36" s="165"/>
      <c r="AD36" s="165"/>
      <c r="AE36" s="164"/>
      <c r="AF36" s="164"/>
      <c r="AG36" s="164"/>
      <c r="AH36" s="211" t="str">
        <f>IF(AG36=0,"",ROUND((#REF!-AG36)/AG36,3))</f>
        <v/>
      </c>
      <c r="AI36" s="60"/>
    </row>
    <row r="37" spans="1:35" s="1" customFormat="1" ht="27" customHeight="1" x14ac:dyDescent="0.15">
      <c r="A37" s="167">
        <v>3</v>
      </c>
      <c r="B37" s="270"/>
      <c r="C37" s="168"/>
      <c r="D37" s="168"/>
      <c r="E37" s="168"/>
      <c r="F37" s="164" t="s">
        <v>75</v>
      </c>
      <c r="G37" s="164" t="s">
        <v>64</v>
      </c>
      <c r="H37" s="164" t="s">
        <v>65</v>
      </c>
      <c r="I37" s="164"/>
      <c r="J37" s="164"/>
      <c r="K37" s="164"/>
      <c r="L37" s="164"/>
      <c r="M37" s="164"/>
      <c r="N37" s="164"/>
      <c r="O37" s="164"/>
      <c r="P37" s="164"/>
      <c r="Q37" s="164"/>
      <c r="R37" s="169"/>
      <c r="S37" s="164"/>
      <c r="T37" s="164"/>
      <c r="U37" s="164" t="s">
        <v>65</v>
      </c>
      <c r="V37" s="164" t="s">
        <v>64</v>
      </c>
      <c r="W37" s="164" t="s">
        <v>65</v>
      </c>
      <c r="X37" s="165"/>
      <c r="Y37" s="165"/>
      <c r="Z37" s="165"/>
      <c r="AA37" s="165"/>
      <c r="AB37" s="165"/>
      <c r="AC37" s="165"/>
      <c r="AD37" s="165"/>
      <c r="AE37" s="164"/>
      <c r="AF37" s="164"/>
      <c r="AG37" s="164"/>
      <c r="AH37" s="211" t="str">
        <f>IF(AG37=0,"",ROUND((#REF!-AG37)/AG37,3))</f>
        <v/>
      </c>
      <c r="AI37" s="60"/>
    </row>
    <row r="38" spans="1:35" s="1" customFormat="1" ht="27" customHeight="1" x14ac:dyDescent="0.15">
      <c r="A38" s="167">
        <v>4</v>
      </c>
      <c r="B38" s="270"/>
      <c r="C38" s="168"/>
      <c r="D38" s="168"/>
      <c r="E38" s="168"/>
      <c r="F38" s="164" t="s">
        <v>75</v>
      </c>
      <c r="G38" s="164" t="s">
        <v>64</v>
      </c>
      <c r="H38" s="164" t="s">
        <v>65</v>
      </c>
      <c r="I38" s="164"/>
      <c r="J38" s="164"/>
      <c r="K38" s="164"/>
      <c r="L38" s="164"/>
      <c r="M38" s="164"/>
      <c r="N38" s="164"/>
      <c r="O38" s="164"/>
      <c r="P38" s="164"/>
      <c r="Q38" s="164"/>
      <c r="R38" s="169"/>
      <c r="S38" s="164"/>
      <c r="T38" s="164"/>
      <c r="U38" s="164" t="s">
        <v>65</v>
      </c>
      <c r="V38" s="164" t="s">
        <v>64</v>
      </c>
      <c r="W38" s="164" t="s">
        <v>65</v>
      </c>
      <c r="X38" s="165"/>
      <c r="Y38" s="165"/>
      <c r="Z38" s="165"/>
      <c r="AA38" s="165"/>
      <c r="AB38" s="165"/>
      <c r="AC38" s="165"/>
      <c r="AD38" s="165"/>
      <c r="AE38" s="164"/>
      <c r="AF38" s="164"/>
      <c r="AG38" s="164"/>
      <c r="AH38" s="211" t="str">
        <f>IF(AG38=0,"",ROUND((#REF!-AG38)/AG38,3))</f>
        <v/>
      </c>
      <c r="AI38" s="60"/>
    </row>
    <row r="39" spans="1:35" s="1" customFormat="1" ht="27" customHeight="1" x14ac:dyDescent="0.15">
      <c r="A39" s="167">
        <v>5</v>
      </c>
      <c r="B39" s="270"/>
      <c r="C39" s="168"/>
      <c r="D39" s="168"/>
      <c r="E39" s="168"/>
      <c r="F39" s="164" t="s">
        <v>75</v>
      </c>
      <c r="G39" s="164" t="s">
        <v>64</v>
      </c>
      <c r="H39" s="164" t="s">
        <v>65</v>
      </c>
      <c r="I39" s="164"/>
      <c r="J39" s="164"/>
      <c r="K39" s="164"/>
      <c r="L39" s="164"/>
      <c r="M39" s="164"/>
      <c r="N39" s="164"/>
      <c r="O39" s="164"/>
      <c r="P39" s="164"/>
      <c r="Q39" s="164"/>
      <c r="R39" s="169"/>
      <c r="S39" s="164"/>
      <c r="T39" s="164"/>
      <c r="U39" s="164" t="s">
        <v>65</v>
      </c>
      <c r="V39" s="164" t="s">
        <v>64</v>
      </c>
      <c r="W39" s="164" t="s">
        <v>65</v>
      </c>
      <c r="X39" s="165"/>
      <c r="Y39" s="165"/>
      <c r="Z39" s="165"/>
      <c r="AA39" s="165"/>
      <c r="AB39" s="165"/>
      <c r="AC39" s="165"/>
      <c r="AD39" s="165"/>
      <c r="AE39" s="164"/>
      <c r="AF39" s="164"/>
      <c r="AG39" s="164"/>
      <c r="AH39" s="211" t="str">
        <f>IF(AG39=0,"",ROUND((#REF!-AG39)/AG39,3))</f>
        <v/>
      </c>
      <c r="AI39" s="60"/>
    </row>
    <row r="40" spans="1:35" s="1" customFormat="1" ht="27" customHeight="1" x14ac:dyDescent="0.15">
      <c r="A40" s="167">
        <v>6</v>
      </c>
      <c r="B40" s="270"/>
      <c r="C40" s="168"/>
      <c r="D40" s="168"/>
      <c r="E40" s="168"/>
      <c r="F40" s="164" t="s">
        <v>75</v>
      </c>
      <c r="G40" s="164" t="s">
        <v>64</v>
      </c>
      <c r="H40" s="164" t="s">
        <v>65</v>
      </c>
      <c r="I40" s="164"/>
      <c r="J40" s="164"/>
      <c r="K40" s="164"/>
      <c r="L40" s="164"/>
      <c r="M40" s="164"/>
      <c r="N40" s="164"/>
      <c r="O40" s="164"/>
      <c r="P40" s="164"/>
      <c r="Q40" s="164"/>
      <c r="R40" s="169"/>
      <c r="S40" s="164"/>
      <c r="T40" s="164"/>
      <c r="U40" s="164" t="s">
        <v>65</v>
      </c>
      <c r="V40" s="164" t="s">
        <v>64</v>
      </c>
      <c r="W40" s="164" t="s">
        <v>65</v>
      </c>
      <c r="X40" s="165"/>
      <c r="Y40" s="165"/>
      <c r="Z40" s="165"/>
      <c r="AA40" s="165"/>
      <c r="AB40" s="165"/>
      <c r="AC40" s="165"/>
      <c r="AD40" s="165"/>
      <c r="AE40" s="164"/>
      <c r="AF40" s="164"/>
      <c r="AG40" s="164"/>
      <c r="AH40" s="211" t="str">
        <f>IF(AG40=0,"",ROUND((#REF!-AG40)/AG40,3))</f>
        <v/>
      </c>
      <c r="AI40" s="60"/>
    </row>
    <row r="41" spans="1:35" s="1" customFormat="1" ht="27" customHeight="1" x14ac:dyDescent="0.15">
      <c r="A41" s="167">
        <v>7</v>
      </c>
      <c r="B41" s="270"/>
      <c r="C41" s="168"/>
      <c r="D41" s="168"/>
      <c r="E41" s="168"/>
      <c r="F41" s="164" t="s">
        <v>75</v>
      </c>
      <c r="G41" s="164" t="s">
        <v>64</v>
      </c>
      <c r="H41" s="164" t="s">
        <v>65</v>
      </c>
      <c r="I41" s="164"/>
      <c r="J41" s="164"/>
      <c r="K41" s="164"/>
      <c r="L41" s="164"/>
      <c r="M41" s="164"/>
      <c r="N41" s="164"/>
      <c r="O41" s="164"/>
      <c r="P41" s="164"/>
      <c r="Q41" s="164"/>
      <c r="R41" s="169"/>
      <c r="S41" s="164"/>
      <c r="T41" s="164"/>
      <c r="U41" s="164" t="s">
        <v>65</v>
      </c>
      <c r="V41" s="164" t="s">
        <v>64</v>
      </c>
      <c r="W41" s="164" t="s">
        <v>65</v>
      </c>
      <c r="X41" s="165"/>
      <c r="Y41" s="165"/>
      <c r="Z41" s="165"/>
      <c r="AA41" s="165"/>
      <c r="AB41" s="165"/>
      <c r="AC41" s="165"/>
      <c r="AD41" s="165"/>
      <c r="AE41" s="164"/>
      <c r="AF41" s="164"/>
      <c r="AG41" s="164"/>
      <c r="AH41" s="211" t="str">
        <f>IF(AG41=0,"",ROUND((#REF!-AG41)/AG41,3))</f>
        <v/>
      </c>
      <c r="AI41" s="60"/>
    </row>
    <row r="42" spans="1:35" s="1" customFormat="1" ht="10.5" customHeight="1" x14ac:dyDescent="0.15">
      <c r="A42" s="330"/>
      <c r="B42" s="212"/>
      <c r="C42" s="332" t="s">
        <v>107</v>
      </c>
      <c r="D42" s="332"/>
      <c r="E42" s="332"/>
      <c r="F42" s="288"/>
      <c r="G42" s="288"/>
      <c r="H42" s="288"/>
      <c r="I42" s="288"/>
      <c r="J42" s="288"/>
      <c r="K42" s="288"/>
      <c r="L42" s="288"/>
      <c r="M42" s="288"/>
      <c r="N42" s="288"/>
      <c r="O42" s="288"/>
      <c r="P42" s="288"/>
      <c r="Q42" s="288"/>
      <c r="R42" s="367"/>
      <c r="S42" s="288"/>
      <c r="T42" s="288"/>
      <c r="U42" s="288"/>
      <c r="V42" s="288"/>
      <c r="W42" s="288"/>
      <c r="X42" s="290"/>
      <c r="Y42" s="290"/>
      <c r="Z42" s="290"/>
      <c r="AA42" s="290"/>
      <c r="AB42" s="290"/>
      <c r="AC42" s="290"/>
      <c r="AD42" s="290"/>
      <c r="AE42" s="288"/>
      <c r="AF42" s="288"/>
      <c r="AG42" s="288"/>
      <c r="AH42" s="292"/>
      <c r="AI42" s="60"/>
    </row>
    <row r="43" spans="1:35" s="1" customFormat="1" ht="10.5" customHeight="1" x14ac:dyDescent="0.15">
      <c r="A43" s="331"/>
      <c r="B43" s="213"/>
      <c r="C43" s="333"/>
      <c r="D43" s="333"/>
      <c r="E43" s="333"/>
      <c r="F43" s="289"/>
      <c r="G43" s="289"/>
      <c r="H43" s="289"/>
      <c r="I43" s="289"/>
      <c r="J43" s="289"/>
      <c r="K43" s="289"/>
      <c r="L43" s="289"/>
      <c r="M43" s="289"/>
      <c r="N43" s="289"/>
      <c r="O43" s="289"/>
      <c r="P43" s="289"/>
      <c r="Q43" s="289"/>
      <c r="R43" s="368"/>
      <c r="S43" s="289"/>
      <c r="T43" s="289"/>
      <c r="U43" s="289"/>
      <c r="V43" s="289"/>
      <c r="W43" s="289"/>
      <c r="X43" s="291"/>
      <c r="Y43" s="291"/>
      <c r="Z43" s="291"/>
      <c r="AA43" s="291"/>
      <c r="AB43" s="291"/>
      <c r="AC43" s="291"/>
      <c r="AD43" s="291"/>
      <c r="AE43" s="289"/>
      <c r="AF43" s="289"/>
      <c r="AG43" s="289"/>
      <c r="AH43" s="293"/>
      <c r="AI43" s="60"/>
    </row>
    <row r="44" spans="1:35" s="1" customFormat="1" ht="27" customHeight="1" thickBot="1" x14ac:dyDescent="0.2">
      <c r="A44" s="167">
        <v>15</v>
      </c>
      <c r="B44" s="13"/>
      <c r="C44" s="168"/>
      <c r="D44" s="168"/>
      <c r="E44" s="168"/>
      <c r="F44" s="164" t="s">
        <v>75</v>
      </c>
      <c r="G44" s="164" t="s">
        <v>64</v>
      </c>
      <c r="H44" s="164" t="s">
        <v>65</v>
      </c>
      <c r="I44" s="164"/>
      <c r="J44" s="164"/>
      <c r="K44" s="164"/>
      <c r="L44" s="164"/>
      <c r="M44" s="164"/>
      <c r="N44" s="164"/>
      <c r="O44" s="164"/>
      <c r="P44" s="164"/>
      <c r="Q44" s="164"/>
      <c r="R44" s="169"/>
      <c r="S44" s="164"/>
      <c r="T44" s="164"/>
      <c r="U44" s="164" t="s">
        <v>65</v>
      </c>
      <c r="V44" s="164" t="s">
        <v>64</v>
      </c>
      <c r="W44" s="164" t="s">
        <v>65</v>
      </c>
      <c r="X44" s="165"/>
      <c r="Y44" s="165"/>
      <c r="Z44" s="165"/>
      <c r="AA44" s="165"/>
      <c r="AB44" s="165"/>
      <c r="AC44" s="165"/>
      <c r="AD44" s="165"/>
      <c r="AE44" s="164"/>
      <c r="AF44" s="164"/>
      <c r="AG44" s="164"/>
      <c r="AH44" s="211" t="str">
        <f>IF(AG44=0,"",ROUND((#REF!-AG44)/AG44,3))</f>
        <v/>
      </c>
      <c r="AI44" s="60"/>
    </row>
    <row r="45" spans="1:35" ht="16.5" customHeight="1" thickTop="1" thickBot="1" x14ac:dyDescent="0.2">
      <c r="A45" s="336" t="s">
        <v>44</v>
      </c>
      <c r="B45" s="337"/>
      <c r="C45" s="337"/>
      <c r="D45" s="337"/>
      <c r="E45" s="338"/>
      <c r="F45" s="25"/>
      <c r="G45" s="28"/>
      <c r="H45" s="30"/>
      <c r="I45" s="32">
        <f t="shared" ref="I45:Q45" si="2">SUM(I35:I44)</f>
        <v>3.6</v>
      </c>
      <c r="J45" s="34">
        <f t="shared" si="2"/>
        <v>674710</v>
      </c>
      <c r="K45" s="34">
        <f t="shared" si="2"/>
        <v>18000</v>
      </c>
      <c r="L45" s="34">
        <f t="shared" si="2"/>
        <v>0</v>
      </c>
      <c r="M45" s="34">
        <f t="shared" si="2"/>
        <v>0</v>
      </c>
      <c r="N45" s="34">
        <f t="shared" si="2"/>
        <v>0</v>
      </c>
      <c r="O45" s="34">
        <f t="shared" si="2"/>
        <v>180000</v>
      </c>
      <c r="P45" s="34">
        <f t="shared" si="2"/>
        <v>0</v>
      </c>
      <c r="Q45" s="34">
        <f t="shared" si="2"/>
        <v>872710</v>
      </c>
      <c r="R45" s="40"/>
      <c r="S45" s="34">
        <f>SUM(S35:S44)</f>
        <v>0</v>
      </c>
      <c r="T45" s="44">
        <f>SUM(T35:T44)</f>
        <v>872710</v>
      </c>
      <c r="U45" s="46"/>
      <c r="V45" s="48"/>
      <c r="W45" s="50"/>
      <c r="X45" s="52">
        <f t="shared" ref="X45:AH45" si="3">SUM(X35:X44)</f>
        <v>674710</v>
      </c>
      <c r="Y45" s="34">
        <f t="shared" si="3"/>
        <v>18000</v>
      </c>
      <c r="Z45" s="34">
        <f t="shared" si="3"/>
        <v>0</v>
      </c>
      <c r="AA45" s="34">
        <f t="shared" si="3"/>
        <v>0</v>
      </c>
      <c r="AB45" s="34">
        <f t="shared" si="3"/>
        <v>0</v>
      </c>
      <c r="AC45" s="34">
        <f t="shared" si="3"/>
        <v>0</v>
      </c>
      <c r="AD45" s="34">
        <f t="shared" si="3"/>
        <v>0</v>
      </c>
      <c r="AE45" s="34">
        <f t="shared" si="3"/>
        <v>692710</v>
      </c>
      <c r="AF45" s="34">
        <f t="shared" si="3"/>
        <v>0</v>
      </c>
      <c r="AG45" s="54">
        <f t="shared" si="3"/>
        <v>692710</v>
      </c>
      <c r="AH45" s="56">
        <f t="shared" si="3"/>
        <v>0.26</v>
      </c>
    </row>
    <row r="47" spans="1:35" ht="16.5" customHeight="1" thickBot="1" x14ac:dyDescent="0.2">
      <c r="A47" s="339" t="s">
        <v>18</v>
      </c>
      <c r="B47" s="340"/>
      <c r="C47" s="340"/>
      <c r="D47" s="340"/>
      <c r="E47" s="341"/>
      <c r="F47" s="26"/>
      <c r="G47" s="29"/>
      <c r="H47" s="31"/>
      <c r="I47" s="33">
        <f t="shared" ref="I47:Q47" si="4">I29+I45</f>
        <v>9.6</v>
      </c>
      <c r="J47" s="37">
        <f t="shared" si="4"/>
        <v>1844710</v>
      </c>
      <c r="K47" s="37">
        <f t="shared" si="4"/>
        <v>48000</v>
      </c>
      <c r="L47" s="37">
        <f t="shared" si="4"/>
        <v>0</v>
      </c>
      <c r="M47" s="37">
        <f t="shared" si="4"/>
        <v>0</v>
      </c>
      <c r="N47" s="37">
        <f t="shared" si="4"/>
        <v>0</v>
      </c>
      <c r="O47" s="37">
        <f t="shared" si="4"/>
        <v>660000</v>
      </c>
      <c r="P47" s="37">
        <f t="shared" si="4"/>
        <v>0</v>
      </c>
      <c r="Q47" s="37">
        <f t="shared" si="4"/>
        <v>2552710</v>
      </c>
      <c r="R47" s="43"/>
      <c r="S47" s="37">
        <f>S29+S45</f>
        <v>261376</v>
      </c>
      <c r="T47" s="45">
        <f>T29+T45</f>
        <v>2814086</v>
      </c>
      <c r="U47" s="47"/>
      <c r="V47" s="49"/>
      <c r="W47" s="49"/>
      <c r="X47" s="53">
        <f t="shared" ref="X47:AG47" si="5">X29+X45</f>
        <v>1844710</v>
      </c>
      <c r="Y47" s="37">
        <f t="shared" si="5"/>
        <v>48000</v>
      </c>
      <c r="Z47" s="37">
        <f t="shared" si="5"/>
        <v>0</v>
      </c>
      <c r="AA47" s="37">
        <f t="shared" si="5"/>
        <v>0</v>
      </c>
      <c r="AB47" s="37">
        <f t="shared" si="5"/>
        <v>0</v>
      </c>
      <c r="AC47" s="37">
        <f t="shared" si="5"/>
        <v>0</v>
      </c>
      <c r="AD47" s="37">
        <f t="shared" si="5"/>
        <v>0</v>
      </c>
      <c r="AE47" s="37">
        <f t="shared" si="5"/>
        <v>1892710</v>
      </c>
      <c r="AF47" s="37">
        <f t="shared" si="5"/>
        <v>186640</v>
      </c>
      <c r="AG47" s="55">
        <f t="shared" si="5"/>
        <v>2079350</v>
      </c>
      <c r="AH47" s="59">
        <f>SUM(AH36:AH46)</f>
        <v>0.26</v>
      </c>
    </row>
    <row r="50" spans="2:8" x14ac:dyDescent="0.15">
      <c r="B50" s="279" t="s">
        <v>111</v>
      </c>
      <c r="C50" s="280"/>
      <c r="D50" s="280"/>
      <c r="E50" s="280"/>
      <c r="F50" s="280"/>
      <c r="G50" s="280"/>
      <c r="H50" s="281"/>
    </row>
    <row r="51" spans="2:8" x14ac:dyDescent="0.15">
      <c r="B51" s="282"/>
      <c r="C51" s="283"/>
      <c r="D51" s="283"/>
      <c r="E51" s="283"/>
      <c r="F51" s="283"/>
      <c r="G51" s="283"/>
      <c r="H51" s="284"/>
    </row>
    <row r="52" spans="2:8" x14ac:dyDescent="0.15">
      <c r="B52" s="285"/>
      <c r="C52" s="286"/>
      <c r="D52" s="286"/>
      <c r="E52" s="286"/>
      <c r="F52" s="286"/>
      <c r="G52" s="286"/>
      <c r="H52" s="287"/>
    </row>
  </sheetData>
  <mergeCells count="123">
    <mergeCell ref="O42:O43"/>
    <mergeCell ref="N42:N43"/>
    <mergeCell ref="M42:M43"/>
    <mergeCell ref="L42:L43"/>
    <mergeCell ref="K42:K43"/>
    <mergeCell ref="J42:J43"/>
    <mergeCell ref="J11:K11"/>
    <mergeCell ref="J12:K12"/>
    <mergeCell ref="F16:T16"/>
    <mergeCell ref="U16:AG16"/>
    <mergeCell ref="K17:P17"/>
    <mergeCell ref="R17:S17"/>
    <mergeCell ref="Y17:AD17"/>
    <mergeCell ref="A29:E29"/>
    <mergeCell ref="A3:B3"/>
    <mergeCell ref="C3:H3"/>
    <mergeCell ref="A4:B4"/>
    <mergeCell ref="C4:H4"/>
    <mergeCell ref="A5:B5"/>
    <mergeCell ref="C5:H5"/>
    <mergeCell ref="J8:K8"/>
    <mergeCell ref="J9:K9"/>
    <mergeCell ref="J10:K10"/>
    <mergeCell ref="K26:K27"/>
    <mergeCell ref="L26:L27"/>
    <mergeCell ref="M26:M27"/>
    <mergeCell ref="N26:N27"/>
    <mergeCell ref="O26:O27"/>
    <mergeCell ref="P26:P27"/>
    <mergeCell ref="Q26:Q27"/>
    <mergeCell ref="A16:E17"/>
    <mergeCell ref="AH16:AH18"/>
    <mergeCell ref="F17:F18"/>
    <mergeCell ref="G17:G18"/>
    <mergeCell ref="H17:H18"/>
    <mergeCell ref="I17:I18"/>
    <mergeCell ref="J17:J18"/>
    <mergeCell ref="Q17:Q18"/>
    <mergeCell ref="T17:T18"/>
    <mergeCell ref="U17:U18"/>
    <mergeCell ref="V17:V18"/>
    <mergeCell ref="W17:W18"/>
    <mergeCell ref="X17:X18"/>
    <mergeCell ref="AE17:AE18"/>
    <mergeCell ref="AF17:AF18"/>
    <mergeCell ref="AG17:AG18"/>
    <mergeCell ref="A26:A27"/>
    <mergeCell ref="C26:C27"/>
    <mergeCell ref="D26:D27"/>
    <mergeCell ref="E26:E27"/>
    <mergeCell ref="F26:F27"/>
    <mergeCell ref="G26:G27"/>
    <mergeCell ref="H26:H27"/>
    <mergeCell ref="I26:I27"/>
    <mergeCell ref="J26:J27"/>
    <mergeCell ref="K33:P33"/>
    <mergeCell ref="R33:S33"/>
    <mergeCell ref="Y33:AD33"/>
    <mergeCell ref="AG26:AG27"/>
    <mergeCell ref="AH26:AH27"/>
    <mergeCell ref="X26:X27"/>
    <mergeCell ref="Y26:Y27"/>
    <mergeCell ref="Z26:Z27"/>
    <mergeCell ref="AA26:AA27"/>
    <mergeCell ref="AB26:AB27"/>
    <mergeCell ref="AC26:AC27"/>
    <mergeCell ref="AD26:AD27"/>
    <mergeCell ref="AE26:AE27"/>
    <mergeCell ref="AF26:AF27"/>
    <mergeCell ref="T26:T27"/>
    <mergeCell ref="U26:U27"/>
    <mergeCell ref="V26:V27"/>
    <mergeCell ref="W26:W27"/>
    <mergeCell ref="R26:R27"/>
    <mergeCell ref="S26:S27"/>
    <mergeCell ref="AC42:AC43"/>
    <mergeCell ref="AD42:AD43"/>
    <mergeCell ref="AE42:AE43"/>
    <mergeCell ref="AF42:AF43"/>
    <mergeCell ref="AG42:AG43"/>
    <mergeCell ref="AH42:AH43"/>
    <mergeCell ref="A32:E33"/>
    <mergeCell ref="AH32:AH34"/>
    <mergeCell ref="F33:F34"/>
    <mergeCell ref="G33:G34"/>
    <mergeCell ref="H33:H34"/>
    <mergeCell ref="I33:I34"/>
    <mergeCell ref="J33:J34"/>
    <mergeCell ref="Q33:Q34"/>
    <mergeCell ref="T33:T34"/>
    <mergeCell ref="U33:U34"/>
    <mergeCell ref="V33:V34"/>
    <mergeCell ref="W33:W34"/>
    <mergeCell ref="X33:X34"/>
    <mergeCell ref="AE33:AE34"/>
    <mergeCell ref="AF33:AF34"/>
    <mergeCell ref="AG33:AG34"/>
    <mergeCell ref="F32:T32"/>
    <mergeCell ref="U32:AG32"/>
    <mergeCell ref="B50:H52"/>
    <mergeCell ref="U42:U43"/>
    <mergeCell ref="V42:V43"/>
    <mergeCell ref="W42:W43"/>
    <mergeCell ref="X42:X43"/>
    <mergeCell ref="Y42:Y43"/>
    <mergeCell ref="Z42:Z43"/>
    <mergeCell ref="AA42:AA43"/>
    <mergeCell ref="AB42:AB43"/>
    <mergeCell ref="A45:E45"/>
    <mergeCell ref="A47:E47"/>
    <mergeCell ref="I42:I43"/>
    <mergeCell ref="H42:H43"/>
    <mergeCell ref="G42:G43"/>
    <mergeCell ref="F42:F43"/>
    <mergeCell ref="E42:E43"/>
    <mergeCell ref="D42:D43"/>
    <mergeCell ref="C42:C43"/>
    <mergeCell ref="A42:A43"/>
    <mergeCell ref="T42:T43"/>
    <mergeCell ref="S42:S43"/>
    <mergeCell ref="R42:R43"/>
    <mergeCell ref="Q42:Q43"/>
    <mergeCell ref="P42:P43"/>
  </mergeCells>
  <phoneticPr fontId="7"/>
  <pageMargins left="0.31496062992125984" right="0.31496062992125984" top="0.55118110236220474"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election activeCell="B2" sqref="B2"/>
    </sheetView>
  </sheetViews>
  <sheetFormatPr defaultColWidth="9" defaultRowHeight="13.5" x14ac:dyDescent="0.15"/>
  <cols>
    <col min="1" max="1" width="4.625" style="61" customWidth="1"/>
    <col min="2" max="2" width="10.875" style="61" customWidth="1"/>
    <col min="3" max="3" width="12.625" style="61" customWidth="1"/>
    <col min="4" max="5" width="12.625" style="61" hidden="1" customWidth="1"/>
    <col min="6" max="6" width="9.5" style="61" customWidth="1"/>
    <col min="7" max="7" width="6.25" style="61" customWidth="1"/>
    <col min="8" max="9" width="9.5" style="61" customWidth="1"/>
    <col min="10" max="10" width="9.125" style="61" customWidth="1"/>
    <col min="11" max="14" width="9.125" style="61" bestFit="1" customWidth="1"/>
    <col min="15" max="15" width="9.125" style="61" customWidth="1"/>
    <col min="16" max="16" width="9" style="61"/>
    <col min="17" max="17" width="9.125" style="61" bestFit="1" customWidth="1"/>
    <col min="18" max="18" width="9.125" style="61" customWidth="1"/>
    <col min="19" max="19" width="9.25" style="61" customWidth="1"/>
    <col min="20" max="20" width="12.625" style="61" customWidth="1"/>
    <col min="21" max="21" width="9.5" style="61" customWidth="1"/>
    <col min="22" max="22" width="6.5" style="61" customWidth="1"/>
    <col min="23" max="23" width="9.5" style="61" customWidth="1"/>
    <col min="24" max="24" width="9.375" style="61" bestFit="1" customWidth="1"/>
    <col min="25" max="30" width="9.125" style="61" bestFit="1" customWidth="1"/>
    <col min="31" max="31" width="9.25" style="61" bestFit="1" customWidth="1"/>
    <col min="32" max="32" width="9.125" style="61" customWidth="1"/>
    <col min="33" max="33" width="12.625" style="61" customWidth="1"/>
    <col min="34" max="16384" width="9" style="61"/>
  </cols>
  <sheetData>
    <row r="1" spans="1:34" x14ac:dyDescent="0.15">
      <c r="A1" s="61" t="s">
        <v>26</v>
      </c>
      <c r="F1" s="14" t="s">
        <v>62</v>
      </c>
      <c r="G1" s="62"/>
      <c r="H1" s="61" t="s">
        <v>71</v>
      </c>
      <c r="S1" s="61" t="s">
        <v>59</v>
      </c>
    </row>
    <row r="2" spans="1:34" ht="18" x14ac:dyDescent="0.15">
      <c r="S2" s="111"/>
      <c r="T2" s="113" t="s">
        <v>7</v>
      </c>
      <c r="U2" s="118" t="s">
        <v>58</v>
      </c>
      <c r="V2" s="118" t="s">
        <v>39</v>
      </c>
      <c r="W2" s="118" t="s">
        <v>10</v>
      </c>
      <c r="X2" s="118" t="s">
        <v>57</v>
      </c>
      <c r="Y2" s="125" t="s">
        <v>29</v>
      </c>
      <c r="Z2" s="127" t="s">
        <v>56</v>
      </c>
      <c r="AA2" s="127" t="s">
        <v>37</v>
      </c>
    </row>
    <row r="3" spans="1:34" ht="15" customHeight="1" x14ac:dyDescent="0.15">
      <c r="A3" s="357" t="s">
        <v>8</v>
      </c>
      <c r="B3" s="358"/>
      <c r="C3" s="379"/>
      <c r="D3" s="10"/>
      <c r="E3" s="10"/>
      <c r="F3" s="359" t="s">
        <v>93</v>
      </c>
      <c r="G3" s="360"/>
      <c r="H3" s="360"/>
      <c r="I3" s="360"/>
      <c r="J3" s="360"/>
      <c r="K3" s="361"/>
      <c r="M3" s="389" t="s">
        <v>76</v>
      </c>
      <c r="N3" s="390"/>
      <c r="O3" s="391"/>
      <c r="S3" s="112" t="s">
        <v>0</v>
      </c>
      <c r="T3" s="114">
        <v>10.31</v>
      </c>
      <c r="U3" s="119">
        <v>1.73</v>
      </c>
      <c r="V3" s="120">
        <v>18.3</v>
      </c>
      <c r="W3" s="119">
        <v>0.6</v>
      </c>
      <c r="X3" s="119">
        <v>0.3</v>
      </c>
      <c r="Y3" s="126">
        <v>0.34</v>
      </c>
      <c r="Z3" s="111">
        <f>IF(S3="","",(T3+V3)/2+W3+X3+Y3)</f>
        <v>15.545</v>
      </c>
      <c r="AA3" s="111">
        <f>IF(S3="","",(T3+U3+V3)/2+W3+X3+Y3)</f>
        <v>16.41</v>
      </c>
    </row>
    <row r="4" spans="1:34" ht="15" customHeight="1" x14ac:dyDescent="0.15">
      <c r="A4" s="357" t="s">
        <v>25</v>
      </c>
      <c r="B4" s="358"/>
      <c r="C4" s="379"/>
      <c r="D4" s="10"/>
      <c r="E4" s="10"/>
      <c r="F4" s="362" t="s">
        <v>94</v>
      </c>
      <c r="G4" s="363"/>
      <c r="H4" s="363"/>
      <c r="I4" s="363"/>
      <c r="J4" s="363"/>
      <c r="K4" s="364"/>
      <c r="M4" s="392"/>
      <c r="N4" s="393"/>
      <c r="O4" s="394"/>
      <c r="S4" s="112" t="s">
        <v>53</v>
      </c>
      <c r="T4" s="114">
        <v>10.41</v>
      </c>
      <c r="U4" s="119">
        <v>1.79</v>
      </c>
      <c r="V4" s="120">
        <v>18.3</v>
      </c>
      <c r="W4" s="119">
        <v>0.6</v>
      </c>
      <c r="X4" s="119">
        <v>0.3</v>
      </c>
      <c r="Y4" s="126">
        <v>0.34</v>
      </c>
      <c r="Z4" s="111">
        <f>IF(S4="","",(T4+V4)/2+W4+X4+Y4)</f>
        <v>15.595000000000001</v>
      </c>
      <c r="AA4" s="111">
        <f>IF(S4="","",(T4+U4+V4)/2+W4+X4+Y4)</f>
        <v>16.489999999999998</v>
      </c>
    </row>
    <row r="5" spans="1:34" ht="15" customHeight="1" x14ac:dyDescent="0.15">
      <c r="A5" s="357" t="s">
        <v>22</v>
      </c>
      <c r="B5" s="358"/>
      <c r="C5" s="379"/>
      <c r="D5" s="10"/>
      <c r="E5" s="10"/>
      <c r="F5" s="362" t="s">
        <v>95</v>
      </c>
      <c r="G5" s="363"/>
      <c r="H5" s="363"/>
      <c r="I5" s="363"/>
      <c r="J5" s="363"/>
      <c r="K5" s="364"/>
      <c r="M5" s="104"/>
      <c r="N5" s="104"/>
      <c r="O5" s="104"/>
      <c r="S5" s="112" t="s">
        <v>60</v>
      </c>
      <c r="T5" s="114">
        <v>10.41</v>
      </c>
      <c r="U5" s="119">
        <v>1.79</v>
      </c>
      <c r="V5" s="120">
        <v>18.3</v>
      </c>
      <c r="W5" s="119">
        <v>0.6</v>
      </c>
      <c r="X5" s="119">
        <v>0.3</v>
      </c>
      <c r="Y5" s="126">
        <v>0.36</v>
      </c>
      <c r="Z5" s="111">
        <f>IF(S5="","",(T5+V5)/2+W5+X5+Y5)</f>
        <v>15.615</v>
      </c>
      <c r="AA5" s="111">
        <f>IF(S5="","",(T5+U5+V5)/2+W5+X5+Y5)</f>
        <v>16.509999999999998</v>
      </c>
    </row>
    <row r="6" spans="1:34" ht="15" customHeight="1" x14ac:dyDescent="0.15">
      <c r="A6" s="357" t="s">
        <v>28</v>
      </c>
      <c r="B6" s="358"/>
      <c r="C6" s="379"/>
      <c r="D6" s="10"/>
      <c r="E6" s="10"/>
      <c r="F6" s="380" t="s">
        <v>96</v>
      </c>
      <c r="G6" s="381"/>
      <c r="H6" s="381"/>
      <c r="I6" s="381"/>
      <c r="J6" s="381"/>
      <c r="K6" s="382"/>
      <c r="L6" s="103"/>
    </row>
    <row r="7" spans="1:34" ht="13.5" customHeight="1" x14ac:dyDescent="0.15">
      <c r="F7" s="85"/>
      <c r="G7" s="85"/>
      <c r="H7" s="85"/>
      <c r="I7" s="85"/>
      <c r="J7" s="85"/>
      <c r="K7" s="85"/>
      <c r="L7" s="85"/>
    </row>
    <row r="8" spans="1:34" s="62" customFormat="1" ht="13.5" customHeight="1" x14ac:dyDescent="0.15">
      <c r="A8" s="383" t="s">
        <v>23</v>
      </c>
      <c r="B8" s="384"/>
      <c r="C8" s="385"/>
      <c r="D8" s="78"/>
      <c r="E8" s="78"/>
      <c r="F8" s="376" t="s">
        <v>24</v>
      </c>
      <c r="G8" s="377"/>
      <c r="H8" s="377"/>
      <c r="I8" s="377"/>
      <c r="J8" s="377"/>
      <c r="K8" s="377"/>
      <c r="L8" s="377"/>
      <c r="M8" s="377"/>
      <c r="N8" s="377"/>
      <c r="O8" s="377"/>
      <c r="P8" s="377"/>
      <c r="Q8" s="377"/>
      <c r="R8" s="377"/>
      <c r="S8" s="377"/>
      <c r="T8" s="378"/>
      <c r="U8" s="376" t="s">
        <v>11</v>
      </c>
      <c r="V8" s="377"/>
      <c r="W8" s="377"/>
      <c r="X8" s="377"/>
      <c r="Y8" s="377"/>
      <c r="Z8" s="377"/>
      <c r="AA8" s="377"/>
      <c r="AB8" s="377"/>
      <c r="AC8" s="377"/>
      <c r="AD8" s="377"/>
      <c r="AE8" s="377"/>
      <c r="AF8" s="377"/>
      <c r="AG8" s="378"/>
      <c r="AH8" s="369" t="s">
        <v>36</v>
      </c>
    </row>
    <row r="9" spans="1:34" s="62" customFormat="1" ht="21" customHeight="1" x14ac:dyDescent="0.15">
      <c r="A9" s="386"/>
      <c r="B9" s="387"/>
      <c r="C9" s="388"/>
      <c r="D9" s="79"/>
      <c r="E9" s="79"/>
      <c r="F9" s="86" t="s">
        <v>63</v>
      </c>
      <c r="G9" s="91" t="s">
        <v>64</v>
      </c>
      <c r="H9" s="92" t="s">
        <v>67</v>
      </c>
      <c r="I9" s="371" t="s">
        <v>19</v>
      </c>
      <c r="J9" s="373" t="s">
        <v>9</v>
      </c>
      <c r="K9" s="373" t="s">
        <v>69</v>
      </c>
      <c r="L9" s="373"/>
      <c r="M9" s="373"/>
      <c r="N9" s="373"/>
      <c r="O9" s="373"/>
      <c r="P9" s="373"/>
      <c r="Q9" s="373" t="s">
        <v>17</v>
      </c>
      <c r="R9" s="375" t="s">
        <v>5</v>
      </c>
      <c r="S9" s="375"/>
      <c r="T9" s="374" t="s">
        <v>18</v>
      </c>
      <c r="U9" s="86" t="s">
        <v>70</v>
      </c>
      <c r="V9" s="91" t="s">
        <v>64</v>
      </c>
      <c r="W9" s="92" t="s">
        <v>67</v>
      </c>
      <c r="X9" s="373" t="s">
        <v>9</v>
      </c>
      <c r="Y9" s="373" t="s">
        <v>21</v>
      </c>
      <c r="Z9" s="373"/>
      <c r="AA9" s="373"/>
      <c r="AB9" s="373"/>
      <c r="AC9" s="373"/>
      <c r="AD9" s="373"/>
      <c r="AE9" s="373" t="s">
        <v>17</v>
      </c>
      <c r="AF9" s="375" t="s">
        <v>35</v>
      </c>
      <c r="AG9" s="374" t="s">
        <v>18</v>
      </c>
      <c r="AH9" s="370"/>
    </row>
    <row r="10" spans="1:34" s="62" customFormat="1" ht="21" customHeight="1" x14ac:dyDescent="0.15">
      <c r="A10" s="63" t="s">
        <v>61</v>
      </c>
      <c r="B10" s="66" t="s">
        <v>13</v>
      </c>
      <c r="C10" s="72" t="s">
        <v>38</v>
      </c>
      <c r="D10" s="79"/>
      <c r="E10" s="79"/>
      <c r="F10" s="87" t="s">
        <v>16</v>
      </c>
      <c r="G10" s="92" t="s">
        <v>66</v>
      </c>
      <c r="H10" s="92" t="s">
        <v>68</v>
      </c>
      <c r="I10" s="372"/>
      <c r="J10" s="373"/>
      <c r="K10" s="11" t="s">
        <v>6</v>
      </c>
      <c r="L10" s="11" t="s">
        <v>27</v>
      </c>
      <c r="M10" s="11" t="s">
        <v>12</v>
      </c>
      <c r="N10" s="11" t="s">
        <v>12</v>
      </c>
      <c r="O10" s="11" t="s">
        <v>42</v>
      </c>
      <c r="P10" s="11" t="s">
        <v>1</v>
      </c>
      <c r="Q10" s="373"/>
      <c r="R10" s="108" t="s">
        <v>31</v>
      </c>
      <c r="S10" s="92" t="s">
        <v>15</v>
      </c>
      <c r="T10" s="374"/>
      <c r="U10" s="87" t="s">
        <v>16</v>
      </c>
      <c r="V10" s="92" t="s">
        <v>66</v>
      </c>
      <c r="W10" s="92" t="s">
        <v>68</v>
      </c>
      <c r="X10" s="373"/>
      <c r="Y10" s="11" t="s">
        <v>6</v>
      </c>
      <c r="Z10" s="11" t="s">
        <v>12</v>
      </c>
      <c r="AA10" s="11" t="s">
        <v>12</v>
      </c>
      <c r="AB10" s="11" t="s">
        <v>12</v>
      </c>
      <c r="AC10" s="11" t="s">
        <v>12</v>
      </c>
      <c r="AD10" s="11" t="s">
        <v>1</v>
      </c>
      <c r="AE10" s="373"/>
      <c r="AF10" s="375"/>
      <c r="AG10" s="374"/>
      <c r="AH10" s="370"/>
    </row>
    <row r="11" spans="1:34" s="4" customFormat="1" ht="27" customHeight="1" thickBot="1" x14ac:dyDescent="0.2">
      <c r="A11" s="192">
        <v>1</v>
      </c>
      <c r="B11" s="214" t="s">
        <v>110</v>
      </c>
      <c r="C11" s="215" t="s">
        <v>78</v>
      </c>
      <c r="D11" s="216"/>
      <c r="E11" s="217"/>
      <c r="F11" s="218" t="s">
        <v>85</v>
      </c>
      <c r="G11" s="224" t="s">
        <v>64</v>
      </c>
      <c r="H11" s="219" t="s">
        <v>86</v>
      </c>
      <c r="I11" s="220">
        <f t="shared" ref="I11:Q11" si="0">SUM(I12:I23)</f>
        <v>6</v>
      </c>
      <c r="J11" s="221">
        <f t="shared" si="0"/>
        <v>1170000</v>
      </c>
      <c r="K11" s="221">
        <f t="shared" si="0"/>
        <v>30000</v>
      </c>
      <c r="L11" s="221">
        <f t="shared" si="0"/>
        <v>0</v>
      </c>
      <c r="M11" s="221">
        <f t="shared" si="0"/>
        <v>0</v>
      </c>
      <c r="N11" s="221">
        <f t="shared" si="0"/>
        <v>0</v>
      </c>
      <c r="O11" s="221">
        <f t="shared" si="0"/>
        <v>480000</v>
      </c>
      <c r="P11" s="221">
        <f t="shared" si="0"/>
        <v>0</v>
      </c>
      <c r="Q11" s="221">
        <f t="shared" si="0"/>
        <v>1680000</v>
      </c>
      <c r="R11" s="222"/>
      <c r="S11" s="221">
        <f>SUM(S12:S23)</f>
        <v>261376</v>
      </c>
      <c r="T11" s="223">
        <f>SUM(T12:T23)</f>
        <v>1941376</v>
      </c>
      <c r="U11" s="218" t="s">
        <v>97</v>
      </c>
      <c r="V11" s="224" t="s">
        <v>64</v>
      </c>
      <c r="W11" s="219" t="s">
        <v>98</v>
      </c>
      <c r="X11" s="221">
        <f t="shared" ref="X11:AG11" si="1">SUM(X12:X23)</f>
        <v>1170000</v>
      </c>
      <c r="Y11" s="221">
        <f t="shared" si="1"/>
        <v>30000</v>
      </c>
      <c r="Z11" s="221">
        <f t="shared" si="1"/>
        <v>0</v>
      </c>
      <c r="AA11" s="221">
        <f t="shared" si="1"/>
        <v>0</v>
      </c>
      <c r="AB11" s="221">
        <f t="shared" si="1"/>
        <v>0</v>
      </c>
      <c r="AC11" s="221">
        <f t="shared" si="1"/>
        <v>0</v>
      </c>
      <c r="AD11" s="221">
        <f t="shared" si="1"/>
        <v>0</v>
      </c>
      <c r="AE11" s="221">
        <f t="shared" si="1"/>
        <v>1200000</v>
      </c>
      <c r="AF11" s="221">
        <f t="shared" si="1"/>
        <v>186640</v>
      </c>
      <c r="AG11" s="223">
        <f t="shared" si="1"/>
        <v>1386640</v>
      </c>
      <c r="AH11" s="225">
        <f>IF(AG11=0,"",ROUND((T11-AG11)/AG11,3))</f>
        <v>0.4</v>
      </c>
    </row>
    <row r="12" spans="1:34" s="4" customFormat="1" ht="14.25" thickTop="1" x14ac:dyDescent="0.15">
      <c r="A12" s="64"/>
      <c r="B12" s="67"/>
      <c r="C12" s="73" t="s">
        <v>41</v>
      </c>
      <c r="D12" s="80"/>
      <c r="E12" s="80"/>
      <c r="F12" s="88" t="s">
        <v>79</v>
      </c>
      <c r="G12" s="124"/>
      <c r="H12" s="124"/>
      <c r="I12" s="135">
        <v>1</v>
      </c>
      <c r="J12" s="140">
        <v>195000</v>
      </c>
      <c r="K12" s="140">
        <v>5000</v>
      </c>
      <c r="L12" s="140"/>
      <c r="M12" s="140"/>
      <c r="N12" s="140"/>
      <c r="O12" s="140"/>
      <c r="P12" s="140"/>
      <c r="Q12" s="141">
        <f t="shared" ref="Q12:Q23" si="2">SUM(J12:P12)</f>
        <v>200000</v>
      </c>
      <c r="R12" s="152">
        <v>0.15545</v>
      </c>
      <c r="S12" s="153">
        <f t="shared" ref="S12:S23" si="3">IF(ROUNDUP(Q12*R12-0.5,0)&lt;=0,0,ROUNDUP(Q12*R12-0.5,0))</f>
        <v>31090</v>
      </c>
      <c r="T12" s="154">
        <f t="shared" ref="T12:T23" si="4">Q12+S12</f>
        <v>231090</v>
      </c>
      <c r="U12" s="88" t="s">
        <v>87</v>
      </c>
      <c r="V12" s="124"/>
      <c r="W12" s="124"/>
      <c r="X12" s="140">
        <v>195000</v>
      </c>
      <c r="Y12" s="140">
        <v>5000</v>
      </c>
      <c r="Z12" s="140"/>
      <c r="AA12" s="140"/>
      <c r="AB12" s="140"/>
      <c r="AC12" s="140"/>
      <c r="AD12" s="140"/>
      <c r="AE12" s="141">
        <f t="shared" ref="AE12:AE23" si="5">SUM(X12:AD12)</f>
        <v>200000</v>
      </c>
      <c r="AF12" s="141">
        <f t="shared" ref="AF12:AF23" si="6">IF(ROUNDUP(AE12*R12-0.5,0)&lt;=0,0,ROUNDUP(AE12*R12-0.5,0))</f>
        <v>31090</v>
      </c>
      <c r="AG12" s="154">
        <f t="shared" ref="AG12:AG23" si="7">AE12+AF12</f>
        <v>231090</v>
      </c>
      <c r="AH12" s="159">
        <f t="shared" ref="AH12:AH24" si="8">IF(AG12=0,"",ROUND((T12-AG12)/AG12,3))</f>
        <v>0</v>
      </c>
    </row>
    <row r="13" spans="1:34" s="4" customFormat="1" x14ac:dyDescent="0.15">
      <c r="A13" s="64"/>
      <c r="B13" s="68"/>
      <c r="C13" s="74"/>
      <c r="D13" s="81"/>
      <c r="E13" s="81"/>
      <c r="F13" s="88" t="s">
        <v>80</v>
      </c>
      <c r="G13" s="94"/>
      <c r="H13" s="94"/>
      <c r="I13" s="135">
        <v>1</v>
      </c>
      <c r="J13" s="140">
        <v>195000</v>
      </c>
      <c r="K13" s="140">
        <v>5000</v>
      </c>
      <c r="L13" s="142"/>
      <c r="M13" s="142"/>
      <c r="N13" s="142"/>
      <c r="O13" s="142"/>
      <c r="P13" s="142"/>
      <c r="Q13" s="143">
        <f t="shared" si="2"/>
        <v>200000</v>
      </c>
      <c r="R13" s="152">
        <v>0.15545</v>
      </c>
      <c r="S13" s="143">
        <f t="shared" si="3"/>
        <v>31090</v>
      </c>
      <c r="T13" s="155">
        <f t="shared" si="4"/>
        <v>231090</v>
      </c>
      <c r="U13" s="88" t="s">
        <v>88</v>
      </c>
      <c r="V13" s="122"/>
      <c r="W13" s="94"/>
      <c r="X13" s="140">
        <v>195000</v>
      </c>
      <c r="Y13" s="140">
        <v>5000</v>
      </c>
      <c r="Z13" s="142"/>
      <c r="AA13" s="142"/>
      <c r="AB13" s="142"/>
      <c r="AC13" s="142"/>
      <c r="AD13" s="142"/>
      <c r="AE13" s="143">
        <f t="shared" si="5"/>
        <v>200000</v>
      </c>
      <c r="AF13" s="143">
        <f t="shared" si="6"/>
        <v>31090</v>
      </c>
      <c r="AG13" s="155">
        <f t="shared" si="7"/>
        <v>231090</v>
      </c>
      <c r="AH13" s="160">
        <f t="shared" si="8"/>
        <v>0</v>
      </c>
    </row>
    <row r="14" spans="1:34" s="4" customFormat="1" x14ac:dyDescent="0.15">
      <c r="A14" s="64"/>
      <c r="B14" s="68"/>
      <c r="C14" s="75"/>
      <c r="D14" s="82"/>
      <c r="E14" s="82"/>
      <c r="F14" s="88" t="s">
        <v>81</v>
      </c>
      <c r="G14" s="94"/>
      <c r="H14" s="94"/>
      <c r="I14" s="135">
        <v>1</v>
      </c>
      <c r="J14" s="140">
        <v>195000</v>
      </c>
      <c r="K14" s="140">
        <v>5000</v>
      </c>
      <c r="L14" s="142"/>
      <c r="M14" s="142"/>
      <c r="N14" s="142"/>
      <c r="O14" s="142">
        <v>240000</v>
      </c>
      <c r="P14" s="142"/>
      <c r="Q14" s="143">
        <f t="shared" si="2"/>
        <v>440000</v>
      </c>
      <c r="R14" s="152">
        <v>0.15545</v>
      </c>
      <c r="S14" s="143">
        <f t="shared" si="3"/>
        <v>68398</v>
      </c>
      <c r="T14" s="155">
        <f t="shared" si="4"/>
        <v>508398</v>
      </c>
      <c r="U14" s="88" t="s">
        <v>89</v>
      </c>
      <c r="V14" s="122"/>
      <c r="W14" s="94"/>
      <c r="X14" s="140">
        <v>195000</v>
      </c>
      <c r="Y14" s="140">
        <v>5000</v>
      </c>
      <c r="Z14" s="142"/>
      <c r="AA14" s="142"/>
      <c r="AB14" s="142"/>
      <c r="AC14" s="142"/>
      <c r="AD14" s="142"/>
      <c r="AE14" s="143">
        <f t="shared" si="5"/>
        <v>200000</v>
      </c>
      <c r="AF14" s="143">
        <f t="shared" si="6"/>
        <v>31090</v>
      </c>
      <c r="AG14" s="155">
        <f t="shared" si="7"/>
        <v>231090</v>
      </c>
      <c r="AH14" s="160">
        <f t="shared" si="8"/>
        <v>1.2</v>
      </c>
    </row>
    <row r="15" spans="1:34" s="4" customFormat="1" x14ac:dyDescent="0.15">
      <c r="A15" s="64"/>
      <c r="B15" s="68"/>
      <c r="C15" s="74" t="s">
        <v>33</v>
      </c>
      <c r="D15" s="81"/>
      <c r="E15" s="81"/>
      <c r="F15" s="89" t="s">
        <v>82</v>
      </c>
      <c r="G15" s="94"/>
      <c r="H15" s="94"/>
      <c r="I15" s="135">
        <v>1</v>
      </c>
      <c r="J15" s="140">
        <v>195000</v>
      </c>
      <c r="K15" s="140">
        <v>5000</v>
      </c>
      <c r="L15" s="142"/>
      <c r="M15" s="142"/>
      <c r="N15" s="142"/>
      <c r="O15" s="142"/>
      <c r="P15" s="142"/>
      <c r="Q15" s="143">
        <f t="shared" si="2"/>
        <v>200000</v>
      </c>
      <c r="R15" s="152">
        <v>0.15545</v>
      </c>
      <c r="S15" s="143">
        <f t="shared" si="3"/>
        <v>31090</v>
      </c>
      <c r="T15" s="155">
        <f t="shared" si="4"/>
        <v>231090</v>
      </c>
      <c r="U15" s="89" t="s">
        <v>90</v>
      </c>
      <c r="V15" s="122"/>
      <c r="W15" s="94"/>
      <c r="X15" s="140">
        <v>195000</v>
      </c>
      <c r="Y15" s="140">
        <v>5000</v>
      </c>
      <c r="Z15" s="142"/>
      <c r="AA15" s="142"/>
      <c r="AB15" s="142"/>
      <c r="AC15" s="142"/>
      <c r="AD15" s="142"/>
      <c r="AE15" s="143">
        <f t="shared" si="5"/>
        <v>200000</v>
      </c>
      <c r="AF15" s="143">
        <f t="shared" si="6"/>
        <v>31090</v>
      </c>
      <c r="AG15" s="155">
        <f t="shared" si="7"/>
        <v>231090</v>
      </c>
      <c r="AH15" s="160">
        <f t="shared" si="8"/>
        <v>0</v>
      </c>
    </row>
    <row r="16" spans="1:34" s="4" customFormat="1" x14ac:dyDescent="0.15">
      <c r="A16" s="64"/>
      <c r="B16" s="68"/>
      <c r="C16" s="148">
        <v>33420</v>
      </c>
      <c r="D16" s="81"/>
      <c r="E16" s="81"/>
      <c r="F16" s="89" t="s">
        <v>83</v>
      </c>
      <c r="G16" s="94"/>
      <c r="H16" s="94"/>
      <c r="I16" s="135">
        <v>1</v>
      </c>
      <c r="J16" s="140">
        <v>195000</v>
      </c>
      <c r="K16" s="140">
        <v>5000</v>
      </c>
      <c r="L16" s="142"/>
      <c r="M16" s="142"/>
      <c r="N16" s="142"/>
      <c r="O16" s="142"/>
      <c r="P16" s="142"/>
      <c r="Q16" s="143">
        <f t="shared" si="2"/>
        <v>200000</v>
      </c>
      <c r="R16" s="152">
        <v>0.15545</v>
      </c>
      <c r="S16" s="143">
        <f t="shared" si="3"/>
        <v>31090</v>
      </c>
      <c r="T16" s="155">
        <f t="shared" si="4"/>
        <v>231090</v>
      </c>
      <c r="U16" s="89" t="s">
        <v>91</v>
      </c>
      <c r="V16" s="122"/>
      <c r="W16" s="94"/>
      <c r="X16" s="140">
        <v>195000</v>
      </c>
      <c r="Y16" s="140">
        <v>5000</v>
      </c>
      <c r="Z16" s="142"/>
      <c r="AA16" s="142"/>
      <c r="AB16" s="142"/>
      <c r="AC16" s="142"/>
      <c r="AD16" s="142"/>
      <c r="AE16" s="143">
        <f t="shared" si="5"/>
        <v>200000</v>
      </c>
      <c r="AF16" s="143">
        <f t="shared" si="6"/>
        <v>31090</v>
      </c>
      <c r="AG16" s="155">
        <f t="shared" si="7"/>
        <v>231090</v>
      </c>
      <c r="AH16" s="160">
        <f t="shared" si="8"/>
        <v>0</v>
      </c>
    </row>
    <row r="17" spans="1:34" s="4" customFormat="1" x14ac:dyDescent="0.15">
      <c r="A17" s="64"/>
      <c r="B17" s="68"/>
      <c r="C17" s="74"/>
      <c r="D17" s="81"/>
      <c r="E17" s="81"/>
      <c r="F17" s="89" t="s">
        <v>84</v>
      </c>
      <c r="G17" s="94"/>
      <c r="H17" s="94"/>
      <c r="I17" s="135">
        <v>1</v>
      </c>
      <c r="J17" s="140">
        <v>195000</v>
      </c>
      <c r="K17" s="140">
        <v>5000</v>
      </c>
      <c r="L17" s="142"/>
      <c r="M17" s="142"/>
      <c r="N17" s="142"/>
      <c r="O17" s="142">
        <v>240000</v>
      </c>
      <c r="P17" s="142"/>
      <c r="Q17" s="143">
        <f t="shared" si="2"/>
        <v>440000</v>
      </c>
      <c r="R17" s="152">
        <v>0.15595000000000001</v>
      </c>
      <c r="S17" s="143">
        <f t="shared" si="3"/>
        <v>68618</v>
      </c>
      <c r="T17" s="155">
        <f t="shared" si="4"/>
        <v>508618</v>
      </c>
      <c r="U17" s="89" t="s">
        <v>92</v>
      </c>
      <c r="V17" s="122"/>
      <c r="W17" s="94"/>
      <c r="X17" s="140">
        <v>195000</v>
      </c>
      <c r="Y17" s="140">
        <v>5000</v>
      </c>
      <c r="Z17" s="142"/>
      <c r="AA17" s="142"/>
      <c r="AB17" s="142"/>
      <c r="AC17" s="142"/>
      <c r="AD17" s="142"/>
      <c r="AE17" s="143">
        <f t="shared" si="5"/>
        <v>200000</v>
      </c>
      <c r="AF17" s="143">
        <f t="shared" si="6"/>
        <v>31190</v>
      </c>
      <c r="AG17" s="155">
        <f t="shared" si="7"/>
        <v>231190</v>
      </c>
      <c r="AH17" s="160">
        <f t="shared" si="8"/>
        <v>1.2</v>
      </c>
    </row>
    <row r="18" spans="1:34" s="4" customFormat="1" x14ac:dyDescent="0.15">
      <c r="A18" s="64"/>
      <c r="B18" s="68"/>
      <c r="C18" s="76"/>
      <c r="D18" s="83"/>
      <c r="E18" s="83"/>
      <c r="F18" s="89"/>
      <c r="G18" s="94"/>
      <c r="H18" s="94"/>
      <c r="I18" s="136"/>
      <c r="J18" s="142"/>
      <c r="K18" s="142"/>
      <c r="L18" s="142"/>
      <c r="M18" s="142"/>
      <c r="N18" s="142"/>
      <c r="O18" s="142"/>
      <c r="P18" s="142"/>
      <c r="Q18" s="143">
        <f t="shared" si="2"/>
        <v>0</v>
      </c>
      <c r="R18" s="150"/>
      <c r="S18" s="143">
        <f t="shared" si="3"/>
        <v>0</v>
      </c>
      <c r="T18" s="155">
        <f t="shared" si="4"/>
        <v>0</v>
      </c>
      <c r="U18" s="89"/>
      <c r="V18" s="122"/>
      <c r="W18" s="94"/>
      <c r="X18" s="142"/>
      <c r="Y18" s="142"/>
      <c r="Z18" s="142"/>
      <c r="AA18" s="142"/>
      <c r="AB18" s="142"/>
      <c r="AC18" s="142"/>
      <c r="AD18" s="142"/>
      <c r="AE18" s="143">
        <f t="shared" si="5"/>
        <v>0</v>
      </c>
      <c r="AF18" s="143">
        <f t="shared" si="6"/>
        <v>0</v>
      </c>
      <c r="AG18" s="155">
        <f t="shared" si="7"/>
        <v>0</v>
      </c>
      <c r="AH18" s="160" t="str">
        <f t="shared" si="8"/>
        <v/>
      </c>
    </row>
    <row r="19" spans="1:34" s="4" customFormat="1" x14ac:dyDescent="0.15">
      <c r="A19" s="64"/>
      <c r="B19" s="68"/>
      <c r="C19" s="76"/>
      <c r="D19" s="83"/>
      <c r="E19" s="83"/>
      <c r="F19" s="89"/>
      <c r="G19" s="94"/>
      <c r="H19" s="94"/>
      <c r="I19" s="136"/>
      <c r="J19" s="142"/>
      <c r="K19" s="142"/>
      <c r="L19" s="142"/>
      <c r="M19" s="142"/>
      <c r="N19" s="142"/>
      <c r="O19" s="142"/>
      <c r="P19" s="142"/>
      <c r="Q19" s="143">
        <f t="shared" si="2"/>
        <v>0</v>
      </c>
      <c r="R19" s="150"/>
      <c r="S19" s="143">
        <f t="shared" si="3"/>
        <v>0</v>
      </c>
      <c r="T19" s="155">
        <f t="shared" si="4"/>
        <v>0</v>
      </c>
      <c r="U19" s="89"/>
      <c r="V19" s="122"/>
      <c r="W19" s="94"/>
      <c r="X19" s="142"/>
      <c r="Y19" s="142"/>
      <c r="Z19" s="142"/>
      <c r="AA19" s="142"/>
      <c r="AB19" s="142"/>
      <c r="AC19" s="142"/>
      <c r="AD19" s="142"/>
      <c r="AE19" s="143">
        <f t="shared" si="5"/>
        <v>0</v>
      </c>
      <c r="AF19" s="143">
        <f t="shared" si="6"/>
        <v>0</v>
      </c>
      <c r="AG19" s="155">
        <f t="shared" si="7"/>
        <v>0</v>
      </c>
      <c r="AH19" s="160" t="str">
        <f t="shared" si="8"/>
        <v/>
      </c>
    </row>
    <row r="20" spans="1:34" s="4" customFormat="1" x14ac:dyDescent="0.15">
      <c r="A20" s="64"/>
      <c r="B20" s="68"/>
      <c r="C20" s="74"/>
      <c r="D20" s="81"/>
      <c r="E20" s="81"/>
      <c r="F20" s="89"/>
      <c r="G20" s="94"/>
      <c r="H20" s="94"/>
      <c r="I20" s="136"/>
      <c r="J20" s="142"/>
      <c r="K20" s="142"/>
      <c r="L20" s="142"/>
      <c r="M20" s="142"/>
      <c r="N20" s="142"/>
      <c r="O20" s="142"/>
      <c r="P20" s="142"/>
      <c r="Q20" s="143">
        <f t="shared" si="2"/>
        <v>0</v>
      </c>
      <c r="R20" s="150"/>
      <c r="S20" s="143">
        <f t="shared" si="3"/>
        <v>0</v>
      </c>
      <c r="T20" s="155">
        <f t="shared" si="4"/>
        <v>0</v>
      </c>
      <c r="U20" s="89"/>
      <c r="V20" s="122"/>
      <c r="W20" s="94"/>
      <c r="X20" s="142"/>
      <c r="Y20" s="142"/>
      <c r="Z20" s="142"/>
      <c r="AA20" s="142"/>
      <c r="AB20" s="142"/>
      <c r="AC20" s="142"/>
      <c r="AD20" s="142"/>
      <c r="AE20" s="143">
        <f t="shared" si="5"/>
        <v>0</v>
      </c>
      <c r="AF20" s="143">
        <f t="shared" si="6"/>
        <v>0</v>
      </c>
      <c r="AG20" s="155">
        <f t="shared" si="7"/>
        <v>0</v>
      </c>
      <c r="AH20" s="160" t="str">
        <f t="shared" si="8"/>
        <v/>
      </c>
    </row>
    <row r="21" spans="1:34" s="4" customFormat="1" x14ac:dyDescent="0.15">
      <c r="A21" s="64"/>
      <c r="B21" s="68"/>
      <c r="C21" s="74"/>
      <c r="D21" s="81"/>
      <c r="E21" s="81"/>
      <c r="F21" s="89"/>
      <c r="G21" s="94"/>
      <c r="H21" s="94"/>
      <c r="I21" s="136"/>
      <c r="J21" s="142"/>
      <c r="K21" s="142"/>
      <c r="L21" s="142"/>
      <c r="M21" s="142"/>
      <c r="N21" s="142"/>
      <c r="O21" s="142"/>
      <c r="P21" s="142"/>
      <c r="Q21" s="143">
        <f t="shared" si="2"/>
        <v>0</v>
      </c>
      <c r="R21" s="150"/>
      <c r="S21" s="143">
        <f t="shared" si="3"/>
        <v>0</v>
      </c>
      <c r="T21" s="155">
        <f t="shared" si="4"/>
        <v>0</v>
      </c>
      <c r="U21" s="89"/>
      <c r="V21" s="122"/>
      <c r="W21" s="94"/>
      <c r="X21" s="142"/>
      <c r="Y21" s="142"/>
      <c r="Z21" s="142"/>
      <c r="AA21" s="142"/>
      <c r="AB21" s="142"/>
      <c r="AC21" s="142"/>
      <c r="AD21" s="142"/>
      <c r="AE21" s="143">
        <f t="shared" si="5"/>
        <v>0</v>
      </c>
      <c r="AF21" s="143">
        <f t="shared" si="6"/>
        <v>0</v>
      </c>
      <c r="AG21" s="155">
        <f t="shared" si="7"/>
        <v>0</v>
      </c>
      <c r="AH21" s="160" t="str">
        <f t="shared" si="8"/>
        <v/>
      </c>
    </row>
    <row r="22" spans="1:34" s="4" customFormat="1" x14ac:dyDescent="0.15">
      <c r="A22" s="64"/>
      <c r="B22" s="68"/>
      <c r="C22" s="74"/>
      <c r="D22" s="81"/>
      <c r="E22" s="81"/>
      <c r="F22" s="89"/>
      <c r="G22" s="94"/>
      <c r="H22" s="94"/>
      <c r="I22" s="136"/>
      <c r="J22" s="142"/>
      <c r="K22" s="142"/>
      <c r="L22" s="142"/>
      <c r="M22" s="142"/>
      <c r="N22" s="142"/>
      <c r="O22" s="142"/>
      <c r="P22" s="142"/>
      <c r="Q22" s="143">
        <f t="shared" si="2"/>
        <v>0</v>
      </c>
      <c r="R22" s="150"/>
      <c r="S22" s="143">
        <f t="shared" si="3"/>
        <v>0</v>
      </c>
      <c r="T22" s="155">
        <f t="shared" si="4"/>
        <v>0</v>
      </c>
      <c r="U22" s="89"/>
      <c r="V22" s="122"/>
      <c r="W22" s="94"/>
      <c r="X22" s="142"/>
      <c r="Y22" s="142"/>
      <c r="Z22" s="142"/>
      <c r="AA22" s="142"/>
      <c r="AB22" s="142"/>
      <c r="AC22" s="142"/>
      <c r="AD22" s="142"/>
      <c r="AE22" s="143">
        <f t="shared" si="5"/>
        <v>0</v>
      </c>
      <c r="AF22" s="143">
        <f t="shared" si="6"/>
        <v>0</v>
      </c>
      <c r="AG22" s="155">
        <f t="shared" si="7"/>
        <v>0</v>
      </c>
      <c r="AH22" s="160" t="str">
        <f t="shared" si="8"/>
        <v/>
      </c>
    </row>
    <row r="23" spans="1:34" s="4" customFormat="1" ht="14.25" thickBot="1" x14ac:dyDescent="0.2">
      <c r="A23" s="65"/>
      <c r="B23" s="69"/>
      <c r="C23" s="77"/>
      <c r="D23" s="84"/>
      <c r="E23" s="84"/>
      <c r="F23" s="90"/>
      <c r="G23" s="95"/>
      <c r="H23" s="95"/>
      <c r="I23" s="137"/>
      <c r="J23" s="144"/>
      <c r="K23" s="144"/>
      <c r="L23" s="144"/>
      <c r="M23" s="144"/>
      <c r="N23" s="144"/>
      <c r="O23" s="144"/>
      <c r="P23" s="144"/>
      <c r="Q23" s="145">
        <f t="shared" si="2"/>
        <v>0</v>
      </c>
      <c r="R23" s="151"/>
      <c r="S23" s="145">
        <f t="shared" si="3"/>
        <v>0</v>
      </c>
      <c r="T23" s="156">
        <f t="shared" si="4"/>
        <v>0</v>
      </c>
      <c r="U23" s="90"/>
      <c r="V23" s="123"/>
      <c r="W23" s="95"/>
      <c r="X23" s="144"/>
      <c r="Y23" s="144"/>
      <c r="Z23" s="144"/>
      <c r="AA23" s="144"/>
      <c r="AB23" s="144"/>
      <c r="AC23" s="144"/>
      <c r="AD23" s="144"/>
      <c r="AE23" s="145">
        <f t="shared" si="5"/>
        <v>0</v>
      </c>
      <c r="AF23" s="145">
        <f t="shared" si="6"/>
        <v>0</v>
      </c>
      <c r="AG23" s="156">
        <f t="shared" si="7"/>
        <v>0</v>
      </c>
      <c r="AH23" s="161" t="str">
        <f t="shared" si="8"/>
        <v/>
      </c>
    </row>
    <row r="24" spans="1:34" s="4" customFormat="1" ht="27" customHeight="1" thickBot="1" x14ac:dyDescent="0.2">
      <c r="A24" s="192">
        <v>2</v>
      </c>
      <c r="B24" s="226"/>
      <c r="C24" s="227"/>
      <c r="D24" s="228"/>
      <c r="E24" s="228"/>
      <c r="F24" s="229" t="s">
        <v>65</v>
      </c>
      <c r="G24" s="235" t="s">
        <v>64</v>
      </c>
      <c r="H24" s="230" t="s">
        <v>65</v>
      </c>
      <c r="I24" s="231">
        <f t="shared" ref="I24:Q24" si="9">SUM(I25:I36)</f>
        <v>0</v>
      </c>
      <c r="J24" s="232">
        <f t="shared" si="9"/>
        <v>0</v>
      </c>
      <c r="K24" s="232">
        <f t="shared" si="9"/>
        <v>0</v>
      </c>
      <c r="L24" s="232">
        <f t="shared" si="9"/>
        <v>0</v>
      </c>
      <c r="M24" s="232">
        <f t="shared" si="9"/>
        <v>0</v>
      </c>
      <c r="N24" s="232">
        <f t="shared" si="9"/>
        <v>0</v>
      </c>
      <c r="O24" s="232">
        <f t="shared" si="9"/>
        <v>0</v>
      </c>
      <c r="P24" s="232">
        <f t="shared" si="9"/>
        <v>0</v>
      </c>
      <c r="Q24" s="232">
        <f t="shared" si="9"/>
        <v>0</v>
      </c>
      <c r="R24" s="236"/>
      <c r="S24" s="232">
        <f>SUM(S25:S36)</f>
        <v>0</v>
      </c>
      <c r="T24" s="233">
        <f>SUM(T25:T36)</f>
        <v>0</v>
      </c>
      <c r="U24" s="229" t="s">
        <v>65</v>
      </c>
      <c r="V24" s="230" t="s">
        <v>64</v>
      </c>
      <c r="W24" s="230" t="s">
        <v>65</v>
      </c>
      <c r="X24" s="232">
        <f t="shared" ref="X24:AG24" si="10">SUM(X25:X36)</f>
        <v>0</v>
      </c>
      <c r="Y24" s="232">
        <f t="shared" si="10"/>
        <v>0</v>
      </c>
      <c r="Z24" s="232">
        <f t="shared" si="10"/>
        <v>0</v>
      </c>
      <c r="AA24" s="232">
        <f t="shared" si="10"/>
        <v>0</v>
      </c>
      <c r="AB24" s="232">
        <f t="shared" si="10"/>
        <v>0</v>
      </c>
      <c r="AC24" s="232">
        <f t="shared" si="10"/>
        <v>0</v>
      </c>
      <c r="AD24" s="232">
        <f t="shared" si="10"/>
        <v>0</v>
      </c>
      <c r="AE24" s="232">
        <f t="shared" si="10"/>
        <v>0</v>
      </c>
      <c r="AF24" s="232">
        <f t="shared" si="10"/>
        <v>0</v>
      </c>
      <c r="AG24" s="233">
        <f t="shared" si="10"/>
        <v>0</v>
      </c>
      <c r="AH24" s="234" t="str">
        <f t="shared" si="8"/>
        <v/>
      </c>
    </row>
    <row r="25" spans="1:34" s="4" customFormat="1" ht="14.25" thickTop="1" x14ac:dyDescent="0.15">
      <c r="A25" s="64"/>
      <c r="B25" s="67"/>
      <c r="C25" s="73" t="s">
        <v>41</v>
      </c>
      <c r="D25" s="80"/>
      <c r="E25" s="80"/>
      <c r="F25" s="88"/>
      <c r="G25" s="124"/>
      <c r="H25" s="124"/>
      <c r="I25" s="135"/>
      <c r="J25" s="140"/>
      <c r="K25" s="140"/>
      <c r="L25" s="140"/>
      <c r="M25" s="140"/>
      <c r="N25" s="140"/>
      <c r="O25" s="140"/>
      <c r="P25" s="140"/>
      <c r="Q25" s="141">
        <f t="shared" ref="Q25:Q36" si="11">SUM(J25:P25)</f>
        <v>0</v>
      </c>
      <c r="R25" s="149"/>
      <c r="S25" s="153">
        <f t="shared" ref="S25:S36" si="12">IF(ROUNDUP(Q25*R25-0.5,0)&lt;=0,0,ROUNDUP(Q25*R25-0.5,0))</f>
        <v>0</v>
      </c>
      <c r="T25" s="154">
        <f t="shared" ref="T25:T36" si="13">Q25+S25</f>
        <v>0</v>
      </c>
      <c r="U25" s="88"/>
      <c r="V25" s="124"/>
      <c r="W25" s="124"/>
      <c r="X25" s="140"/>
      <c r="Y25" s="140"/>
      <c r="Z25" s="140"/>
      <c r="AA25" s="140"/>
      <c r="AB25" s="140"/>
      <c r="AC25" s="140"/>
      <c r="AD25" s="140"/>
      <c r="AE25" s="141">
        <f t="shared" ref="AE25:AE36" si="14">SUM(X25:AD25)</f>
        <v>0</v>
      </c>
      <c r="AF25" s="141">
        <f t="shared" ref="AF25:AF36" si="15">IF(ROUNDUP(AE25*R25-0.5,0)&lt;=0,0,ROUNDUP(AE25*R25-0.5,0))</f>
        <v>0</v>
      </c>
      <c r="AG25" s="154">
        <f t="shared" ref="AG25:AG36" si="16">AE25+AF25</f>
        <v>0</v>
      </c>
      <c r="AH25" s="159" t="str">
        <f t="shared" ref="AH25:AH37" si="17">IF(AG25=0,"",ROUND((T25-AG25)/AG25,3))</f>
        <v/>
      </c>
    </row>
    <row r="26" spans="1:34" s="4" customFormat="1" x14ac:dyDescent="0.15">
      <c r="A26" s="64"/>
      <c r="B26" s="68"/>
      <c r="C26" s="74"/>
      <c r="D26" s="81"/>
      <c r="E26" s="81"/>
      <c r="F26" s="89"/>
      <c r="G26" s="94"/>
      <c r="H26" s="94"/>
      <c r="I26" s="136"/>
      <c r="J26" s="142"/>
      <c r="K26" s="142"/>
      <c r="L26" s="142"/>
      <c r="M26" s="142"/>
      <c r="N26" s="142"/>
      <c r="O26" s="142"/>
      <c r="P26" s="142"/>
      <c r="Q26" s="143">
        <f t="shared" si="11"/>
        <v>0</v>
      </c>
      <c r="R26" s="150"/>
      <c r="S26" s="143">
        <f t="shared" si="12"/>
        <v>0</v>
      </c>
      <c r="T26" s="155">
        <f t="shared" si="13"/>
        <v>0</v>
      </c>
      <c r="U26" s="89"/>
      <c r="V26" s="122"/>
      <c r="W26" s="94"/>
      <c r="X26" s="142"/>
      <c r="Y26" s="142"/>
      <c r="Z26" s="142"/>
      <c r="AA26" s="142"/>
      <c r="AB26" s="142"/>
      <c r="AC26" s="142"/>
      <c r="AD26" s="142"/>
      <c r="AE26" s="143">
        <f t="shared" si="14"/>
        <v>0</v>
      </c>
      <c r="AF26" s="143">
        <f t="shared" si="15"/>
        <v>0</v>
      </c>
      <c r="AG26" s="155">
        <f t="shared" si="16"/>
        <v>0</v>
      </c>
      <c r="AH26" s="160" t="str">
        <f t="shared" si="17"/>
        <v/>
      </c>
    </row>
    <row r="27" spans="1:34" s="4" customFormat="1" x14ac:dyDescent="0.15">
      <c r="A27" s="64"/>
      <c r="B27" s="68"/>
      <c r="C27" s="75"/>
      <c r="D27" s="82"/>
      <c r="E27" s="82"/>
      <c r="F27" s="89"/>
      <c r="G27" s="94"/>
      <c r="H27" s="94"/>
      <c r="I27" s="136"/>
      <c r="J27" s="142"/>
      <c r="K27" s="142"/>
      <c r="L27" s="142"/>
      <c r="M27" s="142"/>
      <c r="N27" s="142"/>
      <c r="O27" s="142"/>
      <c r="P27" s="142"/>
      <c r="Q27" s="143">
        <f t="shared" si="11"/>
        <v>0</v>
      </c>
      <c r="R27" s="150"/>
      <c r="S27" s="143">
        <f t="shared" si="12"/>
        <v>0</v>
      </c>
      <c r="T27" s="155">
        <f t="shared" si="13"/>
        <v>0</v>
      </c>
      <c r="U27" s="89"/>
      <c r="V27" s="122"/>
      <c r="W27" s="94"/>
      <c r="X27" s="142"/>
      <c r="Y27" s="142"/>
      <c r="Z27" s="142"/>
      <c r="AA27" s="142"/>
      <c r="AB27" s="142"/>
      <c r="AC27" s="142"/>
      <c r="AD27" s="142"/>
      <c r="AE27" s="143">
        <f t="shared" si="14"/>
        <v>0</v>
      </c>
      <c r="AF27" s="143">
        <f t="shared" si="15"/>
        <v>0</v>
      </c>
      <c r="AG27" s="155">
        <f t="shared" si="16"/>
        <v>0</v>
      </c>
      <c r="AH27" s="160" t="str">
        <f t="shared" si="17"/>
        <v/>
      </c>
    </row>
    <row r="28" spans="1:34" s="4" customFormat="1" x14ac:dyDescent="0.15">
      <c r="A28" s="64"/>
      <c r="B28" s="68"/>
      <c r="C28" s="74" t="s">
        <v>33</v>
      </c>
      <c r="D28" s="81"/>
      <c r="E28" s="81"/>
      <c r="F28" s="89"/>
      <c r="G28" s="94"/>
      <c r="H28" s="94"/>
      <c r="I28" s="136"/>
      <c r="J28" s="142"/>
      <c r="K28" s="142"/>
      <c r="L28" s="142"/>
      <c r="M28" s="142"/>
      <c r="N28" s="142"/>
      <c r="O28" s="142"/>
      <c r="P28" s="142"/>
      <c r="Q28" s="143">
        <f t="shared" si="11"/>
        <v>0</v>
      </c>
      <c r="R28" s="150"/>
      <c r="S28" s="143">
        <f t="shared" si="12"/>
        <v>0</v>
      </c>
      <c r="T28" s="155">
        <f t="shared" si="13"/>
        <v>0</v>
      </c>
      <c r="U28" s="89"/>
      <c r="V28" s="122"/>
      <c r="W28" s="94"/>
      <c r="X28" s="142"/>
      <c r="Y28" s="142"/>
      <c r="Z28" s="142"/>
      <c r="AA28" s="142"/>
      <c r="AB28" s="142"/>
      <c r="AC28" s="142"/>
      <c r="AD28" s="142"/>
      <c r="AE28" s="143">
        <f t="shared" si="14"/>
        <v>0</v>
      </c>
      <c r="AF28" s="143">
        <f t="shared" si="15"/>
        <v>0</v>
      </c>
      <c r="AG28" s="155">
        <f t="shared" si="16"/>
        <v>0</v>
      </c>
      <c r="AH28" s="160" t="str">
        <f t="shared" si="17"/>
        <v/>
      </c>
    </row>
    <row r="29" spans="1:34" s="4" customFormat="1" x14ac:dyDescent="0.15">
      <c r="A29" s="64"/>
      <c r="B29" s="68"/>
      <c r="C29" s="74"/>
      <c r="D29" s="81"/>
      <c r="E29" s="81"/>
      <c r="F29" s="89"/>
      <c r="G29" s="94"/>
      <c r="H29" s="94"/>
      <c r="I29" s="136"/>
      <c r="J29" s="142"/>
      <c r="K29" s="142"/>
      <c r="L29" s="142"/>
      <c r="M29" s="142"/>
      <c r="N29" s="142"/>
      <c r="O29" s="142"/>
      <c r="P29" s="142"/>
      <c r="Q29" s="143">
        <f t="shared" si="11"/>
        <v>0</v>
      </c>
      <c r="R29" s="150"/>
      <c r="S29" s="143">
        <f t="shared" si="12"/>
        <v>0</v>
      </c>
      <c r="T29" s="155">
        <f t="shared" si="13"/>
        <v>0</v>
      </c>
      <c r="U29" s="89"/>
      <c r="V29" s="122"/>
      <c r="W29" s="94"/>
      <c r="X29" s="142"/>
      <c r="Y29" s="142"/>
      <c r="Z29" s="142"/>
      <c r="AA29" s="142"/>
      <c r="AB29" s="142"/>
      <c r="AC29" s="142"/>
      <c r="AD29" s="142"/>
      <c r="AE29" s="143">
        <f t="shared" si="14"/>
        <v>0</v>
      </c>
      <c r="AF29" s="143">
        <f t="shared" si="15"/>
        <v>0</v>
      </c>
      <c r="AG29" s="155">
        <f t="shared" si="16"/>
        <v>0</v>
      </c>
      <c r="AH29" s="160" t="str">
        <f t="shared" si="17"/>
        <v/>
      </c>
    </row>
    <row r="30" spans="1:34" s="4" customFormat="1" x14ac:dyDescent="0.15">
      <c r="A30" s="64"/>
      <c r="B30" s="68"/>
      <c r="C30" s="74"/>
      <c r="D30" s="81"/>
      <c r="E30" s="81"/>
      <c r="F30" s="89"/>
      <c r="G30" s="94"/>
      <c r="H30" s="94"/>
      <c r="I30" s="136"/>
      <c r="J30" s="142"/>
      <c r="K30" s="142"/>
      <c r="L30" s="142"/>
      <c r="M30" s="142"/>
      <c r="N30" s="142"/>
      <c r="O30" s="142"/>
      <c r="P30" s="142"/>
      <c r="Q30" s="143">
        <f t="shared" si="11"/>
        <v>0</v>
      </c>
      <c r="R30" s="150"/>
      <c r="S30" s="143">
        <f t="shared" si="12"/>
        <v>0</v>
      </c>
      <c r="T30" s="155">
        <f t="shared" si="13"/>
        <v>0</v>
      </c>
      <c r="U30" s="89"/>
      <c r="V30" s="122"/>
      <c r="W30" s="94"/>
      <c r="X30" s="142"/>
      <c r="Y30" s="142"/>
      <c r="Z30" s="142"/>
      <c r="AA30" s="142"/>
      <c r="AB30" s="142"/>
      <c r="AC30" s="142"/>
      <c r="AD30" s="142"/>
      <c r="AE30" s="143">
        <f t="shared" si="14"/>
        <v>0</v>
      </c>
      <c r="AF30" s="143">
        <f t="shared" si="15"/>
        <v>0</v>
      </c>
      <c r="AG30" s="155">
        <f t="shared" si="16"/>
        <v>0</v>
      </c>
      <c r="AH30" s="160" t="str">
        <f t="shared" si="17"/>
        <v/>
      </c>
    </row>
    <row r="31" spans="1:34" s="4" customFormat="1" x14ac:dyDescent="0.15">
      <c r="A31" s="64"/>
      <c r="B31" s="68"/>
      <c r="C31" s="76"/>
      <c r="D31" s="83"/>
      <c r="E31" s="83"/>
      <c r="F31" s="89"/>
      <c r="G31" s="94"/>
      <c r="H31" s="94"/>
      <c r="I31" s="136"/>
      <c r="J31" s="142"/>
      <c r="K31" s="142"/>
      <c r="L31" s="142"/>
      <c r="M31" s="142"/>
      <c r="N31" s="142"/>
      <c r="O31" s="142"/>
      <c r="P31" s="142"/>
      <c r="Q31" s="143">
        <f t="shared" si="11"/>
        <v>0</v>
      </c>
      <c r="R31" s="150"/>
      <c r="S31" s="143">
        <f t="shared" si="12"/>
        <v>0</v>
      </c>
      <c r="T31" s="155">
        <f t="shared" si="13"/>
        <v>0</v>
      </c>
      <c r="U31" s="89"/>
      <c r="V31" s="122"/>
      <c r="W31" s="94"/>
      <c r="X31" s="142"/>
      <c r="Y31" s="142"/>
      <c r="Z31" s="142"/>
      <c r="AA31" s="142"/>
      <c r="AB31" s="142"/>
      <c r="AC31" s="142"/>
      <c r="AD31" s="142"/>
      <c r="AE31" s="143">
        <f t="shared" si="14"/>
        <v>0</v>
      </c>
      <c r="AF31" s="143">
        <f t="shared" si="15"/>
        <v>0</v>
      </c>
      <c r="AG31" s="155">
        <f t="shared" si="16"/>
        <v>0</v>
      </c>
      <c r="AH31" s="160" t="str">
        <f t="shared" si="17"/>
        <v/>
      </c>
    </row>
    <row r="32" spans="1:34" s="4" customFormat="1" x14ac:dyDescent="0.15">
      <c r="A32" s="64"/>
      <c r="B32" s="68"/>
      <c r="C32" s="76"/>
      <c r="D32" s="83"/>
      <c r="E32" s="83"/>
      <c r="F32" s="89"/>
      <c r="G32" s="94"/>
      <c r="H32" s="94"/>
      <c r="I32" s="136"/>
      <c r="J32" s="142"/>
      <c r="K32" s="142"/>
      <c r="L32" s="142"/>
      <c r="M32" s="142"/>
      <c r="N32" s="142"/>
      <c r="O32" s="142"/>
      <c r="P32" s="142"/>
      <c r="Q32" s="143">
        <f t="shared" si="11"/>
        <v>0</v>
      </c>
      <c r="R32" s="150"/>
      <c r="S32" s="143">
        <f t="shared" si="12"/>
        <v>0</v>
      </c>
      <c r="T32" s="155">
        <f t="shared" si="13"/>
        <v>0</v>
      </c>
      <c r="U32" s="89"/>
      <c r="V32" s="122"/>
      <c r="W32" s="94"/>
      <c r="X32" s="142"/>
      <c r="Y32" s="142"/>
      <c r="Z32" s="142"/>
      <c r="AA32" s="142"/>
      <c r="AB32" s="142"/>
      <c r="AC32" s="142"/>
      <c r="AD32" s="142"/>
      <c r="AE32" s="143">
        <f t="shared" si="14"/>
        <v>0</v>
      </c>
      <c r="AF32" s="143">
        <f t="shared" si="15"/>
        <v>0</v>
      </c>
      <c r="AG32" s="155">
        <f t="shared" si="16"/>
        <v>0</v>
      </c>
      <c r="AH32" s="160" t="str">
        <f t="shared" si="17"/>
        <v/>
      </c>
    </row>
    <row r="33" spans="1:34" s="4" customFormat="1" x14ac:dyDescent="0.15">
      <c r="A33" s="64"/>
      <c r="B33" s="68"/>
      <c r="C33" s="74"/>
      <c r="D33" s="81"/>
      <c r="E33" s="81"/>
      <c r="F33" s="89"/>
      <c r="G33" s="94"/>
      <c r="H33" s="94"/>
      <c r="I33" s="136"/>
      <c r="J33" s="142"/>
      <c r="K33" s="142"/>
      <c r="L33" s="142"/>
      <c r="M33" s="142"/>
      <c r="N33" s="142"/>
      <c r="O33" s="142"/>
      <c r="P33" s="142"/>
      <c r="Q33" s="143">
        <f t="shared" si="11"/>
        <v>0</v>
      </c>
      <c r="R33" s="150"/>
      <c r="S33" s="143">
        <f t="shared" si="12"/>
        <v>0</v>
      </c>
      <c r="T33" s="155">
        <f t="shared" si="13"/>
        <v>0</v>
      </c>
      <c r="U33" s="89"/>
      <c r="V33" s="122"/>
      <c r="W33" s="94"/>
      <c r="X33" s="142"/>
      <c r="Y33" s="142"/>
      <c r="Z33" s="142"/>
      <c r="AA33" s="142"/>
      <c r="AB33" s="142"/>
      <c r="AC33" s="142"/>
      <c r="AD33" s="142"/>
      <c r="AE33" s="143">
        <f t="shared" si="14"/>
        <v>0</v>
      </c>
      <c r="AF33" s="143">
        <f t="shared" si="15"/>
        <v>0</v>
      </c>
      <c r="AG33" s="155">
        <f t="shared" si="16"/>
        <v>0</v>
      </c>
      <c r="AH33" s="160" t="str">
        <f t="shared" si="17"/>
        <v/>
      </c>
    </row>
    <row r="34" spans="1:34" s="4" customFormat="1" x14ac:dyDescent="0.15">
      <c r="A34" s="64"/>
      <c r="B34" s="68"/>
      <c r="C34" s="74"/>
      <c r="D34" s="81"/>
      <c r="E34" s="81"/>
      <c r="F34" s="89"/>
      <c r="G34" s="94"/>
      <c r="H34" s="94"/>
      <c r="I34" s="136"/>
      <c r="J34" s="142"/>
      <c r="K34" s="142"/>
      <c r="L34" s="142"/>
      <c r="M34" s="142"/>
      <c r="N34" s="142"/>
      <c r="O34" s="142"/>
      <c r="P34" s="142"/>
      <c r="Q34" s="143">
        <f t="shared" si="11"/>
        <v>0</v>
      </c>
      <c r="R34" s="150"/>
      <c r="S34" s="143">
        <f t="shared" si="12"/>
        <v>0</v>
      </c>
      <c r="T34" s="155">
        <f t="shared" si="13"/>
        <v>0</v>
      </c>
      <c r="U34" s="89"/>
      <c r="V34" s="122"/>
      <c r="W34" s="94"/>
      <c r="X34" s="142"/>
      <c r="Y34" s="142"/>
      <c r="Z34" s="142"/>
      <c r="AA34" s="142"/>
      <c r="AB34" s="142"/>
      <c r="AC34" s="142"/>
      <c r="AD34" s="142"/>
      <c r="AE34" s="143">
        <f t="shared" si="14"/>
        <v>0</v>
      </c>
      <c r="AF34" s="143">
        <f t="shared" si="15"/>
        <v>0</v>
      </c>
      <c r="AG34" s="155">
        <f t="shared" si="16"/>
        <v>0</v>
      </c>
      <c r="AH34" s="160" t="str">
        <f t="shared" si="17"/>
        <v/>
      </c>
    </row>
    <row r="35" spans="1:34" s="4" customFormat="1" ht="15" customHeight="1" x14ac:dyDescent="0.15">
      <c r="A35" s="64"/>
      <c r="B35" s="68"/>
      <c r="C35" s="74"/>
      <c r="D35" s="81"/>
      <c r="E35" s="81"/>
      <c r="F35" s="89"/>
      <c r="G35" s="94"/>
      <c r="H35" s="94"/>
      <c r="I35" s="136"/>
      <c r="J35" s="142"/>
      <c r="K35" s="142"/>
      <c r="L35" s="142"/>
      <c r="M35" s="142"/>
      <c r="N35" s="142"/>
      <c r="O35" s="142"/>
      <c r="P35" s="142"/>
      <c r="Q35" s="143">
        <f t="shared" si="11"/>
        <v>0</v>
      </c>
      <c r="R35" s="150"/>
      <c r="S35" s="143">
        <f t="shared" si="12"/>
        <v>0</v>
      </c>
      <c r="T35" s="155">
        <f t="shared" si="13"/>
        <v>0</v>
      </c>
      <c r="U35" s="89"/>
      <c r="V35" s="122"/>
      <c r="W35" s="94"/>
      <c r="X35" s="142"/>
      <c r="Y35" s="142"/>
      <c r="Z35" s="142"/>
      <c r="AA35" s="142"/>
      <c r="AB35" s="142"/>
      <c r="AC35" s="142"/>
      <c r="AD35" s="142"/>
      <c r="AE35" s="143">
        <f t="shared" si="14"/>
        <v>0</v>
      </c>
      <c r="AF35" s="143">
        <f t="shared" si="15"/>
        <v>0</v>
      </c>
      <c r="AG35" s="155">
        <f t="shared" si="16"/>
        <v>0</v>
      </c>
      <c r="AH35" s="160" t="str">
        <f t="shared" si="17"/>
        <v/>
      </c>
    </row>
    <row r="36" spans="1:34" s="4" customFormat="1" ht="13.5" customHeight="1" thickBot="1" x14ac:dyDescent="0.2">
      <c r="A36" s="65"/>
      <c r="B36" s="69"/>
      <c r="C36" s="77"/>
      <c r="D36" s="84"/>
      <c r="E36" s="84"/>
      <c r="F36" s="90"/>
      <c r="G36" s="95"/>
      <c r="H36" s="95"/>
      <c r="I36" s="137"/>
      <c r="J36" s="144"/>
      <c r="K36" s="144"/>
      <c r="L36" s="144"/>
      <c r="M36" s="144"/>
      <c r="N36" s="144"/>
      <c r="O36" s="144"/>
      <c r="P36" s="144"/>
      <c r="Q36" s="145">
        <f t="shared" si="11"/>
        <v>0</v>
      </c>
      <c r="R36" s="151"/>
      <c r="S36" s="145">
        <f t="shared" si="12"/>
        <v>0</v>
      </c>
      <c r="T36" s="156">
        <f t="shared" si="13"/>
        <v>0</v>
      </c>
      <c r="U36" s="90"/>
      <c r="V36" s="123"/>
      <c r="W36" s="95"/>
      <c r="X36" s="144"/>
      <c r="Y36" s="144"/>
      <c r="Z36" s="144"/>
      <c r="AA36" s="144"/>
      <c r="AB36" s="144"/>
      <c r="AC36" s="144"/>
      <c r="AD36" s="144"/>
      <c r="AE36" s="145">
        <f t="shared" si="14"/>
        <v>0</v>
      </c>
      <c r="AF36" s="145">
        <f t="shared" si="15"/>
        <v>0</v>
      </c>
      <c r="AG36" s="156">
        <f t="shared" si="16"/>
        <v>0</v>
      </c>
      <c r="AH36" s="161" t="str">
        <f t="shared" si="17"/>
        <v/>
      </c>
    </row>
    <row r="37" spans="1:34" s="4" customFormat="1" ht="27" customHeight="1" thickBot="1" x14ac:dyDescent="0.2">
      <c r="A37" s="192">
        <v>3</v>
      </c>
      <c r="B37" s="226"/>
      <c r="C37" s="227"/>
      <c r="D37" s="228"/>
      <c r="E37" s="228"/>
      <c r="F37" s="229" t="s">
        <v>65</v>
      </c>
      <c r="G37" s="235" t="s">
        <v>64</v>
      </c>
      <c r="H37" s="230" t="s">
        <v>65</v>
      </c>
      <c r="I37" s="231">
        <f t="shared" ref="I37:Q37" si="18">SUM(I38:I49)</f>
        <v>0</v>
      </c>
      <c r="J37" s="232">
        <f t="shared" si="18"/>
        <v>0</v>
      </c>
      <c r="K37" s="232">
        <f t="shared" si="18"/>
        <v>0</v>
      </c>
      <c r="L37" s="232">
        <f t="shared" si="18"/>
        <v>0</v>
      </c>
      <c r="M37" s="232">
        <f t="shared" si="18"/>
        <v>0</v>
      </c>
      <c r="N37" s="232">
        <f t="shared" si="18"/>
        <v>0</v>
      </c>
      <c r="O37" s="232">
        <f t="shared" si="18"/>
        <v>0</v>
      </c>
      <c r="P37" s="232">
        <f t="shared" si="18"/>
        <v>0</v>
      </c>
      <c r="Q37" s="232">
        <f t="shared" si="18"/>
        <v>0</v>
      </c>
      <c r="R37" s="236"/>
      <c r="S37" s="232">
        <f>SUM(S38:S49)</f>
        <v>0</v>
      </c>
      <c r="T37" s="233">
        <f>SUM(T38:T49)</f>
        <v>0</v>
      </c>
      <c r="U37" s="229" t="s">
        <v>65</v>
      </c>
      <c r="V37" s="230" t="s">
        <v>64</v>
      </c>
      <c r="W37" s="230" t="s">
        <v>65</v>
      </c>
      <c r="X37" s="232">
        <f t="shared" ref="X37:AG37" si="19">SUM(X38:X49)</f>
        <v>0</v>
      </c>
      <c r="Y37" s="232">
        <f t="shared" si="19"/>
        <v>0</v>
      </c>
      <c r="Z37" s="232">
        <f t="shared" si="19"/>
        <v>0</v>
      </c>
      <c r="AA37" s="232">
        <f t="shared" si="19"/>
        <v>0</v>
      </c>
      <c r="AB37" s="232">
        <f t="shared" si="19"/>
        <v>0</v>
      </c>
      <c r="AC37" s="232">
        <f t="shared" si="19"/>
        <v>0</v>
      </c>
      <c r="AD37" s="232">
        <f t="shared" si="19"/>
        <v>0</v>
      </c>
      <c r="AE37" s="232">
        <f t="shared" si="19"/>
        <v>0</v>
      </c>
      <c r="AF37" s="232">
        <f t="shared" si="19"/>
        <v>0</v>
      </c>
      <c r="AG37" s="233">
        <f t="shared" si="19"/>
        <v>0</v>
      </c>
      <c r="AH37" s="234" t="str">
        <f t="shared" si="17"/>
        <v/>
      </c>
    </row>
    <row r="38" spans="1:34" s="4" customFormat="1" ht="14.25" thickTop="1" x14ac:dyDescent="0.15">
      <c r="A38" s="64"/>
      <c r="B38" s="67"/>
      <c r="C38" s="73" t="s">
        <v>41</v>
      </c>
      <c r="D38" s="80"/>
      <c r="E38" s="80"/>
      <c r="F38" s="88"/>
      <c r="G38" s="93"/>
      <c r="H38" s="93"/>
      <c r="I38" s="135"/>
      <c r="J38" s="140"/>
      <c r="K38" s="140"/>
      <c r="L38" s="140"/>
      <c r="M38" s="140"/>
      <c r="N38" s="140"/>
      <c r="O38" s="140"/>
      <c r="P38" s="140"/>
      <c r="Q38" s="141">
        <f t="shared" ref="Q38:Q49" si="20">SUM(J38:P38)</f>
        <v>0</v>
      </c>
      <c r="R38" s="149"/>
      <c r="S38" s="153">
        <f t="shared" ref="S38:S49" si="21">IF(ROUNDUP(Q38*R38-0.5,0)&lt;=0,0,ROUNDUP(Q38*R38-0.5,0))</f>
        <v>0</v>
      </c>
      <c r="T38" s="154">
        <f t="shared" ref="T38:T49" si="22">Q38+S38</f>
        <v>0</v>
      </c>
      <c r="U38" s="88"/>
      <c r="V38" s="121"/>
      <c r="W38" s="124"/>
      <c r="X38" s="140"/>
      <c r="Y38" s="140"/>
      <c r="Z38" s="140"/>
      <c r="AA38" s="140"/>
      <c r="AB38" s="140"/>
      <c r="AC38" s="140"/>
      <c r="AD38" s="140"/>
      <c r="AE38" s="141">
        <f t="shared" ref="AE38:AE49" si="23">SUM(X38:AD38)</f>
        <v>0</v>
      </c>
      <c r="AF38" s="141">
        <f t="shared" ref="AF38:AF49" si="24">IF(ROUNDUP(AE38*R38-0.5,0)&lt;=0,0,ROUNDUP(AE38*R38-0.5,0))</f>
        <v>0</v>
      </c>
      <c r="AG38" s="154">
        <f t="shared" ref="AG38:AG49" si="25">AE38+AF38</f>
        <v>0</v>
      </c>
      <c r="AH38" s="159" t="str">
        <f t="shared" ref="AH38:AH50" si="26">IF(AG38=0,"",ROUND((T38-AG38)/AG38,3))</f>
        <v/>
      </c>
    </row>
    <row r="39" spans="1:34" s="4" customFormat="1" x14ac:dyDescent="0.15">
      <c r="A39" s="64"/>
      <c r="B39" s="68"/>
      <c r="C39" s="74"/>
      <c r="D39" s="81"/>
      <c r="E39" s="81"/>
      <c r="F39" s="89"/>
      <c r="G39" s="94"/>
      <c r="H39" s="94"/>
      <c r="I39" s="136"/>
      <c r="J39" s="142"/>
      <c r="K39" s="142"/>
      <c r="L39" s="142"/>
      <c r="M39" s="142"/>
      <c r="N39" s="142"/>
      <c r="O39" s="142"/>
      <c r="P39" s="142"/>
      <c r="Q39" s="143">
        <f t="shared" si="20"/>
        <v>0</v>
      </c>
      <c r="R39" s="150"/>
      <c r="S39" s="143">
        <f t="shared" si="21"/>
        <v>0</v>
      </c>
      <c r="T39" s="155">
        <f t="shared" si="22"/>
        <v>0</v>
      </c>
      <c r="U39" s="89"/>
      <c r="V39" s="122"/>
      <c r="W39" s="94"/>
      <c r="X39" s="142"/>
      <c r="Y39" s="142"/>
      <c r="Z39" s="142"/>
      <c r="AA39" s="142"/>
      <c r="AB39" s="142"/>
      <c r="AC39" s="142"/>
      <c r="AD39" s="142"/>
      <c r="AE39" s="143">
        <f t="shared" si="23"/>
        <v>0</v>
      </c>
      <c r="AF39" s="143">
        <f t="shared" si="24"/>
        <v>0</v>
      </c>
      <c r="AG39" s="155">
        <f t="shared" si="25"/>
        <v>0</v>
      </c>
      <c r="AH39" s="160" t="str">
        <f t="shared" si="26"/>
        <v/>
      </c>
    </row>
    <row r="40" spans="1:34" s="4" customFormat="1" x14ac:dyDescent="0.15">
      <c r="A40" s="64"/>
      <c r="B40" s="68"/>
      <c r="C40" s="75"/>
      <c r="D40" s="82"/>
      <c r="E40" s="82"/>
      <c r="F40" s="89"/>
      <c r="G40" s="94"/>
      <c r="H40" s="94"/>
      <c r="I40" s="136"/>
      <c r="J40" s="142"/>
      <c r="K40" s="142"/>
      <c r="L40" s="142"/>
      <c r="M40" s="142"/>
      <c r="N40" s="142"/>
      <c r="O40" s="142"/>
      <c r="P40" s="142"/>
      <c r="Q40" s="143">
        <f t="shared" si="20"/>
        <v>0</v>
      </c>
      <c r="R40" s="150"/>
      <c r="S40" s="143">
        <f t="shared" si="21"/>
        <v>0</v>
      </c>
      <c r="T40" s="155">
        <f t="shared" si="22"/>
        <v>0</v>
      </c>
      <c r="U40" s="89"/>
      <c r="V40" s="122"/>
      <c r="W40" s="94"/>
      <c r="X40" s="142"/>
      <c r="Y40" s="142"/>
      <c r="Z40" s="142"/>
      <c r="AA40" s="142"/>
      <c r="AB40" s="142"/>
      <c r="AC40" s="142"/>
      <c r="AD40" s="142"/>
      <c r="AE40" s="143">
        <f t="shared" si="23"/>
        <v>0</v>
      </c>
      <c r="AF40" s="143">
        <f t="shared" si="24"/>
        <v>0</v>
      </c>
      <c r="AG40" s="155">
        <f t="shared" si="25"/>
        <v>0</v>
      </c>
      <c r="AH40" s="160" t="str">
        <f t="shared" si="26"/>
        <v/>
      </c>
    </row>
    <row r="41" spans="1:34" s="4" customFormat="1" x14ac:dyDescent="0.15">
      <c r="A41" s="64"/>
      <c r="B41" s="68"/>
      <c r="C41" s="74" t="s">
        <v>33</v>
      </c>
      <c r="D41" s="81"/>
      <c r="E41" s="81"/>
      <c r="F41" s="89"/>
      <c r="G41" s="94"/>
      <c r="H41" s="94"/>
      <c r="I41" s="136"/>
      <c r="J41" s="142"/>
      <c r="K41" s="142"/>
      <c r="L41" s="142"/>
      <c r="M41" s="142"/>
      <c r="N41" s="142"/>
      <c r="O41" s="142"/>
      <c r="P41" s="142"/>
      <c r="Q41" s="143">
        <f t="shared" si="20"/>
        <v>0</v>
      </c>
      <c r="R41" s="150"/>
      <c r="S41" s="143">
        <f t="shared" si="21"/>
        <v>0</v>
      </c>
      <c r="T41" s="155">
        <f t="shared" si="22"/>
        <v>0</v>
      </c>
      <c r="U41" s="89"/>
      <c r="V41" s="122"/>
      <c r="W41" s="94"/>
      <c r="X41" s="142"/>
      <c r="Y41" s="142"/>
      <c r="Z41" s="142"/>
      <c r="AA41" s="142"/>
      <c r="AB41" s="142"/>
      <c r="AC41" s="142"/>
      <c r="AD41" s="142"/>
      <c r="AE41" s="143">
        <f t="shared" si="23"/>
        <v>0</v>
      </c>
      <c r="AF41" s="143">
        <f t="shared" si="24"/>
        <v>0</v>
      </c>
      <c r="AG41" s="155">
        <f t="shared" si="25"/>
        <v>0</v>
      </c>
      <c r="AH41" s="160" t="str">
        <f t="shared" si="26"/>
        <v/>
      </c>
    </row>
    <row r="42" spans="1:34" s="4" customFormat="1" x14ac:dyDescent="0.15">
      <c r="A42" s="64"/>
      <c r="B42" s="68"/>
      <c r="C42" s="74"/>
      <c r="D42" s="81"/>
      <c r="E42" s="81"/>
      <c r="F42" s="89"/>
      <c r="G42" s="94"/>
      <c r="H42" s="94"/>
      <c r="I42" s="136"/>
      <c r="J42" s="142"/>
      <c r="K42" s="142"/>
      <c r="L42" s="142"/>
      <c r="M42" s="142"/>
      <c r="N42" s="142"/>
      <c r="O42" s="142"/>
      <c r="P42" s="142"/>
      <c r="Q42" s="143">
        <f t="shared" si="20"/>
        <v>0</v>
      </c>
      <c r="R42" s="150"/>
      <c r="S42" s="143">
        <f t="shared" si="21"/>
        <v>0</v>
      </c>
      <c r="T42" s="155">
        <f t="shared" si="22"/>
        <v>0</v>
      </c>
      <c r="U42" s="89"/>
      <c r="V42" s="122"/>
      <c r="W42" s="94"/>
      <c r="X42" s="142"/>
      <c r="Y42" s="142"/>
      <c r="Z42" s="142"/>
      <c r="AA42" s="142"/>
      <c r="AB42" s="142"/>
      <c r="AC42" s="142"/>
      <c r="AD42" s="142"/>
      <c r="AE42" s="143">
        <f t="shared" si="23"/>
        <v>0</v>
      </c>
      <c r="AF42" s="143">
        <f t="shared" si="24"/>
        <v>0</v>
      </c>
      <c r="AG42" s="155">
        <f t="shared" si="25"/>
        <v>0</v>
      </c>
      <c r="AH42" s="160" t="str">
        <f t="shared" si="26"/>
        <v/>
      </c>
    </row>
    <row r="43" spans="1:34" s="4" customFormat="1" x14ac:dyDescent="0.15">
      <c r="A43" s="64"/>
      <c r="B43" s="68"/>
      <c r="C43" s="74"/>
      <c r="D43" s="81"/>
      <c r="E43" s="81"/>
      <c r="F43" s="89"/>
      <c r="G43" s="94"/>
      <c r="H43" s="94"/>
      <c r="I43" s="136"/>
      <c r="J43" s="142"/>
      <c r="K43" s="142"/>
      <c r="L43" s="142"/>
      <c r="M43" s="142"/>
      <c r="N43" s="142"/>
      <c r="O43" s="142"/>
      <c r="P43" s="142"/>
      <c r="Q43" s="143">
        <f t="shared" si="20"/>
        <v>0</v>
      </c>
      <c r="R43" s="150"/>
      <c r="S43" s="143">
        <f t="shared" si="21"/>
        <v>0</v>
      </c>
      <c r="T43" s="155">
        <f t="shared" si="22"/>
        <v>0</v>
      </c>
      <c r="U43" s="89"/>
      <c r="V43" s="122"/>
      <c r="W43" s="94"/>
      <c r="X43" s="142"/>
      <c r="Y43" s="142"/>
      <c r="Z43" s="142"/>
      <c r="AA43" s="142"/>
      <c r="AB43" s="142"/>
      <c r="AC43" s="142"/>
      <c r="AD43" s="142"/>
      <c r="AE43" s="143">
        <f t="shared" si="23"/>
        <v>0</v>
      </c>
      <c r="AF43" s="143">
        <f t="shared" si="24"/>
        <v>0</v>
      </c>
      <c r="AG43" s="155">
        <f t="shared" si="25"/>
        <v>0</v>
      </c>
      <c r="AH43" s="160" t="str">
        <f t="shared" si="26"/>
        <v/>
      </c>
    </row>
    <row r="44" spans="1:34" s="4" customFormat="1" x14ac:dyDescent="0.15">
      <c r="A44" s="64"/>
      <c r="B44" s="68"/>
      <c r="C44" s="76"/>
      <c r="D44" s="83"/>
      <c r="E44" s="83"/>
      <c r="F44" s="89"/>
      <c r="G44" s="94"/>
      <c r="H44" s="94"/>
      <c r="I44" s="136"/>
      <c r="J44" s="142"/>
      <c r="K44" s="142"/>
      <c r="L44" s="142"/>
      <c r="M44" s="142"/>
      <c r="N44" s="142"/>
      <c r="O44" s="142"/>
      <c r="P44" s="142"/>
      <c r="Q44" s="143">
        <f t="shared" si="20"/>
        <v>0</v>
      </c>
      <c r="R44" s="150"/>
      <c r="S44" s="143">
        <f t="shared" si="21"/>
        <v>0</v>
      </c>
      <c r="T44" s="155">
        <f t="shared" si="22"/>
        <v>0</v>
      </c>
      <c r="U44" s="89"/>
      <c r="V44" s="122"/>
      <c r="W44" s="94"/>
      <c r="X44" s="142"/>
      <c r="Y44" s="142"/>
      <c r="Z44" s="142"/>
      <c r="AA44" s="142"/>
      <c r="AB44" s="142"/>
      <c r="AC44" s="142"/>
      <c r="AD44" s="142"/>
      <c r="AE44" s="143">
        <f t="shared" si="23"/>
        <v>0</v>
      </c>
      <c r="AF44" s="143">
        <f t="shared" si="24"/>
        <v>0</v>
      </c>
      <c r="AG44" s="155">
        <f t="shared" si="25"/>
        <v>0</v>
      </c>
      <c r="AH44" s="160" t="str">
        <f t="shared" si="26"/>
        <v/>
      </c>
    </row>
    <row r="45" spans="1:34" s="4" customFormat="1" x14ac:dyDescent="0.15">
      <c r="A45" s="64"/>
      <c r="B45" s="68"/>
      <c r="C45" s="76"/>
      <c r="D45" s="83"/>
      <c r="E45" s="83"/>
      <c r="F45" s="89"/>
      <c r="G45" s="94"/>
      <c r="H45" s="94"/>
      <c r="I45" s="136"/>
      <c r="J45" s="142"/>
      <c r="K45" s="142"/>
      <c r="L45" s="142"/>
      <c r="M45" s="142"/>
      <c r="N45" s="142"/>
      <c r="O45" s="142"/>
      <c r="P45" s="142"/>
      <c r="Q45" s="143">
        <f t="shared" si="20"/>
        <v>0</v>
      </c>
      <c r="R45" s="150"/>
      <c r="S45" s="143">
        <f t="shared" si="21"/>
        <v>0</v>
      </c>
      <c r="T45" s="155">
        <f t="shared" si="22"/>
        <v>0</v>
      </c>
      <c r="U45" s="89"/>
      <c r="V45" s="122"/>
      <c r="W45" s="94"/>
      <c r="X45" s="142"/>
      <c r="Y45" s="142"/>
      <c r="Z45" s="142"/>
      <c r="AA45" s="142"/>
      <c r="AB45" s="142"/>
      <c r="AC45" s="142"/>
      <c r="AD45" s="142"/>
      <c r="AE45" s="143">
        <f t="shared" si="23"/>
        <v>0</v>
      </c>
      <c r="AF45" s="143">
        <f t="shared" si="24"/>
        <v>0</v>
      </c>
      <c r="AG45" s="155">
        <f t="shared" si="25"/>
        <v>0</v>
      </c>
      <c r="AH45" s="160" t="str">
        <f t="shared" si="26"/>
        <v/>
      </c>
    </row>
    <row r="46" spans="1:34" s="4" customFormat="1" x14ac:dyDescent="0.15">
      <c r="A46" s="64"/>
      <c r="B46" s="68"/>
      <c r="C46" s="74"/>
      <c r="D46" s="81"/>
      <c r="E46" s="81"/>
      <c r="F46" s="89"/>
      <c r="G46" s="94"/>
      <c r="H46" s="94"/>
      <c r="I46" s="136"/>
      <c r="J46" s="142"/>
      <c r="K46" s="142"/>
      <c r="L46" s="142"/>
      <c r="M46" s="142"/>
      <c r="N46" s="142"/>
      <c r="O46" s="142"/>
      <c r="P46" s="142"/>
      <c r="Q46" s="143">
        <f t="shared" si="20"/>
        <v>0</v>
      </c>
      <c r="R46" s="150"/>
      <c r="S46" s="143">
        <f t="shared" si="21"/>
        <v>0</v>
      </c>
      <c r="T46" s="155">
        <f t="shared" si="22"/>
        <v>0</v>
      </c>
      <c r="U46" s="89"/>
      <c r="V46" s="122"/>
      <c r="W46" s="94"/>
      <c r="X46" s="142"/>
      <c r="Y46" s="142"/>
      <c r="Z46" s="142"/>
      <c r="AA46" s="142"/>
      <c r="AB46" s="142"/>
      <c r="AC46" s="142"/>
      <c r="AD46" s="142"/>
      <c r="AE46" s="143">
        <f t="shared" si="23"/>
        <v>0</v>
      </c>
      <c r="AF46" s="143">
        <f t="shared" si="24"/>
        <v>0</v>
      </c>
      <c r="AG46" s="155">
        <f t="shared" si="25"/>
        <v>0</v>
      </c>
      <c r="AH46" s="160" t="str">
        <f t="shared" si="26"/>
        <v/>
      </c>
    </row>
    <row r="47" spans="1:34" s="4" customFormat="1" x14ac:dyDescent="0.15">
      <c r="A47" s="64"/>
      <c r="B47" s="68"/>
      <c r="C47" s="74"/>
      <c r="D47" s="81"/>
      <c r="E47" s="81"/>
      <c r="F47" s="89"/>
      <c r="G47" s="94"/>
      <c r="H47" s="94"/>
      <c r="I47" s="136"/>
      <c r="J47" s="142"/>
      <c r="K47" s="142"/>
      <c r="L47" s="142"/>
      <c r="M47" s="142"/>
      <c r="N47" s="142"/>
      <c r="O47" s="142"/>
      <c r="P47" s="142"/>
      <c r="Q47" s="143">
        <f t="shared" si="20"/>
        <v>0</v>
      </c>
      <c r="R47" s="150"/>
      <c r="S47" s="143">
        <f t="shared" si="21"/>
        <v>0</v>
      </c>
      <c r="T47" s="155">
        <f t="shared" si="22"/>
        <v>0</v>
      </c>
      <c r="U47" s="89"/>
      <c r="V47" s="122"/>
      <c r="W47" s="94"/>
      <c r="X47" s="142"/>
      <c r="Y47" s="142"/>
      <c r="Z47" s="142"/>
      <c r="AA47" s="142"/>
      <c r="AB47" s="142"/>
      <c r="AC47" s="142"/>
      <c r="AD47" s="142"/>
      <c r="AE47" s="143">
        <f t="shared" si="23"/>
        <v>0</v>
      </c>
      <c r="AF47" s="143">
        <f t="shared" si="24"/>
        <v>0</v>
      </c>
      <c r="AG47" s="155">
        <f t="shared" si="25"/>
        <v>0</v>
      </c>
      <c r="AH47" s="160" t="str">
        <f t="shared" si="26"/>
        <v/>
      </c>
    </row>
    <row r="48" spans="1:34" s="4" customFormat="1" x14ac:dyDescent="0.15">
      <c r="A48" s="64"/>
      <c r="B48" s="68"/>
      <c r="C48" s="74"/>
      <c r="D48" s="81"/>
      <c r="E48" s="81"/>
      <c r="F48" s="89"/>
      <c r="G48" s="94"/>
      <c r="H48" s="94"/>
      <c r="I48" s="136"/>
      <c r="J48" s="142"/>
      <c r="K48" s="142"/>
      <c r="L48" s="142"/>
      <c r="M48" s="142"/>
      <c r="N48" s="142"/>
      <c r="O48" s="142"/>
      <c r="P48" s="142"/>
      <c r="Q48" s="143">
        <f t="shared" si="20"/>
        <v>0</v>
      </c>
      <c r="R48" s="150"/>
      <c r="S48" s="143">
        <f t="shared" si="21"/>
        <v>0</v>
      </c>
      <c r="T48" s="155">
        <f t="shared" si="22"/>
        <v>0</v>
      </c>
      <c r="U48" s="89"/>
      <c r="V48" s="122"/>
      <c r="W48" s="94"/>
      <c r="X48" s="142"/>
      <c r="Y48" s="142"/>
      <c r="Z48" s="142"/>
      <c r="AA48" s="142"/>
      <c r="AB48" s="142"/>
      <c r="AC48" s="142"/>
      <c r="AD48" s="142"/>
      <c r="AE48" s="143">
        <f t="shared" si="23"/>
        <v>0</v>
      </c>
      <c r="AF48" s="143">
        <f t="shared" si="24"/>
        <v>0</v>
      </c>
      <c r="AG48" s="155">
        <f t="shared" si="25"/>
        <v>0</v>
      </c>
      <c r="AH48" s="160" t="str">
        <f t="shared" si="26"/>
        <v/>
      </c>
    </row>
    <row r="49" spans="1:34" s="4" customFormat="1" ht="14.25" thickBot="1" x14ac:dyDescent="0.2">
      <c r="A49" s="65"/>
      <c r="B49" s="69"/>
      <c r="C49" s="77"/>
      <c r="D49" s="84"/>
      <c r="E49" s="84"/>
      <c r="F49" s="90"/>
      <c r="G49" s="95"/>
      <c r="H49" s="95"/>
      <c r="I49" s="137"/>
      <c r="J49" s="144"/>
      <c r="K49" s="144"/>
      <c r="L49" s="144"/>
      <c r="M49" s="144"/>
      <c r="N49" s="144"/>
      <c r="O49" s="144"/>
      <c r="P49" s="144"/>
      <c r="Q49" s="145">
        <f t="shared" si="20"/>
        <v>0</v>
      </c>
      <c r="R49" s="151"/>
      <c r="S49" s="145">
        <f t="shared" si="21"/>
        <v>0</v>
      </c>
      <c r="T49" s="156">
        <f t="shared" si="22"/>
        <v>0</v>
      </c>
      <c r="U49" s="90"/>
      <c r="V49" s="123"/>
      <c r="W49" s="95"/>
      <c r="X49" s="144"/>
      <c r="Y49" s="144"/>
      <c r="Z49" s="144"/>
      <c r="AA49" s="144"/>
      <c r="AB49" s="144"/>
      <c r="AC49" s="144"/>
      <c r="AD49" s="144"/>
      <c r="AE49" s="145">
        <f t="shared" si="23"/>
        <v>0</v>
      </c>
      <c r="AF49" s="145">
        <f t="shared" si="24"/>
        <v>0</v>
      </c>
      <c r="AG49" s="156">
        <f t="shared" si="25"/>
        <v>0</v>
      </c>
      <c r="AH49" s="161" t="str">
        <f t="shared" si="26"/>
        <v/>
      </c>
    </row>
    <row r="50" spans="1:34" s="4" customFormat="1" ht="27" customHeight="1" thickBot="1" x14ac:dyDescent="0.2">
      <c r="A50" s="192">
        <v>4</v>
      </c>
      <c r="B50" s="226"/>
      <c r="C50" s="227"/>
      <c r="D50" s="228"/>
      <c r="E50" s="228"/>
      <c r="F50" s="229" t="s">
        <v>65</v>
      </c>
      <c r="G50" s="235" t="s">
        <v>64</v>
      </c>
      <c r="H50" s="230" t="s">
        <v>65</v>
      </c>
      <c r="I50" s="231">
        <f t="shared" ref="I50:Q50" si="27">SUM(I51:I61)</f>
        <v>0</v>
      </c>
      <c r="J50" s="232">
        <f t="shared" si="27"/>
        <v>0</v>
      </c>
      <c r="K50" s="232">
        <f t="shared" si="27"/>
        <v>0</v>
      </c>
      <c r="L50" s="232">
        <f t="shared" si="27"/>
        <v>0</v>
      </c>
      <c r="M50" s="232">
        <f t="shared" si="27"/>
        <v>0</v>
      </c>
      <c r="N50" s="232">
        <f t="shared" si="27"/>
        <v>0</v>
      </c>
      <c r="O50" s="232">
        <f t="shared" si="27"/>
        <v>0</v>
      </c>
      <c r="P50" s="232">
        <f t="shared" si="27"/>
        <v>0</v>
      </c>
      <c r="Q50" s="232">
        <f t="shared" si="27"/>
        <v>0</v>
      </c>
      <c r="R50" s="236"/>
      <c r="S50" s="232">
        <f>SUM(S51:S61)</f>
        <v>0</v>
      </c>
      <c r="T50" s="233">
        <f>SUM(T51:T61)</f>
        <v>0</v>
      </c>
      <c r="U50" s="229" t="s">
        <v>65</v>
      </c>
      <c r="V50" s="230" t="s">
        <v>64</v>
      </c>
      <c r="W50" s="230" t="s">
        <v>65</v>
      </c>
      <c r="X50" s="232">
        <f t="shared" ref="X50:AG50" si="28">SUM(X51:X61)</f>
        <v>0</v>
      </c>
      <c r="Y50" s="232">
        <f t="shared" si="28"/>
        <v>0</v>
      </c>
      <c r="Z50" s="232">
        <f t="shared" si="28"/>
        <v>0</v>
      </c>
      <c r="AA50" s="232">
        <f t="shared" si="28"/>
        <v>0</v>
      </c>
      <c r="AB50" s="232">
        <f t="shared" si="28"/>
        <v>0</v>
      </c>
      <c r="AC50" s="232">
        <f t="shared" si="28"/>
        <v>0</v>
      </c>
      <c r="AD50" s="232">
        <f t="shared" si="28"/>
        <v>0</v>
      </c>
      <c r="AE50" s="232">
        <f t="shared" si="28"/>
        <v>0</v>
      </c>
      <c r="AF50" s="232">
        <f t="shared" si="28"/>
        <v>0</v>
      </c>
      <c r="AG50" s="233">
        <f t="shared" si="28"/>
        <v>0</v>
      </c>
      <c r="AH50" s="234" t="str">
        <f t="shared" si="26"/>
        <v/>
      </c>
    </row>
    <row r="51" spans="1:34" s="4" customFormat="1" ht="14.25" thickTop="1" x14ac:dyDescent="0.15">
      <c r="A51" s="64"/>
      <c r="B51" s="67"/>
      <c r="C51" s="73" t="s">
        <v>41</v>
      </c>
      <c r="D51" s="80"/>
      <c r="E51" s="80"/>
      <c r="F51" s="88"/>
      <c r="G51" s="93"/>
      <c r="H51" s="93"/>
      <c r="I51" s="135"/>
      <c r="J51" s="140"/>
      <c r="K51" s="140"/>
      <c r="L51" s="140"/>
      <c r="M51" s="140"/>
      <c r="N51" s="140"/>
      <c r="O51" s="140"/>
      <c r="P51" s="140"/>
      <c r="Q51" s="141">
        <f t="shared" ref="Q51:Q62" si="29">SUM(J51:P51)</f>
        <v>0</v>
      </c>
      <c r="R51" s="149"/>
      <c r="S51" s="153">
        <f t="shared" ref="S51:S62" si="30">IF(ROUNDUP(Q51*R51-0.5,0)&lt;=0,0,ROUNDUP(Q51*R51-0.5,0))</f>
        <v>0</v>
      </c>
      <c r="T51" s="154">
        <f t="shared" ref="T51:T62" si="31">Q51+S51</f>
        <v>0</v>
      </c>
      <c r="U51" s="88"/>
      <c r="V51" s="121"/>
      <c r="W51" s="124"/>
      <c r="X51" s="140"/>
      <c r="Y51" s="140"/>
      <c r="Z51" s="140"/>
      <c r="AA51" s="140"/>
      <c r="AB51" s="140"/>
      <c r="AC51" s="140"/>
      <c r="AD51" s="140"/>
      <c r="AE51" s="141">
        <f t="shared" ref="AE51:AE62" si="32">SUM(X51:AD51)</f>
        <v>0</v>
      </c>
      <c r="AF51" s="141">
        <f t="shared" ref="AF51:AF62" si="33">IF(ROUNDUP(AE51*R51-0.5,0)&lt;=0,0,ROUNDUP(AE51*R51-0.5,0))</f>
        <v>0</v>
      </c>
      <c r="AG51" s="154">
        <f t="shared" ref="AG51:AG62" si="34">AE51+AF51</f>
        <v>0</v>
      </c>
      <c r="AH51" s="159" t="str">
        <f t="shared" ref="AH51:AH63" si="35">IF(AG51=0,"",ROUND((T51-AG51)/AG51,3))</f>
        <v/>
      </c>
    </row>
    <row r="52" spans="1:34" s="4" customFormat="1" x14ac:dyDescent="0.15">
      <c r="A52" s="64"/>
      <c r="B52" s="68"/>
      <c r="C52" s="74"/>
      <c r="D52" s="81"/>
      <c r="E52" s="81"/>
      <c r="F52" s="89"/>
      <c r="G52" s="94"/>
      <c r="H52" s="94"/>
      <c r="I52" s="136"/>
      <c r="J52" s="142"/>
      <c r="K52" s="142"/>
      <c r="L52" s="142"/>
      <c r="M52" s="142"/>
      <c r="N52" s="142"/>
      <c r="O52" s="142"/>
      <c r="P52" s="142"/>
      <c r="Q52" s="143">
        <f t="shared" si="29"/>
        <v>0</v>
      </c>
      <c r="R52" s="150"/>
      <c r="S52" s="143">
        <f t="shared" si="30"/>
        <v>0</v>
      </c>
      <c r="T52" s="155">
        <f t="shared" si="31"/>
        <v>0</v>
      </c>
      <c r="U52" s="89"/>
      <c r="V52" s="122"/>
      <c r="W52" s="94"/>
      <c r="X52" s="142"/>
      <c r="Y52" s="142"/>
      <c r="Z52" s="142"/>
      <c r="AA52" s="142"/>
      <c r="AB52" s="142"/>
      <c r="AC52" s="142"/>
      <c r="AD52" s="142"/>
      <c r="AE52" s="143">
        <f t="shared" si="32"/>
        <v>0</v>
      </c>
      <c r="AF52" s="143">
        <f t="shared" si="33"/>
        <v>0</v>
      </c>
      <c r="AG52" s="155">
        <f t="shared" si="34"/>
        <v>0</v>
      </c>
      <c r="AH52" s="160" t="str">
        <f t="shared" si="35"/>
        <v/>
      </c>
    </row>
    <row r="53" spans="1:34" s="4" customFormat="1" x14ac:dyDescent="0.15">
      <c r="A53" s="64"/>
      <c r="B53" s="68"/>
      <c r="C53" s="75"/>
      <c r="D53" s="82"/>
      <c r="E53" s="82"/>
      <c r="F53" s="89"/>
      <c r="G53" s="94"/>
      <c r="H53" s="94"/>
      <c r="I53" s="136"/>
      <c r="J53" s="142"/>
      <c r="K53" s="142"/>
      <c r="L53" s="142"/>
      <c r="M53" s="142"/>
      <c r="N53" s="142"/>
      <c r="O53" s="142"/>
      <c r="P53" s="142"/>
      <c r="Q53" s="143">
        <f t="shared" si="29"/>
        <v>0</v>
      </c>
      <c r="R53" s="150"/>
      <c r="S53" s="143">
        <f t="shared" si="30"/>
        <v>0</v>
      </c>
      <c r="T53" s="155">
        <f t="shared" si="31"/>
        <v>0</v>
      </c>
      <c r="U53" s="89"/>
      <c r="V53" s="122"/>
      <c r="W53" s="94"/>
      <c r="X53" s="142"/>
      <c r="Y53" s="142"/>
      <c r="Z53" s="142"/>
      <c r="AA53" s="142"/>
      <c r="AB53" s="142"/>
      <c r="AC53" s="142"/>
      <c r="AD53" s="142"/>
      <c r="AE53" s="143">
        <f t="shared" si="32"/>
        <v>0</v>
      </c>
      <c r="AF53" s="143">
        <f t="shared" si="33"/>
        <v>0</v>
      </c>
      <c r="AG53" s="155">
        <f t="shared" si="34"/>
        <v>0</v>
      </c>
      <c r="AH53" s="160" t="str">
        <f t="shared" si="35"/>
        <v/>
      </c>
    </row>
    <row r="54" spans="1:34" s="4" customFormat="1" x14ac:dyDescent="0.15">
      <c r="A54" s="64"/>
      <c r="B54" s="68"/>
      <c r="C54" s="74" t="s">
        <v>33</v>
      </c>
      <c r="D54" s="81"/>
      <c r="E54" s="81"/>
      <c r="F54" s="89"/>
      <c r="G54" s="94"/>
      <c r="H54" s="94"/>
      <c r="I54" s="136"/>
      <c r="J54" s="142"/>
      <c r="K54" s="142"/>
      <c r="L54" s="142"/>
      <c r="M54" s="142"/>
      <c r="N54" s="142"/>
      <c r="O54" s="142"/>
      <c r="P54" s="142"/>
      <c r="Q54" s="143">
        <f t="shared" si="29"/>
        <v>0</v>
      </c>
      <c r="R54" s="150"/>
      <c r="S54" s="143">
        <f t="shared" si="30"/>
        <v>0</v>
      </c>
      <c r="T54" s="155">
        <f t="shared" si="31"/>
        <v>0</v>
      </c>
      <c r="U54" s="89"/>
      <c r="V54" s="122"/>
      <c r="W54" s="94"/>
      <c r="X54" s="142"/>
      <c r="Y54" s="142"/>
      <c r="Z54" s="142"/>
      <c r="AA54" s="142"/>
      <c r="AB54" s="142"/>
      <c r="AC54" s="142"/>
      <c r="AD54" s="142"/>
      <c r="AE54" s="143">
        <f t="shared" si="32"/>
        <v>0</v>
      </c>
      <c r="AF54" s="143">
        <f t="shared" si="33"/>
        <v>0</v>
      </c>
      <c r="AG54" s="155">
        <f t="shared" si="34"/>
        <v>0</v>
      </c>
      <c r="AH54" s="160" t="str">
        <f t="shared" si="35"/>
        <v/>
      </c>
    </row>
    <row r="55" spans="1:34" s="4" customFormat="1" x14ac:dyDescent="0.15">
      <c r="A55" s="64"/>
      <c r="B55" s="68"/>
      <c r="C55" s="74"/>
      <c r="D55" s="81"/>
      <c r="E55" s="81"/>
      <c r="F55" s="89"/>
      <c r="G55" s="94"/>
      <c r="H55" s="94"/>
      <c r="I55" s="136"/>
      <c r="J55" s="142"/>
      <c r="K55" s="142"/>
      <c r="L55" s="142"/>
      <c r="M55" s="142"/>
      <c r="N55" s="142"/>
      <c r="O55" s="142"/>
      <c r="P55" s="142"/>
      <c r="Q55" s="143">
        <f t="shared" si="29"/>
        <v>0</v>
      </c>
      <c r="R55" s="150"/>
      <c r="S55" s="143">
        <f t="shared" si="30"/>
        <v>0</v>
      </c>
      <c r="T55" s="155">
        <f t="shared" si="31"/>
        <v>0</v>
      </c>
      <c r="U55" s="89"/>
      <c r="V55" s="122"/>
      <c r="W55" s="94"/>
      <c r="X55" s="142"/>
      <c r="Y55" s="142"/>
      <c r="Z55" s="142"/>
      <c r="AA55" s="142"/>
      <c r="AB55" s="142"/>
      <c r="AC55" s="142"/>
      <c r="AD55" s="142"/>
      <c r="AE55" s="143">
        <f t="shared" si="32"/>
        <v>0</v>
      </c>
      <c r="AF55" s="143">
        <f t="shared" si="33"/>
        <v>0</v>
      </c>
      <c r="AG55" s="155">
        <f t="shared" si="34"/>
        <v>0</v>
      </c>
      <c r="AH55" s="160" t="str">
        <f t="shared" si="35"/>
        <v/>
      </c>
    </row>
    <row r="56" spans="1:34" s="4" customFormat="1" x14ac:dyDescent="0.15">
      <c r="A56" s="64"/>
      <c r="B56" s="68"/>
      <c r="C56" s="74"/>
      <c r="D56" s="81"/>
      <c r="E56" s="81"/>
      <c r="F56" s="89"/>
      <c r="G56" s="94"/>
      <c r="H56" s="94"/>
      <c r="I56" s="136"/>
      <c r="J56" s="142"/>
      <c r="K56" s="142"/>
      <c r="L56" s="142"/>
      <c r="M56" s="142"/>
      <c r="N56" s="142"/>
      <c r="O56" s="142"/>
      <c r="P56" s="142"/>
      <c r="Q56" s="143">
        <f t="shared" si="29"/>
        <v>0</v>
      </c>
      <c r="R56" s="150"/>
      <c r="S56" s="143">
        <f t="shared" si="30"/>
        <v>0</v>
      </c>
      <c r="T56" s="155">
        <f t="shared" si="31"/>
        <v>0</v>
      </c>
      <c r="U56" s="89"/>
      <c r="V56" s="122"/>
      <c r="W56" s="94"/>
      <c r="X56" s="142"/>
      <c r="Y56" s="142"/>
      <c r="Z56" s="142"/>
      <c r="AA56" s="142"/>
      <c r="AB56" s="142"/>
      <c r="AC56" s="142"/>
      <c r="AD56" s="142"/>
      <c r="AE56" s="143">
        <f t="shared" si="32"/>
        <v>0</v>
      </c>
      <c r="AF56" s="143">
        <f t="shared" si="33"/>
        <v>0</v>
      </c>
      <c r="AG56" s="155">
        <f t="shared" si="34"/>
        <v>0</v>
      </c>
      <c r="AH56" s="160" t="str">
        <f t="shared" si="35"/>
        <v/>
      </c>
    </row>
    <row r="57" spans="1:34" s="4" customFormat="1" x14ac:dyDescent="0.15">
      <c r="A57" s="64"/>
      <c r="B57" s="68"/>
      <c r="C57" s="76"/>
      <c r="D57" s="83"/>
      <c r="E57" s="83"/>
      <c r="F57" s="89"/>
      <c r="G57" s="94"/>
      <c r="H57" s="94"/>
      <c r="I57" s="136"/>
      <c r="J57" s="142"/>
      <c r="K57" s="142"/>
      <c r="L57" s="142"/>
      <c r="M57" s="142"/>
      <c r="N57" s="142"/>
      <c r="O57" s="142"/>
      <c r="P57" s="142"/>
      <c r="Q57" s="143">
        <f t="shared" si="29"/>
        <v>0</v>
      </c>
      <c r="R57" s="150"/>
      <c r="S57" s="143">
        <f t="shared" si="30"/>
        <v>0</v>
      </c>
      <c r="T57" s="155">
        <f t="shared" si="31"/>
        <v>0</v>
      </c>
      <c r="U57" s="89"/>
      <c r="V57" s="122"/>
      <c r="W57" s="94"/>
      <c r="X57" s="142"/>
      <c r="Y57" s="142"/>
      <c r="Z57" s="142"/>
      <c r="AA57" s="142"/>
      <c r="AB57" s="142"/>
      <c r="AC57" s="142"/>
      <c r="AD57" s="142"/>
      <c r="AE57" s="143">
        <f t="shared" si="32"/>
        <v>0</v>
      </c>
      <c r="AF57" s="143">
        <f t="shared" si="33"/>
        <v>0</v>
      </c>
      <c r="AG57" s="155">
        <f t="shared" si="34"/>
        <v>0</v>
      </c>
      <c r="AH57" s="160" t="str">
        <f t="shared" si="35"/>
        <v/>
      </c>
    </row>
    <row r="58" spans="1:34" s="4" customFormat="1" x14ac:dyDescent="0.15">
      <c r="A58" s="64"/>
      <c r="B58" s="68"/>
      <c r="C58" s="76"/>
      <c r="D58" s="83"/>
      <c r="E58" s="83"/>
      <c r="F58" s="89"/>
      <c r="G58" s="94"/>
      <c r="H58" s="94"/>
      <c r="I58" s="136"/>
      <c r="J58" s="142"/>
      <c r="K58" s="142"/>
      <c r="L58" s="142"/>
      <c r="M58" s="142"/>
      <c r="N58" s="142"/>
      <c r="O58" s="142"/>
      <c r="P58" s="142"/>
      <c r="Q58" s="143">
        <f t="shared" si="29"/>
        <v>0</v>
      </c>
      <c r="R58" s="150"/>
      <c r="S58" s="143">
        <f t="shared" si="30"/>
        <v>0</v>
      </c>
      <c r="T58" s="155">
        <f t="shared" si="31"/>
        <v>0</v>
      </c>
      <c r="U58" s="89"/>
      <c r="V58" s="122"/>
      <c r="W58" s="94"/>
      <c r="X58" s="142"/>
      <c r="Y58" s="142"/>
      <c r="Z58" s="142"/>
      <c r="AA58" s="142"/>
      <c r="AB58" s="142"/>
      <c r="AC58" s="142"/>
      <c r="AD58" s="142"/>
      <c r="AE58" s="143">
        <f t="shared" si="32"/>
        <v>0</v>
      </c>
      <c r="AF58" s="143">
        <f t="shared" si="33"/>
        <v>0</v>
      </c>
      <c r="AG58" s="155">
        <f t="shared" si="34"/>
        <v>0</v>
      </c>
      <c r="AH58" s="160" t="str">
        <f t="shared" si="35"/>
        <v/>
      </c>
    </row>
    <row r="59" spans="1:34" s="4" customFormat="1" x14ac:dyDescent="0.15">
      <c r="A59" s="64"/>
      <c r="B59" s="68"/>
      <c r="C59" s="74"/>
      <c r="D59" s="81"/>
      <c r="E59" s="81"/>
      <c r="F59" s="89"/>
      <c r="G59" s="94"/>
      <c r="H59" s="94"/>
      <c r="I59" s="136"/>
      <c r="J59" s="142"/>
      <c r="K59" s="142"/>
      <c r="L59" s="142"/>
      <c r="M59" s="142"/>
      <c r="N59" s="142"/>
      <c r="O59" s="142"/>
      <c r="P59" s="142"/>
      <c r="Q59" s="143">
        <f t="shared" si="29"/>
        <v>0</v>
      </c>
      <c r="R59" s="150"/>
      <c r="S59" s="143">
        <f t="shared" si="30"/>
        <v>0</v>
      </c>
      <c r="T59" s="155">
        <f t="shared" si="31"/>
        <v>0</v>
      </c>
      <c r="U59" s="89"/>
      <c r="V59" s="122"/>
      <c r="W59" s="94"/>
      <c r="X59" s="142"/>
      <c r="Y59" s="142"/>
      <c r="Z59" s="142"/>
      <c r="AA59" s="142"/>
      <c r="AB59" s="142"/>
      <c r="AC59" s="142"/>
      <c r="AD59" s="142"/>
      <c r="AE59" s="143">
        <f t="shared" si="32"/>
        <v>0</v>
      </c>
      <c r="AF59" s="143">
        <f t="shared" si="33"/>
        <v>0</v>
      </c>
      <c r="AG59" s="155">
        <f t="shared" si="34"/>
        <v>0</v>
      </c>
      <c r="AH59" s="160" t="str">
        <f t="shared" si="35"/>
        <v/>
      </c>
    </row>
    <row r="60" spans="1:34" s="4" customFormat="1" x14ac:dyDescent="0.15">
      <c r="A60" s="64"/>
      <c r="B60" s="68"/>
      <c r="C60" s="74"/>
      <c r="D60" s="81"/>
      <c r="E60" s="81"/>
      <c r="F60" s="89"/>
      <c r="G60" s="94"/>
      <c r="H60" s="94"/>
      <c r="I60" s="136"/>
      <c r="J60" s="142"/>
      <c r="K60" s="142"/>
      <c r="L60" s="142"/>
      <c r="M60" s="142"/>
      <c r="N60" s="142"/>
      <c r="O60" s="142"/>
      <c r="P60" s="142"/>
      <c r="Q60" s="143">
        <f t="shared" si="29"/>
        <v>0</v>
      </c>
      <c r="R60" s="150"/>
      <c r="S60" s="143">
        <f t="shared" si="30"/>
        <v>0</v>
      </c>
      <c r="T60" s="155">
        <f t="shared" si="31"/>
        <v>0</v>
      </c>
      <c r="U60" s="89"/>
      <c r="V60" s="122"/>
      <c r="W60" s="94"/>
      <c r="X60" s="142"/>
      <c r="Y60" s="142"/>
      <c r="Z60" s="142"/>
      <c r="AA60" s="142"/>
      <c r="AB60" s="142"/>
      <c r="AC60" s="142"/>
      <c r="AD60" s="142"/>
      <c r="AE60" s="143">
        <f t="shared" si="32"/>
        <v>0</v>
      </c>
      <c r="AF60" s="143">
        <f t="shared" si="33"/>
        <v>0</v>
      </c>
      <c r="AG60" s="155">
        <f t="shared" si="34"/>
        <v>0</v>
      </c>
      <c r="AH60" s="160" t="str">
        <f t="shared" si="35"/>
        <v/>
      </c>
    </row>
    <row r="61" spans="1:34" s="4" customFormat="1" x14ac:dyDescent="0.15">
      <c r="A61" s="64"/>
      <c r="B61" s="68"/>
      <c r="C61" s="74"/>
      <c r="D61" s="81"/>
      <c r="E61" s="81"/>
      <c r="F61" s="89"/>
      <c r="G61" s="94"/>
      <c r="H61" s="94"/>
      <c r="I61" s="136"/>
      <c r="J61" s="142"/>
      <c r="K61" s="142"/>
      <c r="L61" s="142"/>
      <c r="M61" s="142"/>
      <c r="N61" s="142"/>
      <c r="O61" s="142"/>
      <c r="P61" s="142"/>
      <c r="Q61" s="143">
        <f t="shared" si="29"/>
        <v>0</v>
      </c>
      <c r="R61" s="150"/>
      <c r="S61" s="143">
        <f t="shared" si="30"/>
        <v>0</v>
      </c>
      <c r="T61" s="155">
        <f t="shared" si="31"/>
        <v>0</v>
      </c>
      <c r="U61" s="89"/>
      <c r="V61" s="122"/>
      <c r="W61" s="94"/>
      <c r="X61" s="142"/>
      <c r="Y61" s="142"/>
      <c r="Z61" s="142"/>
      <c r="AA61" s="142"/>
      <c r="AB61" s="142"/>
      <c r="AC61" s="142"/>
      <c r="AD61" s="142"/>
      <c r="AE61" s="143">
        <f t="shared" si="32"/>
        <v>0</v>
      </c>
      <c r="AF61" s="143">
        <f t="shared" si="33"/>
        <v>0</v>
      </c>
      <c r="AG61" s="155">
        <f t="shared" si="34"/>
        <v>0</v>
      </c>
      <c r="AH61" s="160" t="str">
        <f t="shared" si="35"/>
        <v/>
      </c>
    </row>
    <row r="62" spans="1:34" s="4" customFormat="1" ht="14.25" thickBot="1" x14ac:dyDescent="0.2">
      <c r="A62" s="65"/>
      <c r="B62" s="69"/>
      <c r="C62" s="77"/>
      <c r="D62" s="84"/>
      <c r="E62" s="84"/>
      <c r="F62" s="90"/>
      <c r="G62" s="95"/>
      <c r="H62" s="95"/>
      <c r="I62" s="137"/>
      <c r="J62" s="144"/>
      <c r="K62" s="144"/>
      <c r="L62" s="144"/>
      <c r="M62" s="144"/>
      <c r="N62" s="144"/>
      <c r="O62" s="144"/>
      <c r="P62" s="144"/>
      <c r="Q62" s="145">
        <f t="shared" si="29"/>
        <v>0</v>
      </c>
      <c r="R62" s="151"/>
      <c r="S62" s="145">
        <f t="shared" si="30"/>
        <v>0</v>
      </c>
      <c r="T62" s="156">
        <f t="shared" si="31"/>
        <v>0</v>
      </c>
      <c r="U62" s="90"/>
      <c r="V62" s="123"/>
      <c r="W62" s="95"/>
      <c r="X62" s="144"/>
      <c r="Y62" s="144"/>
      <c r="Z62" s="144"/>
      <c r="AA62" s="144"/>
      <c r="AB62" s="144"/>
      <c r="AC62" s="144"/>
      <c r="AD62" s="144"/>
      <c r="AE62" s="145">
        <f t="shared" si="32"/>
        <v>0</v>
      </c>
      <c r="AF62" s="145">
        <f t="shared" si="33"/>
        <v>0</v>
      </c>
      <c r="AG62" s="156">
        <f t="shared" si="34"/>
        <v>0</v>
      </c>
      <c r="AH62" s="161" t="str">
        <f t="shared" si="35"/>
        <v/>
      </c>
    </row>
    <row r="63" spans="1:34" s="4" customFormat="1" ht="27" customHeight="1" thickBot="1" x14ac:dyDescent="0.2">
      <c r="A63" s="192">
        <v>5</v>
      </c>
      <c r="B63" s="226"/>
      <c r="C63" s="227"/>
      <c r="D63" s="228"/>
      <c r="E63" s="228"/>
      <c r="F63" s="229" t="s">
        <v>65</v>
      </c>
      <c r="G63" s="235" t="s">
        <v>64</v>
      </c>
      <c r="H63" s="230" t="s">
        <v>65</v>
      </c>
      <c r="I63" s="231">
        <f t="shared" ref="I63:Q63" si="36">SUM(I64:I73)</f>
        <v>0</v>
      </c>
      <c r="J63" s="232">
        <f t="shared" si="36"/>
        <v>0</v>
      </c>
      <c r="K63" s="232">
        <f t="shared" si="36"/>
        <v>0</v>
      </c>
      <c r="L63" s="232">
        <f t="shared" si="36"/>
        <v>0</v>
      </c>
      <c r="M63" s="232">
        <f t="shared" si="36"/>
        <v>0</v>
      </c>
      <c r="N63" s="232">
        <f t="shared" si="36"/>
        <v>0</v>
      </c>
      <c r="O63" s="232">
        <f t="shared" si="36"/>
        <v>0</v>
      </c>
      <c r="P63" s="232">
        <f t="shared" si="36"/>
        <v>0</v>
      </c>
      <c r="Q63" s="232">
        <f t="shared" si="36"/>
        <v>0</v>
      </c>
      <c r="R63" s="236"/>
      <c r="S63" s="232">
        <f>SUM(S64:S73)</f>
        <v>0</v>
      </c>
      <c r="T63" s="233">
        <f>SUM(T64:T73)</f>
        <v>0</v>
      </c>
      <c r="U63" s="229" t="s">
        <v>65</v>
      </c>
      <c r="V63" s="230" t="s">
        <v>64</v>
      </c>
      <c r="W63" s="230" t="s">
        <v>65</v>
      </c>
      <c r="X63" s="232">
        <f t="shared" ref="X63:AG63" si="37">SUM(X64:X73)</f>
        <v>0</v>
      </c>
      <c r="Y63" s="232">
        <f t="shared" si="37"/>
        <v>0</v>
      </c>
      <c r="Z63" s="232">
        <f t="shared" si="37"/>
        <v>0</v>
      </c>
      <c r="AA63" s="232">
        <f t="shared" si="37"/>
        <v>0</v>
      </c>
      <c r="AB63" s="232">
        <f t="shared" si="37"/>
        <v>0</v>
      </c>
      <c r="AC63" s="232">
        <f t="shared" si="37"/>
        <v>0</v>
      </c>
      <c r="AD63" s="232">
        <f t="shared" si="37"/>
        <v>0</v>
      </c>
      <c r="AE63" s="232">
        <f t="shared" si="37"/>
        <v>0</v>
      </c>
      <c r="AF63" s="232">
        <f t="shared" si="37"/>
        <v>0</v>
      </c>
      <c r="AG63" s="233">
        <f t="shared" si="37"/>
        <v>0</v>
      </c>
      <c r="AH63" s="234" t="str">
        <f t="shared" si="35"/>
        <v/>
      </c>
    </row>
    <row r="64" spans="1:34" s="4" customFormat="1" ht="14.25" thickTop="1" x14ac:dyDescent="0.15">
      <c r="A64" s="64"/>
      <c r="B64" s="67"/>
      <c r="C64" s="73" t="s">
        <v>41</v>
      </c>
      <c r="D64" s="80"/>
      <c r="E64" s="80"/>
      <c r="F64" s="88"/>
      <c r="G64" s="93"/>
      <c r="H64" s="93"/>
      <c r="I64" s="135"/>
      <c r="J64" s="140"/>
      <c r="K64" s="140"/>
      <c r="L64" s="140"/>
      <c r="M64" s="140"/>
      <c r="N64" s="140"/>
      <c r="O64" s="140"/>
      <c r="P64" s="140"/>
      <c r="Q64" s="141">
        <f t="shared" ref="Q64:Q75" si="38">SUM(J64:P64)</f>
        <v>0</v>
      </c>
      <c r="R64" s="149"/>
      <c r="S64" s="153">
        <f t="shared" ref="S64:S75" si="39">IF(ROUNDUP(Q64*R64-0.5,0)&lt;=0,0,ROUNDUP(Q64*R64-0.5,0))</f>
        <v>0</v>
      </c>
      <c r="T64" s="154">
        <f t="shared" ref="T64:T75" si="40">Q64+S64</f>
        <v>0</v>
      </c>
      <c r="U64" s="88"/>
      <c r="V64" s="121"/>
      <c r="W64" s="124"/>
      <c r="X64" s="140"/>
      <c r="Y64" s="140"/>
      <c r="Z64" s="140"/>
      <c r="AA64" s="140"/>
      <c r="AB64" s="140"/>
      <c r="AC64" s="140"/>
      <c r="AD64" s="140"/>
      <c r="AE64" s="141">
        <f t="shared" ref="AE64:AE75" si="41">SUM(X64:AD64)</f>
        <v>0</v>
      </c>
      <c r="AF64" s="141">
        <f t="shared" ref="AF64:AF75" si="42">IF(ROUNDUP(AE64*R64-0.5,0)&lt;=0,0,ROUNDUP(AE64*R64-0.5,0))</f>
        <v>0</v>
      </c>
      <c r="AG64" s="154">
        <f t="shared" ref="AG64:AG75" si="43">AE64+AF64</f>
        <v>0</v>
      </c>
      <c r="AH64" s="159" t="str">
        <f t="shared" ref="AH64:AH75" si="44">IF(AG64=0,"",ROUND((T64-AG64)/AG64,3))</f>
        <v/>
      </c>
    </row>
    <row r="65" spans="1:34" s="4" customFormat="1" x14ac:dyDescent="0.15">
      <c r="A65" s="64"/>
      <c r="B65" s="68"/>
      <c r="C65" s="74"/>
      <c r="D65" s="81"/>
      <c r="E65" s="81"/>
      <c r="F65" s="89"/>
      <c r="G65" s="94"/>
      <c r="H65" s="94"/>
      <c r="I65" s="136"/>
      <c r="J65" s="142"/>
      <c r="K65" s="142"/>
      <c r="L65" s="142"/>
      <c r="M65" s="142"/>
      <c r="N65" s="142"/>
      <c r="O65" s="142"/>
      <c r="P65" s="142"/>
      <c r="Q65" s="143">
        <f t="shared" si="38"/>
        <v>0</v>
      </c>
      <c r="R65" s="150"/>
      <c r="S65" s="143">
        <f t="shared" si="39"/>
        <v>0</v>
      </c>
      <c r="T65" s="155">
        <f t="shared" si="40"/>
        <v>0</v>
      </c>
      <c r="U65" s="89"/>
      <c r="V65" s="122"/>
      <c r="W65" s="94"/>
      <c r="X65" s="142"/>
      <c r="Y65" s="142"/>
      <c r="Z65" s="142"/>
      <c r="AA65" s="142"/>
      <c r="AB65" s="142"/>
      <c r="AC65" s="142"/>
      <c r="AD65" s="142"/>
      <c r="AE65" s="143">
        <f t="shared" si="41"/>
        <v>0</v>
      </c>
      <c r="AF65" s="143">
        <f t="shared" si="42"/>
        <v>0</v>
      </c>
      <c r="AG65" s="155">
        <f t="shared" si="43"/>
        <v>0</v>
      </c>
      <c r="AH65" s="160" t="str">
        <f t="shared" si="44"/>
        <v/>
      </c>
    </row>
    <row r="66" spans="1:34" s="4" customFormat="1" x14ac:dyDescent="0.15">
      <c r="A66" s="64"/>
      <c r="B66" s="68"/>
      <c r="C66" s="75"/>
      <c r="D66" s="82"/>
      <c r="E66" s="82"/>
      <c r="F66" s="89"/>
      <c r="G66" s="94"/>
      <c r="H66" s="94"/>
      <c r="I66" s="136"/>
      <c r="J66" s="142"/>
      <c r="K66" s="142"/>
      <c r="L66" s="142"/>
      <c r="M66" s="142"/>
      <c r="N66" s="142"/>
      <c r="O66" s="142"/>
      <c r="P66" s="142"/>
      <c r="Q66" s="143">
        <f t="shared" si="38"/>
        <v>0</v>
      </c>
      <c r="R66" s="150"/>
      <c r="S66" s="143">
        <f t="shared" si="39"/>
        <v>0</v>
      </c>
      <c r="T66" s="155">
        <f t="shared" si="40"/>
        <v>0</v>
      </c>
      <c r="U66" s="89"/>
      <c r="V66" s="122"/>
      <c r="W66" s="94"/>
      <c r="X66" s="142"/>
      <c r="Y66" s="142"/>
      <c r="Z66" s="142"/>
      <c r="AA66" s="142"/>
      <c r="AB66" s="142"/>
      <c r="AC66" s="142"/>
      <c r="AD66" s="142"/>
      <c r="AE66" s="143">
        <f t="shared" si="41"/>
        <v>0</v>
      </c>
      <c r="AF66" s="143">
        <f t="shared" si="42"/>
        <v>0</v>
      </c>
      <c r="AG66" s="155">
        <f t="shared" si="43"/>
        <v>0</v>
      </c>
      <c r="AH66" s="160" t="str">
        <f t="shared" si="44"/>
        <v/>
      </c>
    </row>
    <row r="67" spans="1:34" s="4" customFormat="1" x14ac:dyDescent="0.15">
      <c r="A67" s="64"/>
      <c r="B67" s="68"/>
      <c r="C67" s="74" t="s">
        <v>33</v>
      </c>
      <c r="D67" s="81"/>
      <c r="E67" s="81"/>
      <c r="F67" s="89"/>
      <c r="G67" s="94"/>
      <c r="H67" s="94"/>
      <c r="I67" s="136"/>
      <c r="J67" s="142"/>
      <c r="K67" s="142"/>
      <c r="L67" s="142"/>
      <c r="M67" s="142"/>
      <c r="N67" s="142"/>
      <c r="O67" s="142"/>
      <c r="P67" s="142"/>
      <c r="Q67" s="143">
        <f t="shared" si="38"/>
        <v>0</v>
      </c>
      <c r="R67" s="150"/>
      <c r="S67" s="143">
        <f t="shared" si="39"/>
        <v>0</v>
      </c>
      <c r="T67" s="155">
        <f t="shared" si="40"/>
        <v>0</v>
      </c>
      <c r="U67" s="89"/>
      <c r="V67" s="122"/>
      <c r="W67" s="94"/>
      <c r="X67" s="142"/>
      <c r="Y67" s="142"/>
      <c r="Z67" s="142"/>
      <c r="AA67" s="142"/>
      <c r="AB67" s="142"/>
      <c r="AC67" s="142"/>
      <c r="AD67" s="142"/>
      <c r="AE67" s="143">
        <f t="shared" si="41"/>
        <v>0</v>
      </c>
      <c r="AF67" s="143">
        <f t="shared" si="42"/>
        <v>0</v>
      </c>
      <c r="AG67" s="155">
        <f t="shared" si="43"/>
        <v>0</v>
      </c>
      <c r="AH67" s="160" t="str">
        <f t="shared" si="44"/>
        <v/>
      </c>
    </row>
    <row r="68" spans="1:34" s="4" customFormat="1" x14ac:dyDescent="0.15">
      <c r="A68" s="64"/>
      <c r="B68" s="68"/>
      <c r="C68" s="74"/>
      <c r="D68" s="81"/>
      <c r="E68" s="81"/>
      <c r="F68" s="89"/>
      <c r="G68" s="94"/>
      <c r="H68" s="94"/>
      <c r="I68" s="136"/>
      <c r="J68" s="142"/>
      <c r="K68" s="142"/>
      <c r="L68" s="142"/>
      <c r="M68" s="142"/>
      <c r="N68" s="142"/>
      <c r="O68" s="142"/>
      <c r="P68" s="142"/>
      <c r="Q68" s="143">
        <f t="shared" si="38"/>
        <v>0</v>
      </c>
      <c r="R68" s="150"/>
      <c r="S68" s="143">
        <f t="shared" si="39"/>
        <v>0</v>
      </c>
      <c r="T68" s="155">
        <f t="shared" si="40"/>
        <v>0</v>
      </c>
      <c r="U68" s="89"/>
      <c r="V68" s="122"/>
      <c r="W68" s="94"/>
      <c r="X68" s="142"/>
      <c r="Y68" s="142"/>
      <c r="Z68" s="142"/>
      <c r="AA68" s="142"/>
      <c r="AB68" s="142"/>
      <c r="AC68" s="142"/>
      <c r="AD68" s="142"/>
      <c r="AE68" s="143">
        <f t="shared" si="41"/>
        <v>0</v>
      </c>
      <c r="AF68" s="143">
        <f t="shared" si="42"/>
        <v>0</v>
      </c>
      <c r="AG68" s="155">
        <f t="shared" si="43"/>
        <v>0</v>
      </c>
      <c r="AH68" s="160" t="str">
        <f t="shared" si="44"/>
        <v/>
      </c>
    </row>
    <row r="69" spans="1:34" s="4" customFormat="1" x14ac:dyDescent="0.15">
      <c r="A69" s="64"/>
      <c r="B69" s="68"/>
      <c r="C69" s="74"/>
      <c r="D69" s="81"/>
      <c r="E69" s="81"/>
      <c r="F69" s="89"/>
      <c r="G69" s="94"/>
      <c r="H69" s="94"/>
      <c r="I69" s="136"/>
      <c r="J69" s="142"/>
      <c r="K69" s="142"/>
      <c r="L69" s="142"/>
      <c r="M69" s="142"/>
      <c r="N69" s="142"/>
      <c r="O69" s="142"/>
      <c r="P69" s="142"/>
      <c r="Q69" s="143">
        <f t="shared" si="38"/>
        <v>0</v>
      </c>
      <c r="R69" s="150"/>
      <c r="S69" s="143">
        <f t="shared" si="39"/>
        <v>0</v>
      </c>
      <c r="T69" s="155">
        <f t="shared" si="40"/>
        <v>0</v>
      </c>
      <c r="U69" s="89"/>
      <c r="V69" s="122"/>
      <c r="W69" s="94"/>
      <c r="X69" s="142"/>
      <c r="Y69" s="142"/>
      <c r="Z69" s="142"/>
      <c r="AA69" s="142"/>
      <c r="AB69" s="142"/>
      <c r="AC69" s="142"/>
      <c r="AD69" s="142"/>
      <c r="AE69" s="143">
        <f t="shared" si="41"/>
        <v>0</v>
      </c>
      <c r="AF69" s="143">
        <f t="shared" si="42"/>
        <v>0</v>
      </c>
      <c r="AG69" s="155">
        <f t="shared" si="43"/>
        <v>0</v>
      </c>
      <c r="AH69" s="160" t="str">
        <f t="shared" si="44"/>
        <v/>
      </c>
    </row>
    <row r="70" spans="1:34" s="4" customFormat="1" x14ac:dyDescent="0.15">
      <c r="A70" s="64"/>
      <c r="B70" s="68"/>
      <c r="C70" s="76"/>
      <c r="D70" s="83"/>
      <c r="E70" s="83"/>
      <c r="F70" s="89"/>
      <c r="G70" s="94"/>
      <c r="H70" s="94"/>
      <c r="I70" s="136"/>
      <c r="J70" s="142"/>
      <c r="K70" s="142"/>
      <c r="L70" s="142"/>
      <c r="M70" s="142"/>
      <c r="N70" s="142"/>
      <c r="O70" s="142"/>
      <c r="P70" s="142"/>
      <c r="Q70" s="143">
        <f t="shared" si="38"/>
        <v>0</v>
      </c>
      <c r="R70" s="150"/>
      <c r="S70" s="143">
        <f t="shared" si="39"/>
        <v>0</v>
      </c>
      <c r="T70" s="155">
        <f t="shared" si="40"/>
        <v>0</v>
      </c>
      <c r="U70" s="89"/>
      <c r="V70" s="122"/>
      <c r="W70" s="94"/>
      <c r="X70" s="142"/>
      <c r="Y70" s="142"/>
      <c r="Z70" s="142"/>
      <c r="AA70" s="142"/>
      <c r="AB70" s="142"/>
      <c r="AC70" s="142"/>
      <c r="AD70" s="142"/>
      <c r="AE70" s="143">
        <f t="shared" si="41"/>
        <v>0</v>
      </c>
      <c r="AF70" s="143">
        <f t="shared" si="42"/>
        <v>0</v>
      </c>
      <c r="AG70" s="155">
        <f t="shared" si="43"/>
        <v>0</v>
      </c>
      <c r="AH70" s="160" t="str">
        <f t="shared" si="44"/>
        <v/>
      </c>
    </row>
    <row r="71" spans="1:34" s="4" customFormat="1" x14ac:dyDescent="0.15">
      <c r="A71" s="64"/>
      <c r="B71" s="68"/>
      <c r="C71" s="76"/>
      <c r="D71" s="83"/>
      <c r="E71" s="83"/>
      <c r="F71" s="89"/>
      <c r="G71" s="94"/>
      <c r="H71" s="94"/>
      <c r="I71" s="136"/>
      <c r="J71" s="142"/>
      <c r="K71" s="142"/>
      <c r="L71" s="142"/>
      <c r="M71" s="142"/>
      <c r="N71" s="142"/>
      <c r="O71" s="142"/>
      <c r="P71" s="142"/>
      <c r="Q71" s="143">
        <f t="shared" si="38"/>
        <v>0</v>
      </c>
      <c r="R71" s="150"/>
      <c r="S71" s="143">
        <f t="shared" si="39"/>
        <v>0</v>
      </c>
      <c r="T71" s="155">
        <f t="shared" si="40"/>
        <v>0</v>
      </c>
      <c r="U71" s="89"/>
      <c r="V71" s="122"/>
      <c r="W71" s="94"/>
      <c r="X71" s="142"/>
      <c r="Y71" s="142"/>
      <c r="Z71" s="142"/>
      <c r="AA71" s="142"/>
      <c r="AB71" s="142"/>
      <c r="AC71" s="142"/>
      <c r="AD71" s="142"/>
      <c r="AE71" s="143">
        <f t="shared" si="41"/>
        <v>0</v>
      </c>
      <c r="AF71" s="143">
        <f t="shared" si="42"/>
        <v>0</v>
      </c>
      <c r="AG71" s="155">
        <f t="shared" si="43"/>
        <v>0</v>
      </c>
      <c r="AH71" s="160" t="str">
        <f t="shared" si="44"/>
        <v/>
      </c>
    </row>
    <row r="72" spans="1:34" s="4" customFormat="1" x14ac:dyDescent="0.15">
      <c r="A72" s="64"/>
      <c r="B72" s="68"/>
      <c r="C72" s="74"/>
      <c r="D72" s="81"/>
      <c r="E72" s="81"/>
      <c r="F72" s="89"/>
      <c r="G72" s="94"/>
      <c r="H72" s="94"/>
      <c r="I72" s="136"/>
      <c r="J72" s="142"/>
      <c r="K72" s="142"/>
      <c r="L72" s="142"/>
      <c r="M72" s="142"/>
      <c r="N72" s="142"/>
      <c r="O72" s="142"/>
      <c r="P72" s="142"/>
      <c r="Q72" s="143">
        <f t="shared" si="38"/>
        <v>0</v>
      </c>
      <c r="R72" s="150"/>
      <c r="S72" s="143">
        <f t="shared" si="39"/>
        <v>0</v>
      </c>
      <c r="T72" s="155">
        <f t="shared" si="40"/>
        <v>0</v>
      </c>
      <c r="U72" s="89"/>
      <c r="V72" s="122"/>
      <c r="W72" s="94"/>
      <c r="X72" s="142"/>
      <c r="Y72" s="142"/>
      <c r="Z72" s="142"/>
      <c r="AA72" s="142"/>
      <c r="AB72" s="142"/>
      <c r="AC72" s="142"/>
      <c r="AD72" s="142"/>
      <c r="AE72" s="143">
        <f t="shared" si="41"/>
        <v>0</v>
      </c>
      <c r="AF72" s="143">
        <f t="shared" si="42"/>
        <v>0</v>
      </c>
      <c r="AG72" s="155">
        <f t="shared" si="43"/>
        <v>0</v>
      </c>
      <c r="AH72" s="160" t="str">
        <f t="shared" si="44"/>
        <v/>
      </c>
    </row>
    <row r="73" spans="1:34" s="4" customFormat="1" x14ac:dyDescent="0.15">
      <c r="A73" s="64"/>
      <c r="B73" s="68"/>
      <c r="C73" s="74"/>
      <c r="D73" s="81"/>
      <c r="E73" s="81"/>
      <c r="F73" s="89"/>
      <c r="G73" s="94"/>
      <c r="H73" s="94"/>
      <c r="I73" s="136"/>
      <c r="J73" s="142"/>
      <c r="K73" s="142"/>
      <c r="L73" s="142"/>
      <c r="M73" s="142"/>
      <c r="N73" s="142"/>
      <c r="O73" s="142"/>
      <c r="P73" s="142"/>
      <c r="Q73" s="143">
        <f t="shared" si="38"/>
        <v>0</v>
      </c>
      <c r="R73" s="150"/>
      <c r="S73" s="143">
        <f t="shared" si="39"/>
        <v>0</v>
      </c>
      <c r="T73" s="155">
        <f t="shared" si="40"/>
        <v>0</v>
      </c>
      <c r="U73" s="89"/>
      <c r="V73" s="122"/>
      <c r="W73" s="94"/>
      <c r="X73" s="142"/>
      <c r="Y73" s="142"/>
      <c r="Z73" s="142"/>
      <c r="AA73" s="142"/>
      <c r="AB73" s="142"/>
      <c r="AC73" s="142"/>
      <c r="AD73" s="142"/>
      <c r="AE73" s="143">
        <f t="shared" si="41"/>
        <v>0</v>
      </c>
      <c r="AF73" s="143">
        <f t="shared" si="42"/>
        <v>0</v>
      </c>
      <c r="AG73" s="155">
        <f t="shared" si="43"/>
        <v>0</v>
      </c>
      <c r="AH73" s="160" t="str">
        <f t="shared" si="44"/>
        <v/>
      </c>
    </row>
    <row r="74" spans="1:34" s="4" customFormat="1" x14ac:dyDescent="0.15">
      <c r="A74" s="64"/>
      <c r="B74" s="68"/>
      <c r="C74" s="74"/>
      <c r="D74" s="81"/>
      <c r="E74" s="81"/>
      <c r="F74" s="89"/>
      <c r="G74" s="94"/>
      <c r="H74" s="94"/>
      <c r="I74" s="136"/>
      <c r="J74" s="142"/>
      <c r="K74" s="142"/>
      <c r="L74" s="142"/>
      <c r="M74" s="142"/>
      <c r="N74" s="142"/>
      <c r="O74" s="142"/>
      <c r="P74" s="142"/>
      <c r="Q74" s="143">
        <f t="shared" si="38"/>
        <v>0</v>
      </c>
      <c r="R74" s="150"/>
      <c r="S74" s="143">
        <f t="shared" si="39"/>
        <v>0</v>
      </c>
      <c r="T74" s="155">
        <f t="shared" si="40"/>
        <v>0</v>
      </c>
      <c r="U74" s="89"/>
      <c r="V74" s="122"/>
      <c r="W74" s="94"/>
      <c r="X74" s="142"/>
      <c r="Y74" s="142"/>
      <c r="Z74" s="142"/>
      <c r="AA74" s="142"/>
      <c r="AB74" s="142"/>
      <c r="AC74" s="142"/>
      <c r="AD74" s="142"/>
      <c r="AE74" s="143">
        <f t="shared" si="41"/>
        <v>0</v>
      </c>
      <c r="AF74" s="143">
        <f t="shared" si="42"/>
        <v>0</v>
      </c>
      <c r="AG74" s="155">
        <f t="shared" si="43"/>
        <v>0</v>
      </c>
      <c r="AH74" s="160" t="str">
        <f t="shared" si="44"/>
        <v/>
      </c>
    </row>
    <row r="75" spans="1:34" s="4" customFormat="1" x14ac:dyDescent="0.15">
      <c r="A75" s="65"/>
      <c r="B75" s="69"/>
      <c r="C75" s="77"/>
      <c r="D75" s="84"/>
      <c r="E75" s="84"/>
      <c r="F75" s="90"/>
      <c r="G75" s="95"/>
      <c r="H75" s="95"/>
      <c r="I75" s="137"/>
      <c r="J75" s="144"/>
      <c r="K75" s="144"/>
      <c r="L75" s="144"/>
      <c r="M75" s="144"/>
      <c r="N75" s="144"/>
      <c r="O75" s="144"/>
      <c r="P75" s="144"/>
      <c r="Q75" s="145">
        <f t="shared" si="38"/>
        <v>0</v>
      </c>
      <c r="R75" s="151"/>
      <c r="S75" s="145">
        <f t="shared" si="39"/>
        <v>0</v>
      </c>
      <c r="T75" s="156">
        <f t="shared" si="40"/>
        <v>0</v>
      </c>
      <c r="U75" s="90"/>
      <c r="V75" s="123"/>
      <c r="W75" s="95"/>
      <c r="X75" s="144"/>
      <c r="Y75" s="144"/>
      <c r="Z75" s="144"/>
      <c r="AA75" s="144"/>
      <c r="AB75" s="144"/>
      <c r="AC75" s="144"/>
      <c r="AD75" s="144"/>
      <c r="AE75" s="145">
        <f t="shared" si="41"/>
        <v>0</v>
      </c>
      <c r="AF75" s="145">
        <f t="shared" si="42"/>
        <v>0</v>
      </c>
      <c r="AG75" s="156">
        <f t="shared" si="43"/>
        <v>0</v>
      </c>
      <c r="AH75" s="161" t="str">
        <f t="shared" si="44"/>
        <v/>
      </c>
    </row>
    <row r="76" spans="1:34" s="4" customFormat="1" x14ac:dyDescent="0.15">
      <c r="B76" s="70"/>
      <c r="C76" s="70"/>
      <c r="D76" s="70"/>
      <c r="E76" s="70"/>
      <c r="F76" s="70"/>
      <c r="G76" s="70"/>
      <c r="H76" s="96" t="s">
        <v>20</v>
      </c>
      <c r="I76" s="138">
        <f t="shared" ref="I76:Q76" si="45">I11+I24+I37+I50+I63</f>
        <v>6</v>
      </c>
      <c r="J76" s="146">
        <f t="shared" si="45"/>
        <v>1170000</v>
      </c>
      <c r="K76" s="146">
        <f t="shared" si="45"/>
        <v>30000</v>
      </c>
      <c r="L76" s="146">
        <f t="shared" si="45"/>
        <v>0</v>
      </c>
      <c r="M76" s="146">
        <f t="shared" si="45"/>
        <v>0</v>
      </c>
      <c r="N76" s="146">
        <f t="shared" si="45"/>
        <v>0</v>
      </c>
      <c r="O76" s="146">
        <f t="shared" si="45"/>
        <v>480000</v>
      </c>
      <c r="P76" s="146">
        <f t="shared" si="45"/>
        <v>0</v>
      </c>
      <c r="Q76" s="146">
        <f t="shared" si="45"/>
        <v>1680000</v>
      </c>
      <c r="R76" s="109"/>
      <c r="S76" s="146">
        <f>S11+S24+S37+S50+S63</f>
        <v>261376</v>
      </c>
      <c r="T76" s="146">
        <f>T11+T24+T37+T50+T63</f>
        <v>1941376</v>
      </c>
      <c r="V76" s="70"/>
      <c r="W76" s="96" t="s">
        <v>72</v>
      </c>
      <c r="X76" s="146">
        <f t="shared" ref="X76:AG76" si="46">X11+X24+X37+X50+X63</f>
        <v>1170000</v>
      </c>
      <c r="Y76" s="146">
        <f t="shared" si="46"/>
        <v>30000</v>
      </c>
      <c r="Z76" s="146">
        <f t="shared" si="46"/>
        <v>0</v>
      </c>
      <c r="AA76" s="146">
        <f t="shared" si="46"/>
        <v>0</v>
      </c>
      <c r="AB76" s="146">
        <f t="shared" si="46"/>
        <v>0</v>
      </c>
      <c r="AC76" s="146">
        <f t="shared" si="46"/>
        <v>0</v>
      </c>
      <c r="AD76" s="146">
        <f t="shared" si="46"/>
        <v>0</v>
      </c>
      <c r="AE76" s="141">
        <f t="shared" si="46"/>
        <v>1200000</v>
      </c>
      <c r="AF76" s="141">
        <f t="shared" si="46"/>
        <v>186640</v>
      </c>
      <c r="AG76" s="141">
        <f t="shared" si="46"/>
        <v>1386640</v>
      </c>
      <c r="AH76" s="157"/>
    </row>
    <row r="77" spans="1:34" x14ac:dyDescent="0.15">
      <c r="B77" s="71"/>
      <c r="C77" s="71"/>
      <c r="D77" s="71"/>
      <c r="E77" s="71"/>
      <c r="F77" s="71"/>
      <c r="G77" s="71"/>
      <c r="H77" s="97" t="s">
        <v>34</v>
      </c>
      <c r="I77" s="139">
        <f t="shared" ref="I77:Q77" si="47">I76</f>
        <v>6</v>
      </c>
      <c r="J77" s="147">
        <f t="shared" si="47"/>
        <v>1170000</v>
      </c>
      <c r="K77" s="147">
        <f t="shared" si="47"/>
        <v>30000</v>
      </c>
      <c r="L77" s="147">
        <f t="shared" si="47"/>
        <v>0</v>
      </c>
      <c r="M77" s="147">
        <f t="shared" si="47"/>
        <v>0</v>
      </c>
      <c r="N77" s="147">
        <f t="shared" si="47"/>
        <v>0</v>
      </c>
      <c r="O77" s="147">
        <f t="shared" si="47"/>
        <v>480000</v>
      </c>
      <c r="P77" s="147">
        <f t="shared" si="47"/>
        <v>0</v>
      </c>
      <c r="Q77" s="147">
        <f t="shared" si="47"/>
        <v>1680000</v>
      </c>
      <c r="R77" s="110"/>
      <c r="S77" s="147">
        <f>S76</f>
        <v>261376</v>
      </c>
      <c r="T77" s="147">
        <f>T76</f>
        <v>1941376</v>
      </c>
      <c r="V77" s="71"/>
      <c r="W77" s="97" t="s">
        <v>73</v>
      </c>
      <c r="X77" s="147">
        <f t="shared" ref="X77:AG77" si="48">X76</f>
        <v>1170000</v>
      </c>
      <c r="Y77" s="147">
        <f t="shared" si="48"/>
        <v>30000</v>
      </c>
      <c r="Z77" s="147">
        <f t="shared" si="48"/>
        <v>0</v>
      </c>
      <c r="AA77" s="147">
        <f t="shared" si="48"/>
        <v>0</v>
      </c>
      <c r="AB77" s="147">
        <f t="shared" si="48"/>
        <v>0</v>
      </c>
      <c r="AC77" s="147">
        <f t="shared" si="48"/>
        <v>0</v>
      </c>
      <c r="AD77" s="147">
        <f t="shared" si="48"/>
        <v>0</v>
      </c>
      <c r="AE77" s="147">
        <f t="shared" si="48"/>
        <v>1200000</v>
      </c>
      <c r="AF77" s="147">
        <f t="shared" si="48"/>
        <v>186640</v>
      </c>
      <c r="AG77" s="147">
        <f t="shared" si="48"/>
        <v>1386640</v>
      </c>
      <c r="AH77" s="158"/>
    </row>
  </sheetData>
  <mergeCells count="24">
    <mergeCell ref="A6:C6"/>
    <mergeCell ref="F6:K6"/>
    <mergeCell ref="F8:T8"/>
    <mergeCell ref="A3:C3"/>
    <mergeCell ref="F3:K3"/>
    <mergeCell ref="A4:C4"/>
    <mergeCell ref="F4:K4"/>
    <mergeCell ref="A5:C5"/>
    <mergeCell ref="F5:K5"/>
    <mergeCell ref="A8:C9"/>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s>
  <phoneticPr fontId="7"/>
  <printOptions horizontalCentered="1"/>
  <pageMargins left="0.31496062992125984" right="0.31496062992125984" top="0.55118110236220474" bottom="0.35433070866141736" header="0.31496062992125984" footer="0.31496062992125984"/>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8"/>
  <sheetViews>
    <sheetView topLeftCell="A34" workbookViewId="0">
      <selection activeCell="AB17" sqref="AB17"/>
    </sheetView>
  </sheetViews>
  <sheetFormatPr defaultColWidth="9" defaultRowHeight="13.5" x14ac:dyDescent="0.15"/>
  <cols>
    <col min="1" max="1" width="4.625" style="61" customWidth="1"/>
    <col min="2" max="2" width="10.875" style="61" customWidth="1"/>
    <col min="3" max="3" width="12.625" style="61" customWidth="1"/>
    <col min="4" max="5" width="12.625" style="61" hidden="1" customWidth="1"/>
    <col min="6" max="6" width="9.5" style="61" customWidth="1"/>
    <col min="7" max="7" width="6.25" style="61" customWidth="1"/>
    <col min="8" max="9" width="9.5" style="61" customWidth="1"/>
    <col min="10" max="10" width="9.125" style="61" customWidth="1"/>
    <col min="11" max="14" width="9.125" style="61" bestFit="1" customWidth="1"/>
    <col min="15" max="15" width="9.125" style="61" customWidth="1"/>
    <col min="16" max="16" width="9" style="61"/>
    <col min="17" max="17" width="9.125" style="61" bestFit="1" customWidth="1"/>
    <col min="18" max="18" width="9.125" style="61" customWidth="1"/>
    <col min="19" max="19" width="9.25" style="61" customWidth="1"/>
    <col min="20" max="20" width="12.625" style="61" customWidth="1"/>
    <col min="21" max="21" width="9.5" style="61" customWidth="1"/>
    <col min="22" max="22" width="6.5" style="61" customWidth="1"/>
    <col min="23" max="23" width="9.5" style="61" customWidth="1"/>
    <col min="24" max="24" width="9.375" style="61" bestFit="1" customWidth="1"/>
    <col min="25" max="30" width="9.125" style="61" bestFit="1" customWidth="1"/>
    <col min="31" max="31" width="9.25" style="61" bestFit="1" customWidth="1"/>
    <col min="32" max="32" width="9.125" style="61" customWidth="1"/>
    <col min="33" max="33" width="12.625" style="61" customWidth="1"/>
    <col min="34" max="16384" width="9" style="61"/>
  </cols>
  <sheetData>
    <row r="1" spans="1:34" x14ac:dyDescent="0.15">
      <c r="A1" s="61" t="s">
        <v>26</v>
      </c>
      <c r="F1" s="14" t="s">
        <v>62</v>
      </c>
      <c r="G1" s="62"/>
      <c r="H1" s="61" t="s">
        <v>71</v>
      </c>
      <c r="S1" s="61" t="s">
        <v>59</v>
      </c>
    </row>
    <row r="2" spans="1:34" ht="18.75" thickBot="1" x14ac:dyDescent="0.2">
      <c r="S2" s="111"/>
      <c r="T2" s="113" t="s">
        <v>7</v>
      </c>
      <c r="U2" s="118" t="s">
        <v>58</v>
      </c>
      <c r="V2" s="118" t="s">
        <v>39</v>
      </c>
      <c r="W2" s="118" t="s">
        <v>10</v>
      </c>
      <c r="X2" s="118" t="s">
        <v>57</v>
      </c>
      <c r="Y2" s="125" t="s">
        <v>29</v>
      </c>
      <c r="Z2" s="127" t="s">
        <v>56</v>
      </c>
      <c r="AA2" s="127" t="s">
        <v>37</v>
      </c>
    </row>
    <row r="3" spans="1:34" ht="15" customHeight="1" thickBot="1" x14ac:dyDescent="0.2">
      <c r="A3" s="357" t="s">
        <v>8</v>
      </c>
      <c r="B3" s="358"/>
      <c r="C3" s="379"/>
      <c r="D3" s="10"/>
      <c r="E3" s="10"/>
      <c r="F3" s="359" t="s">
        <v>93</v>
      </c>
      <c r="G3" s="360"/>
      <c r="H3" s="360"/>
      <c r="I3" s="360"/>
      <c r="J3" s="360"/>
      <c r="K3" s="361"/>
      <c r="M3" s="389" t="s">
        <v>14</v>
      </c>
      <c r="N3" s="390"/>
      <c r="O3" s="391"/>
      <c r="S3" s="112" t="s">
        <v>0</v>
      </c>
      <c r="T3" s="114">
        <v>10.31</v>
      </c>
      <c r="U3" s="119">
        <v>1.73</v>
      </c>
      <c r="V3" s="120">
        <v>18.3</v>
      </c>
      <c r="W3" s="119">
        <v>0.6</v>
      </c>
      <c r="X3" s="119">
        <v>0.3</v>
      </c>
      <c r="Y3" s="126">
        <v>0.34</v>
      </c>
      <c r="Z3" s="111">
        <f>IF(S3="","",(T3+V3)/2+W3+X3+Y3)</f>
        <v>15.545</v>
      </c>
      <c r="AA3" s="111">
        <f>IF(S3="","",(T3+U3+V3)/2+W3+X3+Y3)</f>
        <v>16.41</v>
      </c>
    </row>
    <row r="4" spans="1:34" ht="15" customHeight="1" thickBot="1" x14ac:dyDescent="0.2">
      <c r="A4" s="357" t="s">
        <v>25</v>
      </c>
      <c r="B4" s="358"/>
      <c r="C4" s="379"/>
      <c r="D4" s="10"/>
      <c r="E4" s="10"/>
      <c r="F4" s="362" t="s">
        <v>94</v>
      </c>
      <c r="G4" s="363"/>
      <c r="H4" s="363"/>
      <c r="I4" s="363"/>
      <c r="J4" s="363"/>
      <c r="K4" s="364"/>
      <c r="M4" s="392"/>
      <c r="N4" s="393"/>
      <c r="O4" s="394"/>
      <c r="S4" s="112" t="s">
        <v>53</v>
      </c>
      <c r="T4" s="114">
        <v>10.41</v>
      </c>
      <c r="U4" s="119">
        <v>1.79</v>
      </c>
      <c r="V4" s="120">
        <v>18.3</v>
      </c>
      <c r="W4" s="119">
        <v>0.6</v>
      </c>
      <c r="X4" s="119">
        <v>0.3</v>
      </c>
      <c r="Y4" s="126">
        <v>0.34</v>
      </c>
      <c r="Z4" s="111">
        <f>IF(S4="","",(T4+V4)/2+W4+X4+Y4)</f>
        <v>15.595000000000001</v>
      </c>
      <c r="AA4" s="111">
        <f>IF(S4="","",(T4+U4+V4)/2+W4+X4+Y4)</f>
        <v>16.489999999999998</v>
      </c>
    </row>
    <row r="5" spans="1:34" ht="15" customHeight="1" thickBot="1" x14ac:dyDescent="0.2">
      <c r="A5" s="357" t="s">
        <v>22</v>
      </c>
      <c r="B5" s="358"/>
      <c r="C5" s="379"/>
      <c r="D5" s="10"/>
      <c r="E5" s="10"/>
      <c r="F5" s="362" t="s">
        <v>95</v>
      </c>
      <c r="G5" s="363"/>
      <c r="H5" s="363"/>
      <c r="I5" s="363"/>
      <c r="J5" s="363"/>
      <c r="K5" s="364"/>
      <c r="M5" s="104"/>
      <c r="N5" s="104"/>
      <c r="O5" s="104"/>
      <c r="S5" s="112" t="s">
        <v>60</v>
      </c>
      <c r="T5" s="114">
        <v>10.41</v>
      </c>
      <c r="U5" s="119">
        <v>1.79</v>
      </c>
      <c r="V5" s="120">
        <v>18.3</v>
      </c>
      <c r="W5" s="119">
        <v>0.6</v>
      </c>
      <c r="X5" s="119">
        <v>0.3</v>
      </c>
      <c r="Y5" s="126">
        <v>0.36</v>
      </c>
      <c r="Z5" s="111">
        <f>IF(S5="","",(T5+V5)/2+W5+X5+Y5)</f>
        <v>15.615</v>
      </c>
      <c r="AA5" s="111">
        <f>IF(S5="","",(T5+U5+V5)/2+W5+X5+Y5)</f>
        <v>16.509999999999998</v>
      </c>
    </row>
    <row r="6" spans="1:34" ht="15" customHeight="1" thickBot="1" x14ac:dyDescent="0.2">
      <c r="A6" s="357" t="s">
        <v>28</v>
      </c>
      <c r="B6" s="358"/>
      <c r="C6" s="379"/>
      <c r="D6" s="10"/>
      <c r="E6" s="10"/>
      <c r="F6" s="380" t="s">
        <v>96</v>
      </c>
      <c r="G6" s="381"/>
      <c r="H6" s="381"/>
      <c r="I6" s="381"/>
      <c r="J6" s="381"/>
      <c r="K6" s="382"/>
      <c r="L6" s="103"/>
      <c r="V6" s="103"/>
      <c r="W6" s="103"/>
    </row>
    <row r="7" spans="1:34" ht="13.5" customHeight="1" thickBot="1" x14ac:dyDescent="0.2">
      <c r="F7" s="85"/>
      <c r="G7" s="85"/>
      <c r="H7" s="85"/>
      <c r="I7" s="85"/>
      <c r="J7" s="85"/>
      <c r="K7" s="85"/>
      <c r="L7" s="85"/>
      <c r="V7" s="103"/>
      <c r="W7" s="103"/>
    </row>
    <row r="8" spans="1:34" ht="13.5" customHeight="1" x14ac:dyDescent="0.15">
      <c r="A8" s="376" t="s">
        <v>23</v>
      </c>
      <c r="B8" s="377"/>
      <c r="C8" s="378"/>
      <c r="D8" s="78"/>
      <c r="E8" s="78"/>
      <c r="F8" s="376" t="s">
        <v>24</v>
      </c>
      <c r="G8" s="377"/>
      <c r="H8" s="377"/>
      <c r="I8" s="377"/>
      <c r="J8" s="377"/>
      <c r="K8" s="377"/>
      <c r="L8" s="377"/>
      <c r="M8" s="377"/>
      <c r="N8" s="377"/>
      <c r="O8" s="377"/>
      <c r="P8" s="377"/>
      <c r="Q8" s="377"/>
      <c r="R8" s="377"/>
      <c r="S8" s="377"/>
      <c r="T8" s="378"/>
      <c r="U8" s="376" t="s">
        <v>11</v>
      </c>
      <c r="V8" s="377"/>
      <c r="W8" s="377"/>
      <c r="X8" s="377"/>
      <c r="Y8" s="377"/>
      <c r="Z8" s="377"/>
      <c r="AA8" s="377"/>
      <c r="AB8" s="377"/>
      <c r="AC8" s="377"/>
      <c r="AD8" s="377"/>
      <c r="AE8" s="377"/>
      <c r="AF8" s="377"/>
      <c r="AG8" s="378"/>
      <c r="AH8" s="399" t="s">
        <v>36</v>
      </c>
    </row>
    <row r="9" spans="1:34" ht="21" customHeight="1" x14ac:dyDescent="0.15">
      <c r="A9" s="401"/>
      <c r="B9" s="373"/>
      <c r="C9" s="374"/>
      <c r="D9" s="79"/>
      <c r="E9" s="79"/>
      <c r="F9" s="86" t="s">
        <v>63</v>
      </c>
      <c r="G9" s="91" t="s">
        <v>64</v>
      </c>
      <c r="H9" s="92" t="s">
        <v>67</v>
      </c>
      <c r="I9" s="371" t="s">
        <v>19</v>
      </c>
      <c r="J9" s="373" t="s">
        <v>9</v>
      </c>
      <c r="K9" s="373" t="s">
        <v>69</v>
      </c>
      <c r="L9" s="373"/>
      <c r="M9" s="373"/>
      <c r="N9" s="373"/>
      <c r="O9" s="373"/>
      <c r="P9" s="373"/>
      <c r="Q9" s="373" t="s">
        <v>17</v>
      </c>
      <c r="R9" s="375" t="s">
        <v>5</v>
      </c>
      <c r="S9" s="375"/>
      <c r="T9" s="374" t="s">
        <v>18</v>
      </c>
      <c r="U9" s="86" t="s">
        <v>70</v>
      </c>
      <c r="V9" s="91" t="s">
        <v>64</v>
      </c>
      <c r="W9" s="92" t="s">
        <v>67</v>
      </c>
      <c r="X9" s="373" t="s">
        <v>9</v>
      </c>
      <c r="Y9" s="373" t="s">
        <v>21</v>
      </c>
      <c r="Z9" s="373"/>
      <c r="AA9" s="373"/>
      <c r="AB9" s="373"/>
      <c r="AC9" s="373"/>
      <c r="AD9" s="373"/>
      <c r="AE9" s="373" t="s">
        <v>17</v>
      </c>
      <c r="AF9" s="375" t="s">
        <v>35</v>
      </c>
      <c r="AG9" s="374" t="s">
        <v>18</v>
      </c>
      <c r="AH9" s="400"/>
    </row>
    <row r="10" spans="1:34" ht="21" customHeight="1" x14ac:dyDescent="0.15">
      <c r="A10" s="63" t="s">
        <v>61</v>
      </c>
      <c r="B10" s="66" t="s">
        <v>13</v>
      </c>
      <c r="C10" s="72" t="s">
        <v>38</v>
      </c>
      <c r="D10" s="79"/>
      <c r="E10" s="79"/>
      <c r="F10" s="87" t="s">
        <v>16</v>
      </c>
      <c r="G10" s="92" t="s">
        <v>66</v>
      </c>
      <c r="H10" s="92" t="s">
        <v>68</v>
      </c>
      <c r="I10" s="372"/>
      <c r="J10" s="373"/>
      <c r="K10" s="11" t="s">
        <v>6</v>
      </c>
      <c r="L10" s="11" t="s">
        <v>27</v>
      </c>
      <c r="M10" s="11" t="s">
        <v>12</v>
      </c>
      <c r="N10" s="11" t="s">
        <v>12</v>
      </c>
      <c r="O10" s="11" t="s">
        <v>42</v>
      </c>
      <c r="P10" s="11" t="s">
        <v>1</v>
      </c>
      <c r="Q10" s="373"/>
      <c r="R10" s="108" t="s">
        <v>31</v>
      </c>
      <c r="S10" s="92" t="s">
        <v>15</v>
      </c>
      <c r="T10" s="374"/>
      <c r="U10" s="87" t="s">
        <v>16</v>
      </c>
      <c r="V10" s="92" t="s">
        <v>66</v>
      </c>
      <c r="W10" s="92" t="s">
        <v>68</v>
      </c>
      <c r="X10" s="373"/>
      <c r="Y10" s="11" t="s">
        <v>6</v>
      </c>
      <c r="Z10" s="11" t="s">
        <v>12</v>
      </c>
      <c r="AA10" s="11" t="s">
        <v>12</v>
      </c>
      <c r="AB10" s="11" t="s">
        <v>12</v>
      </c>
      <c r="AC10" s="11" t="s">
        <v>12</v>
      </c>
      <c r="AD10" s="11" t="s">
        <v>1</v>
      </c>
      <c r="AE10" s="373"/>
      <c r="AF10" s="375"/>
      <c r="AG10" s="374"/>
      <c r="AH10" s="400"/>
    </row>
    <row r="11" spans="1:34" ht="27" customHeight="1" thickBot="1" x14ac:dyDescent="0.2">
      <c r="A11" s="196">
        <v>1</v>
      </c>
      <c r="B11" s="241" t="s">
        <v>110</v>
      </c>
      <c r="C11" s="215" t="s">
        <v>100</v>
      </c>
      <c r="D11" s="237"/>
      <c r="E11" s="237"/>
      <c r="F11" s="238" t="s">
        <v>85</v>
      </c>
      <c r="G11" s="224" t="s">
        <v>64</v>
      </c>
      <c r="H11" s="224" t="s">
        <v>86</v>
      </c>
      <c r="I11" s="239">
        <f t="shared" ref="I11:Q11" si="0">SUM(I12:I23)</f>
        <v>3.6</v>
      </c>
      <c r="J11" s="221">
        <f t="shared" si="0"/>
        <v>674710</v>
      </c>
      <c r="K11" s="221">
        <f t="shared" si="0"/>
        <v>18000</v>
      </c>
      <c r="L11" s="221">
        <f t="shared" si="0"/>
        <v>0</v>
      </c>
      <c r="M11" s="221">
        <f t="shared" si="0"/>
        <v>0</v>
      </c>
      <c r="N11" s="221">
        <f t="shared" si="0"/>
        <v>0</v>
      </c>
      <c r="O11" s="221">
        <f t="shared" si="0"/>
        <v>180000</v>
      </c>
      <c r="P11" s="221">
        <f t="shared" si="0"/>
        <v>0</v>
      </c>
      <c r="Q11" s="221">
        <f t="shared" si="0"/>
        <v>872710</v>
      </c>
      <c r="R11" s="240"/>
      <c r="S11" s="239">
        <f>SUM(S12:S23)</f>
        <v>0</v>
      </c>
      <c r="T11" s="223">
        <f>SUM(T12:T23)</f>
        <v>872710</v>
      </c>
      <c r="U11" s="238" t="s">
        <v>97</v>
      </c>
      <c r="V11" s="224" t="s">
        <v>64</v>
      </c>
      <c r="W11" s="224" t="s">
        <v>98</v>
      </c>
      <c r="X11" s="221">
        <f t="shared" ref="X11:AG11" si="1">SUM(X12:X23)</f>
        <v>674710</v>
      </c>
      <c r="Y11" s="221">
        <f t="shared" si="1"/>
        <v>18000</v>
      </c>
      <c r="Z11" s="221">
        <f t="shared" si="1"/>
        <v>0</v>
      </c>
      <c r="AA11" s="221">
        <f t="shared" si="1"/>
        <v>0</v>
      </c>
      <c r="AB11" s="221">
        <f t="shared" si="1"/>
        <v>0</v>
      </c>
      <c r="AC11" s="221">
        <f t="shared" si="1"/>
        <v>0</v>
      </c>
      <c r="AD11" s="221">
        <f t="shared" si="1"/>
        <v>0</v>
      </c>
      <c r="AE11" s="221">
        <f t="shared" si="1"/>
        <v>692710</v>
      </c>
      <c r="AF11" s="221">
        <f t="shared" si="1"/>
        <v>0</v>
      </c>
      <c r="AG11" s="223">
        <f t="shared" si="1"/>
        <v>692710</v>
      </c>
      <c r="AH11" s="271">
        <f>IF(AG11=0,"",ROUND((T11-AG11)/AG11,3))</f>
        <v>0.26</v>
      </c>
    </row>
    <row r="12" spans="1:34" ht="14.25" thickTop="1" x14ac:dyDescent="0.15">
      <c r="A12" s="395"/>
      <c r="B12" s="128"/>
      <c r="C12" s="131" t="s">
        <v>41</v>
      </c>
      <c r="D12" s="132"/>
      <c r="E12" s="132"/>
      <c r="F12" s="88" t="s">
        <v>101</v>
      </c>
      <c r="G12" s="140">
        <v>1090</v>
      </c>
      <c r="H12" s="98">
        <v>113</v>
      </c>
      <c r="I12" s="98">
        <v>0.6</v>
      </c>
      <c r="J12" s="140">
        <f>ROUND(G12*H12,0)</f>
        <v>123170</v>
      </c>
      <c r="K12" s="140">
        <v>3000</v>
      </c>
      <c r="L12" s="140"/>
      <c r="M12" s="140"/>
      <c r="N12" s="140"/>
      <c r="O12" s="140"/>
      <c r="P12" s="140"/>
      <c r="Q12" s="141">
        <f t="shared" ref="Q12:Q23" si="2">SUM(J12:P12)</f>
        <v>126170</v>
      </c>
      <c r="R12" s="98"/>
      <c r="S12" s="133">
        <f t="shared" ref="S12:S23" si="3">IF(ROUNDUP(Q12*R12-0.5,0)&lt;=0,0,ROUNDUP(Q12*R12-0.5,0))</f>
        <v>0</v>
      </c>
      <c r="T12" s="154">
        <f t="shared" ref="T12:T23" si="4">Q12+S12</f>
        <v>126170</v>
      </c>
      <c r="U12" s="88" t="s">
        <v>105</v>
      </c>
      <c r="V12" s="140">
        <v>1090</v>
      </c>
      <c r="W12" s="98">
        <f>H12</f>
        <v>113</v>
      </c>
      <c r="X12" s="140">
        <f>ROUND(V12*W12,0)</f>
        <v>123170</v>
      </c>
      <c r="Y12" s="140">
        <v>3000</v>
      </c>
      <c r="Z12" s="98"/>
      <c r="AA12" s="98"/>
      <c r="AB12" s="98"/>
      <c r="AC12" s="98"/>
      <c r="AD12" s="98"/>
      <c r="AE12" s="141">
        <f t="shared" ref="AE12:AE23" si="5">SUM(X12:AD12)</f>
        <v>126170</v>
      </c>
      <c r="AF12" s="105">
        <f t="shared" ref="AF12:AF23" si="6">IF(ROUNDUP(AE12*R12-0.5,0)&lt;=0,0,ROUNDUP(AE12*R12-0.5,0))</f>
        <v>0</v>
      </c>
      <c r="AG12" s="115">
        <f t="shared" ref="AG12:AG23" si="7">AE12+AF12</f>
        <v>126170</v>
      </c>
      <c r="AH12" s="272">
        <f t="shared" ref="AH12:AH24" si="8">IF(AG12=0,"",ROUND((T12-AG12)/AG12,3))</f>
        <v>0</v>
      </c>
    </row>
    <row r="13" spans="1:34" x14ac:dyDescent="0.15">
      <c r="A13" s="396"/>
      <c r="B13" s="129"/>
      <c r="C13" s="74"/>
      <c r="D13" s="81"/>
      <c r="E13" s="81"/>
      <c r="F13" s="88" t="s">
        <v>80</v>
      </c>
      <c r="G13" s="142">
        <v>1090</v>
      </c>
      <c r="H13" s="99">
        <v>107</v>
      </c>
      <c r="I13" s="98">
        <v>0.6</v>
      </c>
      <c r="J13" s="140">
        <f t="shared" ref="J13:J23" si="9">ROUND(G13*H13,0)</f>
        <v>116630</v>
      </c>
      <c r="K13" s="140">
        <v>3000</v>
      </c>
      <c r="L13" s="140"/>
      <c r="M13" s="142"/>
      <c r="N13" s="142"/>
      <c r="O13" s="142"/>
      <c r="P13" s="142"/>
      <c r="Q13" s="143">
        <f t="shared" si="2"/>
        <v>119630</v>
      </c>
      <c r="R13" s="99"/>
      <c r="S13" s="106">
        <f t="shared" si="3"/>
        <v>0</v>
      </c>
      <c r="T13" s="155">
        <f t="shared" si="4"/>
        <v>119630</v>
      </c>
      <c r="U13" s="88" t="s">
        <v>88</v>
      </c>
      <c r="V13" s="140">
        <v>1090</v>
      </c>
      <c r="W13" s="98">
        <f t="shared" ref="W13:W17" si="10">H13</f>
        <v>107</v>
      </c>
      <c r="X13" s="142">
        <f t="shared" ref="X13:X17" si="11">ROUND(V13*W13,0)</f>
        <v>116630</v>
      </c>
      <c r="Y13" s="140">
        <v>3000</v>
      </c>
      <c r="Z13" s="99"/>
      <c r="AA13" s="99"/>
      <c r="AB13" s="99"/>
      <c r="AC13" s="99"/>
      <c r="AD13" s="99"/>
      <c r="AE13" s="143">
        <f t="shared" si="5"/>
        <v>119630</v>
      </c>
      <c r="AF13" s="106">
        <f t="shared" si="6"/>
        <v>0</v>
      </c>
      <c r="AG13" s="116">
        <f t="shared" si="7"/>
        <v>119630</v>
      </c>
      <c r="AH13" s="273">
        <f t="shared" si="8"/>
        <v>0</v>
      </c>
    </row>
    <row r="14" spans="1:34" x14ac:dyDescent="0.15">
      <c r="A14" s="396"/>
      <c r="B14" s="129"/>
      <c r="C14" s="75"/>
      <c r="D14" s="82"/>
      <c r="E14" s="82"/>
      <c r="F14" s="88" t="s">
        <v>81</v>
      </c>
      <c r="G14" s="142">
        <v>1090</v>
      </c>
      <c r="H14" s="99">
        <v>103</v>
      </c>
      <c r="I14" s="98">
        <v>0.6</v>
      </c>
      <c r="J14" s="140">
        <f t="shared" si="9"/>
        <v>112270</v>
      </c>
      <c r="K14" s="140">
        <v>3000</v>
      </c>
      <c r="L14" s="140"/>
      <c r="M14" s="142"/>
      <c r="N14" s="142"/>
      <c r="O14" s="142">
        <v>90000</v>
      </c>
      <c r="P14" s="142"/>
      <c r="Q14" s="143">
        <f t="shared" si="2"/>
        <v>205270</v>
      </c>
      <c r="R14" s="99"/>
      <c r="S14" s="106">
        <f t="shared" si="3"/>
        <v>0</v>
      </c>
      <c r="T14" s="155">
        <f t="shared" si="4"/>
        <v>205270</v>
      </c>
      <c r="U14" s="88" t="s">
        <v>89</v>
      </c>
      <c r="V14" s="140">
        <v>1090</v>
      </c>
      <c r="W14" s="98">
        <f t="shared" si="10"/>
        <v>103</v>
      </c>
      <c r="X14" s="142">
        <f t="shared" si="11"/>
        <v>112270</v>
      </c>
      <c r="Y14" s="140">
        <v>3000</v>
      </c>
      <c r="Z14" s="99"/>
      <c r="AA14" s="99"/>
      <c r="AB14" s="99"/>
      <c r="AC14" s="99"/>
      <c r="AD14" s="99"/>
      <c r="AE14" s="143">
        <f t="shared" si="5"/>
        <v>115270</v>
      </c>
      <c r="AF14" s="106">
        <f t="shared" si="6"/>
        <v>0</v>
      </c>
      <c r="AG14" s="116">
        <f t="shared" si="7"/>
        <v>115270</v>
      </c>
      <c r="AH14" s="273">
        <f t="shared" si="8"/>
        <v>0.78100000000000003</v>
      </c>
    </row>
    <row r="15" spans="1:34" x14ac:dyDescent="0.15">
      <c r="A15" s="396"/>
      <c r="B15" s="129"/>
      <c r="C15" s="74" t="s">
        <v>33</v>
      </c>
      <c r="D15" s="81"/>
      <c r="E15" s="81"/>
      <c r="F15" s="89" t="s">
        <v>102</v>
      </c>
      <c r="G15" s="142">
        <v>1090</v>
      </c>
      <c r="H15" s="99">
        <v>102</v>
      </c>
      <c r="I15" s="98">
        <v>0.6</v>
      </c>
      <c r="J15" s="140">
        <f t="shared" si="9"/>
        <v>111180</v>
      </c>
      <c r="K15" s="140">
        <v>3000</v>
      </c>
      <c r="L15" s="140"/>
      <c r="M15" s="142"/>
      <c r="N15" s="142"/>
      <c r="O15" s="142"/>
      <c r="P15" s="142"/>
      <c r="Q15" s="143">
        <f t="shared" si="2"/>
        <v>114180</v>
      </c>
      <c r="R15" s="99"/>
      <c r="S15" s="106">
        <f t="shared" si="3"/>
        <v>0</v>
      </c>
      <c r="T15" s="155">
        <f t="shared" si="4"/>
        <v>114180</v>
      </c>
      <c r="U15" s="89" t="s">
        <v>106</v>
      </c>
      <c r="V15" s="140">
        <v>1090</v>
      </c>
      <c r="W15" s="98">
        <f t="shared" si="10"/>
        <v>102</v>
      </c>
      <c r="X15" s="142">
        <f t="shared" si="11"/>
        <v>111180</v>
      </c>
      <c r="Y15" s="140">
        <v>3000</v>
      </c>
      <c r="Z15" s="99"/>
      <c r="AA15" s="99"/>
      <c r="AB15" s="99"/>
      <c r="AC15" s="99"/>
      <c r="AD15" s="99"/>
      <c r="AE15" s="143">
        <f t="shared" si="5"/>
        <v>114180</v>
      </c>
      <c r="AF15" s="106">
        <f t="shared" si="6"/>
        <v>0</v>
      </c>
      <c r="AG15" s="116">
        <f t="shared" si="7"/>
        <v>114180</v>
      </c>
      <c r="AH15" s="273">
        <f t="shared" si="8"/>
        <v>0</v>
      </c>
    </row>
    <row r="16" spans="1:34" x14ac:dyDescent="0.15">
      <c r="A16" s="396"/>
      <c r="B16" s="129"/>
      <c r="C16" s="148">
        <v>31990</v>
      </c>
      <c r="D16" s="81"/>
      <c r="E16" s="81"/>
      <c r="F16" s="89" t="s">
        <v>103</v>
      </c>
      <c r="G16" s="142">
        <v>1090</v>
      </c>
      <c r="H16" s="99">
        <v>80</v>
      </c>
      <c r="I16" s="98">
        <v>0.6</v>
      </c>
      <c r="J16" s="140">
        <f t="shared" si="9"/>
        <v>87200</v>
      </c>
      <c r="K16" s="140">
        <v>3000</v>
      </c>
      <c r="L16" s="140"/>
      <c r="M16" s="142"/>
      <c r="N16" s="142"/>
      <c r="O16" s="142"/>
      <c r="P16" s="142"/>
      <c r="Q16" s="143">
        <f t="shared" si="2"/>
        <v>90200</v>
      </c>
      <c r="R16" s="99"/>
      <c r="S16" s="106">
        <f t="shared" si="3"/>
        <v>0</v>
      </c>
      <c r="T16" s="155">
        <f t="shared" si="4"/>
        <v>90200</v>
      </c>
      <c r="U16" s="89" t="s">
        <v>91</v>
      </c>
      <c r="V16" s="140">
        <v>1090</v>
      </c>
      <c r="W16" s="98">
        <f t="shared" si="10"/>
        <v>80</v>
      </c>
      <c r="X16" s="142">
        <f t="shared" si="11"/>
        <v>87200</v>
      </c>
      <c r="Y16" s="140">
        <v>3000</v>
      </c>
      <c r="Z16" s="99"/>
      <c r="AA16" s="99"/>
      <c r="AB16" s="99"/>
      <c r="AC16" s="99"/>
      <c r="AD16" s="99"/>
      <c r="AE16" s="143">
        <f t="shared" si="5"/>
        <v>90200</v>
      </c>
      <c r="AF16" s="106">
        <f t="shared" si="6"/>
        <v>0</v>
      </c>
      <c r="AG16" s="116">
        <f t="shared" si="7"/>
        <v>90200</v>
      </c>
      <c r="AH16" s="273">
        <f t="shared" si="8"/>
        <v>0</v>
      </c>
    </row>
    <row r="17" spans="1:34" x14ac:dyDescent="0.15">
      <c r="A17" s="396"/>
      <c r="B17" s="129"/>
      <c r="C17" s="74"/>
      <c r="D17" s="81"/>
      <c r="E17" s="81"/>
      <c r="F17" s="89" t="s">
        <v>104</v>
      </c>
      <c r="G17" s="142">
        <v>1090</v>
      </c>
      <c r="H17" s="99">
        <v>114</v>
      </c>
      <c r="I17" s="98">
        <v>0.6</v>
      </c>
      <c r="J17" s="140">
        <f t="shared" si="9"/>
        <v>124260</v>
      </c>
      <c r="K17" s="140">
        <v>3000</v>
      </c>
      <c r="L17" s="140"/>
      <c r="M17" s="142"/>
      <c r="N17" s="142"/>
      <c r="O17" s="142">
        <v>90000</v>
      </c>
      <c r="P17" s="142"/>
      <c r="Q17" s="143">
        <f t="shared" si="2"/>
        <v>217260</v>
      </c>
      <c r="R17" s="99"/>
      <c r="S17" s="106">
        <f t="shared" si="3"/>
        <v>0</v>
      </c>
      <c r="T17" s="155">
        <f t="shared" si="4"/>
        <v>217260</v>
      </c>
      <c r="U17" s="89" t="s">
        <v>92</v>
      </c>
      <c r="V17" s="140">
        <v>1090</v>
      </c>
      <c r="W17" s="98">
        <f t="shared" si="10"/>
        <v>114</v>
      </c>
      <c r="X17" s="142">
        <f t="shared" si="11"/>
        <v>124260</v>
      </c>
      <c r="Y17" s="140">
        <v>3000</v>
      </c>
      <c r="Z17" s="99"/>
      <c r="AA17" s="99"/>
      <c r="AB17" s="99"/>
      <c r="AC17" s="99"/>
      <c r="AD17" s="99"/>
      <c r="AE17" s="143">
        <f t="shared" si="5"/>
        <v>127260</v>
      </c>
      <c r="AF17" s="106">
        <f t="shared" si="6"/>
        <v>0</v>
      </c>
      <c r="AG17" s="116">
        <f t="shared" si="7"/>
        <v>127260</v>
      </c>
      <c r="AH17" s="273">
        <f t="shared" si="8"/>
        <v>0.70699999999999996</v>
      </c>
    </row>
    <row r="18" spans="1:34" x14ac:dyDescent="0.15">
      <c r="A18" s="396"/>
      <c r="B18" s="129"/>
      <c r="C18" s="76"/>
      <c r="D18" s="83"/>
      <c r="E18" s="83"/>
      <c r="F18" s="89"/>
      <c r="G18" s="142"/>
      <c r="H18" s="99"/>
      <c r="I18" s="99"/>
      <c r="J18" s="140">
        <f t="shared" si="9"/>
        <v>0</v>
      </c>
      <c r="K18" s="142"/>
      <c r="L18" s="142"/>
      <c r="M18" s="142"/>
      <c r="N18" s="142"/>
      <c r="O18" s="142"/>
      <c r="P18" s="142"/>
      <c r="Q18" s="143">
        <f t="shared" si="2"/>
        <v>0</v>
      </c>
      <c r="R18" s="99"/>
      <c r="S18" s="106">
        <f t="shared" si="3"/>
        <v>0</v>
      </c>
      <c r="T18" s="155">
        <f t="shared" si="4"/>
        <v>0</v>
      </c>
      <c r="U18" s="89"/>
      <c r="V18" s="142"/>
      <c r="W18" s="99"/>
      <c r="X18" s="142"/>
      <c r="Y18" s="142"/>
      <c r="Z18" s="99"/>
      <c r="AA18" s="99"/>
      <c r="AB18" s="99"/>
      <c r="AC18" s="99"/>
      <c r="AD18" s="99"/>
      <c r="AE18" s="143">
        <f t="shared" si="5"/>
        <v>0</v>
      </c>
      <c r="AF18" s="106">
        <f t="shared" si="6"/>
        <v>0</v>
      </c>
      <c r="AG18" s="116">
        <f t="shared" si="7"/>
        <v>0</v>
      </c>
      <c r="AH18" s="273" t="str">
        <f t="shared" si="8"/>
        <v/>
      </c>
    </row>
    <row r="19" spans="1:34" x14ac:dyDescent="0.15">
      <c r="A19" s="396"/>
      <c r="B19" s="129"/>
      <c r="C19" s="76"/>
      <c r="D19" s="83"/>
      <c r="E19" s="83"/>
      <c r="F19" s="89"/>
      <c r="G19" s="142"/>
      <c r="H19" s="99"/>
      <c r="I19" s="99"/>
      <c r="J19" s="140">
        <f t="shared" si="9"/>
        <v>0</v>
      </c>
      <c r="K19" s="142"/>
      <c r="L19" s="142"/>
      <c r="M19" s="142"/>
      <c r="N19" s="142"/>
      <c r="O19" s="142"/>
      <c r="P19" s="142"/>
      <c r="Q19" s="143">
        <f t="shared" si="2"/>
        <v>0</v>
      </c>
      <c r="R19" s="99"/>
      <c r="S19" s="106">
        <f t="shared" si="3"/>
        <v>0</v>
      </c>
      <c r="T19" s="155">
        <f t="shared" si="4"/>
        <v>0</v>
      </c>
      <c r="U19" s="89"/>
      <c r="V19" s="142"/>
      <c r="W19" s="99"/>
      <c r="X19" s="142"/>
      <c r="Y19" s="142"/>
      <c r="Z19" s="99"/>
      <c r="AA19" s="99"/>
      <c r="AB19" s="99"/>
      <c r="AC19" s="99"/>
      <c r="AD19" s="99"/>
      <c r="AE19" s="143">
        <f t="shared" si="5"/>
        <v>0</v>
      </c>
      <c r="AF19" s="106">
        <f t="shared" si="6"/>
        <v>0</v>
      </c>
      <c r="AG19" s="116">
        <f t="shared" si="7"/>
        <v>0</v>
      </c>
      <c r="AH19" s="273" t="str">
        <f t="shared" si="8"/>
        <v/>
      </c>
    </row>
    <row r="20" spans="1:34" x14ac:dyDescent="0.15">
      <c r="A20" s="396"/>
      <c r="B20" s="129"/>
      <c r="C20" s="74"/>
      <c r="D20" s="81"/>
      <c r="E20" s="81"/>
      <c r="F20" s="89"/>
      <c r="G20" s="142"/>
      <c r="H20" s="99"/>
      <c r="I20" s="99"/>
      <c r="J20" s="140">
        <f t="shared" si="9"/>
        <v>0</v>
      </c>
      <c r="K20" s="142"/>
      <c r="L20" s="142"/>
      <c r="M20" s="142"/>
      <c r="N20" s="142"/>
      <c r="O20" s="142"/>
      <c r="P20" s="142"/>
      <c r="Q20" s="143">
        <f t="shared" si="2"/>
        <v>0</v>
      </c>
      <c r="R20" s="99"/>
      <c r="S20" s="106">
        <f t="shared" si="3"/>
        <v>0</v>
      </c>
      <c r="T20" s="155">
        <f t="shared" si="4"/>
        <v>0</v>
      </c>
      <c r="U20" s="89"/>
      <c r="V20" s="142"/>
      <c r="W20" s="99"/>
      <c r="X20" s="142"/>
      <c r="Y20" s="142"/>
      <c r="Z20" s="99"/>
      <c r="AA20" s="99"/>
      <c r="AB20" s="99"/>
      <c r="AC20" s="99"/>
      <c r="AD20" s="99"/>
      <c r="AE20" s="143">
        <f t="shared" si="5"/>
        <v>0</v>
      </c>
      <c r="AF20" s="106">
        <f t="shared" si="6"/>
        <v>0</v>
      </c>
      <c r="AG20" s="116">
        <f t="shared" si="7"/>
        <v>0</v>
      </c>
      <c r="AH20" s="273" t="str">
        <f t="shared" si="8"/>
        <v/>
      </c>
    </row>
    <row r="21" spans="1:34" x14ac:dyDescent="0.15">
      <c r="A21" s="396"/>
      <c r="B21" s="129"/>
      <c r="C21" s="74"/>
      <c r="D21" s="81"/>
      <c r="E21" s="81"/>
      <c r="F21" s="89"/>
      <c r="G21" s="142"/>
      <c r="H21" s="99"/>
      <c r="I21" s="99"/>
      <c r="J21" s="140">
        <f t="shared" si="9"/>
        <v>0</v>
      </c>
      <c r="K21" s="142"/>
      <c r="L21" s="142"/>
      <c r="M21" s="142"/>
      <c r="N21" s="142"/>
      <c r="O21" s="142"/>
      <c r="P21" s="142"/>
      <c r="Q21" s="143">
        <f t="shared" si="2"/>
        <v>0</v>
      </c>
      <c r="R21" s="99"/>
      <c r="S21" s="106">
        <f t="shared" si="3"/>
        <v>0</v>
      </c>
      <c r="T21" s="155">
        <f t="shared" si="4"/>
        <v>0</v>
      </c>
      <c r="U21" s="89"/>
      <c r="V21" s="142"/>
      <c r="W21" s="99"/>
      <c r="X21" s="142"/>
      <c r="Y21" s="142"/>
      <c r="Z21" s="99"/>
      <c r="AA21" s="99"/>
      <c r="AB21" s="99"/>
      <c r="AC21" s="99"/>
      <c r="AD21" s="99"/>
      <c r="AE21" s="143">
        <f t="shared" si="5"/>
        <v>0</v>
      </c>
      <c r="AF21" s="106">
        <f t="shared" si="6"/>
        <v>0</v>
      </c>
      <c r="AG21" s="116">
        <f t="shared" si="7"/>
        <v>0</v>
      </c>
      <c r="AH21" s="273" t="str">
        <f t="shared" si="8"/>
        <v/>
      </c>
    </row>
    <row r="22" spans="1:34" x14ac:dyDescent="0.15">
      <c r="A22" s="396"/>
      <c r="B22" s="129"/>
      <c r="C22" s="74"/>
      <c r="D22" s="81"/>
      <c r="E22" s="81"/>
      <c r="F22" s="89"/>
      <c r="G22" s="142"/>
      <c r="H22" s="99"/>
      <c r="I22" s="99"/>
      <c r="J22" s="140">
        <f t="shared" si="9"/>
        <v>0</v>
      </c>
      <c r="K22" s="142"/>
      <c r="L22" s="142"/>
      <c r="M22" s="142"/>
      <c r="N22" s="142"/>
      <c r="O22" s="142"/>
      <c r="P22" s="142"/>
      <c r="Q22" s="143">
        <f t="shared" si="2"/>
        <v>0</v>
      </c>
      <c r="R22" s="99"/>
      <c r="S22" s="106">
        <f t="shared" si="3"/>
        <v>0</v>
      </c>
      <c r="T22" s="155">
        <f t="shared" si="4"/>
        <v>0</v>
      </c>
      <c r="U22" s="89"/>
      <c r="V22" s="142"/>
      <c r="W22" s="99"/>
      <c r="X22" s="142"/>
      <c r="Y22" s="142"/>
      <c r="Z22" s="99"/>
      <c r="AA22" s="99"/>
      <c r="AB22" s="99"/>
      <c r="AC22" s="99"/>
      <c r="AD22" s="99"/>
      <c r="AE22" s="143">
        <f t="shared" si="5"/>
        <v>0</v>
      </c>
      <c r="AF22" s="106">
        <f t="shared" si="6"/>
        <v>0</v>
      </c>
      <c r="AG22" s="116">
        <f t="shared" si="7"/>
        <v>0</v>
      </c>
      <c r="AH22" s="273" t="str">
        <f t="shared" si="8"/>
        <v/>
      </c>
    </row>
    <row r="23" spans="1:34" ht="14.25" thickBot="1" x14ac:dyDescent="0.2">
      <c r="A23" s="397"/>
      <c r="B23" s="251"/>
      <c r="C23" s="252"/>
      <c r="D23" s="253"/>
      <c r="E23" s="253"/>
      <c r="F23" s="254"/>
      <c r="G23" s="255"/>
      <c r="H23" s="256"/>
      <c r="I23" s="256"/>
      <c r="J23" s="257">
        <f t="shared" si="9"/>
        <v>0</v>
      </c>
      <c r="K23" s="255"/>
      <c r="L23" s="255"/>
      <c r="M23" s="255"/>
      <c r="N23" s="255"/>
      <c r="O23" s="255"/>
      <c r="P23" s="255"/>
      <c r="Q23" s="199">
        <f t="shared" si="2"/>
        <v>0</v>
      </c>
      <c r="R23" s="256"/>
      <c r="S23" s="258">
        <f t="shared" si="3"/>
        <v>0</v>
      </c>
      <c r="T23" s="259">
        <f t="shared" si="4"/>
        <v>0</v>
      </c>
      <c r="U23" s="254"/>
      <c r="V23" s="255"/>
      <c r="W23" s="256"/>
      <c r="X23" s="255"/>
      <c r="Y23" s="255"/>
      <c r="Z23" s="256"/>
      <c r="AA23" s="256"/>
      <c r="AB23" s="256"/>
      <c r="AC23" s="256"/>
      <c r="AD23" s="256"/>
      <c r="AE23" s="199">
        <f t="shared" si="5"/>
        <v>0</v>
      </c>
      <c r="AF23" s="258">
        <f t="shared" si="6"/>
        <v>0</v>
      </c>
      <c r="AG23" s="274">
        <f t="shared" si="7"/>
        <v>0</v>
      </c>
      <c r="AH23" s="275" t="str">
        <f t="shared" si="8"/>
        <v/>
      </c>
    </row>
    <row r="24" spans="1:34" ht="27" customHeight="1" thickBot="1" x14ac:dyDescent="0.2">
      <c r="A24" s="246">
        <v>2</v>
      </c>
      <c r="B24" s="260"/>
      <c r="C24" s="261"/>
      <c r="D24" s="262"/>
      <c r="E24" s="262"/>
      <c r="F24" s="263" t="s">
        <v>65</v>
      </c>
      <c r="G24" s="264" t="s">
        <v>64</v>
      </c>
      <c r="H24" s="235" t="s">
        <v>65</v>
      </c>
      <c r="I24" s="231">
        <f t="shared" ref="I24:Q24" si="12">SUM(I25:I36)</f>
        <v>0</v>
      </c>
      <c r="J24" s="232">
        <f t="shared" si="12"/>
        <v>0</v>
      </c>
      <c r="K24" s="232">
        <f t="shared" si="12"/>
        <v>0</v>
      </c>
      <c r="L24" s="232">
        <f t="shared" si="12"/>
        <v>0</v>
      </c>
      <c r="M24" s="232">
        <f t="shared" si="12"/>
        <v>0</v>
      </c>
      <c r="N24" s="232">
        <f t="shared" si="12"/>
        <v>0</v>
      </c>
      <c r="O24" s="232">
        <f t="shared" si="12"/>
        <v>0</v>
      </c>
      <c r="P24" s="232">
        <f t="shared" si="12"/>
        <v>0</v>
      </c>
      <c r="Q24" s="232">
        <f t="shared" si="12"/>
        <v>0</v>
      </c>
      <c r="R24" s="245"/>
      <c r="S24" s="265">
        <f>SUM(S25:S36)</f>
        <v>0</v>
      </c>
      <c r="T24" s="266">
        <f>SUM(T25:T36)</f>
        <v>0</v>
      </c>
      <c r="U24" s="263" t="s">
        <v>65</v>
      </c>
      <c r="V24" s="264" t="s">
        <v>64</v>
      </c>
      <c r="W24" s="235" t="s">
        <v>65</v>
      </c>
      <c r="X24" s="267">
        <f t="shared" ref="X24:AG24" si="13">SUM(X25:X36)</f>
        <v>0</v>
      </c>
      <c r="Y24" s="267">
        <f t="shared" si="13"/>
        <v>0</v>
      </c>
      <c r="Z24" s="230">
        <f t="shared" si="13"/>
        <v>0</v>
      </c>
      <c r="AA24" s="230">
        <f t="shared" si="13"/>
        <v>0</v>
      </c>
      <c r="AB24" s="230">
        <f t="shared" si="13"/>
        <v>0</v>
      </c>
      <c r="AC24" s="230">
        <f t="shared" si="13"/>
        <v>0</v>
      </c>
      <c r="AD24" s="230">
        <f t="shared" si="13"/>
        <v>0</v>
      </c>
      <c r="AE24" s="232">
        <f t="shared" si="13"/>
        <v>0</v>
      </c>
      <c r="AF24" s="265">
        <f t="shared" si="13"/>
        <v>0</v>
      </c>
      <c r="AG24" s="266">
        <f t="shared" si="13"/>
        <v>0</v>
      </c>
      <c r="AH24" s="276" t="str">
        <f t="shared" si="8"/>
        <v/>
      </c>
    </row>
    <row r="25" spans="1:34" ht="14.25" thickTop="1" x14ac:dyDescent="0.15">
      <c r="A25" s="395"/>
      <c r="B25" s="128"/>
      <c r="C25" s="131" t="s">
        <v>41</v>
      </c>
      <c r="D25" s="132"/>
      <c r="E25" s="132"/>
      <c r="F25" s="88"/>
      <c r="G25" s="140"/>
      <c r="H25" s="98"/>
      <c r="I25" s="98"/>
      <c r="J25" s="98"/>
      <c r="K25" s="98"/>
      <c r="L25" s="98"/>
      <c r="M25" s="98"/>
      <c r="N25" s="98"/>
      <c r="O25" s="98"/>
      <c r="P25" s="98"/>
      <c r="Q25" s="105">
        <f t="shared" ref="Q25:Q36" si="14">SUM(J25:P25)</f>
        <v>0</v>
      </c>
      <c r="R25" s="98"/>
      <c r="S25" s="133">
        <f t="shared" ref="S25:S36" si="15">IF(ROUNDUP(Q25*R25-0.5,0)&lt;=0,0,ROUNDUP(Q25*R25-0.5,0))</f>
        <v>0</v>
      </c>
      <c r="T25" s="115">
        <f t="shared" ref="T25:T36" si="16">Q25+S25</f>
        <v>0</v>
      </c>
      <c r="U25" s="88"/>
      <c r="V25" s="140"/>
      <c r="W25" s="98"/>
      <c r="X25" s="140"/>
      <c r="Y25" s="140"/>
      <c r="Z25" s="98"/>
      <c r="AA25" s="98"/>
      <c r="AB25" s="98"/>
      <c r="AC25" s="98"/>
      <c r="AD25" s="98"/>
      <c r="AE25" s="141">
        <f t="shared" ref="AE25:AE36" si="17">SUM(X25:AD25)</f>
        <v>0</v>
      </c>
      <c r="AF25" s="105">
        <f t="shared" ref="AF25:AF36" si="18">IF(ROUNDUP(AE25*R25-0.5,0)&lt;=0,0,ROUNDUP(AE25*R25-0.5,0))</f>
        <v>0</v>
      </c>
      <c r="AG25" s="115">
        <f t="shared" ref="AG25:AG36" si="19">AE25+AF25</f>
        <v>0</v>
      </c>
      <c r="AH25" s="272" t="str">
        <f t="shared" ref="AH25:AH37" si="20">IF(AG25=0,"",ROUND((T25-AG25)/AG25,3))</f>
        <v/>
      </c>
    </row>
    <row r="26" spans="1:34" x14ac:dyDescent="0.15">
      <c r="A26" s="396"/>
      <c r="B26" s="129"/>
      <c r="C26" s="74"/>
      <c r="D26" s="81"/>
      <c r="E26" s="81"/>
      <c r="F26" s="89"/>
      <c r="G26" s="142"/>
      <c r="H26" s="99"/>
      <c r="I26" s="99"/>
      <c r="J26" s="99"/>
      <c r="K26" s="99"/>
      <c r="L26" s="99"/>
      <c r="M26" s="99"/>
      <c r="N26" s="99"/>
      <c r="O26" s="99"/>
      <c r="P26" s="99"/>
      <c r="Q26" s="106">
        <f t="shared" si="14"/>
        <v>0</v>
      </c>
      <c r="R26" s="99"/>
      <c r="S26" s="106">
        <f t="shared" si="15"/>
        <v>0</v>
      </c>
      <c r="T26" s="116">
        <f t="shared" si="16"/>
        <v>0</v>
      </c>
      <c r="U26" s="89"/>
      <c r="V26" s="142"/>
      <c r="W26" s="99"/>
      <c r="X26" s="142"/>
      <c r="Y26" s="142"/>
      <c r="Z26" s="99"/>
      <c r="AA26" s="99"/>
      <c r="AB26" s="99"/>
      <c r="AC26" s="99"/>
      <c r="AD26" s="99"/>
      <c r="AE26" s="143">
        <f t="shared" si="17"/>
        <v>0</v>
      </c>
      <c r="AF26" s="106">
        <f t="shared" si="18"/>
        <v>0</v>
      </c>
      <c r="AG26" s="116">
        <f t="shared" si="19"/>
        <v>0</v>
      </c>
      <c r="AH26" s="273" t="str">
        <f t="shared" si="20"/>
        <v/>
      </c>
    </row>
    <row r="27" spans="1:34" x14ac:dyDescent="0.15">
      <c r="A27" s="396"/>
      <c r="B27" s="129"/>
      <c r="C27" s="75"/>
      <c r="D27" s="82"/>
      <c r="E27" s="82"/>
      <c r="F27" s="89"/>
      <c r="G27" s="142"/>
      <c r="H27" s="99"/>
      <c r="I27" s="99"/>
      <c r="J27" s="99"/>
      <c r="K27" s="99"/>
      <c r="L27" s="99"/>
      <c r="M27" s="99"/>
      <c r="N27" s="99"/>
      <c r="O27" s="99"/>
      <c r="P27" s="99"/>
      <c r="Q27" s="106">
        <f t="shared" si="14"/>
        <v>0</v>
      </c>
      <c r="R27" s="99"/>
      <c r="S27" s="106">
        <f t="shared" si="15"/>
        <v>0</v>
      </c>
      <c r="T27" s="116">
        <f t="shared" si="16"/>
        <v>0</v>
      </c>
      <c r="U27" s="89"/>
      <c r="V27" s="142"/>
      <c r="W27" s="99"/>
      <c r="X27" s="142"/>
      <c r="Y27" s="142"/>
      <c r="Z27" s="99"/>
      <c r="AA27" s="99"/>
      <c r="AB27" s="99"/>
      <c r="AC27" s="99"/>
      <c r="AD27" s="99"/>
      <c r="AE27" s="143">
        <f t="shared" si="17"/>
        <v>0</v>
      </c>
      <c r="AF27" s="106">
        <f t="shared" si="18"/>
        <v>0</v>
      </c>
      <c r="AG27" s="116">
        <f t="shared" si="19"/>
        <v>0</v>
      </c>
      <c r="AH27" s="273" t="str">
        <f t="shared" si="20"/>
        <v/>
      </c>
    </row>
    <row r="28" spans="1:34" x14ac:dyDescent="0.15">
      <c r="A28" s="396"/>
      <c r="B28" s="129"/>
      <c r="C28" s="74" t="s">
        <v>33</v>
      </c>
      <c r="D28" s="81"/>
      <c r="E28" s="81"/>
      <c r="F28" s="89"/>
      <c r="G28" s="142"/>
      <c r="H28" s="99"/>
      <c r="I28" s="99"/>
      <c r="J28" s="99"/>
      <c r="K28" s="99"/>
      <c r="L28" s="99"/>
      <c r="M28" s="99"/>
      <c r="N28" s="99"/>
      <c r="O28" s="99"/>
      <c r="P28" s="99"/>
      <c r="Q28" s="106">
        <f t="shared" si="14"/>
        <v>0</v>
      </c>
      <c r="R28" s="99"/>
      <c r="S28" s="106">
        <f t="shared" si="15"/>
        <v>0</v>
      </c>
      <c r="T28" s="116">
        <f t="shared" si="16"/>
        <v>0</v>
      </c>
      <c r="U28" s="89"/>
      <c r="V28" s="142"/>
      <c r="W28" s="99"/>
      <c r="X28" s="142"/>
      <c r="Y28" s="142"/>
      <c r="Z28" s="99"/>
      <c r="AA28" s="99"/>
      <c r="AB28" s="99"/>
      <c r="AC28" s="99"/>
      <c r="AD28" s="99"/>
      <c r="AE28" s="143">
        <f t="shared" si="17"/>
        <v>0</v>
      </c>
      <c r="AF28" s="106">
        <f t="shared" si="18"/>
        <v>0</v>
      </c>
      <c r="AG28" s="116">
        <f t="shared" si="19"/>
        <v>0</v>
      </c>
      <c r="AH28" s="273" t="str">
        <f t="shared" si="20"/>
        <v/>
      </c>
    </row>
    <row r="29" spans="1:34" x14ac:dyDescent="0.15">
      <c r="A29" s="396"/>
      <c r="B29" s="129"/>
      <c r="C29" s="74"/>
      <c r="D29" s="81"/>
      <c r="E29" s="81"/>
      <c r="F29" s="89"/>
      <c r="G29" s="142"/>
      <c r="H29" s="99"/>
      <c r="I29" s="99"/>
      <c r="J29" s="99"/>
      <c r="K29" s="99"/>
      <c r="L29" s="99"/>
      <c r="M29" s="99"/>
      <c r="N29" s="99"/>
      <c r="O29" s="99"/>
      <c r="P29" s="99"/>
      <c r="Q29" s="106">
        <f t="shared" si="14"/>
        <v>0</v>
      </c>
      <c r="R29" s="99"/>
      <c r="S29" s="106">
        <f t="shared" si="15"/>
        <v>0</v>
      </c>
      <c r="T29" s="116">
        <f t="shared" si="16"/>
        <v>0</v>
      </c>
      <c r="U29" s="89"/>
      <c r="V29" s="142"/>
      <c r="W29" s="99"/>
      <c r="X29" s="142"/>
      <c r="Y29" s="142"/>
      <c r="Z29" s="99"/>
      <c r="AA29" s="99"/>
      <c r="AB29" s="99"/>
      <c r="AC29" s="99"/>
      <c r="AD29" s="99"/>
      <c r="AE29" s="143">
        <f t="shared" si="17"/>
        <v>0</v>
      </c>
      <c r="AF29" s="106">
        <f t="shared" si="18"/>
        <v>0</v>
      </c>
      <c r="AG29" s="116">
        <f t="shared" si="19"/>
        <v>0</v>
      </c>
      <c r="AH29" s="273" t="str">
        <f t="shared" si="20"/>
        <v/>
      </c>
    </row>
    <row r="30" spans="1:34" x14ac:dyDescent="0.15">
      <c r="A30" s="396"/>
      <c r="B30" s="129"/>
      <c r="C30" s="74"/>
      <c r="D30" s="81"/>
      <c r="E30" s="81"/>
      <c r="F30" s="89"/>
      <c r="G30" s="142"/>
      <c r="H30" s="99"/>
      <c r="I30" s="99"/>
      <c r="J30" s="99"/>
      <c r="K30" s="99"/>
      <c r="L30" s="99"/>
      <c r="M30" s="99"/>
      <c r="N30" s="99"/>
      <c r="O30" s="99"/>
      <c r="P30" s="99"/>
      <c r="Q30" s="106">
        <f t="shared" si="14"/>
        <v>0</v>
      </c>
      <c r="R30" s="99"/>
      <c r="S30" s="106">
        <f t="shared" si="15"/>
        <v>0</v>
      </c>
      <c r="T30" s="116">
        <f t="shared" si="16"/>
        <v>0</v>
      </c>
      <c r="U30" s="89"/>
      <c r="V30" s="142"/>
      <c r="W30" s="99"/>
      <c r="X30" s="142"/>
      <c r="Y30" s="142"/>
      <c r="Z30" s="99"/>
      <c r="AA30" s="99"/>
      <c r="AB30" s="99"/>
      <c r="AC30" s="99"/>
      <c r="AD30" s="99"/>
      <c r="AE30" s="143">
        <f t="shared" si="17"/>
        <v>0</v>
      </c>
      <c r="AF30" s="106">
        <f t="shared" si="18"/>
        <v>0</v>
      </c>
      <c r="AG30" s="116">
        <f t="shared" si="19"/>
        <v>0</v>
      </c>
      <c r="AH30" s="273" t="str">
        <f t="shared" si="20"/>
        <v/>
      </c>
    </row>
    <row r="31" spans="1:34" x14ac:dyDescent="0.15">
      <c r="A31" s="396"/>
      <c r="B31" s="129"/>
      <c r="C31" s="76"/>
      <c r="D31" s="83"/>
      <c r="E31" s="83"/>
      <c r="F31" s="89"/>
      <c r="G31" s="142"/>
      <c r="H31" s="99"/>
      <c r="I31" s="99"/>
      <c r="J31" s="99"/>
      <c r="K31" s="99"/>
      <c r="L31" s="99"/>
      <c r="M31" s="99"/>
      <c r="N31" s="99"/>
      <c r="O31" s="99"/>
      <c r="P31" s="99"/>
      <c r="Q31" s="106">
        <f t="shared" si="14"/>
        <v>0</v>
      </c>
      <c r="R31" s="99"/>
      <c r="S31" s="106">
        <f t="shared" si="15"/>
        <v>0</v>
      </c>
      <c r="T31" s="116">
        <f t="shared" si="16"/>
        <v>0</v>
      </c>
      <c r="U31" s="89"/>
      <c r="V31" s="142"/>
      <c r="W31" s="99"/>
      <c r="X31" s="142"/>
      <c r="Y31" s="142"/>
      <c r="Z31" s="99"/>
      <c r="AA31" s="99"/>
      <c r="AB31" s="99"/>
      <c r="AC31" s="99"/>
      <c r="AD31" s="99"/>
      <c r="AE31" s="143">
        <f t="shared" si="17"/>
        <v>0</v>
      </c>
      <c r="AF31" s="106">
        <f t="shared" si="18"/>
        <v>0</v>
      </c>
      <c r="AG31" s="116">
        <f t="shared" si="19"/>
        <v>0</v>
      </c>
      <c r="AH31" s="273" t="str">
        <f t="shared" si="20"/>
        <v/>
      </c>
    </row>
    <row r="32" spans="1:34" x14ac:dyDescent="0.15">
      <c r="A32" s="396"/>
      <c r="B32" s="129"/>
      <c r="C32" s="76"/>
      <c r="D32" s="83"/>
      <c r="E32" s="83"/>
      <c r="F32" s="89"/>
      <c r="G32" s="142"/>
      <c r="H32" s="99"/>
      <c r="I32" s="99"/>
      <c r="J32" s="99"/>
      <c r="K32" s="99"/>
      <c r="L32" s="99"/>
      <c r="M32" s="99"/>
      <c r="N32" s="99"/>
      <c r="O32" s="99"/>
      <c r="P32" s="99"/>
      <c r="Q32" s="106">
        <f t="shared" si="14"/>
        <v>0</v>
      </c>
      <c r="R32" s="99"/>
      <c r="S32" s="106">
        <f t="shared" si="15"/>
        <v>0</v>
      </c>
      <c r="T32" s="116">
        <f t="shared" si="16"/>
        <v>0</v>
      </c>
      <c r="U32" s="89"/>
      <c r="V32" s="142"/>
      <c r="W32" s="99"/>
      <c r="X32" s="142"/>
      <c r="Y32" s="142"/>
      <c r="Z32" s="99"/>
      <c r="AA32" s="99"/>
      <c r="AB32" s="99"/>
      <c r="AC32" s="99"/>
      <c r="AD32" s="99"/>
      <c r="AE32" s="143">
        <f t="shared" si="17"/>
        <v>0</v>
      </c>
      <c r="AF32" s="106">
        <f t="shared" si="18"/>
        <v>0</v>
      </c>
      <c r="AG32" s="116">
        <f t="shared" si="19"/>
        <v>0</v>
      </c>
      <c r="AH32" s="273" t="str">
        <f t="shared" si="20"/>
        <v/>
      </c>
    </row>
    <row r="33" spans="1:34" x14ac:dyDescent="0.15">
      <c r="A33" s="396"/>
      <c r="B33" s="129"/>
      <c r="C33" s="74"/>
      <c r="D33" s="81"/>
      <c r="E33" s="81"/>
      <c r="F33" s="89"/>
      <c r="G33" s="142"/>
      <c r="H33" s="99"/>
      <c r="I33" s="99"/>
      <c r="J33" s="99"/>
      <c r="K33" s="99"/>
      <c r="L33" s="99"/>
      <c r="M33" s="99"/>
      <c r="N33" s="99"/>
      <c r="O33" s="99"/>
      <c r="P33" s="99"/>
      <c r="Q33" s="106">
        <f t="shared" si="14"/>
        <v>0</v>
      </c>
      <c r="R33" s="99"/>
      <c r="S33" s="106">
        <f t="shared" si="15"/>
        <v>0</v>
      </c>
      <c r="T33" s="116">
        <f t="shared" si="16"/>
        <v>0</v>
      </c>
      <c r="U33" s="89"/>
      <c r="V33" s="142"/>
      <c r="W33" s="99"/>
      <c r="X33" s="142"/>
      <c r="Y33" s="142"/>
      <c r="Z33" s="99"/>
      <c r="AA33" s="99"/>
      <c r="AB33" s="99"/>
      <c r="AC33" s="99"/>
      <c r="AD33" s="99"/>
      <c r="AE33" s="143">
        <f t="shared" si="17"/>
        <v>0</v>
      </c>
      <c r="AF33" s="106">
        <f t="shared" si="18"/>
        <v>0</v>
      </c>
      <c r="AG33" s="116">
        <f t="shared" si="19"/>
        <v>0</v>
      </c>
      <c r="AH33" s="273" t="str">
        <f t="shared" si="20"/>
        <v/>
      </c>
    </row>
    <row r="34" spans="1:34" x14ac:dyDescent="0.15">
      <c r="A34" s="396"/>
      <c r="B34" s="129"/>
      <c r="C34" s="74"/>
      <c r="D34" s="81"/>
      <c r="E34" s="81"/>
      <c r="F34" s="89"/>
      <c r="G34" s="142"/>
      <c r="H34" s="99"/>
      <c r="I34" s="99"/>
      <c r="J34" s="99"/>
      <c r="K34" s="99"/>
      <c r="L34" s="99"/>
      <c r="M34" s="99"/>
      <c r="N34" s="99"/>
      <c r="O34" s="99"/>
      <c r="P34" s="99"/>
      <c r="Q34" s="106">
        <f t="shared" si="14"/>
        <v>0</v>
      </c>
      <c r="R34" s="99"/>
      <c r="S34" s="106">
        <f t="shared" si="15"/>
        <v>0</v>
      </c>
      <c r="T34" s="116">
        <f t="shared" si="16"/>
        <v>0</v>
      </c>
      <c r="U34" s="89"/>
      <c r="V34" s="142"/>
      <c r="W34" s="99"/>
      <c r="X34" s="142"/>
      <c r="Y34" s="142"/>
      <c r="Z34" s="99"/>
      <c r="AA34" s="99"/>
      <c r="AB34" s="99"/>
      <c r="AC34" s="99"/>
      <c r="AD34" s="99"/>
      <c r="AE34" s="143">
        <f t="shared" si="17"/>
        <v>0</v>
      </c>
      <c r="AF34" s="106">
        <f t="shared" si="18"/>
        <v>0</v>
      </c>
      <c r="AG34" s="116">
        <f t="shared" si="19"/>
        <v>0</v>
      </c>
      <c r="AH34" s="273" t="str">
        <f t="shared" si="20"/>
        <v/>
      </c>
    </row>
    <row r="35" spans="1:34" ht="15" customHeight="1" x14ac:dyDescent="0.15">
      <c r="A35" s="396"/>
      <c r="B35" s="129"/>
      <c r="C35" s="74"/>
      <c r="D35" s="81"/>
      <c r="E35" s="81"/>
      <c r="F35" s="89"/>
      <c r="G35" s="142"/>
      <c r="H35" s="99"/>
      <c r="I35" s="99"/>
      <c r="J35" s="99"/>
      <c r="K35" s="99"/>
      <c r="L35" s="99"/>
      <c r="M35" s="99"/>
      <c r="N35" s="99"/>
      <c r="O35" s="99"/>
      <c r="P35" s="99"/>
      <c r="Q35" s="106">
        <f t="shared" si="14"/>
        <v>0</v>
      </c>
      <c r="R35" s="99"/>
      <c r="S35" s="106">
        <f t="shared" si="15"/>
        <v>0</v>
      </c>
      <c r="T35" s="116">
        <f t="shared" si="16"/>
        <v>0</v>
      </c>
      <c r="U35" s="89"/>
      <c r="V35" s="142"/>
      <c r="W35" s="99"/>
      <c r="X35" s="142"/>
      <c r="Y35" s="142"/>
      <c r="Z35" s="99"/>
      <c r="AA35" s="99"/>
      <c r="AB35" s="99"/>
      <c r="AC35" s="99"/>
      <c r="AD35" s="99"/>
      <c r="AE35" s="143">
        <f t="shared" si="17"/>
        <v>0</v>
      </c>
      <c r="AF35" s="106">
        <f t="shared" si="18"/>
        <v>0</v>
      </c>
      <c r="AG35" s="116">
        <f t="shared" si="19"/>
        <v>0</v>
      </c>
      <c r="AH35" s="273" t="str">
        <f t="shared" si="20"/>
        <v/>
      </c>
    </row>
    <row r="36" spans="1:34" ht="13.5" customHeight="1" thickBot="1" x14ac:dyDescent="0.2">
      <c r="A36" s="398"/>
      <c r="B36" s="130"/>
      <c r="C36" s="77"/>
      <c r="D36" s="84"/>
      <c r="E36" s="84"/>
      <c r="F36" s="90"/>
      <c r="G36" s="144"/>
      <c r="H36" s="100"/>
      <c r="I36" s="100"/>
      <c r="J36" s="100"/>
      <c r="K36" s="100"/>
      <c r="L36" s="100"/>
      <c r="M36" s="100"/>
      <c r="N36" s="100"/>
      <c r="O36" s="100"/>
      <c r="P36" s="100"/>
      <c r="Q36" s="107">
        <f t="shared" si="14"/>
        <v>0</v>
      </c>
      <c r="R36" s="100"/>
      <c r="S36" s="107">
        <f t="shared" si="15"/>
        <v>0</v>
      </c>
      <c r="T36" s="117">
        <f t="shared" si="16"/>
        <v>0</v>
      </c>
      <c r="U36" s="90"/>
      <c r="V36" s="144"/>
      <c r="W36" s="100"/>
      <c r="X36" s="144"/>
      <c r="Y36" s="144"/>
      <c r="Z36" s="100"/>
      <c r="AA36" s="100"/>
      <c r="AB36" s="100"/>
      <c r="AC36" s="100"/>
      <c r="AD36" s="100"/>
      <c r="AE36" s="145">
        <f t="shared" si="17"/>
        <v>0</v>
      </c>
      <c r="AF36" s="107">
        <f t="shared" si="18"/>
        <v>0</v>
      </c>
      <c r="AG36" s="117">
        <f t="shared" si="19"/>
        <v>0</v>
      </c>
      <c r="AH36" s="277" t="str">
        <f t="shared" si="20"/>
        <v/>
      </c>
    </row>
    <row r="37" spans="1:34" ht="27" customHeight="1" thickBot="1" x14ac:dyDescent="0.2">
      <c r="A37" s="196">
        <v>3</v>
      </c>
      <c r="B37" s="242"/>
      <c r="C37" s="197"/>
      <c r="D37" s="243"/>
      <c r="E37" s="243"/>
      <c r="F37" s="198" t="s">
        <v>65</v>
      </c>
      <c r="G37" s="206" t="s">
        <v>64</v>
      </c>
      <c r="H37" s="195" t="s">
        <v>65</v>
      </c>
      <c r="I37" s="194">
        <f t="shared" ref="I37:Q37" si="21">SUM(I38:I48)</f>
        <v>0</v>
      </c>
      <c r="J37" s="191">
        <f t="shared" si="21"/>
        <v>0</v>
      </c>
      <c r="K37" s="191">
        <f t="shared" si="21"/>
        <v>0</v>
      </c>
      <c r="L37" s="191">
        <f t="shared" si="21"/>
        <v>0</v>
      </c>
      <c r="M37" s="191">
        <f t="shared" si="21"/>
        <v>0</v>
      </c>
      <c r="N37" s="191">
        <f t="shared" si="21"/>
        <v>0</v>
      </c>
      <c r="O37" s="191">
        <f t="shared" si="21"/>
        <v>0</v>
      </c>
      <c r="P37" s="191">
        <f t="shared" si="21"/>
        <v>0</v>
      </c>
      <c r="Q37" s="191">
        <f t="shared" si="21"/>
        <v>0</v>
      </c>
      <c r="R37" s="245"/>
      <c r="S37" s="204">
        <f>SUM(S38:S48)</f>
        <v>0</v>
      </c>
      <c r="T37" s="244">
        <f>SUM(T38:T48)</f>
        <v>0</v>
      </c>
      <c r="U37" s="198" t="s">
        <v>65</v>
      </c>
      <c r="V37" s="206" t="s">
        <v>64</v>
      </c>
      <c r="W37" s="195" t="s">
        <v>65</v>
      </c>
      <c r="X37" s="207">
        <f t="shared" ref="X37:AG37" si="22">SUM(X38:X48)</f>
        <v>0</v>
      </c>
      <c r="Y37" s="207">
        <f t="shared" si="22"/>
        <v>0</v>
      </c>
      <c r="Z37" s="193">
        <f t="shared" si="22"/>
        <v>0</v>
      </c>
      <c r="AA37" s="193">
        <f t="shared" si="22"/>
        <v>0</v>
      </c>
      <c r="AB37" s="193">
        <f t="shared" si="22"/>
        <v>0</v>
      </c>
      <c r="AC37" s="193">
        <f t="shared" si="22"/>
        <v>0</v>
      </c>
      <c r="AD37" s="193">
        <f t="shared" si="22"/>
        <v>0</v>
      </c>
      <c r="AE37" s="191">
        <f t="shared" si="22"/>
        <v>0</v>
      </c>
      <c r="AF37" s="204">
        <f t="shared" si="22"/>
        <v>0</v>
      </c>
      <c r="AG37" s="244">
        <f t="shared" si="22"/>
        <v>0</v>
      </c>
      <c r="AH37" s="278" t="str">
        <f t="shared" si="20"/>
        <v/>
      </c>
    </row>
    <row r="38" spans="1:34" ht="14.25" thickTop="1" x14ac:dyDescent="0.15">
      <c r="A38" s="395"/>
      <c r="B38" s="128"/>
      <c r="C38" s="131" t="s">
        <v>41</v>
      </c>
      <c r="D38" s="132"/>
      <c r="E38" s="132"/>
      <c r="F38" s="88"/>
      <c r="G38" s="205"/>
      <c r="H38" s="134"/>
      <c r="I38" s="98"/>
      <c r="J38" s="98"/>
      <c r="K38" s="98"/>
      <c r="L38" s="98"/>
      <c r="M38" s="98"/>
      <c r="N38" s="98"/>
      <c r="O38" s="98"/>
      <c r="P38" s="98"/>
      <c r="Q38" s="105">
        <f t="shared" ref="Q38:Q49" si="23">SUM(J38:P38)</f>
        <v>0</v>
      </c>
      <c r="R38" s="98"/>
      <c r="S38" s="133">
        <f t="shared" ref="S38:S49" si="24">IF(ROUNDUP(Q38*R38-0.5,0)&lt;=0,0,ROUNDUP(Q38*R38-0.5,0))</f>
        <v>0</v>
      </c>
      <c r="T38" s="115">
        <f t="shared" ref="T38:T49" si="25">Q38+S38</f>
        <v>0</v>
      </c>
      <c r="U38" s="88"/>
      <c r="V38" s="140"/>
      <c r="W38" s="98"/>
      <c r="X38" s="140"/>
      <c r="Y38" s="140"/>
      <c r="Z38" s="98"/>
      <c r="AA38" s="98"/>
      <c r="AB38" s="98"/>
      <c r="AC38" s="98"/>
      <c r="AD38" s="98"/>
      <c r="AE38" s="141">
        <f t="shared" ref="AE38:AE49" si="26">SUM(X38:AD38)</f>
        <v>0</v>
      </c>
      <c r="AF38" s="105">
        <f t="shared" ref="AF38:AF49" si="27">IF(ROUNDUP(AE38*R38-0.5,0)&lt;=0,0,ROUNDUP(AE38*R38-0.5,0))</f>
        <v>0</v>
      </c>
      <c r="AG38" s="115">
        <f t="shared" ref="AG38:AG49" si="28">AE38+AF38</f>
        <v>0</v>
      </c>
      <c r="AH38" s="272" t="str">
        <f t="shared" ref="AH38:AH50" si="29">IF(AG38=0,"",ROUND((T38-AG38)/AG38,3))</f>
        <v/>
      </c>
    </row>
    <row r="39" spans="1:34" x14ac:dyDescent="0.15">
      <c r="A39" s="396"/>
      <c r="B39" s="129"/>
      <c r="C39" s="74"/>
      <c r="D39" s="81"/>
      <c r="E39" s="81"/>
      <c r="F39" s="89"/>
      <c r="G39" s="142"/>
      <c r="H39" s="99"/>
      <c r="I39" s="99"/>
      <c r="J39" s="99"/>
      <c r="K39" s="99"/>
      <c r="L39" s="99"/>
      <c r="M39" s="99"/>
      <c r="N39" s="99"/>
      <c r="O39" s="99"/>
      <c r="P39" s="99"/>
      <c r="Q39" s="106">
        <f t="shared" si="23"/>
        <v>0</v>
      </c>
      <c r="R39" s="99"/>
      <c r="S39" s="106">
        <f t="shared" si="24"/>
        <v>0</v>
      </c>
      <c r="T39" s="116">
        <f t="shared" si="25"/>
        <v>0</v>
      </c>
      <c r="U39" s="89"/>
      <c r="V39" s="142"/>
      <c r="W39" s="99"/>
      <c r="X39" s="142"/>
      <c r="Y39" s="142"/>
      <c r="Z39" s="99"/>
      <c r="AA39" s="99"/>
      <c r="AB39" s="99"/>
      <c r="AC39" s="99"/>
      <c r="AD39" s="99"/>
      <c r="AE39" s="143">
        <f t="shared" si="26"/>
        <v>0</v>
      </c>
      <c r="AF39" s="106">
        <f t="shared" si="27"/>
        <v>0</v>
      </c>
      <c r="AG39" s="116">
        <f t="shared" si="28"/>
        <v>0</v>
      </c>
      <c r="AH39" s="273" t="str">
        <f t="shared" si="29"/>
        <v/>
      </c>
    </row>
    <row r="40" spans="1:34" x14ac:dyDescent="0.15">
      <c r="A40" s="396"/>
      <c r="B40" s="129"/>
      <c r="C40" s="75"/>
      <c r="D40" s="82"/>
      <c r="E40" s="82"/>
      <c r="F40" s="89"/>
      <c r="G40" s="142"/>
      <c r="H40" s="99"/>
      <c r="I40" s="99"/>
      <c r="J40" s="99"/>
      <c r="K40" s="99"/>
      <c r="L40" s="99"/>
      <c r="M40" s="99"/>
      <c r="N40" s="99"/>
      <c r="O40" s="99"/>
      <c r="P40" s="99"/>
      <c r="Q40" s="106">
        <f t="shared" si="23"/>
        <v>0</v>
      </c>
      <c r="R40" s="99"/>
      <c r="S40" s="106">
        <f t="shared" si="24"/>
        <v>0</v>
      </c>
      <c r="T40" s="116">
        <f t="shared" si="25"/>
        <v>0</v>
      </c>
      <c r="U40" s="89"/>
      <c r="V40" s="142"/>
      <c r="W40" s="99"/>
      <c r="X40" s="142"/>
      <c r="Y40" s="142"/>
      <c r="Z40" s="99"/>
      <c r="AA40" s="99"/>
      <c r="AB40" s="99"/>
      <c r="AC40" s="99"/>
      <c r="AD40" s="99"/>
      <c r="AE40" s="143">
        <f t="shared" si="26"/>
        <v>0</v>
      </c>
      <c r="AF40" s="106">
        <f t="shared" si="27"/>
        <v>0</v>
      </c>
      <c r="AG40" s="116">
        <f t="shared" si="28"/>
        <v>0</v>
      </c>
      <c r="AH40" s="273" t="str">
        <f t="shared" si="29"/>
        <v/>
      </c>
    </row>
    <row r="41" spans="1:34" x14ac:dyDescent="0.15">
      <c r="A41" s="396"/>
      <c r="B41" s="129"/>
      <c r="C41" s="74" t="s">
        <v>33</v>
      </c>
      <c r="D41" s="81"/>
      <c r="E41" s="81"/>
      <c r="F41" s="89"/>
      <c r="G41" s="142"/>
      <c r="H41" s="99"/>
      <c r="I41" s="99"/>
      <c r="J41" s="99"/>
      <c r="K41" s="99"/>
      <c r="L41" s="99"/>
      <c r="M41" s="99"/>
      <c r="N41" s="99"/>
      <c r="O41" s="99"/>
      <c r="P41" s="99"/>
      <c r="Q41" s="106">
        <f t="shared" si="23"/>
        <v>0</v>
      </c>
      <c r="R41" s="99"/>
      <c r="S41" s="106">
        <f t="shared" si="24"/>
        <v>0</v>
      </c>
      <c r="T41" s="116">
        <f t="shared" si="25"/>
        <v>0</v>
      </c>
      <c r="U41" s="89"/>
      <c r="V41" s="142"/>
      <c r="W41" s="99"/>
      <c r="X41" s="142"/>
      <c r="Y41" s="142"/>
      <c r="Z41" s="99"/>
      <c r="AA41" s="99"/>
      <c r="AB41" s="99"/>
      <c r="AC41" s="99"/>
      <c r="AD41" s="99"/>
      <c r="AE41" s="143">
        <f t="shared" si="26"/>
        <v>0</v>
      </c>
      <c r="AF41" s="106">
        <f t="shared" si="27"/>
        <v>0</v>
      </c>
      <c r="AG41" s="116">
        <f t="shared" si="28"/>
        <v>0</v>
      </c>
      <c r="AH41" s="273" t="str">
        <f t="shared" si="29"/>
        <v/>
      </c>
    </row>
    <row r="42" spans="1:34" x14ac:dyDescent="0.15">
      <c r="A42" s="396"/>
      <c r="B42" s="129"/>
      <c r="C42" s="74"/>
      <c r="D42" s="81"/>
      <c r="E42" s="81"/>
      <c r="F42" s="89"/>
      <c r="G42" s="142"/>
      <c r="H42" s="99"/>
      <c r="I42" s="99"/>
      <c r="J42" s="99"/>
      <c r="K42" s="99"/>
      <c r="L42" s="99"/>
      <c r="M42" s="99"/>
      <c r="N42" s="99"/>
      <c r="O42" s="99"/>
      <c r="P42" s="99"/>
      <c r="Q42" s="106">
        <f t="shared" si="23"/>
        <v>0</v>
      </c>
      <c r="R42" s="99"/>
      <c r="S42" s="106">
        <f t="shared" si="24"/>
        <v>0</v>
      </c>
      <c r="T42" s="116">
        <f t="shared" si="25"/>
        <v>0</v>
      </c>
      <c r="U42" s="89"/>
      <c r="V42" s="142"/>
      <c r="W42" s="99"/>
      <c r="X42" s="142"/>
      <c r="Y42" s="142"/>
      <c r="Z42" s="99"/>
      <c r="AA42" s="99"/>
      <c r="AB42" s="99"/>
      <c r="AC42" s="99"/>
      <c r="AD42" s="99"/>
      <c r="AE42" s="143">
        <f t="shared" si="26"/>
        <v>0</v>
      </c>
      <c r="AF42" s="106">
        <f t="shared" si="27"/>
        <v>0</v>
      </c>
      <c r="AG42" s="116">
        <f t="shared" si="28"/>
        <v>0</v>
      </c>
      <c r="AH42" s="273" t="str">
        <f t="shared" si="29"/>
        <v/>
      </c>
    </row>
    <row r="43" spans="1:34" x14ac:dyDescent="0.15">
      <c r="A43" s="396"/>
      <c r="B43" s="129"/>
      <c r="C43" s="74"/>
      <c r="D43" s="81"/>
      <c r="E43" s="81"/>
      <c r="F43" s="89"/>
      <c r="G43" s="142"/>
      <c r="H43" s="99"/>
      <c r="I43" s="99"/>
      <c r="J43" s="99"/>
      <c r="K43" s="99"/>
      <c r="L43" s="99"/>
      <c r="M43" s="99"/>
      <c r="N43" s="99"/>
      <c r="O43" s="99"/>
      <c r="P43" s="99"/>
      <c r="Q43" s="106">
        <f t="shared" si="23"/>
        <v>0</v>
      </c>
      <c r="R43" s="99"/>
      <c r="S43" s="106">
        <f t="shared" si="24"/>
        <v>0</v>
      </c>
      <c r="T43" s="116">
        <f t="shared" si="25"/>
        <v>0</v>
      </c>
      <c r="U43" s="89"/>
      <c r="V43" s="142"/>
      <c r="W43" s="99"/>
      <c r="X43" s="142"/>
      <c r="Y43" s="142"/>
      <c r="Z43" s="99"/>
      <c r="AA43" s="99"/>
      <c r="AB43" s="99"/>
      <c r="AC43" s="99"/>
      <c r="AD43" s="99"/>
      <c r="AE43" s="143">
        <f t="shared" si="26"/>
        <v>0</v>
      </c>
      <c r="AF43" s="106">
        <f t="shared" si="27"/>
        <v>0</v>
      </c>
      <c r="AG43" s="116">
        <f t="shared" si="28"/>
        <v>0</v>
      </c>
      <c r="AH43" s="273" t="str">
        <f t="shared" si="29"/>
        <v/>
      </c>
    </row>
    <row r="44" spans="1:34" x14ac:dyDescent="0.15">
      <c r="A44" s="396"/>
      <c r="B44" s="129"/>
      <c r="C44" s="76"/>
      <c r="D44" s="83"/>
      <c r="E44" s="83"/>
      <c r="F44" s="89"/>
      <c r="G44" s="142"/>
      <c r="H44" s="99"/>
      <c r="I44" s="99"/>
      <c r="J44" s="99"/>
      <c r="K44" s="99"/>
      <c r="L44" s="99"/>
      <c r="M44" s="99"/>
      <c r="N44" s="99"/>
      <c r="O44" s="99"/>
      <c r="P44" s="99"/>
      <c r="Q44" s="106">
        <f t="shared" si="23"/>
        <v>0</v>
      </c>
      <c r="R44" s="99"/>
      <c r="S44" s="106">
        <f t="shared" si="24"/>
        <v>0</v>
      </c>
      <c r="T44" s="116">
        <f t="shared" si="25"/>
        <v>0</v>
      </c>
      <c r="U44" s="89"/>
      <c r="V44" s="142"/>
      <c r="W44" s="99"/>
      <c r="X44" s="142"/>
      <c r="Y44" s="142"/>
      <c r="Z44" s="99"/>
      <c r="AA44" s="99"/>
      <c r="AB44" s="99"/>
      <c r="AC44" s="99"/>
      <c r="AD44" s="99"/>
      <c r="AE44" s="143">
        <f t="shared" si="26"/>
        <v>0</v>
      </c>
      <c r="AF44" s="106">
        <f t="shared" si="27"/>
        <v>0</v>
      </c>
      <c r="AG44" s="116">
        <f t="shared" si="28"/>
        <v>0</v>
      </c>
      <c r="AH44" s="273" t="str">
        <f t="shared" si="29"/>
        <v/>
      </c>
    </row>
    <row r="45" spans="1:34" x14ac:dyDescent="0.15">
      <c r="A45" s="396"/>
      <c r="B45" s="129"/>
      <c r="C45" s="76"/>
      <c r="D45" s="83"/>
      <c r="E45" s="83"/>
      <c r="F45" s="89"/>
      <c r="G45" s="142"/>
      <c r="H45" s="99"/>
      <c r="I45" s="99"/>
      <c r="J45" s="99"/>
      <c r="K45" s="99"/>
      <c r="L45" s="99"/>
      <c r="M45" s="99"/>
      <c r="N45" s="99"/>
      <c r="O45" s="99"/>
      <c r="P45" s="99"/>
      <c r="Q45" s="106">
        <f t="shared" si="23"/>
        <v>0</v>
      </c>
      <c r="R45" s="99"/>
      <c r="S45" s="106">
        <f t="shared" si="24"/>
        <v>0</v>
      </c>
      <c r="T45" s="116">
        <f t="shared" si="25"/>
        <v>0</v>
      </c>
      <c r="U45" s="89"/>
      <c r="V45" s="142"/>
      <c r="W45" s="99"/>
      <c r="X45" s="142"/>
      <c r="Y45" s="142"/>
      <c r="Z45" s="99"/>
      <c r="AA45" s="99"/>
      <c r="AB45" s="99"/>
      <c r="AC45" s="99"/>
      <c r="AD45" s="99"/>
      <c r="AE45" s="143">
        <f t="shared" si="26"/>
        <v>0</v>
      </c>
      <c r="AF45" s="106">
        <f t="shared" si="27"/>
        <v>0</v>
      </c>
      <c r="AG45" s="116">
        <f t="shared" si="28"/>
        <v>0</v>
      </c>
      <c r="AH45" s="273" t="str">
        <f t="shared" si="29"/>
        <v/>
      </c>
    </row>
    <row r="46" spans="1:34" x14ac:dyDescent="0.15">
      <c r="A46" s="396"/>
      <c r="B46" s="129"/>
      <c r="C46" s="74"/>
      <c r="D46" s="81"/>
      <c r="E46" s="81"/>
      <c r="F46" s="89"/>
      <c r="G46" s="142"/>
      <c r="H46" s="99"/>
      <c r="I46" s="99"/>
      <c r="J46" s="99"/>
      <c r="K46" s="99"/>
      <c r="L46" s="99"/>
      <c r="M46" s="99"/>
      <c r="N46" s="99"/>
      <c r="O46" s="99"/>
      <c r="P46" s="99"/>
      <c r="Q46" s="106">
        <f t="shared" si="23"/>
        <v>0</v>
      </c>
      <c r="R46" s="99"/>
      <c r="S46" s="106">
        <f t="shared" si="24"/>
        <v>0</v>
      </c>
      <c r="T46" s="116">
        <f t="shared" si="25"/>
        <v>0</v>
      </c>
      <c r="U46" s="89"/>
      <c r="V46" s="142"/>
      <c r="W46" s="99"/>
      <c r="X46" s="142"/>
      <c r="Y46" s="142"/>
      <c r="Z46" s="99"/>
      <c r="AA46" s="99"/>
      <c r="AB46" s="99"/>
      <c r="AC46" s="99"/>
      <c r="AD46" s="99"/>
      <c r="AE46" s="143">
        <f t="shared" si="26"/>
        <v>0</v>
      </c>
      <c r="AF46" s="106">
        <f t="shared" si="27"/>
        <v>0</v>
      </c>
      <c r="AG46" s="116">
        <f t="shared" si="28"/>
        <v>0</v>
      </c>
      <c r="AH46" s="273" t="str">
        <f t="shared" si="29"/>
        <v/>
      </c>
    </row>
    <row r="47" spans="1:34" x14ac:dyDescent="0.15">
      <c r="A47" s="396"/>
      <c r="B47" s="129"/>
      <c r="C47" s="74"/>
      <c r="D47" s="81"/>
      <c r="E47" s="81"/>
      <c r="F47" s="89"/>
      <c r="G47" s="142"/>
      <c r="H47" s="99"/>
      <c r="I47" s="99"/>
      <c r="J47" s="99"/>
      <c r="K47" s="99"/>
      <c r="L47" s="99"/>
      <c r="M47" s="99"/>
      <c r="N47" s="99"/>
      <c r="O47" s="99"/>
      <c r="P47" s="99"/>
      <c r="Q47" s="106">
        <f t="shared" si="23"/>
        <v>0</v>
      </c>
      <c r="R47" s="99"/>
      <c r="S47" s="106">
        <f t="shared" si="24"/>
        <v>0</v>
      </c>
      <c r="T47" s="116">
        <f t="shared" si="25"/>
        <v>0</v>
      </c>
      <c r="U47" s="89"/>
      <c r="V47" s="142"/>
      <c r="W47" s="99"/>
      <c r="X47" s="142"/>
      <c r="Y47" s="142"/>
      <c r="Z47" s="99"/>
      <c r="AA47" s="99"/>
      <c r="AB47" s="99"/>
      <c r="AC47" s="99"/>
      <c r="AD47" s="99"/>
      <c r="AE47" s="143">
        <f t="shared" si="26"/>
        <v>0</v>
      </c>
      <c r="AF47" s="106">
        <f t="shared" si="27"/>
        <v>0</v>
      </c>
      <c r="AG47" s="116">
        <f t="shared" si="28"/>
        <v>0</v>
      </c>
      <c r="AH47" s="273" t="str">
        <f t="shared" si="29"/>
        <v/>
      </c>
    </row>
    <row r="48" spans="1:34" x14ac:dyDescent="0.15">
      <c r="A48" s="396"/>
      <c r="B48" s="129"/>
      <c r="C48" s="74"/>
      <c r="D48" s="81"/>
      <c r="E48" s="81"/>
      <c r="F48" s="89"/>
      <c r="G48" s="142"/>
      <c r="H48" s="99"/>
      <c r="I48" s="99"/>
      <c r="J48" s="99"/>
      <c r="K48" s="99"/>
      <c r="L48" s="99"/>
      <c r="M48" s="99"/>
      <c r="N48" s="99"/>
      <c r="O48" s="99"/>
      <c r="P48" s="99"/>
      <c r="Q48" s="106">
        <f t="shared" si="23"/>
        <v>0</v>
      </c>
      <c r="R48" s="99"/>
      <c r="S48" s="106">
        <f t="shared" si="24"/>
        <v>0</v>
      </c>
      <c r="T48" s="116">
        <f t="shared" si="25"/>
        <v>0</v>
      </c>
      <c r="U48" s="89"/>
      <c r="V48" s="142"/>
      <c r="W48" s="99"/>
      <c r="X48" s="142"/>
      <c r="Y48" s="142"/>
      <c r="Z48" s="99"/>
      <c r="AA48" s="99"/>
      <c r="AB48" s="99"/>
      <c r="AC48" s="99"/>
      <c r="AD48" s="99"/>
      <c r="AE48" s="143">
        <f t="shared" si="26"/>
        <v>0</v>
      </c>
      <c r="AF48" s="106">
        <f t="shared" si="27"/>
        <v>0</v>
      </c>
      <c r="AG48" s="116">
        <f t="shared" si="28"/>
        <v>0</v>
      </c>
      <c r="AH48" s="273" t="str">
        <f t="shared" si="29"/>
        <v/>
      </c>
    </row>
    <row r="49" spans="1:34" ht="14.25" thickBot="1" x14ac:dyDescent="0.2">
      <c r="A49" s="398"/>
      <c r="B49" s="130"/>
      <c r="C49" s="77"/>
      <c r="D49" s="84"/>
      <c r="E49" s="84"/>
      <c r="F49" s="90"/>
      <c r="G49" s="144"/>
      <c r="H49" s="100"/>
      <c r="I49" s="100"/>
      <c r="J49" s="100"/>
      <c r="K49" s="100"/>
      <c r="L49" s="100"/>
      <c r="M49" s="100"/>
      <c r="N49" s="100"/>
      <c r="O49" s="100"/>
      <c r="P49" s="100"/>
      <c r="Q49" s="107">
        <f t="shared" si="23"/>
        <v>0</v>
      </c>
      <c r="R49" s="100"/>
      <c r="S49" s="107">
        <f t="shared" si="24"/>
        <v>0</v>
      </c>
      <c r="T49" s="117">
        <f t="shared" si="25"/>
        <v>0</v>
      </c>
      <c r="U49" s="90"/>
      <c r="V49" s="144"/>
      <c r="W49" s="100"/>
      <c r="X49" s="144"/>
      <c r="Y49" s="144"/>
      <c r="Z49" s="100"/>
      <c r="AA49" s="100"/>
      <c r="AB49" s="100"/>
      <c r="AC49" s="100"/>
      <c r="AD49" s="100"/>
      <c r="AE49" s="145">
        <f t="shared" si="26"/>
        <v>0</v>
      </c>
      <c r="AF49" s="107">
        <f t="shared" si="27"/>
        <v>0</v>
      </c>
      <c r="AG49" s="117">
        <f t="shared" si="28"/>
        <v>0</v>
      </c>
      <c r="AH49" s="277" t="str">
        <f t="shared" si="29"/>
        <v/>
      </c>
    </row>
    <row r="50" spans="1:34" ht="27" customHeight="1" thickBot="1" x14ac:dyDescent="0.2">
      <c r="A50" s="196">
        <v>4</v>
      </c>
      <c r="B50" s="242"/>
      <c r="C50" s="197"/>
      <c r="D50" s="243"/>
      <c r="E50" s="243"/>
      <c r="F50" s="198" t="s">
        <v>65</v>
      </c>
      <c r="G50" s="206" t="s">
        <v>64</v>
      </c>
      <c r="H50" s="195" t="s">
        <v>65</v>
      </c>
      <c r="I50" s="194">
        <f t="shared" ref="I50:Q50" si="30">SUM(I51:I60)</f>
        <v>0</v>
      </c>
      <c r="J50" s="191">
        <f t="shared" si="30"/>
        <v>0</v>
      </c>
      <c r="K50" s="191">
        <f t="shared" si="30"/>
        <v>0</v>
      </c>
      <c r="L50" s="191">
        <f t="shared" si="30"/>
        <v>0</v>
      </c>
      <c r="M50" s="191">
        <f t="shared" si="30"/>
        <v>0</v>
      </c>
      <c r="N50" s="191">
        <f t="shared" si="30"/>
        <v>0</v>
      </c>
      <c r="O50" s="191">
        <f t="shared" si="30"/>
        <v>0</v>
      </c>
      <c r="P50" s="191">
        <f t="shared" si="30"/>
        <v>0</v>
      </c>
      <c r="Q50" s="191">
        <f t="shared" si="30"/>
        <v>0</v>
      </c>
      <c r="R50" s="245"/>
      <c r="S50" s="204">
        <f>SUM(S51:S60)</f>
        <v>0</v>
      </c>
      <c r="T50" s="244">
        <f>SUM(T51:T60)</f>
        <v>0</v>
      </c>
      <c r="U50" s="198" t="s">
        <v>65</v>
      </c>
      <c r="V50" s="206" t="s">
        <v>64</v>
      </c>
      <c r="W50" s="195" t="s">
        <v>65</v>
      </c>
      <c r="X50" s="207">
        <f t="shared" ref="X50:AG50" si="31">SUM(X51:X60)</f>
        <v>0</v>
      </c>
      <c r="Y50" s="207">
        <f t="shared" si="31"/>
        <v>0</v>
      </c>
      <c r="Z50" s="193">
        <f t="shared" si="31"/>
        <v>0</v>
      </c>
      <c r="AA50" s="193">
        <f t="shared" si="31"/>
        <v>0</v>
      </c>
      <c r="AB50" s="193">
        <f t="shared" si="31"/>
        <v>0</v>
      </c>
      <c r="AC50" s="193">
        <f t="shared" si="31"/>
        <v>0</v>
      </c>
      <c r="AD50" s="193">
        <f t="shared" si="31"/>
        <v>0</v>
      </c>
      <c r="AE50" s="191">
        <f t="shared" si="31"/>
        <v>0</v>
      </c>
      <c r="AF50" s="204">
        <f t="shared" si="31"/>
        <v>0</v>
      </c>
      <c r="AG50" s="244">
        <f t="shared" si="31"/>
        <v>0</v>
      </c>
      <c r="AH50" s="278" t="str">
        <f t="shared" si="29"/>
        <v/>
      </c>
    </row>
    <row r="51" spans="1:34" ht="14.25" thickTop="1" x14ac:dyDescent="0.15">
      <c r="A51" s="395"/>
      <c r="B51" s="128"/>
      <c r="C51" s="131" t="s">
        <v>41</v>
      </c>
      <c r="D51" s="132"/>
      <c r="E51" s="132"/>
      <c r="F51" s="88"/>
      <c r="G51" s="205"/>
      <c r="H51" s="134"/>
      <c r="I51" s="98"/>
      <c r="J51" s="98"/>
      <c r="K51" s="98"/>
      <c r="L51" s="98"/>
      <c r="M51" s="98"/>
      <c r="N51" s="98"/>
      <c r="O51" s="98"/>
      <c r="P51" s="98"/>
      <c r="Q51" s="105">
        <f t="shared" ref="Q51:Q62" si="32">SUM(J51:P51)</f>
        <v>0</v>
      </c>
      <c r="R51" s="98"/>
      <c r="S51" s="133">
        <f t="shared" ref="S51:S62" si="33">IF(ROUNDUP(Q51*R51-0.5,0)&lt;=0,0,ROUNDUP(Q51*R51-0.5,0))</f>
        <v>0</v>
      </c>
      <c r="T51" s="115">
        <f t="shared" ref="T51:T62" si="34">Q51+S51</f>
        <v>0</v>
      </c>
      <c r="U51" s="88"/>
      <c r="V51" s="140"/>
      <c r="W51" s="98"/>
      <c r="X51" s="140"/>
      <c r="Y51" s="140"/>
      <c r="Z51" s="98"/>
      <c r="AA51" s="98"/>
      <c r="AB51" s="98"/>
      <c r="AC51" s="98"/>
      <c r="AD51" s="98"/>
      <c r="AE51" s="141">
        <f t="shared" ref="AE51:AE62" si="35">SUM(X51:AD51)</f>
        <v>0</v>
      </c>
      <c r="AF51" s="105">
        <f t="shared" ref="AF51:AF62" si="36">IF(ROUNDUP(AE51*R51-0.5,0)&lt;=0,0,ROUNDUP(AE51*R51-0.5,0))</f>
        <v>0</v>
      </c>
      <c r="AG51" s="115">
        <f t="shared" ref="AG51:AG62" si="37">AE51+AF51</f>
        <v>0</v>
      </c>
      <c r="AH51" s="272" t="str">
        <f t="shared" ref="AH51:AH63" si="38">IF(AG51=0,"",ROUND((T51-AG51)/AG51,3))</f>
        <v/>
      </c>
    </row>
    <row r="52" spans="1:34" x14ac:dyDescent="0.15">
      <c r="A52" s="396"/>
      <c r="B52" s="129"/>
      <c r="C52" s="74"/>
      <c r="D52" s="81"/>
      <c r="E52" s="81"/>
      <c r="F52" s="89"/>
      <c r="G52" s="142"/>
      <c r="H52" s="99"/>
      <c r="I52" s="99"/>
      <c r="J52" s="99"/>
      <c r="K52" s="99"/>
      <c r="L52" s="99"/>
      <c r="M52" s="99"/>
      <c r="N52" s="99"/>
      <c r="O52" s="99"/>
      <c r="P52" s="99"/>
      <c r="Q52" s="106">
        <f t="shared" si="32"/>
        <v>0</v>
      </c>
      <c r="R52" s="99"/>
      <c r="S52" s="106">
        <f t="shared" si="33"/>
        <v>0</v>
      </c>
      <c r="T52" s="116">
        <f t="shared" si="34"/>
        <v>0</v>
      </c>
      <c r="U52" s="89"/>
      <c r="V52" s="142"/>
      <c r="W52" s="99"/>
      <c r="X52" s="142"/>
      <c r="Y52" s="142"/>
      <c r="Z52" s="99"/>
      <c r="AA52" s="99"/>
      <c r="AB52" s="99"/>
      <c r="AC52" s="99"/>
      <c r="AD52" s="99"/>
      <c r="AE52" s="143">
        <f t="shared" si="35"/>
        <v>0</v>
      </c>
      <c r="AF52" s="106">
        <f t="shared" si="36"/>
        <v>0</v>
      </c>
      <c r="AG52" s="116">
        <f t="shared" si="37"/>
        <v>0</v>
      </c>
      <c r="AH52" s="273" t="str">
        <f t="shared" si="38"/>
        <v/>
      </c>
    </row>
    <row r="53" spans="1:34" x14ac:dyDescent="0.15">
      <c r="A53" s="396"/>
      <c r="B53" s="129"/>
      <c r="C53" s="75"/>
      <c r="D53" s="82"/>
      <c r="E53" s="82"/>
      <c r="F53" s="89"/>
      <c r="G53" s="142"/>
      <c r="H53" s="99"/>
      <c r="I53" s="99"/>
      <c r="J53" s="99"/>
      <c r="K53" s="99"/>
      <c r="L53" s="99"/>
      <c r="M53" s="99"/>
      <c r="N53" s="99"/>
      <c r="O53" s="99"/>
      <c r="P53" s="99"/>
      <c r="Q53" s="106">
        <f t="shared" si="32"/>
        <v>0</v>
      </c>
      <c r="R53" s="99"/>
      <c r="S53" s="106">
        <f t="shared" si="33"/>
        <v>0</v>
      </c>
      <c r="T53" s="116">
        <f t="shared" si="34"/>
        <v>0</v>
      </c>
      <c r="U53" s="89"/>
      <c r="V53" s="142"/>
      <c r="W53" s="99"/>
      <c r="X53" s="142"/>
      <c r="Y53" s="142"/>
      <c r="Z53" s="99"/>
      <c r="AA53" s="99"/>
      <c r="AB53" s="99"/>
      <c r="AC53" s="99"/>
      <c r="AD53" s="99"/>
      <c r="AE53" s="143">
        <f t="shared" si="35"/>
        <v>0</v>
      </c>
      <c r="AF53" s="106">
        <f t="shared" si="36"/>
        <v>0</v>
      </c>
      <c r="AG53" s="116">
        <f t="shared" si="37"/>
        <v>0</v>
      </c>
      <c r="AH53" s="273" t="str">
        <f t="shared" si="38"/>
        <v/>
      </c>
    </row>
    <row r="54" spans="1:34" x14ac:dyDescent="0.15">
      <c r="A54" s="396"/>
      <c r="B54" s="129"/>
      <c r="C54" s="74" t="s">
        <v>33</v>
      </c>
      <c r="D54" s="81"/>
      <c r="E54" s="81"/>
      <c r="F54" s="89"/>
      <c r="G54" s="142"/>
      <c r="H54" s="99"/>
      <c r="I54" s="99"/>
      <c r="J54" s="99"/>
      <c r="K54" s="99"/>
      <c r="L54" s="99"/>
      <c r="M54" s="99"/>
      <c r="N54" s="99"/>
      <c r="O54" s="99"/>
      <c r="P54" s="99"/>
      <c r="Q54" s="106">
        <f t="shared" si="32"/>
        <v>0</v>
      </c>
      <c r="R54" s="99"/>
      <c r="S54" s="106">
        <f t="shared" si="33"/>
        <v>0</v>
      </c>
      <c r="T54" s="116">
        <f t="shared" si="34"/>
        <v>0</v>
      </c>
      <c r="U54" s="89"/>
      <c r="V54" s="142"/>
      <c r="W54" s="99"/>
      <c r="X54" s="142"/>
      <c r="Y54" s="142"/>
      <c r="Z54" s="99"/>
      <c r="AA54" s="99"/>
      <c r="AB54" s="99"/>
      <c r="AC54" s="99"/>
      <c r="AD54" s="99"/>
      <c r="AE54" s="143">
        <f t="shared" si="35"/>
        <v>0</v>
      </c>
      <c r="AF54" s="106">
        <f t="shared" si="36"/>
        <v>0</v>
      </c>
      <c r="AG54" s="116">
        <f t="shared" si="37"/>
        <v>0</v>
      </c>
      <c r="AH54" s="273" t="str">
        <f t="shared" si="38"/>
        <v/>
      </c>
    </row>
    <row r="55" spans="1:34" x14ac:dyDescent="0.15">
      <c r="A55" s="396"/>
      <c r="B55" s="129"/>
      <c r="C55" s="74"/>
      <c r="D55" s="81"/>
      <c r="E55" s="81"/>
      <c r="F55" s="89"/>
      <c r="G55" s="142"/>
      <c r="H55" s="99"/>
      <c r="I55" s="99"/>
      <c r="J55" s="99"/>
      <c r="K55" s="99"/>
      <c r="L55" s="99"/>
      <c r="M55" s="99"/>
      <c r="N55" s="99"/>
      <c r="O55" s="99"/>
      <c r="P55" s="99"/>
      <c r="Q55" s="106">
        <f t="shared" si="32"/>
        <v>0</v>
      </c>
      <c r="R55" s="99"/>
      <c r="S55" s="106">
        <f t="shared" si="33"/>
        <v>0</v>
      </c>
      <c r="T55" s="116">
        <f t="shared" si="34"/>
        <v>0</v>
      </c>
      <c r="U55" s="89"/>
      <c r="V55" s="142"/>
      <c r="W55" s="99"/>
      <c r="X55" s="142"/>
      <c r="Y55" s="142"/>
      <c r="Z55" s="99"/>
      <c r="AA55" s="99"/>
      <c r="AB55" s="99"/>
      <c r="AC55" s="99"/>
      <c r="AD55" s="99"/>
      <c r="AE55" s="143">
        <f t="shared" si="35"/>
        <v>0</v>
      </c>
      <c r="AF55" s="106">
        <f t="shared" si="36"/>
        <v>0</v>
      </c>
      <c r="AG55" s="116">
        <f t="shared" si="37"/>
        <v>0</v>
      </c>
      <c r="AH55" s="273" t="str">
        <f t="shared" si="38"/>
        <v/>
      </c>
    </row>
    <row r="56" spans="1:34" x14ac:dyDescent="0.15">
      <c r="A56" s="396"/>
      <c r="B56" s="129"/>
      <c r="C56" s="74"/>
      <c r="D56" s="81"/>
      <c r="E56" s="81"/>
      <c r="F56" s="89"/>
      <c r="G56" s="142"/>
      <c r="H56" s="99"/>
      <c r="I56" s="99"/>
      <c r="J56" s="99"/>
      <c r="K56" s="99"/>
      <c r="L56" s="99"/>
      <c r="M56" s="99"/>
      <c r="N56" s="99"/>
      <c r="O56" s="99"/>
      <c r="P56" s="99"/>
      <c r="Q56" s="106">
        <f t="shared" si="32"/>
        <v>0</v>
      </c>
      <c r="R56" s="99"/>
      <c r="S56" s="106">
        <f t="shared" si="33"/>
        <v>0</v>
      </c>
      <c r="T56" s="116">
        <f t="shared" si="34"/>
        <v>0</v>
      </c>
      <c r="U56" s="89"/>
      <c r="V56" s="142"/>
      <c r="W56" s="99"/>
      <c r="X56" s="142"/>
      <c r="Y56" s="142"/>
      <c r="Z56" s="99"/>
      <c r="AA56" s="99"/>
      <c r="AB56" s="99"/>
      <c r="AC56" s="99"/>
      <c r="AD56" s="99"/>
      <c r="AE56" s="143">
        <f t="shared" si="35"/>
        <v>0</v>
      </c>
      <c r="AF56" s="106">
        <f t="shared" si="36"/>
        <v>0</v>
      </c>
      <c r="AG56" s="116">
        <f t="shared" si="37"/>
        <v>0</v>
      </c>
      <c r="AH56" s="273" t="str">
        <f t="shared" si="38"/>
        <v/>
      </c>
    </row>
    <row r="57" spans="1:34" x14ac:dyDescent="0.15">
      <c r="A57" s="396"/>
      <c r="B57" s="129"/>
      <c r="C57" s="76"/>
      <c r="D57" s="83"/>
      <c r="E57" s="83"/>
      <c r="F57" s="89"/>
      <c r="G57" s="142"/>
      <c r="H57" s="99"/>
      <c r="I57" s="99"/>
      <c r="J57" s="99"/>
      <c r="K57" s="99"/>
      <c r="L57" s="99"/>
      <c r="M57" s="99"/>
      <c r="N57" s="99"/>
      <c r="O57" s="99"/>
      <c r="P57" s="99"/>
      <c r="Q57" s="106">
        <f t="shared" si="32"/>
        <v>0</v>
      </c>
      <c r="R57" s="99"/>
      <c r="S57" s="106">
        <f t="shared" si="33"/>
        <v>0</v>
      </c>
      <c r="T57" s="116">
        <f t="shared" si="34"/>
        <v>0</v>
      </c>
      <c r="U57" s="89"/>
      <c r="V57" s="142"/>
      <c r="W57" s="99"/>
      <c r="X57" s="142"/>
      <c r="Y57" s="142"/>
      <c r="Z57" s="99"/>
      <c r="AA57" s="99"/>
      <c r="AB57" s="99"/>
      <c r="AC57" s="99"/>
      <c r="AD57" s="99"/>
      <c r="AE57" s="143">
        <f t="shared" si="35"/>
        <v>0</v>
      </c>
      <c r="AF57" s="106">
        <f t="shared" si="36"/>
        <v>0</v>
      </c>
      <c r="AG57" s="116">
        <f t="shared" si="37"/>
        <v>0</v>
      </c>
      <c r="AH57" s="273" t="str">
        <f t="shared" si="38"/>
        <v/>
      </c>
    </row>
    <row r="58" spans="1:34" x14ac:dyDescent="0.15">
      <c r="A58" s="396"/>
      <c r="B58" s="129"/>
      <c r="C58" s="76"/>
      <c r="D58" s="83"/>
      <c r="E58" s="83"/>
      <c r="F58" s="89"/>
      <c r="G58" s="142"/>
      <c r="H58" s="99"/>
      <c r="I58" s="99"/>
      <c r="J58" s="99"/>
      <c r="K58" s="99"/>
      <c r="L58" s="99"/>
      <c r="M58" s="99"/>
      <c r="N58" s="99"/>
      <c r="O58" s="99"/>
      <c r="P58" s="99"/>
      <c r="Q58" s="106">
        <f t="shared" si="32"/>
        <v>0</v>
      </c>
      <c r="R58" s="99"/>
      <c r="S58" s="106">
        <f t="shared" si="33"/>
        <v>0</v>
      </c>
      <c r="T58" s="116">
        <f t="shared" si="34"/>
        <v>0</v>
      </c>
      <c r="U58" s="89"/>
      <c r="V58" s="142"/>
      <c r="W58" s="99"/>
      <c r="X58" s="142"/>
      <c r="Y58" s="142"/>
      <c r="Z58" s="99"/>
      <c r="AA58" s="99"/>
      <c r="AB58" s="99"/>
      <c r="AC58" s="99"/>
      <c r="AD58" s="99"/>
      <c r="AE58" s="143">
        <f t="shared" si="35"/>
        <v>0</v>
      </c>
      <c r="AF58" s="106">
        <f t="shared" si="36"/>
        <v>0</v>
      </c>
      <c r="AG58" s="116">
        <f t="shared" si="37"/>
        <v>0</v>
      </c>
      <c r="AH58" s="273" t="str">
        <f t="shared" si="38"/>
        <v/>
      </c>
    </row>
    <row r="59" spans="1:34" x14ac:dyDescent="0.15">
      <c r="A59" s="396"/>
      <c r="B59" s="129"/>
      <c r="C59" s="74"/>
      <c r="D59" s="81"/>
      <c r="E59" s="81"/>
      <c r="F59" s="89"/>
      <c r="G59" s="142"/>
      <c r="H59" s="99"/>
      <c r="I59" s="99"/>
      <c r="J59" s="99"/>
      <c r="K59" s="99"/>
      <c r="L59" s="99"/>
      <c r="M59" s="99"/>
      <c r="N59" s="99"/>
      <c r="O59" s="99"/>
      <c r="P59" s="99"/>
      <c r="Q59" s="106">
        <f t="shared" si="32"/>
        <v>0</v>
      </c>
      <c r="R59" s="99"/>
      <c r="S59" s="106">
        <f t="shared" si="33"/>
        <v>0</v>
      </c>
      <c r="T59" s="116">
        <f t="shared" si="34"/>
        <v>0</v>
      </c>
      <c r="U59" s="89"/>
      <c r="V59" s="142"/>
      <c r="W59" s="99"/>
      <c r="X59" s="142"/>
      <c r="Y59" s="142"/>
      <c r="Z59" s="99"/>
      <c r="AA59" s="99"/>
      <c r="AB59" s="99"/>
      <c r="AC59" s="99"/>
      <c r="AD59" s="99"/>
      <c r="AE59" s="143">
        <f t="shared" si="35"/>
        <v>0</v>
      </c>
      <c r="AF59" s="106">
        <f t="shared" si="36"/>
        <v>0</v>
      </c>
      <c r="AG59" s="116">
        <f t="shared" si="37"/>
        <v>0</v>
      </c>
      <c r="AH59" s="273" t="str">
        <f t="shared" si="38"/>
        <v/>
      </c>
    </row>
    <row r="60" spans="1:34" x14ac:dyDescent="0.15">
      <c r="A60" s="396"/>
      <c r="B60" s="129"/>
      <c r="C60" s="74"/>
      <c r="D60" s="81"/>
      <c r="E60" s="81"/>
      <c r="F60" s="89"/>
      <c r="G60" s="142"/>
      <c r="H60" s="99"/>
      <c r="I60" s="99"/>
      <c r="J60" s="99"/>
      <c r="K60" s="99"/>
      <c r="L60" s="99"/>
      <c r="M60" s="99"/>
      <c r="N60" s="99"/>
      <c r="O60" s="99"/>
      <c r="P60" s="99"/>
      <c r="Q60" s="106">
        <f t="shared" si="32"/>
        <v>0</v>
      </c>
      <c r="R60" s="99"/>
      <c r="S60" s="106">
        <f t="shared" si="33"/>
        <v>0</v>
      </c>
      <c r="T60" s="116">
        <f t="shared" si="34"/>
        <v>0</v>
      </c>
      <c r="U60" s="89"/>
      <c r="V60" s="142"/>
      <c r="W60" s="99"/>
      <c r="X60" s="142"/>
      <c r="Y60" s="142"/>
      <c r="Z60" s="99"/>
      <c r="AA60" s="99"/>
      <c r="AB60" s="99"/>
      <c r="AC60" s="99"/>
      <c r="AD60" s="99"/>
      <c r="AE60" s="143">
        <f t="shared" si="35"/>
        <v>0</v>
      </c>
      <c r="AF60" s="106">
        <f t="shared" si="36"/>
        <v>0</v>
      </c>
      <c r="AG60" s="116">
        <f t="shared" si="37"/>
        <v>0</v>
      </c>
      <c r="AH60" s="273" t="str">
        <f t="shared" si="38"/>
        <v/>
      </c>
    </row>
    <row r="61" spans="1:34" x14ac:dyDescent="0.15">
      <c r="A61" s="396"/>
      <c r="B61" s="129"/>
      <c r="C61" s="74"/>
      <c r="D61" s="81"/>
      <c r="E61" s="81"/>
      <c r="F61" s="89"/>
      <c r="G61" s="142"/>
      <c r="H61" s="99"/>
      <c r="I61" s="99"/>
      <c r="J61" s="99"/>
      <c r="K61" s="99"/>
      <c r="L61" s="99"/>
      <c r="M61" s="99"/>
      <c r="N61" s="99"/>
      <c r="O61" s="99"/>
      <c r="P61" s="99"/>
      <c r="Q61" s="106">
        <f t="shared" si="32"/>
        <v>0</v>
      </c>
      <c r="R61" s="99"/>
      <c r="S61" s="106">
        <f t="shared" si="33"/>
        <v>0</v>
      </c>
      <c r="T61" s="116">
        <f t="shared" si="34"/>
        <v>0</v>
      </c>
      <c r="U61" s="89"/>
      <c r="V61" s="142"/>
      <c r="W61" s="99"/>
      <c r="X61" s="142"/>
      <c r="Y61" s="142"/>
      <c r="Z61" s="99"/>
      <c r="AA61" s="99"/>
      <c r="AB61" s="99"/>
      <c r="AC61" s="99"/>
      <c r="AD61" s="99"/>
      <c r="AE61" s="143">
        <f t="shared" si="35"/>
        <v>0</v>
      </c>
      <c r="AF61" s="106">
        <f t="shared" si="36"/>
        <v>0</v>
      </c>
      <c r="AG61" s="116">
        <f t="shared" si="37"/>
        <v>0</v>
      </c>
      <c r="AH61" s="273" t="str">
        <f t="shared" si="38"/>
        <v/>
      </c>
    </row>
    <row r="62" spans="1:34" ht="14.25" thickBot="1" x14ac:dyDescent="0.2">
      <c r="A62" s="398"/>
      <c r="B62" s="130"/>
      <c r="C62" s="77"/>
      <c r="D62" s="84"/>
      <c r="E62" s="84"/>
      <c r="F62" s="90"/>
      <c r="G62" s="144"/>
      <c r="H62" s="100"/>
      <c r="I62" s="100"/>
      <c r="J62" s="100"/>
      <c r="K62" s="100"/>
      <c r="L62" s="100"/>
      <c r="M62" s="100"/>
      <c r="N62" s="100"/>
      <c r="O62" s="100"/>
      <c r="P62" s="100"/>
      <c r="Q62" s="107">
        <f t="shared" si="32"/>
        <v>0</v>
      </c>
      <c r="R62" s="100"/>
      <c r="S62" s="107">
        <f t="shared" si="33"/>
        <v>0</v>
      </c>
      <c r="T62" s="117">
        <f t="shared" si="34"/>
        <v>0</v>
      </c>
      <c r="U62" s="90"/>
      <c r="V62" s="144"/>
      <c r="W62" s="100"/>
      <c r="X62" s="144"/>
      <c r="Y62" s="144"/>
      <c r="Z62" s="100"/>
      <c r="AA62" s="100"/>
      <c r="AB62" s="100"/>
      <c r="AC62" s="100"/>
      <c r="AD62" s="100"/>
      <c r="AE62" s="145">
        <f t="shared" si="35"/>
        <v>0</v>
      </c>
      <c r="AF62" s="107">
        <f t="shared" si="36"/>
        <v>0</v>
      </c>
      <c r="AG62" s="117">
        <f t="shared" si="37"/>
        <v>0</v>
      </c>
      <c r="AH62" s="277" t="str">
        <f t="shared" si="38"/>
        <v/>
      </c>
    </row>
    <row r="63" spans="1:34" ht="27" customHeight="1" thickBot="1" x14ac:dyDescent="0.2">
      <c r="A63" s="196">
        <v>5</v>
      </c>
      <c r="B63" s="242"/>
      <c r="C63" s="197"/>
      <c r="D63" s="243"/>
      <c r="E63" s="243"/>
      <c r="F63" s="198" t="s">
        <v>65</v>
      </c>
      <c r="G63" s="206" t="s">
        <v>64</v>
      </c>
      <c r="H63" s="195" t="s">
        <v>65</v>
      </c>
      <c r="I63" s="194">
        <f t="shared" ref="I63:Q63" si="39">SUM(I64:I72)</f>
        <v>0</v>
      </c>
      <c r="J63" s="191">
        <f t="shared" si="39"/>
        <v>0</v>
      </c>
      <c r="K63" s="191">
        <f t="shared" si="39"/>
        <v>0</v>
      </c>
      <c r="L63" s="191">
        <f t="shared" si="39"/>
        <v>0</v>
      </c>
      <c r="M63" s="191">
        <f t="shared" si="39"/>
        <v>0</v>
      </c>
      <c r="N63" s="191">
        <f t="shared" si="39"/>
        <v>0</v>
      </c>
      <c r="O63" s="191">
        <f t="shared" si="39"/>
        <v>0</v>
      </c>
      <c r="P63" s="191">
        <f t="shared" si="39"/>
        <v>0</v>
      </c>
      <c r="Q63" s="191">
        <f t="shared" si="39"/>
        <v>0</v>
      </c>
      <c r="R63" s="245"/>
      <c r="S63" s="204">
        <f>SUM(S64:S72)</f>
        <v>0</v>
      </c>
      <c r="T63" s="244">
        <f>SUM(T64:T72)</f>
        <v>0</v>
      </c>
      <c r="U63" s="198" t="s">
        <v>65</v>
      </c>
      <c r="V63" s="206" t="s">
        <v>64</v>
      </c>
      <c r="W63" s="195" t="s">
        <v>65</v>
      </c>
      <c r="X63" s="207">
        <f t="shared" ref="X63:AG63" si="40">SUM(X64:X72)</f>
        <v>0</v>
      </c>
      <c r="Y63" s="207">
        <f t="shared" si="40"/>
        <v>0</v>
      </c>
      <c r="Z63" s="193">
        <f t="shared" si="40"/>
        <v>0</v>
      </c>
      <c r="AA63" s="193">
        <f t="shared" si="40"/>
        <v>0</v>
      </c>
      <c r="AB63" s="193">
        <f t="shared" si="40"/>
        <v>0</v>
      </c>
      <c r="AC63" s="193">
        <f t="shared" si="40"/>
        <v>0</v>
      </c>
      <c r="AD63" s="193">
        <f t="shared" si="40"/>
        <v>0</v>
      </c>
      <c r="AE63" s="191">
        <f t="shared" si="40"/>
        <v>0</v>
      </c>
      <c r="AF63" s="204">
        <f t="shared" si="40"/>
        <v>0</v>
      </c>
      <c r="AG63" s="244">
        <f t="shared" si="40"/>
        <v>0</v>
      </c>
      <c r="AH63" s="278" t="str">
        <f t="shared" si="38"/>
        <v/>
      </c>
    </row>
    <row r="64" spans="1:34" ht="14.25" thickTop="1" x14ac:dyDescent="0.15">
      <c r="A64" s="395"/>
      <c r="B64" s="128"/>
      <c r="C64" s="131" t="s">
        <v>41</v>
      </c>
      <c r="D64" s="132"/>
      <c r="E64" s="132"/>
      <c r="F64" s="88"/>
      <c r="G64" s="205"/>
      <c r="H64" s="134"/>
      <c r="I64" s="98"/>
      <c r="J64" s="98"/>
      <c r="K64" s="98"/>
      <c r="L64" s="98"/>
      <c r="M64" s="98"/>
      <c r="N64" s="98"/>
      <c r="O64" s="98"/>
      <c r="P64" s="98"/>
      <c r="Q64" s="105">
        <f t="shared" ref="Q64:Q75" si="41">SUM(J64:P64)</f>
        <v>0</v>
      </c>
      <c r="R64" s="98"/>
      <c r="S64" s="133">
        <f t="shared" ref="S64:S75" si="42">IF(ROUNDUP(Q64*R64-0.5,0)&lt;=0,0,ROUNDUP(Q64*R64-0.5,0))</f>
        <v>0</v>
      </c>
      <c r="T64" s="115">
        <f t="shared" ref="T64:T75" si="43">Q64+S64</f>
        <v>0</v>
      </c>
      <c r="U64" s="88"/>
      <c r="V64" s="140"/>
      <c r="W64" s="98"/>
      <c r="X64" s="140"/>
      <c r="Y64" s="140"/>
      <c r="Z64" s="98"/>
      <c r="AA64" s="98"/>
      <c r="AB64" s="98"/>
      <c r="AC64" s="98"/>
      <c r="AD64" s="98"/>
      <c r="AE64" s="141">
        <f t="shared" ref="AE64:AE75" si="44">SUM(X64:AD64)</f>
        <v>0</v>
      </c>
      <c r="AF64" s="105">
        <f t="shared" ref="AF64:AF75" si="45">IF(ROUNDUP(AE64*R64-0.5,0)&lt;=0,0,ROUNDUP(AE64*R64-0.5,0))</f>
        <v>0</v>
      </c>
      <c r="AG64" s="115">
        <f t="shared" ref="AG64:AG75" si="46">AE64+AF64</f>
        <v>0</v>
      </c>
      <c r="AH64" s="272" t="str">
        <f t="shared" ref="AH64:AH75" si="47">IF(AG64=0,"",ROUND((T64-AG64)/AG64,3))</f>
        <v/>
      </c>
    </row>
    <row r="65" spans="1:34" x14ac:dyDescent="0.15">
      <c r="A65" s="396"/>
      <c r="B65" s="129"/>
      <c r="C65" s="74"/>
      <c r="D65" s="81"/>
      <c r="E65" s="81"/>
      <c r="F65" s="89"/>
      <c r="G65" s="142"/>
      <c r="H65" s="99"/>
      <c r="I65" s="99"/>
      <c r="J65" s="99"/>
      <c r="K65" s="99"/>
      <c r="L65" s="99"/>
      <c r="M65" s="99"/>
      <c r="N65" s="99"/>
      <c r="O65" s="99"/>
      <c r="P65" s="99"/>
      <c r="Q65" s="106">
        <f t="shared" si="41"/>
        <v>0</v>
      </c>
      <c r="R65" s="99"/>
      <c r="S65" s="106">
        <f t="shared" si="42"/>
        <v>0</v>
      </c>
      <c r="T65" s="116">
        <f t="shared" si="43"/>
        <v>0</v>
      </c>
      <c r="U65" s="89"/>
      <c r="V65" s="142"/>
      <c r="W65" s="99"/>
      <c r="X65" s="142"/>
      <c r="Y65" s="142"/>
      <c r="Z65" s="99"/>
      <c r="AA65" s="99"/>
      <c r="AB65" s="99"/>
      <c r="AC65" s="99"/>
      <c r="AD65" s="99"/>
      <c r="AE65" s="143">
        <f t="shared" si="44"/>
        <v>0</v>
      </c>
      <c r="AF65" s="106">
        <f t="shared" si="45"/>
        <v>0</v>
      </c>
      <c r="AG65" s="116">
        <f t="shared" si="46"/>
        <v>0</v>
      </c>
      <c r="AH65" s="273" t="str">
        <f t="shared" si="47"/>
        <v/>
      </c>
    </row>
    <row r="66" spans="1:34" x14ac:dyDescent="0.15">
      <c r="A66" s="396"/>
      <c r="B66" s="129"/>
      <c r="C66" s="75"/>
      <c r="D66" s="82"/>
      <c r="E66" s="82"/>
      <c r="F66" s="89"/>
      <c r="G66" s="142"/>
      <c r="H66" s="99"/>
      <c r="I66" s="99"/>
      <c r="J66" s="99"/>
      <c r="K66" s="99"/>
      <c r="L66" s="99"/>
      <c r="M66" s="99"/>
      <c r="N66" s="99"/>
      <c r="O66" s="99"/>
      <c r="P66" s="99"/>
      <c r="Q66" s="106">
        <f t="shared" si="41"/>
        <v>0</v>
      </c>
      <c r="R66" s="99"/>
      <c r="S66" s="106">
        <f t="shared" si="42"/>
        <v>0</v>
      </c>
      <c r="T66" s="116">
        <f t="shared" si="43"/>
        <v>0</v>
      </c>
      <c r="U66" s="89"/>
      <c r="V66" s="142"/>
      <c r="W66" s="99"/>
      <c r="X66" s="142"/>
      <c r="Y66" s="142"/>
      <c r="Z66" s="99"/>
      <c r="AA66" s="99"/>
      <c r="AB66" s="99"/>
      <c r="AC66" s="99"/>
      <c r="AD66" s="99"/>
      <c r="AE66" s="143">
        <f t="shared" si="44"/>
        <v>0</v>
      </c>
      <c r="AF66" s="106">
        <f t="shared" si="45"/>
        <v>0</v>
      </c>
      <c r="AG66" s="116">
        <f t="shared" si="46"/>
        <v>0</v>
      </c>
      <c r="AH66" s="273" t="str">
        <f t="shared" si="47"/>
        <v/>
      </c>
    </row>
    <row r="67" spans="1:34" x14ac:dyDescent="0.15">
      <c r="A67" s="396"/>
      <c r="B67" s="129"/>
      <c r="C67" s="74" t="s">
        <v>33</v>
      </c>
      <c r="D67" s="81"/>
      <c r="E67" s="81"/>
      <c r="F67" s="89"/>
      <c r="G67" s="142"/>
      <c r="H67" s="99"/>
      <c r="I67" s="99"/>
      <c r="J67" s="99"/>
      <c r="K67" s="99"/>
      <c r="L67" s="99"/>
      <c r="M67" s="99"/>
      <c r="N67" s="99"/>
      <c r="O67" s="99"/>
      <c r="P67" s="99"/>
      <c r="Q67" s="106">
        <f t="shared" si="41"/>
        <v>0</v>
      </c>
      <c r="R67" s="99"/>
      <c r="S67" s="106">
        <f t="shared" si="42"/>
        <v>0</v>
      </c>
      <c r="T67" s="116">
        <f t="shared" si="43"/>
        <v>0</v>
      </c>
      <c r="U67" s="89"/>
      <c r="V67" s="142"/>
      <c r="W67" s="99"/>
      <c r="X67" s="142"/>
      <c r="Y67" s="142"/>
      <c r="Z67" s="99"/>
      <c r="AA67" s="99"/>
      <c r="AB67" s="99"/>
      <c r="AC67" s="99"/>
      <c r="AD67" s="99"/>
      <c r="AE67" s="143">
        <f t="shared" si="44"/>
        <v>0</v>
      </c>
      <c r="AF67" s="106">
        <f t="shared" si="45"/>
        <v>0</v>
      </c>
      <c r="AG67" s="116">
        <f t="shared" si="46"/>
        <v>0</v>
      </c>
      <c r="AH67" s="273" t="str">
        <f t="shared" si="47"/>
        <v/>
      </c>
    </row>
    <row r="68" spans="1:34" x14ac:dyDescent="0.15">
      <c r="A68" s="396"/>
      <c r="B68" s="129"/>
      <c r="C68" s="74"/>
      <c r="D68" s="81"/>
      <c r="E68" s="81"/>
      <c r="F68" s="89"/>
      <c r="G68" s="142"/>
      <c r="H68" s="99"/>
      <c r="I68" s="99"/>
      <c r="J68" s="99"/>
      <c r="K68" s="99"/>
      <c r="L68" s="99"/>
      <c r="M68" s="99"/>
      <c r="N68" s="99"/>
      <c r="O68" s="99"/>
      <c r="P68" s="99"/>
      <c r="Q68" s="106">
        <f t="shared" si="41"/>
        <v>0</v>
      </c>
      <c r="R68" s="99"/>
      <c r="S68" s="106">
        <f t="shared" si="42"/>
        <v>0</v>
      </c>
      <c r="T68" s="116">
        <f t="shared" si="43"/>
        <v>0</v>
      </c>
      <c r="U68" s="89"/>
      <c r="V68" s="142"/>
      <c r="W68" s="99"/>
      <c r="X68" s="142"/>
      <c r="Y68" s="142"/>
      <c r="Z68" s="99"/>
      <c r="AA68" s="99"/>
      <c r="AB68" s="99"/>
      <c r="AC68" s="99"/>
      <c r="AD68" s="99"/>
      <c r="AE68" s="143">
        <f t="shared" si="44"/>
        <v>0</v>
      </c>
      <c r="AF68" s="106">
        <f t="shared" si="45"/>
        <v>0</v>
      </c>
      <c r="AG68" s="116">
        <f t="shared" si="46"/>
        <v>0</v>
      </c>
      <c r="AH68" s="273" t="str">
        <f t="shared" si="47"/>
        <v/>
      </c>
    </row>
    <row r="69" spans="1:34" x14ac:dyDescent="0.15">
      <c r="A69" s="396"/>
      <c r="B69" s="129"/>
      <c r="C69" s="74"/>
      <c r="D69" s="81"/>
      <c r="E69" s="81"/>
      <c r="F69" s="89"/>
      <c r="G69" s="142"/>
      <c r="H69" s="99"/>
      <c r="I69" s="99"/>
      <c r="J69" s="99"/>
      <c r="K69" s="99"/>
      <c r="L69" s="99"/>
      <c r="M69" s="99"/>
      <c r="N69" s="99"/>
      <c r="O69" s="99"/>
      <c r="P69" s="99"/>
      <c r="Q69" s="106">
        <f t="shared" si="41"/>
        <v>0</v>
      </c>
      <c r="R69" s="99"/>
      <c r="S69" s="106">
        <f t="shared" si="42"/>
        <v>0</v>
      </c>
      <c r="T69" s="116">
        <f t="shared" si="43"/>
        <v>0</v>
      </c>
      <c r="U69" s="89"/>
      <c r="V69" s="142"/>
      <c r="W69" s="99"/>
      <c r="X69" s="142"/>
      <c r="Y69" s="142"/>
      <c r="Z69" s="99"/>
      <c r="AA69" s="99"/>
      <c r="AB69" s="99"/>
      <c r="AC69" s="99"/>
      <c r="AD69" s="99"/>
      <c r="AE69" s="143">
        <f t="shared" si="44"/>
        <v>0</v>
      </c>
      <c r="AF69" s="106">
        <f t="shared" si="45"/>
        <v>0</v>
      </c>
      <c r="AG69" s="116">
        <f t="shared" si="46"/>
        <v>0</v>
      </c>
      <c r="AH69" s="273" t="str">
        <f t="shared" si="47"/>
        <v/>
      </c>
    </row>
    <row r="70" spans="1:34" x14ac:dyDescent="0.15">
      <c r="A70" s="396"/>
      <c r="B70" s="129"/>
      <c r="C70" s="76"/>
      <c r="D70" s="83"/>
      <c r="E70" s="83"/>
      <c r="F70" s="89"/>
      <c r="G70" s="142"/>
      <c r="H70" s="99"/>
      <c r="I70" s="99"/>
      <c r="J70" s="99"/>
      <c r="K70" s="99"/>
      <c r="L70" s="99"/>
      <c r="M70" s="99"/>
      <c r="N70" s="99"/>
      <c r="O70" s="99"/>
      <c r="P70" s="99"/>
      <c r="Q70" s="106">
        <f t="shared" si="41"/>
        <v>0</v>
      </c>
      <c r="R70" s="99"/>
      <c r="S70" s="106">
        <f t="shared" si="42"/>
        <v>0</v>
      </c>
      <c r="T70" s="116">
        <f t="shared" si="43"/>
        <v>0</v>
      </c>
      <c r="U70" s="89"/>
      <c r="V70" s="142"/>
      <c r="W70" s="99"/>
      <c r="X70" s="142"/>
      <c r="Y70" s="142"/>
      <c r="Z70" s="99"/>
      <c r="AA70" s="99"/>
      <c r="AB70" s="99"/>
      <c r="AC70" s="99"/>
      <c r="AD70" s="99"/>
      <c r="AE70" s="143">
        <f t="shared" si="44"/>
        <v>0</v>
      </c>
      <c r="AF70" s="106">
        <f t="shared" si="45"/>
        <v>0</v>
      </c>
      <c r="AG70" s="116">
        <f t="shared" si="46"/>
        <v>0</v>
      </c>
      <c r="AH70" s="273" t="str">
        <f t="shared" si="47"/>
        <v/>
      </c>
    </row>
    <row r="71" spans="1:34" x14ac:dyDescent="0.15">
      <c r="A71" s="396"/>
      <c r="B71" s="129"/>
      <c r="C71" s="76"/>
      <c r="D71" s="83"/>
      <c r="E71" s="83"/>
      <c r="F71" s="89"/>
      <c r="G71" s="142"/>
      <c r="H71" s="99"/>
      <c r="I71" s="99"/>
      <c r="J71" s="99"/>
      <c r="K71" s="99"/>
      <c r="L71" s="99"/>
      <c r="M71" s="99"/>
      <c r="N71" s="99"/>
      <c r="O71" s="99"/>
      <c r="P71" s="99"/>
      <c r="Q71" s="106">
        <f t="shared" si="41"/>
        <v>0</v>
      </c>
      <c r="R71" s="99"/>
      <c r="S71" s="106">
        <f t="shared" si="42"/>
        <v>0</v>
      </c>
      <c r="T71" s="116">
        <f t="shared" si="43"/>
        <v>0</v>
      </c>
      <c r="U71" s="89"/>
      <c r="V71" s="142"/>
      <c r="W71" s="99"/>
      <c r="X71" s="142"/>
      <c r="Y71" s="142"/>
      <c r="Z71" s="99"/>
      <c r="AA71" s="99"/>
      <c r="AB71" s="99"/>
      <c r="AC71" s="99"/>
      <c r="AD71" s="99"/>
      <c r="AE71" s="143">
        <f t="shared" si="44"/>
        <v>0</v>
      </c>
      <c r="AF71" s="106">
        <f t="shared" si="45"/>
        <v>0</v>
      </c>
      <c r="AG71" s="116">
        <f t="shared" si="46"/>
        <v>0</v>
      </c>
      <c r="AH71" s="273" t="str">
        <f t="shared" si="47"/>
        <v/>
      </c>
    </row>
    <row r="72" spans="1:34" x14ac:dyDescent="0.15">
      <c r="A72" s="396"/>
      <c r="B72" s="129"/>
      <c r="C72" s="74"/>
      <c r="D72" s="81"/>
      <c r="E72" s="81"/>
      <c r="F72" s="89"/>
      <c r="G72" s="142"/>
      <c r="H72" s="99"/>
      <c r="I72" s="99"/>
      <c r="J72" s="99"/>
      <c r="K72" s="99"/>
      <c r="L72" s="99"/>
      <c r="M72" s="99"/>
      <c r="N72" s="99"/>
      <c r="O72" s="99"/>
      <c r="P72" s="99"/>
      <c r="Q72" s="106">
        <f t="shared" si="41"/>
        <v>0</v>
      </c>
      <c r="R72" s="99"/>
      <c r="S72" s="106">
        <f t="shared" si="42"/>
        <v>0</v>
      </c>
      <c r="T72" s="116">
        <f t="shared" si="43"/>
        <v>0</v>
      </c>
      <c r="U72" s="89"/>
      <c r="V72" s="142"/>
      <c r="W72" s="99"/>
      <c r="X72" s="142"/>
      <c r="Y72" s="142"/>
      <c r="Z72" s="99"/>
      <c r="AA72" s="99"/>
      <c r="AB72" s="99"/>
      <c r="AC72" s="99"/>
      <c r="AD72" s="99"/>
      <c r="AE72" s="143">
        <f t="shared" si="44"/>
        <v>0</v>
      </c>
      <c r="AF72" s="106">
        <f t="shared" si="45"/>
        <v>0</v>
      </c>
      <c r="AG72" s="116">
        <f t="shared" si="46"/>
        <v>0</v>
      </c>
      <c r="AH72" s="273" t="str">
        <f t="shared" si="47"/>
        <v/>
      </c>
    </row>
    <row r="73" spans="1:34" x14ac:dyDescent="0.15">
      <c r="A73" s="396"/>
      <c r="B73" s="129"/>
      <c r="C73" s="74"/>
      <c r="D73" s="81"/>
      <c r="E73" s="81"/>
      <c r="F73" s="89"/>
      <c r="G73" s="142"/>
      <c r="H73" s="99"/>
      <c r="I73" s="99"/>
      <c r="J73" s="99"/>
      <c r="K73" s="99"/>
      <c r="L73" s="99"/>
      <c r="M73" s="99"/>
      <c r="N73" s="99"/>
      <c r="O73" s="99"/>
      <c r="P73" s="99"/>
      <c r="Q73" s="106">
        <f t="shared" si="41"/>
        <v>0</v>
      </c>
      <c r="R73" s="99"/>
      <c r="S73" s="106">
        <f t="shared" si="42"/>
        <v>0</v>
      </c>
      <c r="T73" s="116">
        <f t="shared" si="43"/>
        <v>0</v>
      </c>
      <c r="U73" s="89"/>
      <c r="V73" s="142"/>
      <c r="W73" s="99"/>
      <c r="X73" s="142"/>
      <c r="Y73" s="142"/>
      <c r="Z73" s="99"/>
      <c r="AA73" s="99"/>
      <c r="AB73" s="99"/>
      <c r="AC73" s="99"/>
      <c r="AD73" s="99"/>
      <c r="AE73" s="143">
        <f t="shared" si="44"/>
        <v>0</v>
      </c>
      <c r="AF73" s="106">
        <f t="shared" si="45"/>
        <v>0</v>
      </c>
      <c r="AG73" s="116">
        <f t="shared" si="46"/>
        <v>0</v>
      </c>
      <c r="AH73" s="273" t="str">
        <f t="shared" si="47"/>
        <v/>
      </c>
    </row>
    <row r="74" spans="1:34" x14ac:dyDescent="0.15">
      <c r="A74" s="396"/>
      <c r="B74" s="129"/>
      <c r="C74" s="74"/>
      <c r="D74" s="81"/>
      <c r="E74" s="81"/>
      <c r="F74" s="89"/>
      <c r="G74" s="142"/>
      <c r="H74" s="99"/>
      <c r="I74" s="99"/>
      <c r="J74" s="99"/>
      <c r="K74" s="99"/>
      <c r="L74" s="99"/>
      <c r="M74" s="99"/>
      <c r="N74" s="99"/>
      <c r="O74" s="99"/>
      <c r="P74" s="99"/>
      <c r="Q74" s="106">
        <f t="shared" si="41"/>
        <v>0</v>
      </c>
      <c r="R74" s="99"/>
      <c r="S74" s="106">
        <f t="shared" si="42"/>
        <v>0</v>
      </c>
      <c r="T74" s="116">
        <f t="shared" si="43"/>
        <v>0</v>
      </c>
      <c r="U74" s="89"/>
      <c r="V74" s="142"/>
      <c r="W74" s="99"/>
      <c r="X74" s="142"/>
      <c r="Y74" s="142"/>
      <c r="Z74" s="99"/>
      <c r="AA74" s="99"/>
      <c r="AB74" s="99"/>
      <c r="AC74" s="99"/>
      <c r="AD74" s="99"/>
      <c r="AE74" s="143">
        <f t="shared" si="44"/>
        <v>0</v>
      </c>
      <c r="AF74" s="106">
        <f t="shared" si="45"/>
        <v>0</v>
      </c>
      <c r="AG74" s="116">
        <f t="shared" si="46"/>
        <v>0</v>
      </c>
      <c r="AH74" s="273" t="str">
        <f t="shared" si="47"/>
        <v/>
      </c>
    </row>
    <row r="75" spans="1:34" x14ac:dyDescent="0.15">
      <c r="A75" s="398"/>
      <c r="B75" s="130"/>
      <c r="C75" s="77"/>
      <c r="D75" s="84"/>
      <c r="E75" s="84"/>
      <c r="F75" s="90"/>
      <c r="G75" s="144"/>
      <c r="H75" s="100"/>
      <c r="I75" s="100"/>
      <c r="J75" s="100"/>
      <c r="K75" s="100"/>
      <c r="L75" s="100"/>
      <c r="M75" s="100"/>
      <c r="N75" s="100"/>
      <c r="O75" s="100"/>
      <c r="P75" s="100"/>
      <c r="Q75" s="107">
        <f t="shared" si="41"/>
        <v>0</v>
      </c>
      <c r="R75" s="100"/>
      <c r="S75" s="107">
        <f t="shared" si="42"/>
        <v>0</v>
      </c>
      <c r="T75" s="117">
        <f t="shared" si="43"/>
        <v>0</v>
      </c>
      <c r="U75" s="90"/>
      <c r="V75" s="144"/>
      <c r="W75" s="100"/>
      <c r="X75" s="144"/>
      <c r="Y75" s="144"/>
      <c r="Z75" s="100"/>
      <c r="AA75" s="100"/>
      <c r="AB75" s="100"/>
      <c r="AC75" s="100"/>
      <c r="AD75" s="100"/>
      <c r="AE75" s="145">
        <f t="shared" si="44"/>
        <v>0</v>
      </c>
      <c r="AF75" s="107">
        <f t="shared" si="45"/>
        <v>0</v>
      </c>
      <c r="AG75" s="117">
        <f t="shared" si="46"/>
        <v>0</v>
      </c>
      <c r="AH75" s="277" t="str">
        <f t="shared" si="47"/>
        <v/>
      </c>
    </row>
    <row r="76" spans="1:34" x14ac:dyDescent="0.15">
      <c r="B76" s="70"/>
      <c r="C76" s="70"/>
      <c r="D76" s="70"/>
      <c r="E76" s="70"/>
      <c r="F76" s="70"/>
      <c r="G76" s="70"/>
      <c r="H76" s="96" t="s">
        <v>20</v>
      </c>
      <c r="I76" s="101">
        <f t="shared" ref="I76:Q76" si="48">I11+I24+I37+I50+I63</f>
        <v>3.6</v>
      </c>
      <c r="J76" s="146">
        <f t="shared" si="48"/>
        <v>674710</v>
      </c>
      <c r="K76" s="146">
        <f t="shared" si="48"/>
        <v>18000</v>
      </c>
      <c r="L76" s="146">
        <f t="shared" si="48"/>
        <v>0</v>
      </c>
      <c r="M76" s="146">
        <f t="shared" si="48"/>
        <v>0</v>
      </c>
      <c r="N76" s="146">
        <f t="shared" si="48"/>
        <v>0</v>
      </c>
      <c r="O76" s="146">
        <f t="shared" si="48"/>
        <v>180000</v>
      </c>
      <c r="P76" s="146">
        <f t="shared" si="48"/>
        <v>0</v>
      </c>
      <c r="Q76" s="146">
        <f t="shared" si="48"/>
        <v>872710</v>
      </c>
      <c r="R76" s="247"/>
      <c r="S76" s="146">
        <f>S11+S24+S37+S50+S63</f>
        <v>0</v>
      </c>
      <c r="T76" s="146">
        <f>T11+T24+T37+T50+T63</f>
        <v>872710</v>
      </c>
      <c r="V76" s="70"/>
      <c r="W76" s="96" t="s">
        <v>72</v>
      </c>
      <c r="X76" s="146">
        <f t="shared" ref="X76:AG76" si="49">X11+X24+X37+X50+X63</f>
        <v>674710</v>
      </c>
      <c r="Y76" s="146">
        <f t="shared" si="49"/>
        <v>18000</v>
      </c>
      <c r="Z76" s="146">
        <f t="shared" si="49"/>
        <v>0</v>
      </c>
      <c r="AA76" s="146">
        <f t="shared" si="49"/>
        <v>0</v>
      </c>
      <c r="AB76" s="146">
        <f t="shared" si="49"/>
        <v>0</v>
      </c>
      <c r="AC76" s="146">
        <f t="shared" si="49"/>
        <v>0</v>
      </c>
      <c r="AD76" s="146">
        <f t="shared" si="49"/>
        <v>0</v>
      </c>
      <c r="AE76" s="141">
        <f t="shared" si="49"/>
        <v>692710</v>
      </c>
      <c r="AF76" s="141">
        <f t="shared" si="49"/>
        <v>0</v>
      </c>
      <c r="AG76" s="141">
        <f t="shared" si="49"/>
        <v>692710</v>
      </c>
      <c r="AH76" s="249"/>
    </row>
    <row r="77" spans="1:34" x14ac:dyDescent="0.15">
      <c r="B77" s="71"/>
      <c r="C77" s="71"/>
      <c r="D77" s="71"/>
      <c r="E77" s="71"/>
      <c r="F77" s="71"/>
      <c r="G77" s="71"/>
      <c r="H77" s="97" t="s">
        <v>34</v>
      </c>
      <c r="I77" s="102">
        <f t="shared" ref="I77:Q77" si="50">I76</f>
        <v>3.6</v>
      </c>
      <c r="J77" s="147">
        <f t="shared" si="50"/>
        <v>674710</v>
      </c>
      <c r="K77" s="147">
        <f t="shared" si="50"/>
        <v>18000</v>
      </c>
      <c r="L77" s="147">
        <f t="shared" si="50"/>
        <v>0</v>
      </c>
      <c r="M77" s="147">
        <f t="shared" si="50"/>
        <v>0</v>
      </c>
      <c r="N77" s="147">
        <f t="shared" si="50"/>
        <v>0</v>
      </c>
      <c r="O77" s="147">
        <f t="shared" si="50"/>
        <v>180000</v>
      </c>
      <c r="P77" s="147">
        <f t="shared" si="50"/>
        <v>0</v>
      </c>
      <c r="Q77" s="147">
        <f t="shared" si="50"/>
        <v>872710</v>
      </c>
      <c r="R77" s="248"/>
      <c r="S77" s="147">
        <f>S76</f>
        <v>0</v>
      </c>
      <c r="T77" s="147">
        <f>T76</f>
        <v>872710</v>
      </c>
      <c r="V77" s="71"/>
      <c r="W77" s="97" t="s">
        <v>73</v>
      </c>
      <c r="X77" s="208">
        <f t="shared" ref="X77:AG77" si="51">X76</f>
        <v>674710</v>
      </c>
      <c r="Y77" s="147">
        <f t="shared" si="51"/>
        <v>18000</v>
      </c>
      <c r="Z77" s="147">
        <f t="shared" si="51"/>
        <v>0</v>
      </c>
      <c r="AA77" s="147">
        <f t="shared" si="51"/>
        <v>0</v>
      </c>
      <c r="AB77" s="147">
        <f t="shared" si="51"/>
        <v>0</v>
      </c>
      <c r="AC77" s="147">
        <f t="shared" si="51"/>
        <v>0</v>
      </c>
      <c r="AD77" s="147">
        <f t="shared" si="51"/>
        <v>0</v>
      </c>
      <c r="AE77" s="147">
        <f t="shared" si="51"/>
        <v>692710</v>
      </c>
      <c r="AF77" s="147">
        <f t="shared" si="51"/>
        <v>0</v>
      </c>
      <c r="AG77" s="147">
        <f t="shared" si="51"/>
        <v>692710</v>
      </c>
      <c r="AH77" s="250"/>
    </row>
    <row r="78" spans="1:34" x14ac:dyDescent="0.15">
      <c r="X78" s="250"/>
      <c r="Y78" s="250"/>
      <c r="Z78" s="250"/>
      <c r="AA78" s="250"/>
      <c r="AB78" s="250"/>
      <c r="AC78" s="250"/>
      <c r="AD78" s="250"/>
      <c r="AE78" s="250"/>
      <c r="AF78" s="250"/>
      <c r="AG78" s="250"/>
      <c r="AH78" s="250"/>
    </row>
  </sheetData>
  <mergeCells count="29">
    <mergeCell ref="A6:C6"/>
    <mergeCell ref="F6:K6"/>
    <mergeCell ref="F8:T8"/>
    <mergeCell ref="A3:C3"/>
    <mergeCell ref="F3:K3"/>
    <mergeCell ref="A4:C4"/>
    <mergeCell ref="F4:K4"/>
    <mergeCell ref="A5:C5"/>
    <mergeCell ref="F5:K5"/>
    <mergeCell ref="A8:C9"/>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 ref="A12:A23"/>
    <mergeCell ref="A25:A36"/>
    <mergeCell ref="A38:A49"/>
    <mergeCell ref="A51:A62"/>
    <mergeCell ref="A64:A75"/>
  </mergeCells>
  <phoneticPr fontId="7"/>
  <printOptions horizontalCentered="1"/>
  <pageMargins left="0.31496062992125984" right="0.31496062992125984" top="0.55118110236220474" bottom="0.35433070866141736"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vt:lpstr>
      <vt:lpstr>A(月①)</vt:lpstr>
      <vt:lpstr>A(日時①)</vt:lpstr>
      <vt:lpstr>'A(日時①)'!Print_Area</vt:lpstr>
      <vt:lpstr>総括表A!Print_Area</vt:lpstr>
      <vt:lpstr>総括表A!Print_Titles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shidokansa182</dc:creator>
  <cp:lastModifiedBy>shidokansa186</cp:lastModifiedBy>
  <cp:lastPrinted>2020-06-02T01:49:48Z</cp:lastPrinted>
  <dcterms:created xsi:type="dcterms:W3CDTF">2016-04-11T04:37:50Z</dcterms:created>
  <dcterms:modified xsi:type="dcterms:W3CDTF">2020-06-02T01:53:44Z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2020-05-29T03:15:08Z</vt:filetime>
  </property>
</Properties>
</file>