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共通業務関係♪\処遇改善関係\R02\☆R01処遇改善＆特定処遇実績報告\様式\R01様式（作成中）\"/>
    </mc:Choice>
  </mc:AlternateContent>
  <bookViews>
    <workbookView xWindow="600" yWindow="120" windowWidth="19395" windowHeight="7575" tabRatio="792"/>
  </bookViews>
  <sheets>
    <sheet name="総括表" sheetId="23" r:id="rId1"/>
    <sheet name="月給①" sheetId="1" r:id="rId2"/>
    <sheet name="日時給①" sheetId="4" r:id="rId3"/>
  </sheets>
  <externalReferences>
    <externalReference r:id="rId4"/>
    <externalReference r:id="rId5"/>
    <externalReference r:id="rId6"/>
    <externalReference r:id="rId7"/>
  </externalReferences>
  <definedNames>
    <definedName name="_xlnm.Print_Area" localSheetId="0">総括表!$A$1:$AE$40</definedName>
    <definedName name="_xlnm.Print_Area" localSheetId="2">日時給①!$A$1:$AC$78</definedName>
    <definedName name="_xlnm.Print_Titles" localSheetId="0">総括表!$1:$6</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2" i="23" l="1"/>
  <c r="AB32" i="23"/>
  <c r="AD32" i="23"/>
  <c r="Q32" i="23"/>
  <c r="T12" i="4"/>
  <c r="T23" i="4"/>
  <c r="T22" i="4"/>
  <c r="T21" i="4"/>
  <c r="T20" i="4"/>
  <c r="T19" i="4"/>
  <c r="T18" i="4"/>
  <c r="T17" i="4"/>
  <c r="T16" i="4"/>
  <c r="T15" i="4"/>
  <c r="T14" i="4"/>
  <c r="T13" i="4"/>
  <c r="U12" i="4"/>
  <c r="AA32" i="23" l="1"/>
  <c r="Z32" i="23"/>
  <c r="Y32" i="23"/>
  <c r="X32" i="23"/>
  <c r="W32" i="23"/>
  <c r="V32" i="23"/>
  <c r="V34" i="23" s="1"/>
  <c r="P32" i="23"/>
  <c r="O32" i="23"/>
  <c r="N32" i="23"/>
  <c r="N34" i="23" s="1"/>
  <c r="M32" i="23"/>
  <c r="L32" i="23"/>
  <c r="K32" i="23"/>
  <c r="J32" i="23"/>
  <c r="I32" i="23"/>
  <c r="H32" i="23"/>
  <c r="G32" i="23"/>
  <c r="Q76" i="1"/>
  <c r="U22" i="23"/>
  <c r="AD22" i="23"/>
  <c r="AD34" i="23" s="1"/>
  <c r="I10" i="23" s="1"/>
  <c r="AC22" i="23"/>
  <c r="AC34" i="23" s="1"/>
  <c r="AB22" i="23"/>
  <c r="AB34" i="23" s="1"/>
  <c r="AA22" i="23"/>
  <c r="Z22" i="23"/>
  <c r="Y22" i="23"/>
  <c r="X22" i="23"/>
  <c r="W22" i="23"/>
  <c r="V22" i="23"/>
  <c r="T22" i="23"/>
  <c r="Q22" i="23"/>
  <c r="Q34" i="23" s="1"/>
  <c r="I9" i="23" s="1"/>
  <c r="P22" i="23"/>
  <c r="O22" i="23"/>
  <c r="N22" i="23"/>
  <c r="M22" i="23"/>
  <c r="L22" i="23"/>
  <c r="K22" i="23"/>
  <c r="J22" i="23"/>
  <c r="I22" i="23"/>
  <c r="H22" i="23"/>
  <c r="G22" i="23"/>
  <c r="AA76" i="1"/>
  <c r="Z76" i="1"/>
  <c r="Y76" i="1"/>
  <c r="X76" i="1"/>
  <c r="W76" i="1"/>
  <c r="V76" i="1"/>
  <c r="H76" i="1"/>
  <c r="P34" i="23" l="1"/>
  <c r="Y34" i="23"/>
  <c r="AA34" i="23"/>
  <c r="Z34" i="23"/>
  <c r="X34" i="23"/>
  <c r="W34" i="23"/>
  <c r="M76" i="1" l="1"/>
  <c r="L76" i="1"/>
  <c r="K76" i="1"/>
  <c r="J76" i="1"/>
  <c r="J77" i="1" s="1"/>
  <c r="H11" i="1"/>
  <c r="H77" i="1" s="1"/>
  <c r="AB75" i="4"/>
  <c r="U75" i="4"/>
  <c r="N75" i="4"/>
  <c r="G75" i="4"/>
  <c r="AC74" i="4"/>
  <c r="AB74" i="4"/>
  <c r="U74" i="4"/>
  <c r="P74" i="4"/>
  <c r="N74" i="4"/>
  <c r="G74" i="4"/>
  <c r="U73" i="4"/>
  <c r="AB73" i="4" s="1"/>
  <c r="AC73" i="4" s="1"/>
  <c r="Q73" i="4"/>
  <c r="G73" i="4"/>
  <c r="N73" i="4" s="1"/>
  <c r="P73" i="4" s="1"/>
  <c r="U72" i="4"/>
  <c r="AB72" i="4" s="1"/>
  <c r="G72" i="4"/>
  <c r="N72" i="4" s="1"/>
  <c r="AB71" i="4"/>
  <c r="U71" i="4"/>
  <c r="N71" i="4"/>
  <c r="G71" i="4"/>
  <c r="AC70" i="4"/>
  <c r="U70" i="4"/>
  <c r="AB70" i="4" s="1"/>
  <c r="P70" i="4"/>
  <c r="G70" i="4"/>
  <c r="N70" i="4" s="1"/>
  <c r="AD69" i="4"/>
  <c r="AE69" i="4" s="1"/>
  <c r="U69" i="4"/>
  <c r="AB69" i="4" s="1"/>
  <c r="AC69" i="4" s="1"/>
  <c r="Q69" i="4"/>
  <c r="G69" i="4"/>
  <c r="N69" i="4" s="1"/>
  <c r="P69" i="4" s="1"/>
  <c r="U68" i="4"/>
  <c r="AB68" i="4" s="1"/>
  <c r="G68" i="4"/>
  <c r="N68" i="4" s="1"/>
  <c r="AB67" i="4"/>
  <c r="U67" i="4"/>
  <c r="N67" i="4"/>
  <c r="G67" i="4"/>
  <c r="AC66" i="4"/>
  <c r="U66" i="4"/>
  <c r="AB66" i="4" s="1"/>
  <c r="G66" i="4"/>
  <c r="N66" i="4" s="1"/>
  <c r="P66" i="4" s="1"/>
  <c r="U65" i="4"/>
  <c r="AB65" i="4" s="1"/>
  <c r="AC65" i="4" s="1"/>
  <c r="AD65" i="4" s="1"/>
  <c r="AE65" i="4" s="1"/>
  <c r="G65" i="4"/>
  <c r="N65" i="4" s="1"/>
  <c r="P65" i="4" s="1"/>
  <c r="U64" i="4"/>
  <c r="G64" i="4"/>
  <c r="AA63" i="4"/>
  <c r="Z63" i="4"/>
  <c r="Y63" i="4"/>
  <c r="X63" i="4"/>
  <c r="W63" i="4"/>
  <c r="V63" i="4"/>
  <c r="M63" i="4"/>
  <c r="L63" i="4"/>
  <c r="K63" i="4"/>
  <c r="J63" i="4"/>
  <c r="I63" i="4"/>
  <c r="H63" i="4"/>
  <c r="AC62" i="4"/>
  <c r="U62" i="4"/>
  <c r="AB62" i="4" s="1"/>
  <c r="P62" i="4"/>
  <c r="G62" i="4"/>
  <c r="N62" i="4" s="1"/>
  <c r="AD61" i="4"/>
  <c r="AE61" i="4" s="1"/>
  <c r="U61" i="4"/>
  <c r="AB61" i="4" s="1"/>
  <c r="AC61" i="4" s="1"/>
  <c r="Q61" i="4"/>
  <c r="G61" i="4"/>
  <c r="N61" i="4" s="1"/>
  <c r="P61" i="4" s="1"/>
  <c r="U60" i="4"/>
  <c r="AB60" i="4" s="1"/>
  <c r="G60" i="4"/>
  <c r="N60" i="4" s="1"/>
  <c r="AB59" i="4"/>
  <c r="U59" i="4"/>
  <c r="N59" i="4"/>
  <c r="G59" i="4"/>
  <c r="AC58" i="4"/>
  <c r="AD58" i="4" s="1"/>
  <c r="AE58" i="4" s="1"/>
  <c r="AB58" i="4"/>
  <c r="U58" i="4"/>
  <c r="P58" i="4"/>
  <c r="Q58" i="4" s="1"/>
  <c r="N58" i="4"/>
  <c r="G58" i="4"/>
  <c r="U57" i="4"/>
  <c r="AB57" i="4" s="1"/>
  <c r="AC57" i="4" s="1"/>
  <c r="Q57" i="4"/>
  <c r="G57" i="4"/>
  <c r="N57" i="4" s="1"/>
  <c r="P57" i="4" s="1"/>
  <c r="U56" i="4"/>
  <c r="AB56" i="4" s="1"/>
  <c r="G56" i="4"/>
  <c r="N56" i="4" s="1"/>
  <c r="AB55" i="4"/>
  <c r="U55" i="4"/>
  <c r="N55" i="4"/>
  <c r="G55" i="4"/>
  <c r="AC54" i="4"/>
  <c r="AD54" i="4" s="1"/>
  <c r="AE54" i="4" s="1"/>
  <c r="AB54" i="4"/>
  <c r="U54" i="4"/>
  <c r="P54" i="4"/>
  <c r="G54" i="4"/>
  <c r="N54" i="4" s="1"/>
  <c r="U53" i="4"/>
  <c r="AB53" i="4" s="1"/>
  <c r="AC53" i="4" s="1"/>
  <c r="Q53" i="4"/>
  <c r="G53" i="4"/>
  <c r="N53" i="4" s="1"/>
  <c r="P53" i="4" s="1"/>
  <c r="U52" i="4"/>
  <c r="AB52" i="4" s="1"/>
  <c r="G52" i="4"/>
  <c r="AB51" i="4"/>
  <c r="U51" i="4"/>
  <c r="N51" i="4"/>
  <c r="G51" i="4"/>
  <c r="AA50" i="4"/>
  <c r="Z50" i="4"/>
  <c r="Y50" i="4"/>
  <c r="X50" i="4"/>
  <c r="W50" i="4"/>
  <c r="V50" i="4"/>
  <c r="M50" i="4"/>
  <c r="L50" i="4"/>
  <c r="K50" i="4"/>
  <c r="J50" i="4"/>
  <c r="I50" i="4"/>
  <c r="H50" i="4"/>
  <c r="AD49" i="4"/>
  <c r="AE49" i="4" s="1"/>
  <c r="U49" i="4"/>
  <c r="AB49" i="4" s="1"/>
  <c r="AC49" i="4" s="1"/>
  <c r="Q49" i="4"/>
  <c r="G49" i="4"/>
  <c r="N49" i="4" s="1"/>
  <c r="P49" i="4" s="1"/>
  <c r="U48" i="4"/>
  <c r="AB48" i="4" s="1"/>
  <c r="G48" i="4"/>
  <c r="N48" i="4" s="1"/>
  <c r="AB47" i="4"/>
  <c r="U47" i="4"/>
  <c r="N47" i="4"/>
  <c r="G47" i="4"/>
  <c r="AC46" i="4"/>
  <c r="AD46" i="4" s="1"/>
  <c r="AE46" i="4" s="1"/>
  <c r="AB46" i="4"/>
  <c r="U46" i="4"/>
  <c r="P46" i="4"/>
  <c r="Q46" i="4" s="1"/>
  <c r="N46" i="4"/>
  <c r="G46" i="4"/>
  <c r="AD45" i="4"/>
  <c r="AE45" i="4" s="1"/>
  <c r="U45" i="4"/>
  <c r="AB45" i="4" s="1"/>
  <c r="AC45" i="4" s="1"/>
  <c r="G45" i="4"/>
  <c r="N45" i="4" s="1"/>
  <c r="P45" i="4" s="1"/>
  <c r="U44" i="4"/>
  <c r="AB44" i="4" s="1"/>
  <c r="G44" i="4"/>
  <c r="N44" i="4" s="1"/>
  <c r="AB43" i="4"/>
  <c r="U43" i="4"/>
  <c r="N43" i="4"/>
  <c r="G43" i="4"/>
  <c r="AC42" i="4"/>
  <c r="AD42" i="4" s="1"/>
  <c r="AE42" i="4" s="1"/>
  <c r="AB42" i="4"/>
  <c r="U42" i="4"/>
  <c r="P42" i="4"/>
  <c r="Q42" i="4" s="1"/>
  <c r="N42" i="4"/>
  <c r="G42" i="4"/>
  <c r="AD41" i="4"/>
  <c r="AE41" i="4" s="1"/>
  <c r="U41" i="4"/>
  <c r="AB41" i="4" s="1"/>
  <c r="AC41" i="4" s="1"/>
  <c r="Q41" i="4"/>
  <c r="G41" i="4"/>
  <c r="N41" i="4" s="1"/>
  <c r="P41" i="4" s="1"/>
  <c r="U40" i="4"/>
  <c r="G40" i="4"/>
  <c r="AB39" i="4"/>
  <c r="U39" i="4"/>
  <c r="N39" i="4"/>
  <c r="G39" i="4"/>
  <c r="AC38" i="4"/>
  <c r="AB38" i="4"/>
  <c r="U38" i="4"/>
  <c r="P38" i="4"/>
  <c r="N38" i="4"/>
  <c r="G38" i="4"/>
  <c r="AA37" i="4"/>
  <c r="Z37" i="4"/>
  <c r="Y37" i="4"/>
  <c r="X37" i="4"/>
  <c r="W37" i="4"/>
  <c r="V37" i="4"/>
  <c r="M37" i="4"/>
  <c r="L37" i="4"/>
  <c r="K37" i="4"/>
  <c r="J37" i="4"/>
  <c r="I37" i="4"/>
  <c r="H37" i="4"/>
  <c r="U36" i="4"/>
  <c r="AB36" i="4" s="1"/>
  <c r="G36" i="4"/>
  <c r="N36" i="4" s="1"/>
  <c r="AB35" i="4"/>
  <c r="U35" i="4"/>
  <c r="N35" i="4"/>
  <c r="G35" i="4"/>
  <c r="AC34" i="4"/>
  <c r="AD34" i="4" s="1"/>
  <c r="AE34" i="4" s="1"/>
  <c r="AB34" i="4"/>
  <c r="U34" i="4"/>
  <c r="P34" i="4"/>
  <c r="Q34" i="4" s="1"/>
  <c r="N34" i="4"/>
  <c r="G34" i="4"/>
  <c r="AD33" i="4"/>
  <c r="AE33" i="4" s="1"/>
  <c r="U33" i="4"/>
  <c r="AB33" i="4" s="1"/>
  <c r="AC33" i="4" s="1"/>
  <c r="Q33" i="4"/>
  <c r="G33" i="4"/>
  <c r="N33" i="4" s="1"/>
  <c r="P33" i="4" s="1"/>
  <c r="U32" i="4"/>
  <c r="AB32" i="4" s="1"/>
  <c r="N32" i="4"/>
  <c r="G32" i="4"/>
  <c r="AB31" i="4"/>
  <c r="AC31" i="4" s="1"/>
  <c r="U31" i="4"/>
  <c r="N31" i="4"/>
  <c r="G31" i="4"/>
  <c r="AC30" i="4"/>
  <c r="AB30" i="4"/>
  <c r="AD30" i="4" s="1"/>
  <c r="AE30" i="4" s="1"/>
  <c r="U30" i="4"/>
  <c r="P30" i="4"/>
  <c r="N30" i="4"/>
  <c r="Q30" i="4" s="1"/>
  <c r="G30" i="4"/>
  <c r="AD29" i="4"/>
  <c r="AE29" i="4" s="1"/>
  <c r="AC29" i="4"/>
  <c r="AB29" i="4"/>
  <c r="U29" i="4"/>
  <c r="Q29" i="4"/>
  <c r="P29" i="4"/>
  <c r="N29" i="4"/>
  <c r="G29" i="4"/>
  <c r="U28" i="4"/>
  <c r="AB28" i="4" s="1"/>
  <c r="G28" i="4"/>
  <c r="N28" i="4" s="1"/>
  <c r="AB27" i="4"/>
  <c r="U27" i="4"/>
  <c r="U24" i="4" s="1"/>
  <c r="N27" i="4"/>
  <c r="N24" i="4" s="1"/>
  <c r="G27" i="4"/>
  <c r="AC26" i="4"/>
  <c r="AB26" i="4"/>
  <c r="AD26" i="4" s="1"/>
  <c r="AE26" i="4" s="1"/>
  <c r="U26" i="4"/>
  <c r="P26" i="4"/>
  <c r="N26" i="4"/>
  <c r="Q26" i="4" s="1"/>
  <c r="G26" i="4"/>
  <c r="AD25" i="4"/>
  <c r="AC25" i="4"/>
  <c r="AB25" i="4"/>
  <c r="U25" i="4"/>
  <c r="Q25" i="4"/>
  <c r="P25" i="4"/>
  <c r="N25" i="4"/>
  <c r="G25" i="4"/>
  <c r="AA24" i="4"/>
  <c r="Z24" i="4"/>
  <c r="Y24" i="4"/>
  <c r="X24" i="4"/>
  <c r="W24" i="4"/>
  <c r="V24" i="4"/>
  <c r="M24" i="4"/>
  <c r="L24" i="4"/>
  <c r="K24" i="4"/>
  <c r="J24" i="4"/>
  <c r="I24" i="4"/>
  <c r="H24" i="4"/>
  <c r="G24" i="4"/>
  <c r="U23" i="4"/>
  <c r="AB23" i="4" s="1"/>
  <c r="G23" i="4"/>
  <c r="N23" i="4" s="1"/>
  <c r="U22" i="4"/>
  <c r="AB22" i="4" s="1"/>
  <c r="G22" i="4"/>
  <c r="N22" i="4" s="1"/>
  <c r="AB21" i="4"/>
  <c r="U21" i="4"/>
  <c r="N21" i="4"/>
  <c r="G21" i="4"/>
  <c r="U20" i="4"/>
  <c r="AB20" i="4" s="1"/>
  <c r="G20" i="4"/>
  <c r="N20" i="4" s="1"/>
  <c r="P20" i="4" s="1"/>
  <c r="Q20" i="4" s="1"/>
  <c r="U19" i="4"/>
  <c r="AB19" i="4" s="1"/>
  <c r="G19" i="4"/>
  <c r="N19" i="4" s="1"/>
  <c r="U18" i="4"/>
  <c r="AB18" i="4" s="1"/>
  <c r="G18" i="4"/>
  <c r="N18" i="4" s="1"/>
  <c r="U17" i="4"/>
  <c r="AB17" i="4" s="1"/>
  <c r="G17" i="4"/>
  <c r="N17" i="4" s="1"/>
  <c r="AB16" i="4"/>
  <c r="U16" i="4"/>
  <c r="G16" i="4"/>
  <c r="N16" i="4" s="1"/>
  <c r="P16" i="4" s="1"/>
  <c r="Q16" i="4" s="1"/>
  <c r="U15" i="4"/>
  <c r="AB15" i="4" s="1"/>
  <c r="G15" i="4"/>
  <c r="N15" i="4" s="1"/>
  <c r="U14" i="4"/>
  <c r="AB14" i="4" s="1"/>
  <c r="G14" i="4"/>
  <c r="N14" i="4" s="1"/>
  <c r="U13" i="4"/>
  <c r="G13" i="4"/>
  <c r="N13" i="4" s="1"/>
  <c r="AB12" i="4"/>
  <c r="G12" i="4"/>
  <c r="AA11" i="4"/>
  <c r="AA76" i="4" s="1"/>
  <c r="AA77" i="4" s="1"/>
  <c r="Z11" i="4"/>
  <c r="Z76" i="4" s="1"/>
  <c r="Z77" i="4" s="1"/>
  <c r="Y11" i="4"/>
  <c r="Y76" i="4" s="1"/>
  <c r="Y77" i="4" s="1"/>
  <c r="X11" i="4"/>
  <c r="X76" i="4" s="1"/>
  <c r="X77" i="4" s="1"/>
  <c r="W11" i="4"/>
  <c r="W76" i="4" s="1"/>
  <c r="W77" i="4" s="1"/>
  <c r="V11" i="4"/>
  <c r="V76" i="4" s="1"/>
  <c r="V77" i="4" s="1"/>
  <c r="M11" i="4"/>
  <c r="M76" i="4" s="1"/>
  <c r="M77" i="4" s="1"/>
  <c r="L11" i="4"/>
  <c r="L76" i="4" s="1"/>
  <c r="L77" i="4" s="1"/>
  <c r="K11" i="4"/>
  <c r="K76" i="4" s="1"/>
  <c r="K77" i="4" s="1"/>
  <c r="J11" i="4"/>
  <c r="J76" i="4" s="1"/>
  <c r="J77" i="4" s="1"/>
  <c r="I11" i="4"/>
  <c r="I76" i="4" s="1"/>
  <c r="I77" i="4" s="1"/>
  <c r="H11" i="4"/>
  <c r="H76" i="4" s="1"/>
  <c r="H77" i="4" s="1"/>
  <c r="X5" i="4"/>
  <c r="W5" i="4"/>
  <c r="X4" i="4"/>
  <c r="W4" i="4"/>
  <c r="X3" i="4"/>
  <c r="W3" i="4"/>
  <c r="AA77" i="1"/>
  <c r="Z77" i="1"/>
  <c r="Y77" i="1"/>
  <c r="X77" i="1"/>
  <c r="W77" i="1"/>
  <c r="M77" i="1"/>
  <c r="K77" i="1"/>
  <c r="V77" i="1"/>
  <c r="AE75" i="1"/>
  <c r="AD75" i="1"/>
  <c r="AC75" i="1"/>
  <c r="AB75" i="1"/>
  <c r="Q75" i="1"/>
  <c r="P75" i="1"/>
  <c r="N75" i="1"/>
  <c r="AE74" i="1"/>
  <c r="AD74" i="1"/>
  <c r="AC74" i="1"/>
  <c r="AB74" i="1"/>
  <c r="Q74" i="1"/>
  <c r="P74" i="1"/>
  <c r="N74" i="1"/>
  <c r="AE73" i="1"/>
  <c r="AD73" i="1"/>
  <c r="AC73" i="1"/>
  <c r="AB73" i="1"/>
  <c r="Q73" i="1"/>
  <c r="P73" i="1"/>
  <c r="N73" i="1"/>
  <c r="AE72" i="1"/>
  <c r="AD72" i="1"/>
  <c r="AC72" i="1"/>
  <c r="AB72" i="1"/>
  <c r="Q72" i="1"/>
  <c r="P72" i="1"/>
  <c r="N72" i="1"/>
  <c r="AE71" i="1"/>
  <c r="AD71" i="1"/>
  <c r="AC71" i="1"/>
  <c r="AB71" i="1"/>
  <c r="Q71" i="1"/>
  <c r="P71" i="1"/>
  <c r="N71" i="1"/>
  <c r="AE70" i="1"/>
  <c r="AD70" i="1"/>
  <c r="AC70" i="1"/>
  <c r="AB70" i="1"/>
  <c r="Q70" i="1"/>
  <c r="P70" i="1"/>
  <c r="N70" i="1"/>
  <c r="AE69" i="1"/>
  <c r="AD69" i="1"/>
  <c r="AC69" i="1"/>
  <c r="AB69" i="1"/>
  <c r="Q69" i="1"/>
  <c r="P69" i="1"/>
  <c r="N69" i="1"/>
  <c r="AE68" i="1"/>
  <c r="AD68" i="1"/>
  <c r="AC68" i="1"/>
  <c r="AB68" i="1"/>
  <c r="Q68" i="1"/>
  <c r="P68" i="1"/>
  <c r="N68" i="1"/>
  <c r="AE67" i="1"/>
  <c r="AD67" i="1"/>
  <c r="AC67" i="1"/>
  <c r="AB67" i="1"/>
  <c r="Q67" i="1"/>
  <c r="P67" i="1"/>
  <c r="N67" i="1"/>
  <c r="AE66" i="1"/>
  <c r="AD66" i="1"/>
  <c r="AC66" i="1"/>
  <c r="AB66" i="1"/>
  <c r="Q66" i="1"/>
  <c r="P66" i="1"/>
  <c r="N66" i="1"/>
  <c r="AE65" i="1"/>
  <c r="AD65" i="1"/>
  <c r="AC65" i="1"/>
  <c r="AB65" i="1"/>
  <c r="Q65" i="1"/>
  <c r="P65" i="1"/>
  <c r="N65" i="1"/>
  <c r="AE64" i="1"/>
  <c r="AD64" i="1"/>
  <c r="AC64" i="1"/>
  <c r="AB64" i="1"/>
  <c r="Q64" i="1"/>
  <c r="P64" i="1"/>
  <c r="N64" i="1"/>
  <c r="AE63" i="1"/>
  <c r="AD63" i="1"/>
  <c r="AC63" i="1"/>
  <c r="AB63" i="1"/>
  <c r="AA63" i="1"/>
  <c r="Z63" i="1"/>
  <c r="Y63" i="1"/>
  <c r="X63" i="1"/>
  <c r="W63" i="1"/>
  <c r="V63" i="1"/>
  <c r="U63" i="1"/>
  <c r="Q63" i="1"/>
  <c r="P63" i="1"/>
  <c r="N63" i="1"/>
  <c r="M63" i="1"/>
  <c r="L63" i="1"/>
  <c r="K63" i="1"/>
  <c r="J63" i="1"/>
  <c r="I63" i="1"/>
  <c r="H63" i="1"/>
  <c r="G63" i="1"/>
  <c r="AE62" i="1"/>
  <c r="AD62" i="1"/>
  <c r="AC62" i="1"/>
  <c r="AB62" i="1"/>
  <c r="Q62" i="1"/>
  <c r="P62" i="1"/>
  <c r="N62" i="1"/>
  <c r="AE61" i="1"/>
  <c r="AD61" i="1"/>
  <c r="AC61" i="1"/>
  <c r="AB61" i="1"/>
  <c r="Q61" i="1"/>
  <c r="P61" i="1"/>
  <c r="N61" i="1"/>
  <c r="AE60" i="1"/>
  <c r="AD60" i="1"/>
  <c r="AC60" i="1"/>
  <c r="AB60" i="1"/>
  <c r="Q60" i="1"/>
  <c r="P60" i="1"/>
  <c r="N60" i="1"/>
  <c r="AE59" i="1"/>
  <c r="AD59" i="1"/>
  <c r="AC59" i="1"/>
  <c r="AB59" i="1"/>
  <c r="Q59" i="1"/>
  <c r="P59" i="1"/>
  <c r="N59" i="1"/>
  <c r="AE58" i="1"/>
  <c r="AD58" i="1"/>
  <c r="AC58" i="1"/>
  <c r="AB58" i="1"/>
  <c r="Q58" i="1"/>
  <c r="P58" i="1"/>
  <c r="N58" i="1"/>
  <c r="AE57" i="1"/>
  <c r="AD57" i="1"/>
  <c r="AC57" i="1"/>
  <c r="AB57" i="1"/>
  <c r="Q57" i="1"/>
  <c r="P57" i="1"/>
  <c r="N57" i="1"/>
  <c r="AE56" i="1"/>
  <c r="AD56" i="1"/>
  <c r="AC56" i="1"/>
  <c r="AB56" i="1"/>
  <c r="Q56" i="1"/>
  <c r="P56" i="1"/>
  <c r="N56" i="1"/>
  <c r="AE55" i="1"/>
  <c r="AD55" i="1"/>
  <c r="AC55" i="1"/>
  <c r="AB55" i="1"/>
  <c r="Q55" i="1"/>
  <c r="P55" i="1"/>
  <c r="N55" i="1"/>
  <c r="AE54" i="1"/>
  <c r="AD54" i="1"/>
  <c r="AC54" i="1"/>
  <c r="AB54" i="1"/>
  <c r="Q54" i="1"/>
  <c r="P54" i="1"/>
  <c r="N54" i="1"/>
  <c r="AE53" i="1"/>
  <c r="AD53" i="1"/>
  <c r="AC53" i="1"/>
  <c r="AB53" i="1"/>
  <c r="Q53" i="1"/>
  <c r="P53" i="1"/>
  <c r="N53" i="1"/>
  <c r="AE52" i="1"/>
  <c r="AD52" i="1"/>
  <c r="AC52" i="1"/>
  <c r="AB52" i="1"/>
  <c r="Q52" i="1"/>
  <c r="P52" i="1"/>
  <c r="N52" i="1"/>
  <c r="AE51" i="1"/>
  <c r="AD51" i="1"/>
  <c r="AC51" i="1"/>
  <c r="AB51" i="1"/>
  <c r="Q51" i="1"/>
  <c r="P51" i="1"/>
  <c r="N51" i="1"/>
  <c r="AE50" i="1"/>
  <c r="AD50" i="1"/>
  <c r="AC50" i="1"/>
  <c r="AB50" i="1"/>
  <c r="AA50" i="1"/>
  <c r="Z50" i="1"/>
  <c r="Y50" i="1"/>
  <c r="X50" i="1"/>
  <c r="W50" i="1"/>
  <c r="V50" i="1"/>
  <c r="U50" i="1"/>
  <c r="Q50" i="1"/>
  <c r="P50" i="1"/>
  <c r="N50" i="1"/>
  <c r="M50" i="1"/>
  <c r="L50" i="1"/>
  <c r="K50" i="1"/>
  <c r="J50" i="1"/>
  <c r="I50" i="1"/>
  <c r="H50" i="1"/>
  <c r="G50" i="1"/>
  <c r="AE49" i="1"/>
  <c r="AD49" i="1"/>
  <c r="AC49" i="1"/>
  <c r="AB49" i="1"/>
  <c r="Q49" i="1"/>
  <c r="P49" i="1"/>
  <c r="N49" i="1"/>
  <c r="AE48" i="1"/>
  <c r="AD48" i="1"/>
  <c r="AC48" i="1"/>
  <c r="AB48" i="1"/>
  <c r="Q48" i="1"/>
  <c r="P48" i="1"/>
  <c r="N48" i="1"/>
  <c r="AE47" i="1"/>
  <c r="AD47" i="1"/>
  <c r="AC47" i="1"/>
  <c r="AB47" i="1"/>
  <c r="Q47" i="1"/>
  <c r="P47" i="1"/>
  <c r="N47" i="1"/>
  <c r="AE46" i="1"/>
  <c r="AD46" i="1"/>
  <c r="AC46" i="1"/>
  <c r="AB46" i="1"/>
  <c r="Q46" i="1"/>
  <c r="P46" i="1"/>
  <c r="N46" i="1"/>
  <c r="AE45" i="1"/>
  <c r="AD45" i="1"/>
  <c r="AC45" i="1"/>
  <c r="AB45" i="1"/>
  <c r="Q45" i="1"/>
  <c r="P45" i="1"/>
  <c r="N45" i="1"/>
  <c r="AE44" i="1"/>
  <c r="AD44" i="1"/>
  <c r="AC44" i="1"/>
  <c r="AB44" i="1"/>
  <c r="Q44" i="1"/>
  <c r="P44" i="1"/>
  <c r="N44" i="1"/>
  <c r="AE43" i="1"/>
  <c r="AD43" i="1"/>
  <c r="AC43" i="1"/>
  <c r="AB43" i="1"/>
  <c r="Q43" i="1"/>
  <c r="P43" i="1"/>
  <c r="N43" i="1"/>
  <c r="AE42" i="1"/>
  <c r="AD42" i="1"/>
  <c r="AC42" i="1"/>
  <c r="AB42" i="1"/>
  <c r="Q42" i="1"/>
  <c r="P42" i="1"/>
  <c r="N42" i="1"/>
  <c r="AE41" i="1"/>
  <c r="AD41" i="1"/>
  <c r="AC41" i="1"/>
  <c r="AB41" i="1"/>
  <c r="Q41" i="1"/>
  <c r="P41" i="1"/>
  <c r="N41" i="1"/>
  <c r="AE40" i="1"/>
  <c r="AD40" i="1"/>
  <c r="AC40" i="1"/>
  <c r="AB40" i="1"/>
  <c r="Q40" i="1"/>
  <c r="P40" i="1"/>
  <c r="N40" i="1"/>
  <c r="AE39" i="1"/>
  <c r="AD39" i="1"/>
  <c r="AC39" i="1"/>
  <c r="AB39" i="1"/>
  <c r="Q39" i="1"/>
  <c r="P39" i="1"/>
  <c r="N39" i="1"/>
  <c r="AE38" i="1"/>
  <c r="AD38" i="1"/>
  <c r="AC38" i="1"/>
  <c r="AB38" i="1"/>
  <c r="Q38" i="1"/>
  <c r="P38" i="1"/>
  <c r="N38" i="1"/>
  <c r="AE37" i="1"/>
  <c r="AD37" i="1"/>
  <c r="AC37" i="1"/>
  <c r="AB37" i="1"/>
  <c r="AA37" i="1"/>
  <c r="Z37" i="1"/>
  <c r="Y37" i="1"/>
  <c r="X37" i="1"/>
  <c r="W37" i="1"/>
  <c r="V37" i="1"/>
  <c r="U37" i="1"/>
  <c r="Q37" i="1"/>
  <c r="P37" i="1"/>
  <c r="N37" i="1"/>
  <c r="M37" i="1"/>
  <c r="L37" i="1"/>
  <c r="K37" i="1"/>
  <c r="J37" i="1"/>
  <c r="I37" i="1"/>
  <c r="H37" i="1"/>
  <c r="G37" i="1"/>
  <c r="AE36" i="1"/>
  <c r="AD36" i="1"/>
  <c r="AC36" i="1"/>
  <c r="AB36" i="1"/>
  <c r="Q36" i="1"/>
  <c r="P36" i="1"/>
  <c r="N36" i="1"/>
  <c r="AE35" i="1"/>
  <c r="AD35" i="1"/>
  <c r="AC35" i="1"/>
  <c r="AB35" i="1"/>
  <c r="Q35" i="1"/>
  <c r="P35" i="1"/>
  <c r="N35" i="1"/>
  <c r="AE34" i="1"/>
  <c r="AD34" i="1"/>
  <c r="AC34" i="1"/>
  <c r="AB34" i="1"/>
  <c r="Q34" i="1"/>
  <c r="P34" i="1"/>
  <c r="N34" i="1"/>
  <c r="AE33" i="1"/>
  <c r="AD33" i="1"/>
  <c r="AC33" i="1"/>
  <c r="AB33" i="1"/>
  <c r="Q33" i="1"/>
  <c r="P33" i="1"/>
  <c r="N33" i="1"/>
  <c r="AE32" i="1"/>
  <c r="AD32" i="1"/>
  <c r="AC32" i="1"/>
  <c r="AB32" i="1"/>
  <c r="Q32" i="1"/>
  <c r="P32" i="1"/>
  <c r="N32" i="1"/>
  <c r="AB31" i="1"/>
  <c r="AC31" i="1" s="1"/>
  <c r="AD31" i="1" s="1"/>
  <c r="N31" i="1"/>
  <c r="AB30" i="1"/>
  <c r="N30" i="1"/>
  <c r="P30" i="1" s="1"/>
  <c r="Q30" i="1" s="1"/>
  <c r="AB29" i="1"/>
  <c r="N29" i="1"/>
  <c r="P29" i="1" s="1"/>
  <c r="Q29" i="1" s="1"/>
  <c r="AB28" i="1"/>
  <c r="AC28" i="1" s="1"/>
  <c r="AD28" i="1" s="1"/>
  <c r="N28" i="1"/>
  <c r="AB27" i="1"/>
  <c r="AC27" i="1" s="1"/>
  <c r="AD27" i="1" s="1"/>
  <c r="N27" i="1"/>
  <c r="AB26" i="1"/>
  <c r="AC26" i="1" s="1"/>
  <c r="AD26" i="1" s="1"/>
  <c r="N26" i="1"/>
  <c r="P26" i="1" s="1"/>
  <c r="Q26" i="1" s="1"/>
  <c r="AB25" i="1"/>
  <c r="AC25" i="1" s="1"/>
  <c r="AD25" i="1" s="1"/>
  <c r="N25" i="1"/>
  <c r="P25" i="1" s="1"/>
  <c r="AA24" i="1"/>
  <c r="Z24" i="1"/>
  <c r="Y24" i="1"/>
  <c r="X24" i="1"/>
  <c r="W24" i="1"/>
  <c r="V24" i="1"/>
  <c r="U24" i="1"/>
  <c r="M24" i="1"/>
  <c r="L24" i="1"/>
  <c r="K24" i="1"/>
  <c r="J24" i="1"/>
  <c r="I24" i="1"/>
  <c r="H24" i="1"/>
  <c r="G24" i="1"/>
  <c r="G76" i="1" s="1"/>
  <c r="AB23" i="1"/>
  <c r="AC23" i="1" s="1"/>
  <c r="AD23" i="1" s="1"/>
  <c r="N23" i="1"/>
  <c r="AB22" i="1"/>
  <c r="AC22" i="1" s="1"/>
  <c r="AD22" i="1" s="1"/>
  <c r="N22" i="1"/>
  <c r="P22" i="1" s="1"/>
  <c r="Q22" i="1" s="1"/>
  <c r="AB21" i="1"/>
  <c r="AC21" i="1" s="1"/>
  <c r="AD21" i="1" s="1"/>
  <c r="N21" i="1"/>
  <c r="P21" i="1" s="1"/>
  <c r="Q21" i="1" s="1"/>
  <c r="AB20" i="1"/>
  <c r="AC20" i="1" s="1"/>
  <c r="AD20" i="1" s="1"/>
  <c r="N20" i="1"/>
  <c r="AB19" i="1"/>
  <c r="AC19" i="1" s="1"/>
  <c r="AD19" i="1" s="1"/>
  <c r="N19" i="1"/>
  <c r="AB18" i="1"/>
  <c r="AC18" i="1" s="1"/>
  <c r="N18" i="1"/>
  <c r="P18" i="1" s="1"/>
  <c r="Q18" i="1" s="1"/>
  <c r="AB17" i="1"/>
  <c r="AC17" i="1" s="1"/>
  <c r="AD17" i="1" s="1"/>
  <c r="N17" i="1"/>
  <c r="P17" i="1" s="1"/>
  <c r="Q17" i="1" s="1"/>
  <c r="AB16" i="1"/>
  <c r="AC16" i="1" s="1"/>
  <c r="AD16" i="1" s="1"/>
  <c r="N16" i="1"/>
  <c r="P16" i="1" s="1"/>
  <c r="AB15" i="1"/>
  <c r="AC15" i="1" s="1"/>
  <c r="AD15" i="1" s="1"/>
  <c r="N15" i="1"/>
  <c r="AB14" i="1"/>
  <c r="AC14" i="1" s="1"/>
  <c r="AD14" i="1" s="1"/>
  <c r="N14" i="1"/>
  <c r="P14" i="1" s="1"/>
  <c r="Q14" i="1" s="1"/>
  <c r="AB13" i="1"/>
  <c r="AC13" i="1" s="1"/>
  <c r="AD13" i="1" s="1"/>
  <c r="N13" i="1"/>
  <c r="P13" i="1" s="1"/>
  <c r="Q13" i="1" s="1"/>
  <c r="AB12" i="1"/>
  <c r="N12" i="1"/>
  <c r="AA11" i="1"/>
  <c r="Z11" i="1"/>
  <c r="Y11" i="1"/>
  <c r="X11" i="1"/>
  <c r="W11" i="1"/>
  <c r="V11" i="1"/>
  <c r="U11" i="1"/>
  <c r="M11" i="1"/>
  <c r="L11" i="1"/>
  <c r="L77" i="1" s="1"/>
  <c r="K11" i="1"/>
  <c r="J11" i="1"/>
  <c r="I11" i="1"/>
  <c r="G11" i="1"/>
  <c r="X5" i="1"/>
  <c r="W5" i="1"/>
  <c r="X4" i="1"/>
  <c r="W4" i="1"/>
  <c r="X3" i="1"/>
  <c r="W3" i="1"/>
  <c r="AE22" i="23"/>
  <c r="U11" i="4" l="1"/>
  <c r="U76" i="4" s="1"/>
  <c r="U77" i="4" s="1"/>
  <c r="AC28" i="4"/>
  <c r="AD28" i="4" s="1"/>
  <c r="AE28" i="4" s="1"/>
  <c r="AD32" i="4"/>
  <c r="AE32" i="4" s="1"/>
  <c r="AC32" i="4"/>
  <c r="AB24" i="4"/>
  <c r="P28" i="4"/>
  <c r="Q28" i="4" s="1"/>
  <c r="P51" i="4"/>
  <c r="Q55" i="4"/>
  <c r="P55" i="4"/>
  <c r="P60" i="4"/>
  <c r="Q60" i="4" s="1"/>
  <c r="AD72" i="4"/>
  <c r="AE72" i="4" s="1"/>
  <c r="AC72" i="4"/>
  <c r="AE25" i="4"/>
  <c r="P27" i="4"/>
  <c r="AC27" i="4"/>
  <c r="AC24" i="4" s="1"/>
  <c r="P31" i="4"/>
  <c r="Q31" i="4" s="1"/>
  <c r="P36" i="4"/>
  <c r="Q36" i="4" s="1"/>
  <c r="Q39" i="4"/>
  <c r="P39" i="4"/>
  <c r="U37" i="4"/>
  <c r="AB40" i="4"/>
  <c r="Q44" i="4"/>
  <c r="P44" i="4"/>
  <c r="Q45" i="4"/>
  <c r="AC47" i="4"/>
  <c r="AD47" i="4" s="1"/>
  <c r="AE47" i="4" s="1"/>
  <c r="AD53" i="4"/>
  <c r="AE53" i="4" s="1"/>
  <c r="AD57" i="4"/>
  <c r="AE57" i="4" s="1"/>
  <c r="P59" i="4"/>
  <c r="Q59" i="4" s="1"/>
  <c r="AD60" i="4"/>
  <c r="AE60" i="4" s="1"/>
  <c r="AC60" i="4"/>
  <c r="AD62" i="4"/>
  <c r="AE62" i="4" s="1"/>
  <c r="G63" i="4"/>
  <c r="N64" i="4"/>
  <c r="Q65" i="4"/>
  <c r="P67" i="4"/>
  <c r="Q67" i="4" s="1"/>
  <c r="AD68" i="4"/>
  <c r="AE68" i="4" s="1"/>
  <c r="AC68" i="4"/>
  <c r="AD70" i="4"/>
  <c r="AE70" i="4" s="1"/>
  <c r="AD73" i="4"/>
  <c r="AE73" i="4" s="1"/>
  <c r="Q75" i="4"/>
  <c r="P75" i="4"/>
  <c r="Q38" i="4"/>
  <c r="AD52" i="4"/>
  <c r="AE52" i="4" s="1"/>
  <c r="AC52" i="4"/>
  <c r="Q66" i="4"/>
  <c r="Q68" i="4"/>
  <c r="P68" i="4"/>
  <c r="P71" i="4"/>
  <c r="Q71" i="4" s="1"/>
  <c r="Q27" i="4"/>
  <c r="Q24" i="4" s="1"/>
  <c r="Q35" i="4"/>
  <c r="P35" i="4"/>
  <c r="AC36" i="4"/>
  <c r="AD36" i="4" s="1"/>
  <c r="AE36" i="4" s="1"/>
  <c r="AB37" i="4"/>
  <c r="P43" i="4"/>
  <c r="Q43" i="4" s="1"/>
  <c r="AD44" i="4"/>
  <c r="AE44" i="4" s="1"/>
  <c r="AC44" i="4"/>
  <c r="P48" i="4"/>
  <c r="Q48" i="4" s="1"/>
  <c r="AB50" i="4"/>
  <c r="AD51" i="4"/>
  <c r="AC51" i="4"/>
  <c r="Q54" i="4"/>
  <c r="AD55" i="4"/>
  <c r="AE55" i="4" s="1"/>
  <c r="AC55" i="4"/>
  <c r="AB64" i="4"/>
  <c r="U63" i="4"/>
  <c r="AD66" i="4"/>
  <c r="AE66" i="4" s="1"/>
  <c r="AD71" i="4"/>
  <c r="AE71" i="4" s="1"/>
  <c r="AC71" i="4"/>
  <c r="AD74" i="4"/>
  <c r="AE74" i="4" s="1"/>
  <c r="AD31" i="4"/>
  <c r="AE31" i="4" s="1"/>
  <c r="AD35" i="4"/>
  <c r="AE35" i="4" s="1"/>
  <c r="AC35" i="4"/>
  <c r="N40" i="4"/>
  <c r="G37" i="4"/>
  <c r="AD43" i="4"/>
  <c r="AE43" i="4" s="1"/>
  <c r="AC43" i="4"/>
  <c r="AC56" i="4"/>
  <c r="AD56" i="4" s="1"/>
  <c r="AE56" i="4" s="1"/>
  <c r="Q32" i="4"/>
  <c r="P32" i="4"/>
  <c r="AD38" i="4"/>
  <c r="AD39" i="4"/>
  <c r="AE39" i="4" s="1"/>
  <c r="AC39" i="4"/>
  <c r="P47" i="4"/>
  <c r="Q47" i="4" s="1"/>
  <c r="AD48" i="4"/>
  <c r="AE48" i="4" s="1"/>
  <c r="AC48" i="4"/>
  <c r="U50" i="4"/>
  <c r="G50" i="4"/>
  <c r="N52" i="4"/>
  <c r="N50" i="4" s="1"/>
  <c r="Q56" i="4"/>
  <c r="P56" i="4"/>
  <c r="AD59" i="4"/>
  <c r="AE59" i="4" s="1"/>
  <c r="AC59" i="4"/>
  <c r="Q62" i="4"/>
  <c r="AC67" i="4"/>
  <c r="AD67" i="4" s="1"/>
  <c r="AE67" i="4" s="1"/>
  <c r="Q70" i="4"/>
  <c r="Q72" i="4"/>
  <c r="P72" i="4"/>
  <c r="Q74" i="4"/>
  <c r="AD75" i="4"/>
  <c r="AE75" i="4" s="1"/>
  <c r="AC75" i="4"/>
  <c r="AC22" i="4"/>
  <c r="AD22" i="4" s="1"/>
  <c r="AC15" i="4"/>
  <c r="AD15" i="4" s="1"/>
  <c r="AC17" i="4"/>
  <c r="AD17" i="4" s="1"/>
  <c r="AD20" i="4"/>
  <c r="AE20" i="4" s="1"/>
  <c r="AC20" i="4"/>
  <c r="AC19" i="4"/>
  <c r="AD19" i="4" s="1"/>
  <c r="AC14" i="4"/>
  <c r="AD14" i="4" s="1"/>
  <c r="AE14" i="4" s="1"/>
  <c r="AC16" i="4"/>
  <c r="AD16" i="4" s="1"/>
  <c r="AE16" i="4" s="1"/>
  <c r="AC18" i="4"/>
  <c r="AD18" i="4" s="1"/>
  <c r="AC21" i="4"/>
  <c r="AD21" i="4" s="1"/>
  <c r="AC23" i="4"/>
  <c r="AD23" i="4" s="1"/>
  <c r="AB13" i="4"/>
  <c r="AB11" i="4" s="1"/>
  <c r="AB76" i="4" s="1"/>
  <c r="AB77" i="4" s="1"/>
  <c r="AC12" i="4"/>
  <c r="P14" i="4"/>
  <c r="Q14" i="4" s="1"/>
  <c r="P23" i="4"/>
  <c r="Q23" i="4" s="1"/>
  <c r="P19" i="4"/>
  <c r="Q19" i="4" s="1"/>
  <c r="P15" i="4"/>
  <c r="Q15" i="4" s="1"/>
  <c r="P22" i="4"/>
  <c r="Q22" i="4" s="1"/>
  <c r="P18" i="4"/>
  <c r="Q18" i="4" s="1"/>
  <c r="G11" i="4"/>
  <c r="G76" i="4" s="1"/>
  <c r="G77" i="4" s="1"/>
  <c r="P13" i="4"/>
  <c r="Q13" i="4" s="1"/>
  <c r="P17" i="4"/>
  <c r="Q17" i="4" s="1"/>
  <c r="P21" i="4"/>
  <c r="Q21" i="4" s="1"/>
  <c r="N12" i="4"/>
  <c r="U32" i="23"/>
  <c r="U34" i="23" s="1"/>
  <c r="U76" i="1"/>
  <c r="U77" i="1" s="1"/>
  <c r="AE26" i="1"/>
  <c r="AE14" i="1"/>
  <c r="AE13" i="1"/>
  <c r="AE22" i="1"/>
  <c r="I76" i="1"/>
  <c r="I77" i="1" s="1"/>
  <c r="G77" i="1"/>
  <c r="AB24" i="1"/>
  <c r="AC29" i="1"/>
  <c r="AD29" i="1" s="1"/>
  <c r="AC30" i="1"/>
  <c r="AD30" i="1" s="1"/>
  <c r="AE30" i="1" s="1"/>
  <c r="AE21" i="1"/>
  <c r="AE17" i="1"/>
  <c r="P28" i="1"/>
  <c r="Q28" i="1" s="1"/>
  <c r="AE28" i="1" s="1"/>
  <c r="N24" i="1"/>
  <c r="P27" i="1"/>
  <c r="Q27" i="1" s="1"/>
  <c r="AE27" i="1" s="1"/>
  <c r="P31" i="1"/>
  <c r="Q31" i="1" s="1"/>
  <c r="AE31" i="1" s="1"/>
  <c r="Q25" i="1"/>
  <c r="AE25" i="1" s="1"/>
  <c r="AB11" i="1"/>
  <c r="AD18" i="1"/>
  <c r="AE18" i="1" s="1"/>
  <c r="AC12" i="1"/>
  <c r="AC11" i="1" s="1"/>
  <c r="P20" i="1"/>
  <c r="Q20" i="1" s="1"/>
  <c r="AE20" i="1" s="1"/>
  <c r="P15" i="1"/>
  <c r="Q15" i="1" s="1"/>
  <c r="AE15" i="1" s="1"/>
  <c r="Q16" i="1"/>
  <c r="AE16" i="1" s="1"/>
  <c r="P19" i="1"/>
  <c r="Q19" i="1" s="1"/>
  <c r="AE19" i="1" s="1"/>
  <c r="P23" i="1"/>
  <c r="Q23" i="1" s="1"/>
  <c r="AE23" i="1" s="1"/>
  <c r="P12" i="1"/>
  <c r="N11" i="1"/>
  <c r="J34" i="23"/>
  <c r="I34" i="23"/>
  <c r="M34" i="23"/>
  <c r="AC31" i="23"/>
  <c r="AE31" i="23" s="1"/>
  <c r="H34" i="23"/>
  <c r="L34" i="23"/>
  <c r="G34" i="23"/>
  <c r="K34" i="23"/>
  <c r="AE17" i="4" l="1"/>
  <c r="AE21" i="4"/>
  <c r="AE19" i="4"/>
  <c r="AE15" i="4"/>
  <c r="AE23" i="4"/>
  <c r="AE18" i="4"/>
  <c r="AE22" i="4"/>
  <c r="P40" i="4"/>
  <c r="P37" i="4" s="1"/>
  <c r="N37" i="4"/>
  <c r="AC40" i="4"/>
  <c r="AC37" i="4" s="1"/>
  <c r="P24" i="4"/>
  <c r="AD27" i="4"/>
  <c r="AC64" i="4"/>
  <c r="AC63" i="4" s="1"/>
  <c r="AB63" i="4"/>
  <c r="AC50" i="4"/>
  <c r="AE38" i="4"/>
  <c r="P52" i="4"/>
  <c r="Q52" i="4" s="1"/>
  <c r="AE51" i="4"/>
  <c r="AD50" i="4"/>
  <c r="AE50" i="4" s="1"/>
  <c r="P64" i="4"/>
  <c r="P63" i="4" s="1"/>
  <c r="N63" i="4"/>
  <c r="Q51" i="4"/>
  <c r="AC13" i="4"/>
  <c r="AC11" i="4" s="1"/>
  <c r="AC76" i="4" s="1"/>
  <c r="AC77" i="4" s="1"/>
  <c r="AD12" i="4"/>
  <c r="P12" i="4"/>
  <c r="P11" i="4" s="1"/>
  <c r="P76" i="4" s="1"/>
  <c r="P77" i="4" s="1"/>
  <c r="N11" i="4"/>
  <c r="N76" i="4" s="1"/>
  <c r="N77" i="4" s="1"/>
  <c r="AB76" i="1"/>
  <c r="AB77" i="1" s="1"/>
  <c r="N76" i="1"/>
  <c r="N77" i="1" s="1"/>
  <c r="AE29" i="1"/>
  <c r="AD24" i="1"/>
  <c r="AC24" i="1"/>
  <c r="AC76" i="1" s="1"/>
  <c r="AC77" i="1" s="1"/>
  <c r="P24" i="1"/>
  <c r="Q24" i="1"/>
  <c r="AD12" i="1"/>
  <c r="AD11" i="1" s="1"/>
  <c r="P11" i="1"/>
  <c r="Q12" i="1"/>
  <c r="Q11" i="1" s="1"/>
  <c r="P50" i="4" l="1"/>
  <c r="AD64" i="4"/>
  <c r="AD40" i="4"/>
  <c r="Q40" i="4"/>
  <c r="Q37" i="4" s="1"/>
  <c r="Q50" i="4"/>
  <c r="Q64" i="4"/>
  <c r="Q63" i="4" s="1"/>
  <c r="AE27" i="4"/>
  <c r="AD24" i="4"/>
  <c r="AE24" i="4" s="1"/>
  <c r="AD13" i="4"/>
  <c r="AE13" i="4" s="1"/>
  <c r="AD11" i="4"/>
  <c r="Q12" i="4"/>
  <c r="Q11" i="4" s="1"/>
  <c r="Q76" i="4" s="1"/>
  <c r="Q77" i="4" s="1"/>
  <c r="AD76" i="1"/>
  <c r="AE76" i="1" s="1"/>
  <c r="AE24" i="1"/>
  <c r="P76" i="1"/>
  <c r="P77" i="1" s="1"/>
  <c r="AE12" i="1"/>
  <c r="Q77" i="1"/>
  <c r="AE11" i="1"/>
  <c r="AE12" i="4" l="1"/>
  <c r="AE40" i="4"/>
  <c r="AD37" i="4"/>
  <c r="AE37" i="4" s="1"/>
  <c r="AD63" i="4"/>
  <c r="AE63" i="4" s="1"/>
  <c r="AE64" i="4"/>
  <c r="AE11" i="4"/>
  <c r="AD77" i="1"/>
  <c r="AE77" i="1" s="1"/>
  <c r="AE32" i="23"/>
  <c r="AD76" i="4" l="1"/>
  <c r="AD77" i="4" s="1"/>
  <c r="AE77" i="4" s="1"/>
  <c r="AE34" i="23"/>
  <c r="I8" i="23"/>
  <c r="AE76" i="4" l="1"/>
</calcChain>
</file>

<file path=xl/sharedStrings.xml><?xml version="1.0" encoding="utf-8"?>
<sst xmlns="http://schemas.openxmlformats.org/spreadsheetml/2006/main" count="445" uniqueCount="142">
  <si>
    <t>職種</t>
    <rPh sb="0" eb="2">
      <t>ショクシュ</t>
    </rPh>
    <phoneticPr fontId="7"/>
  </si>
  <si>
    <t>H31.4～</t>
  </si>
  <si>
    <t>賞与</t>
    <rPh sb="0" eb="2">
      <t>ショウヨ</t>
    </rPh>
    <phoneticPr fontId="7"/>
  </si>
  <si>
    <t>（通勤）手当</t>
    <rPh sb="1" eb="3">
      <t>ツウキン</t>
    </rPh>
    <rPh sb="4" eb="6">
      <t>テアテ</t>
    </rPh>
    <phoneticPr fontId="7"/>
  </si>
  <si>
    <t>基本給</t>
    <rPh sb="0" eb="3">
      <t>キホンキュウ</t>
    </rPh>
    <phoneticPr fontId="7"/>
  </si>
  <si>
    <t>法人名</t>
    <rPh sb="0" eb="2">
      <t>ホウジン</t>
    </rPh>
    <rPh sb="2" eb="3">
      <t>メイ</t>
    </rPh>
    <phoneticPr fontId="7"/>
  </si>
  <si>
    <t>事業主負担分法定福利費</t>
    <rPh sb="0" eb="3">
      <t>ジギョウヌシ</t>
    </rPh>
    <rPh sb="3" eb="6">
      <t>フタンブン</t>
    </rPh>
    <rPh sb="6" eb="8">
      <t>ホウテイ</t>
    </rPh>
    <rPh sb="8" eb="11">
      <t>フクリヒ</t>
    </rPh>
    <phoneticPr fontId="7"/>
  </si>
  <si>
    <t>氏名</t>
    <rPh sb="0" eb="2">
      <t>シメイ</t>
    </rPh>
    <phoneticPr fontId="7"/>
  </si>
  <si>
    <t>雇用保険</t>
    <rPh sb="0" eb="2">
      <t>コヨウ</t>
    </rPh>
    <rPh sb="2" eb="4">
      <t>ホケン</t>
    </rPh>
    <phoneticPr fontId="15"/>
  </si>
  <si>
    <t>改善前の賃金水準額</t>
    <rPh sb="0" eb="2">
      <t>カイゼン</t>
    </rPh>
    <rPh sb="2" eb="3">
      <t>マエ</t>
    </rPh>
    <rPh sb="4" eb="6">
      <t>チンギン</t>
    </rPh>
    <rPh sb="6" eb="8">
      <t>スイジュン</t>
    </rPh>
    <rPh sb="8" eb="9">
      <t>ガク</t>
    </rPh>
    <phoneticPr fontId="7"/>
  </si>
  <si>
    <t>（　　）手当</t>
    <rPh sb="4" eb="6">
      <t>テアテ</t>
    </rPh>
    <phoneticPr fontId="7"/>
  </si>
  <si>
    <t>令和　</t>
    <rPh sb="0" eb="2">
      <t>レイワ</t>
    </rPh>
    <phoneticPr fontId="7"/>
  </si>
  <si>
    <t>子ども・子育て拠出金</t>
    <phoneticPr fontId="15"/>
  </si>
  <si>
    <t>事業主
負担額</t>
    <rPh sb="0" eb="3">
      <t>ジギョウヌシ</t>
    </rPh>
    <rPh sb="4" eb="7">
      <t>フタンガク</t>
    </rPh>
    <phoneticPr fontId="7"/>
  </si>
  <si>
    <t>年月</t>
    <rPh sb="0" eb="2">
      <t>ネンゲツ</t>
    </rPh>
    <phoneticPr fontId="7"/>
  </si>
  <si>
    <t>小計</t>
    <rPh sb="0" eb="2">
      <t>ショウケイ</t>
    </rPh>
    <phoneticPr fontId="7"/>
  </si>
  <si>
    <t>初めて加算を取得した月の前年度の賃金の総額</t>
    <rPh sb="0" eb="1">
      <t>ハジ</t>
    </rPh>
    <rPh sb="3" eb="5">
      <t>カサン</t>
    </rPh>
    <rPh sb="6" eb="8">
      <t>シュトク</t>
    </rPh>
    <rPh sb="10" eb="11">
      <t>ツキ</t>
    </rPh>
    <phoneticPr fontId="7"/>
  </si>
  <si>
    <t>月給者用①</t>
    <rPh sb="0" eb="2">
      <t>ゲッキュウ</t>
    </rPh>
    <rPh sb="2" eb="3">
      <t>シャ</t>
    </rPh>
    <rPh sb="3" eb="4">
      <t>ヨウ</t>
    </rPh>
    <phoneticPr fontId="7"/>
  </si>
  <si>
    <t>合計</t>
    <rPh sb="0" eb="2">
      <t>ゴウケイ</t>
    </rPh>
    <phoneticPr fontId="7"/>
  </si>
  <si>
    <t>手当</t>
    <rPh sb="0" eb="2">
      <t>テアテ</t>
    </rPh>
    <phoneticPr fontId="7"/>
  </si>
  <si>
    <t>サービス種別</t>
    <rPh sb="4" eb="6">
      <t>シュベツ</t>
    </rPh>
    <phoneticPr fontId="7"/>
  </si>
  <si>
    <t>対象職員</t>
    <rPh sb="0" eb="2">
      <t>タイショウ</t>
    </rPh>
    <rPh sb="2" eb="4">
      <t>ショクイン</t>
    </rPh>
    <phoneticPr fontId="7"/>
  </si>
  <si>
    <t>改善後の賃金額</t>
    <rPh sb="0" eb="2">
      <t>カイゼン</t>
    </rPh>
    <rPh sb="2" eb="3">
      <t>ゴ</t>
    </rPh>
    <rPh sb="4" eb="7">
      <t>チンギンガク</t>
    </rPh>
    <phoneticPr fontId="7"/>
  </si>
  <si>
    <t>事業所名</t>
    <rPh sb="0" eb="3">
      <t>ジギョウショ</t>
    </rPh>
    <rPh sb="3" eb="4">
      <t>メイ</t>
    </rPh>
    <phoneticPr fontId="7"/>
  </si>
  <si>
    <t>月給者</t>
    <rPh sb="0" eb="3">
      <t>ゲッキュウシャ</t>
    </rPh>
    <phoneticPr fontId="7"/>
  </si>
  <si>
    <t>参考様式</t>
    <rPh sb="0" eb="2">
      <t>サンコウ</t>
    </rPh>
    <rPh sb="2" eb="4">
      <t>ヨウシキ</t>
    </rPh>
    <phoneticPr fontId="7"/>
  </si>
  <si>
    <t>（資格）手当</t>
    <rPh sb="1" eb="3">
      <t>シカク</t>
    </rPh>
    <rPh sb="4" eb="6">
      <t>テアテ</t>
    </rPh>
    <phoneticPr fontId="7"/>
  </si>
  <si>
    <t>賃金改善内容</t>
    <rPh sb="0" eb="2">
      <t>チンギン</t>
    </rPh>
    <rPh sb="2" eb="4">
      <t>カイゼン</t>
    </rPh>
    <rPh sb="4" eb="6">
      <t>ナイヨウ</t>
    </rPh>
    <phoneticPr fontId="7"/>
  </si>
  <si>
    <t>（処遇改善）手当</t>
    <rPh sb="1" eb="3">
      <t>ショグウ</t>
    </rPh>
    <rPh sb="3" eb="5">
      <t>カイゼン</t>
    </rPh>
    <rPh sb="6" eb="8">
      <t>テアテ</t>
    </rPh>
    <phoneticPr fontId="7"/>
  </si>
  <si>
    <t>負担率</t>
    <rPh sb="0" eb="3">
      <t>フタンリツ</t>
    </rPh>
    <phoneticPr fontId="7"/>
  </si>
  <si>
    <t>生年月日</t>
    <rPh sb="0" eb="2">
      <t>セイネン</t>
    </rPh>
    <rPh sb="2" eb="4">
      <t>ガッピ</t>
    </rPh>
    <phoneticPr fontId="7"/>
  </si>
  <si>
    <t>累計②</t>
    <rPh sb="0" eb="2">
      <t>ルイケイ</t>
    </rPh>
    <phoneticPr fontId="7"/>
  </si>
  <si>
    <t>累計①</t>
    <rPh sb="0" eb="2">
      <t>ルイケイ</t>
    </rPh>
    <phoneticPr fontId="7"/>
  </si>
  <si>
    <t>事業主
負担分
法定福利費</t>
    <rPh sb="0" eb="3">
      <t>ジギョウヌシ</t>
    </rPh>
    <rPh sb="4" eb="7">
      <t>フタンブン</t>
    </rPh>
    <rPh sb="8" eb="10">
      <t>ホウテイ</t>
    </rPh>
    <rPh sb="10" eb="13">
      <t>フクリヒ</t>
    </rPh>
    <phoneticPr fontId="7"/>
  </si>
  <si>
    <t xml:space="preserve">改善率
</t>
    <rPh sb="0" eb="3">
      <t>カイゼンリツ</t>
    </rPh>
    <phoneticPr fontId="7"/>
  </si>
  <si>
    <t>40歳以上</t>
    <rPh sb="2" eb="3">
      <t>サイ</t>
    </rPh>
    <rPh sb="3" eb="5">
      <t>イジョウ</t>
    </rPh>
    <phoneticPr fontId="15"/>
  </si>
  <si>
    <t>氏名等</t>
    <rPh sb="0" eb="2">
      <t>シメイ</t>
    </rPh>
    <rPh sb="2" eb="3">
      <t>トウ</t>
    </rPh>
    <phoneticPr fontId="7"/>
  </si>
  <si>
    <t>終期</t>
    <rPh sb="0" eb="2">
      <t>シュウキ</t>
    </rPh>
    <phoneticPr fontId="7"/>
  </si>
  <si>
    <t>介護保険</t>
    <rPh sb="0" eb="2">
      <t>カイゴ</t>
    </rPh>
    <rPh sb="2" eb="4">
      <t>ホケン</t>
    </rPh>
    <phoneticPr fontId="15"/>
  </si>
  <si>
    <t>（諸）手当</t>
    <rPh sb="1" eb="2">
      <t>ショ</t>
    </rPh>
    <rPh sb="3" eb="5">
      <t>テアテ</t>
    </rPh>
    <phoneticPr fontId="7"/>
  </si>
  <si>
    <t>小計</t>
    <rPh sb="0" eb="1">
      <t>ショウ</t>
    </rPh>
    <rPh sb="1" eb="2">
      <t>ケイ</t>
    </rPh>
    <phoneticPr fontId="7"/>
  </si>
  <si>
    <t>40歳未満</t>
    <rPh sb="2" eb="3">
      <t>サイ</t>
    </rPh>
    <rPh sb="3" eb="5">
      <t>ミマン</t>
    </rPh>
    <phoneticPr fontId="15"/>
  </si>
  <si>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7"/>
  </si>
  <si>
    <t>日・時給者</t>
    <rPh sb="0" eb="1">
      <t>ニチ</t>
    </rPh>
    <rPh sb="2" eb="4">
      <t>ジキュウ</t>
    </rPh>
    <rPh sb="4" eb="5">
      <t>シャ</t>
    </rPh>
    <phoneticPr fontId="7"/>
  </si>
  <si>
    <t>賃金改善所要額</t>
    <rPh sb="0" eb="2">
      <t>チンギン</t>
    </rPh>
    <rPh sb="2" eb="4">
      <t>カイゼン</t>
    </rPh>
    <rPh sb="4" eb="7">
      <t>ショヨウガク</t>
    </rPh>
    <phoneticPr fontId="7"/>
  </si>
  <si>
    <t>労災保険</t>
    <rPh sb="0" eb="2">
      <t>ロウサイ</t>
    </rPh>
    <rPh sb="2" eb="4">
      <t>ホケン</t>
    </rPh>
    <phoneticPr fontId="15"/>
  </si>
  <si>
    <t>厚生年金</t>
    <rPh sb="0" eb="2">
      <t>コウセイ</t>
    </rPh>
    <rPh sb="2" eb="4">
      <t>ネンキン</t>
    </rPh>
    <phoneticPr fontId="15"/>
  </si>
  <si>
    <t>健康保険※</t>
    <rPh sb="0" eb="2">
      <t>ケンコウ</t>
    </rPh>
    <rPh sb="2" eb="4">
      <t>ホケン</t>
    </rPh>
    <phoneticPr fontId="15"/>
  </si>
  <si>
    <t>◎参考料率（事業主負担分）～※協会けんぽ参照</t>
    <rPh sb="1" eb="3">
      <t>サンコウ</t>
    </rPh>
    <rPh sb="3" eb="5">
      <t>リョウリツ</t>
    </rPh>
    <rPh sb="6" eb="9">
      <t>ジギョウヌシ</t>
    </rPh>
    <rPh sb="9" eb="12">
      <t>フタンブン</t>
    </rPh>
    <rPh sb="15" eb="17">
      <t>キョウカイ</t>
    </rPh>
    <rPh sb="20" eb="22">
      <t>サンショウ</t>
    </rPh>
    <phoneticPr fontId="15"/>
  </si>
  <si>
    <t>R2.3～</t>
  </si>
  <si>
    <t>R2.4～</t>
  </si>
  <si>
    <t>年度　処遇改善加算賃金支給総額　内訳書</t>
  </si>
  <si>
    <t>年度　処遇改善加算賃金支給総額　総括表</t>
  </si>
  <si>
    <t>改善実施期間
（始期）</t>
    <rPh sb="0" eb="2">
      <t>カイゼン</t>
    </rPh>
    <rPh sb="2" eb="4">
      <t>ジッシ</t>
    </rPh>
    <rPh sb="4" eb="6">
      <t>キカン</t>
    </rPh>
    <rPh sb="8" eb="9">
      <t>ハジ</t>
    </rPh>
    <rPh sb="9" eb="10">
      <t>キ</t>
    </rPh>
    <phoneticPr fontId="7"/>
  </si>
  <si>
    <t>～</t>
  </si>
  <si>
    <t>改善実施期間</t>
    <rPh sb="0" eb="2">
      <t>カイゼン</t>
    </rPh>
    <rPh sb="2" eb="4">
      <t>ジッシ</t>
    </rPh>
    <rPh sb="4" eb="6">
      <t>キカン</t>
    </rPh>
    <phoneticPr fontId="7"/>
  </si>
  <si>
    <t>始期</t>
    <rPh sb="0" eb="2">
      <t>シキ</t>
    </rPh>
    <phoneticPr fontId="7"/>
  </si>
  <si>
    <t>№</t>
  </si>
  <si>
    <t>（内訳）</t>
    <rPh sb="1" eb="3">
      <t>ウチワケ</t>
    </rPh>
    <phoneticPr fontId="7"/>
  </si>
  <si>
    <t>資格</t>
    <rPh sb="0" eb="2">
      <t>シカク</t>
    </rPh>
    <phoneticPr fontId="7"/>
  </si>
  <si>
    <t>　　年　　月</t>
    <rPh sb="2" eb="3">
      <t>ネン</t>
    </rPh>
    <rPh sb="5" eb="6">
      <t>ガツ</t>
    </rPh>
    <phoneticPr fontId="7"/>
  </si>
  <si>
    <t>改善実施期間
（始期）</t>
    <rPh sb="0" eb="2">
      <t>カイゼン</t>
    </rPh>
    <rPh sb="2" eb="4">
      <t>ジッシ</t>
    </rPh>
    <rPh sb="4" eb="6">
      <t>キカン</t>
    </rPh>
    <rPh sb="8" eb="10">
      <t>シキ</t>
    </rPh>
    <phoneticPr fontId="7"/>
  </si>
  <si>
    <t>改善実施期間
（終期）</t>
    <rPh sb="0" eb="2">
      <t>カイゼン</t>
    </rPh>
    <rPh sb="2" eb="4">
      <t>ジッシ</t>
    </rPh>
    <rPh sb="4" eb="6">
      <t>キカン</t>
    </rPh>
    <rPh sb="8" eb="10">
      <t>シュウキ</t>
    </rPh>
    <phoneticPr fontId="7"/>
  </si>
  <si>
    <t>勤務時間
（日数）</t>
  </si>
  <si>
    <t>時給
（日給）</t>
  </si>
  <si>
    <t>諸手当等</t>
    <rPh sb="0" eb="1">
      <t>ショ</t>
    </rPh>
    <rPh sb="1" eb="3">
      <t>テアテ</t>
    </rPh>
    <rPh sb="3" eb="4">
      <t>トウ</t>
    </rPh>
    <phoneticPr fontId="7"/>
  </si>
  <si>
    <t>日・時給者用①</t>
  </si>
  <si>
    <t>株式会社　○○○○</t>
  </si>
  <si>
    <t>株式会社　○○○○</t>
    <phoneticPr fontId="7"/>
  </si>
  <si>
    <t>××××訪問介護事業所</t>
  </si>
  <si>
    <t>××××訪問介護事業所</t>
    <phoneticPr fontId="7"/>
  </si>
  <si>
    <t>訪問介護</t>
    <rPh sb="0" eb="4">
      <t>ホウモンカイゴ</t>
    </rPh>
    <phoneticPr fontId="7"/>
  </si>
  <si>
    <t>基本給の増額，資格手当の新設，処遇改善手当の新設</t>
    <rPh sb="0" eb="3">
      <t>キホンキュウ</t>
    </rPh>
    <rPh sb="4" eb="6">
      <t>ゾウガク</t>
    </rPh>
    <rPh sb="7" eb="9">
      <t>シカク</t>
    </rPh>
    <rPh sb="9" eb="11">
      <t>テアテ</t>
    </rPh>
    <rPh sb="12" eb="14">
      <t>シンセツ</t>
    </rPh>
    <rPh sb="15" eb="17">
      <t>ショグウ</t>
    </rPh>
    <rPh sb="17" eb="19">
      <t>カイゼン</t>
    </rPh>
    <rPh sb="19" eb="21">
      <t>テアテ</t>
    </rPh>
    <rPh sb="22" eb="24">
      <t>シンセツ</t>
    </rPh>
    <phoneticPr fontId="7"/>
  </si>
  <si>
    <t>介護職員</t>
    <rPh sb="0" eb="2">
      <t>カイゴ</t>
    </rPh>
    <rPh sb="2" eb="4">
      <t>ショクイン</t>
    </rPh>
    <phoneticPr fontId="7"/>
  </si>
  <si>
    <t>介護福祉士</t>
    <rPh sb="0" eb="2">
      <t>カイゴ</t>
    </rPh>
    <rPh sb="2" eb="5">
      <t>フクシシ</t>
    </rPh>
    <phoneticPr fontId="7"/>
  </si>
  <si>
    <t>H31.4</t>
    <phoneticPr fontId="7"/>
  </si>
  <si>
    <t>R1.5</t>
    <phoneticPr fontId="7"/>
  </si>
  <si>
    <t>R1.6</t>
    <phoneticPr fontId="7"/>
  </si>
  <si>
    <t>R1.7</t>
  </si>
  <si>
    <t>R1.8</t>
  </si>
  <si>
    <t>R1.9</t>
  </si>
  <si>
    <t>R1.10</t>
  </si>
  <si>
    <t>R1.11</t>
  </si>
  <si>
    <t>R1.12</t>
  </si>
  <si>
    <t>R2.1</t>
    <phoneticPr fontId="7"/>
  </si>
  <si>
    <t>R2.2</t>
  </si>
  <si>
    <t>R2.2</t>
    <phoneticPr fontId="7"/>
  </si>
  <si>
    <t>R.2.3</t>
    <phoneticPr fontId="7"/>
  </si>
  <si>
    <t>平成31年4月</t>
    <rPh sb="0" eb="2">
      <t>ヘイセイ</t>
    </rPh>
    <rPh sb="4" eb="5">
      <t>ネン</t>
    </rPh>
    <rPh sb="6" eb="7">
      <t>ガツ</t>
    </rPh>
    <phoneticPr fontId="7"/>
  </si>
  <si>
    <t>令和2年3月</t>
    <rPh sb="0" eb="2">
      <t>レイワ</t>
    </rPh>
    <rPh sb="3" eb="4">
      <t>ネン</t>
    </rPh>
    <rPh sb="5" eb="6">
      <t>ガツ</t>
    </rPh>
    <phoneticPr fontId="7"/>
  </si>
  <si>
    <t>H23.4</t>
    <phoneticPr fontId="7"/>
  </si>
  <si>
    <t>H23.5</t>
  </si>
  <si>
    <t>H23.6</t>
  </si>
  <si>
    <t>H23.7</t>
  </si>
  <si>
    <t>H23.8</t>
  </si>
  <si>
    <t>H23.9</t>
  </si>
  <si>
    <t>H23.10</t>
  </si>
  <si>
    <t>H23.11</t>
  </si>
  <si>
    <t>H23.12</t>
  </si>
  <si>
    <t>H24.1</t>
    <phoneticPr fontId="7"/>
  </si>
  <si>
    <t>H24.2</t>
  </si>
  <si>
    <t>H24.2</t>
    <phoneticPr fontId="7"/>
  </si>
  <si>
    <t>H24.3</t>
  </si>
  <si>
    <t>H24.3</t>
    <phoneticPr fontId="7"/>
  </si>
  <si>
    <t>平成23年4月</t>
    <rPh sb="0" eb="2">
      <t>ヘイセイ</t>
    </rPh>
    <rPh sb="4" eb="5">
      <t>ネン</t>
    </rPh>
    <rPh sb="6" eb="7">
      <t>ガツ</t>
    </rPh>
    <phoneticPr fontId="7"/>
  </si>
  <si>
    <t>平成24年3月</t>
    <rPh sb="0" eb="2">
      <t>ヘイセイ</t>
    </rPh>
    <rPh sb="4" eb="5">
      <t>ネン</t>
    </rPh>
    <rPh sb="6" eb="7">
      <t>ガツ</t>
    </rPh>
    <phoneticPr fontId="7"/>
  </si>
  <si>
    <t>旭川　花子</t>
    <rPh sb="0" eb="2">
      <t>アサヒカワ</t>
    </rPh>
    <rPh sb="3" eb="5">
      <t>ハナコ</t>
    </rPh>
    <phoneticPr fontId="7"/>
  </si>
  <si>
    <t>札幌　良子</t>
    <rPh sb="0" eb="2">
      <t>サッポロ</t>
    </rPh>
    <rPh sb="3" eb="5">
      <t>ヨシコ</t>
    </rPh>
    <phoneticPr fontId="7"/>
  </si>
  <si>
    <t>○○　○○</t>
    <phoneticPr fontId="7"/>
  </si>
  <si>
    <t>R1.9</t>
    <phoneticPr fontId="7"/>
  </si>
  <si>
    <t>R2.1</t>
    <phoneticPr fontId="7"/>
  </si>
  <si>
    <t>R2.3</t>
  </si>
  <si>
    <t>H23.9</t>
    <phoneticPr fontId="7"/>
  </si>
  <si>
    <t>H24.1</t>
    <phoneticPr fontId="7"/>
  </si>
  <si>
    <t>平成23年4月</t>
    <rPh sb="0" eb="2">
      <t>ヘイセイ</t>
    </rPh>
    <rPh sb="4" eb="5">
      <t>ネン</t>
    </rPh>
    <rPh sb="6" eb="7">
      <t>ガツ</t>
    </rPh>
    <phoneticPr fontId="7"/>
  </si>
  <si>
    <t>平成24年3月</t>
    <rPh sb="0" eb="2">
      <t>ヘイセイ</t>
    </rPh>
    <rPh sb="4" eb="5">
      <t>ネン</t>
    </rPh>
    <rPh sb="6" eb="7">
      <t>ガツ</t>
    </rPh>
    <phoneticPr fontId="7"/>
  </si>
  <si>
    <t>（省略）</t>
    <rPh sb="1" eb="3">
      <t>ショウリャク</t>
    </rPh>
    <phoneticPr fontId="7"/>
  </si>
  <si>
    <t>指導　太郎</t>
    <rPh sb="0" eb="2">
      <t>シドウ</t>
    </rPh>
    <rPh sb="3" eb="5">
      <t>タロウ</t>
    </rPh>
    <phoneticPr fontId="7"/>
  </si>
  <si>
    <t>H31.4</t>
    <phoneticPr fontId="7"/>
  </si>
  <si>
    <t>R1.5</t>
    <phoneticPr fontId="7"/>
  </si>
  <si>
    <t>R1.6</t>
    <phoneticPr fontId="7"/>
  </si>
  <si>
    <t>R2.1</t>
    <phoneticPr fontId="7"/>
  </si>
  <si>
    <t>R.2.2</t>
    <phoneticPr fontId="7"/>
  </si>
  <si>
    <t>R2.3</t>
    <phoneticPr fontId="7"/>
  </si>
  <si>
    <t>H23.4</t>
    <phoneticPr fontId="7"/>
  </si>
  <si>
    <t>△△　△△</t>
    <phoneticPr fontId="7"/>
  </si>
  <si>
    <t>　【④ⅰ-ⅱ】※</t>
    <phoneticPr fontId="7"/>
  </si>
  <si>
    <t>　【④ⅰ】※</t>
    <phoneticPr fontId="7"/>
  </si>
  <si>
    <t>　【④ⅱ】※</t>
    <phoneticPr fontId="7"/>
  </si>
  <si>
    <t>（お）</t>
    <phoneticPr fontId="7"/>
  </si>
  <si>
    <t>（く）</t>
    <phoneticPr fontId="7"/>
  </si>
  <si>
    <t>（あ）</t>
    <phoneticPr fontId="7"/>
  </si>
  <si>
    <t>（い）</t>
    <phoneticPr fontId="7"/>
  </si>
  <si>
    <t>（う）</t>
    <phoneticPr fontId="7"/>
  </si>
  <si>
    <t>（え）</t>
    <phoneticPr fontId="7"/>
  </si>
  <si>
    <t>（か）</t>
    <phoneticPr fontId="7"/>
  </si>
  <si>
    <t>（き）</t>
    <phoneticPr fontId="7"/>
  </si>
  <si>
    <t>転記の仕方：内訳書の転記する箇所を選択→右クリック→コピー→総括表の貼り付ける箇所を選択→右クリック→「貼り付けのオプション：値」を選択→貼り付け</t>
    <rPh sb="0" eb="2">
      <t>テンキ</t>
    </rPh>
    <rPh sb="3" eb="5">
      <t>シカタ</t>
    </rPh>
    <rPh sb="52" eb="53">
      <t>ハ</t>
    </rPh>
    <rPh sb="54" eb="55">
      <t>ツ</t>
    </rPh>
    <rPh sb="63" eb="64">
      <t>アタイ</t>
    </rPh>
    <rPh sb="66" eb="68">
      <t>センタク</t>
    </rPh>
    <rPh sb="69" eb="70">
      <t>ハ</t>
    </rPh>
    <rPh sb="71" eb="72">
      <t>ツ</t>
    </rPh>
    <phoneticPr fontId="7"/>
  </si>
  <si>
    <t>株式会社　○○○○</t>
    <phoneticPr fontId="7"/>
  </si>
  <si>
    <t>××××訪問介護事業所</t>
    <phoneticPr fontId="7"/>
  </si>
  <si>
    <t>平成31年9月</t>
    <rPh sb="0" eb="2">
      <t>ヘイセイ</t>
    </rPh>
    <rPh sb="4" eb="5">
      <t>ネン</t>
    </rPh>
    <rPh sb="6" eb="7">
      <t>ガツ</t>
    </rPh>
    <phoneticPr fontId="7"/>
  </si>
  <si>
    <t>平成23年9月</t>
    <rPh sb="0" eb="2">
      <t>ヘイセイ</t>
    </rPh>
    <rPh sb="4" eb="5">
      <t>ネン</t>
    </rPh>
    <rPh sb="6" eb="7">
      <t>ガツ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</si>
</sst>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 &quot;#,##0.00"/>
    <numFmt numFmtId="177" formatCode="0.0%"/>
    <numFmt numFmtId="178" formatCode="0.000%"/>
  </numFmts>
  <fonts count="17" x14ac:knownFonts="1">
    <font>
      <sz val="11"/>
      <color theme="1"/>
      <name val="ＭＳ Ｐゴシック"/>
      <family val="3"/>
      <scheme val="minor"/>
    </font>
    <font>
      <b/>
      <sz val="12"/>
      <name val="Arial"/>
      <family val="2"/>
    </font>
    <font>
      <sz val="10"/>
      <name val="ＭＳ ゴシック"/>
      <family val="3"/>
    </font>
    <font>
      <sz val="11"/>
      <color indexed="8"/>
      <name val="ＭＳ Ｐゴシック"/>
      <family val="3"/>
    </font>
    <font>
      <sz val="14"/>
      <name val="ＭＳ 明朝"/>
      <family val="1"/>
    </font>
    <font>
      <sz val="11"/>
      <name val="ＭＳ Ｐゴシック"/>
      <family val="3"/>
    </font>
    <font>
      <sz val="11"/>
      <color theme="1"/>
      <name val="ＭＳ Ｐゴシック"/>
      <family val="3"/>
      <scheme val="minor"/>
    </font>
    <font>
      <sz val="6"/>
      <name val="ＭＳ Ｐゴシック"/>
      <family val="3"/>
      <scheme val="minor"/>
    </font>
    <font>
      <b/>
      <sz val="11"/>
      <color theme="1"/>
      <name val="ＭＳ Ｐゴシック"/>
      <family val="3"/>
      <scheme val="minor"/>
    </font>
    <font>
      <sz val="10"/>
      <color theme="1"/>
      <name val="ＭＳ Ｐゴシック"/>
      <family val="3"/>
      <scheme val="minor"/>
    </font>
    <font>
      <sz val="8"/>
      <color theme="1"/>
      <name val="ＭＳ Ｐゴシック"/>
      <family val="3"/>
      <scheme val="minor"/>
    </font>
    <font>
      <sz val="9"/>
      <color theme="1"/>
      <name val="ＭＳ Ｐゴシック"/>
      <family val="2"/>
      <scheme val="minor"/>
    </font>
    <font>
      <sz val="12"/>
      <color theme="1"/>
      <name val="ＭＳ Ｐゴシック"/>
      <family val="3"/>
      <scheme val="minor"/>
    </font>
    <font>
      <sz val="10"/>
      <color indexed="8"/>
      <name val="ＭＳ Ｐゴシック"/>
      <family val="3"/>
    </font>
    <font>
      <sz val="6"/>
      <color indexed="8"/>
      <name val="ＭＳ Ｐゴシック"/>
      <family val="3"/>
    </font>
    <font>
      <sz val="6"/>
      <name val="ＭＳ Ｐゴシック"/>
      <family val="3"/>
    </font>
    <font>
      <sz val="10"/>
      <color rgb="FF00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90D7F0"/>
        <bgColor indexed="64"/>
      </patternFill>
    </fill>
    <fill>
      <patternFill patternType="solid">
        <fgColor theme="8" tint="0.59999389629810485"/>
        <bgColor indexed="64"/>
      </patternFill>
    </fill>
  </fills>
  <borders count="150">
    <border>
      <left/>
      <right/>
      <top/>
      <bottom/>
      <diagonal/>
    </border>
    <border>
      <left/>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double">
        <color auto="1"/>
      </bottom>
      <diagonal/>
    </border>
    <border>
      <left style="medium">
        <color indexed="64"/>
      </left>
      <right/>
      <top style="double">
        <color auto="1"/>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style="thick">
        <color auto="1"/>
      </left>
      <right/>
      <top style="thick">
        <color auto="1"/>
      </top>
      <bottom style="thick">
        <color auto="1"/>
      </bottom>
      <diagonal/>
    </border>
    <border>
      <left/>
      <right/>
      <top style="medium">
        <color indexed="64"/>
      </top>
      <bottom style="thin">
        <color auto="1"/>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double">
        <color auto="1"/>
      </bottom>
      <diagonal/>
    </border>
    <border>
      <left/>
      <right/>
      <top style="double">
        <color auto="1"/>
      </top>
      <bottom style="medium">
        <color indexed="64"/>
      </bottom>
      <diagonal/>
    </border>
    <border>
      <left/>
      <right/>
      <top style="medium">
        <color auto="1"/>
      </top>
      <bottom style="thin">
        <color auto="1"/>
      </bottom>
      <diagonal/>
    </border>
    <border>
      <left/>
      <right/>
      <top style="double">
        <color auto="1"/>
      </top>
      <bottom style="medium">
        <color auto="1"/>
      </bottom>
      <diagonal/>
    </border>
    <border>
      <left/>
      <right/>
      <top style="thick">
        <color auto="1"/>
      </top>
      <bottom style="thick">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double">
        <color auto="1"/>
      </bottom>
      <diagonal/>
    </border>
    <border>
      <left/>
      <right style="medium">
        <color indexed="64"/>
      </right>
      <top style="double">
        <color auto="1"/>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double">
        <color auto="1"/>
      </bottom>
      <diagonal/>
    </border>
    <border>
      <left/>
      <right style="medium">
        <color auto="1"/>
      </right>
      <top style="double">
        <color auto="1"/>
      </top>
      <bottom style="medium">
        <color auto="1"/>
      </bottom>
      <diagonal/>
    </border>
    <border>
      <left/>
      <right style="medium">
        <color auto="1"/>
      </right>
      <top style="thick">
        <color auto="1"/>
      </top>
      <bottom style="thick">
        <color auto="1"/>
      </bottom>
      <diagonal/>
    </border>
    <border>
      <left style="medium">
        <color indexed="64"/>
      </left>
      <right/>
      <top style="medium">
        <color indexed="64"/>
      </top>
      <bottom/>
      <diagonal/>
    </border>
    <border>
      <left style="medium">
        <color indexed="64"/>
      </left>
      <right style="thin">
        <color auto="1"/>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diagonalUp="1">
      <left style="medium">
        <color auto="1"/>
      </left>
      <right style="thin">
        <color auto="1"/>
      </right>
      <top style="double">
        <color auto="1"/>
      </top>
      <bottom style="medium">
        <color auto="1"/>
      </bottom>
      <diagonal style="thin">
        <color auto="1"/>
      </diagonal>
    </border>
    <border diagonalUp="1">
      <left style="medium">
        <color auto="1"/>
      </left>
      <right style="thin">
        <color auto="1"/>
      </right>
      <top style="thick">
        <color auto="1"/>
      </top>
      <bottom style="thick">
        <color auto="1"/>
      </bottom>
      <diagonal style="thin">
        <color auto="1"/>
      </diagonal>
    </border>
    <border>
      <left/>
      <right/>
      <top style="medium">
        <color indexed="64"/>
      </top>
      <bottom/>
      <diagonal/>
    </border>
    <border>
      <left style="thin">
        <color auto="1"/>
      </left>
      <right style="thin">
        <color auto="1"/>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style="thin">
        <color auto="1"/>
      </bottom>
      <diagonal/>
    </border>
    <border diagonalUp="1">
      <left style="thin">
        <color auto="1"/>
      </left>
      <right style="thin">
        <color auto="1"/>
      </right>
      <top style="double">
        <color auto="1"/>
      </top>
      <bottom style="medium">
        <color auto="1"/>
      </bottom>
      <diagonal style="thin">
        <color auto="1"/>
      </diagonal>
    </border>
    <border diagonalUp="1">
      <left style="thin">
        <color auto="1"/>
      </left>
      <right style="thin">
        <color auto="1"/>
      </right>
      <top style="thick">
        <color auto="1"/>
      </top>
      <bottom style="thick">
        <color auto="1"/>
      </bottom>
      <diagonal style="thin">
        <color auto="1"/>
      </diagonal>
    </border>
    <border>
      <left style="thin">
        <color indexed="64"/>
      </left>
      <right style="thin">
        <color indexed="64"/>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double">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double">
        <color auto="1"/>
      </bottom>
      <diagonal style="thin">
        <color auto="1"/>
      </diagonal>
    </border>
    <border>
      <left/>
      <right style="medium">
        <color indexed="64"/>
      </right>
      <top style="medium">
        <color indexed="64"/>
      </top>
      <bottom style="thin">
        <color auto="1"/>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thin">
        <color indexed="64"/>
      </left>
      <right/>
      <top/>
      <bottom style="thin">
        <color indexed="64"/>
      </bottom>
      <diagonal/>
    </border>
    <border>
      <left style="thin">
        <color auto="1"/>
      </left>
      <right/>
      <top/>
      <bottom style="thin">
        <color auto="1"/>
      </bottom>
      <diagonal/>
    </border>
    <border>
      <left style="thin">
        <color auto="1"/>
      </left>
      <right/>
      <top style="double">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double">
        <color auto="1"/>
      </top>
      <bottom style="medium">
        <color auto="1"/>
      </bottom>
      <diagonal/>
    </border>
    <border>
      <left style="thin">
        <color auto="1"/>
      </left>
      <right style="thick">
        <color auto="1"/>
      </right>
      <top style="thick">
        <color auto="1"/>
      </top>
      <bottom style="thick">
        <color auto="1"/>
      </bottom>
      <diagonal/>
    </border>
    <border>
      <left style="medium">
        <color indexed="64"/>
      </left>
      <right/>
      <top style="medium">
        <color indexed="64"/>
      </top>
      <bottom style="thin">
        <color auto="1"/>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diagonal/>
    </border>
    <border diagonalUp="1">
      <left style="medium">
        <color indexed="64"/>
      </left>
      <right style="thin">
        <color auto="1"/>
      </right>
      <top style="double">
        <color auto="1"/>
      </top>
      <bottom style="medium">
        <color indexed="64"/>
      </bottom>
      <diagonal style="thin">
        <color auto="1"/>
      </diagonal>
    </border>
    <border diagonalUp="1">
      <left style="thick">
        <color auto="1"/>
      </left>
      <right style="thin">
        <color auto="1"/>
      </right>
      <top style="thick">
        <color auto="1"/>
      </top>
      <bottom style="thick">
        <color auto="1"/>
      </bottom>
      <diagonal style="thin">
        <color auto="1"/>
      </diagonal>
    </border>
    <border diagonalUp="1">
      <left/>
      <right style="thin">
        <color auto="1"/>
      </right>
      <top style="thick">
        <color auto="1"/>
      </top>
      <bottom style="thick">
        <color auto="1"/>
      </bottom>
      <diagonal style="thin">
        <color auto="1"/>
      </diagonal>
    </border>
    <border>
      <left style="thin">
        <color auto="1"/>
      </left>
      <right style="thin">
        <color auto="1"/>
      </right>
      <top style="double">
        <color auto="1"/>
      </top>
      <bottom style="medium">
        <color indexed="64"/>
      </bottom>
      <diagonal/>
    </border>
    <border>
      <left/>
      <right style="thin">
        <color auto="1"/>
      </right>
      <top style="thick">
        <color auto="1"/>
      </top>
      <bottom style="thick">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auto="1"/>
      </left>
      <right style="medium">
        <color indexed="64"/>
      </right>
      <top style="thin">
        <color auto="1"/>
      </top>
      <bottom/>
      <diagonal/>
    </border>
    <border>
      <left style="thin">
        <color auto="1"/>
      </left>
      <right style="medium">
        <color indexed="64"/>
      </right>
      <top style="double">
        <color auto="1"/>
      </top>
      <bottom style="medium">
        <color indexed="64"/>
      </bottom>
      <diagonal/>
    </border>
    <border>
      <left style="thin">
        <color auto="1"/>
      </left>
      <right/>
      <top style="thin">
        <color auto="1"/>
      </top>
      <bottom style="medium">
        <color auto="1"/>
      </bottom>
      <diagonal/>
    </border>
    <border>
      <left style="thin">
        <color auto="1"/>
      </left>
      <right/>
      <top style="thick">
        <color auto="1"/>
      </top>
      <bottom style="thick">
        <color auto="1"/>
      </bottom>
      <diagonal/>
    </border>
    <border>
      <left/>
      <right style="medium">
        <color auto="1"/>
      </right>
      <top style="medium">
        <color auto="1"/>
      </top>
      <bottom/>
      <diagonal/>
    </border>
    <border>
      <left/>
      <right style="medium">
        <color indexed="64"/>
      </right>
      <top/>
      <bottom style="thin">
        <color auto="1"/>
      </bottom>
      <diagonal/>
    </border>
    <border>
      <left/>
      <right style="medium">
        <color indexed="64"/>
      </right>
      <top style="thin">
        <color auto="1"/>
      </top>
      <bottom/>
      <diagonal/>
    </border>
    <border>
      <left/>
      <right/>
      <top/>
      <bottom style="medium">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diagonalUp="1">
      <left style="thin">
        <color indexed="64"/>
      </left>
      <right style="thin">
        <color indexed="64"/>
      </right>
      <top style="medium">
        <color indexed="64"/>
      </top>
      <bottom style="medium">
        <color indexed="64"/>
      </bottom>
      <diagonal style="thin">
        <color auto="1"/>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ck">
        <color indexed="64"/>
      </left>
      <right/>
      <top style="thick">
        <color indexed="64"/>
      </top>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thick">
        <color indexed="64"/>
      </left>
      <right/>
      <top/>
      <bottom/>
      <diagonal/>
    </border>
    <border diagonalUp="1">
      <left style="thin">
        <color indexed="64"/>
      </left>
      <right style="thin">
        <color indexed="64"/>
      </right>
      <top style="medium">
        <color indexed="64"/>
      </top>
      <bottom style="double">
        <color indexed="64"/>
      </bottom>
      <diagonal style="thin">
        <color auto="1"/>
      </diagonal>
    </border>
    <border diagonalUp="1">
      <left style="thin">
        <color indexed="64"/>
      </left>
      <right style="thin">
        <color indexed="64"/>
      </right>
      <top/>
      <bottom style="thin">
        <color indexed="64"/>
      </bottom>
      <diagonal style="thin">
        <color auto="1"/>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medium">
        <color indexed="64"/>
      </bottom>
      <diagonal style="thin">
        <color auto="1"/>
      </diagonal>
    </border>
    <border>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auto="1"/>
      </top>
      <bottom/>
      <diagonal/>
    </border>
    <border>
      <left/>
      <right/>
      <top style="thin">
        <color auto="1"/>
      </top>
      <bottom/>
      <diagonal/>
    </border>
    <border>
      <left style="medium">
        <color indexed="64"/>
      </left>
      <right/>
      <top/>
      <bottom style="thin">
        <color auto="1"/>
      </bottom>
      <diagonal/>
    </border>
    <border>
      <left style="thin">
        <color indexed="64"/>
      </left>
      <right/>
      <top/>
      <bottom/>
      <diagonal/>
    </border>
  </borders>
  <cellStyleXfs count="17">
    <xf numFmtId="0" fontId="0" fillId="0" borderId="0">
      <alignment vertical="center"/>
    </xf>
    <xf numFmtId="0" fontId="1" fillId="0" borderId="1" applyNumberFormat="0" applyAlignment="0" applyProtection="0">
      <alignment horizontal="left" vertical="center"/>
    </xf>
    <xf numFmtId="0" fontId="1" fillId="0" borderId="2">
      <alignment horizontal="left" vertical="center"/>
    </xf>
    <xf numFmtId="49" fontId="2" fillId="0" borderId="0">
      <alignment horizontal="center" vertical="top"/>
      <protection locked="0"/>
    </xf>
    <xf numFmtId="9" fontId="3" fillId="0" borderId="0" applyFont="0" applyFill="0" applyBorder="0" applyAlignment="0" applyProtection="0">
      <alignment vertical="center"/>
    </xf>
    <xf numFmtId="0" fontId="4" fillId="0" borderId="0"/>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5" fillId="0" borderId="0">
      <alignment vertical="center"/>
    </xf>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3" fillId="0" borderId="0">
      <alignment vertical="center"/>
    </xf>
    <xf numFmtId="38" fontId="6" fillId="0" borderId="0" applyFont="0" applyFill="0" applyBorder="0" applyAlignment="0" applyProtection="0">
      <alignment vertical="center"/>
    </xf>
  </cellStyleXfs>
  <cellXfs count="368">
    <xf numFmtId="0" fontId="0" fillId="0" borderId="0" xfId="0">
      <alignment vertical="center"/>
    </xf>
    <xf numFmtId="0" fontId="0" fillId="0" borderId="0" xfId="0" applyProtection="1">
      <alignment vertical="center"/>
      <protection locked="0"/>
    </xf>
    <xf numFmtId="0" fontId="0" fillId="0" borderId="0" xfId="0">
      <alignment vertical="center"/>
    </xf>
    <xf numFmtId="0" fontId="0" fillId="0" borderId="0" xfId="0" applyBorder="1" applyAlignment="1" applyProtection="1">
      <alignment horizontal="center" vertical="center"/>
      <protection locked="0"/>
    </xf>
    <xf numFmtId="0" fontId="8" fillId="0" borderId="0" xfId="0" applyFont="1" applyProtection="1">
      <alignment vertical="center"/>
      <protection locked="0"/>
    </xf>
    <xf numFmtId="0" fontId="0" fillId="0" borderId="6" xfId="0" applyBorder="1" applyAlignment="1" applyProtection="1">
      <alignment horizontal="center" vertical="center"/>
      <protection locked="0"/>
    </xf>
    <xf numFmtId="0" fontId="0" fillId="0" borderId="7" xfId="0" applyBorder="1">
      <alignment vertical="center"/>
    </xf>
    <xf numFmtId="0" fontId="0" fillId="0" borderId="5" xfId="0" applyNumberFormat="1" applyFont="1" applyBorder="1" applyAlignment="1" applyProtection="1">
      <alignment vertical="center" shrinkToFit="1"/>
      <protection locked="0"/>
    </xf>
    <xf numFmtId="0" fontId="0" fillId="0" borderId="8" xfId="0" applyNumberFormat="1" applyFont="1" applyBorder="1" applyAlignment="1" applyProtection="1">
      <alignment vertical="center" shrinkToFit="1"/>
      <protection locked="0"/>
    </xf>
    <xf numFmtId="0" fontId="0" fillId="0" borderId="0" xfId="0" applyNumberFormat="1" applyFill="1" applyBorder="1" applyAlignment="1" applyProtection="1">
      <alignment horizontal="center" vertical="center" shrinkToFit="1"/>
      <protection locked="0"/>
    </xf>
    <xf numFmtId="0" fontId="8" fillId="0" borderId="0" xfId="0" applyNumberFormat="1" applyFont="1" applyFill="1"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0" xfId="0" applyNumberFormat="1" applyFont="1" applyBorder="1" applyAlignment="1" applyProtection="1">
      <alignment vertical="center" shrinkToFit="1"/>
      <protection locked="0"/>
    </xf>
    <xf numFmtId="0" fontId="0" fillId="0" borderId="13" xfId="0" applyNumberFormat="1" applyFont="1" applyBorder="1" applyAlignment="1" applyProtection="1">
      <alignment vertical="center" shrinkToFit="1"/>
      <protection locked="0"/>
    </xf>
    <xf numFmtId="0" fontId="0" fillId="0" borderId="17" xfId="0" applyBorder="1" applyAlignment="1" applyProtection="1">
      <alignment horizontal="center" vertical="center"/>
      <protection locked="0"/>
    </xf>
    <xf numFmtId="0" fontId="0" fillId="0" borderId="2" xfId="0" applyNumberFormat="1" applyFont="1" applyBorder="1" applyAlignment="1" applyProtection="1">
      <alignment vertical="center" shrinkToFit="1"/>
      <protection locked="0"/>
    </xf>
    <xf numFmtId="0" fontId="0" fillId="0" borderId="20" xfId="0" applyNumberFormat="1" applyFont="1" applyBorder="1" applyAlignment="1" applyProtection="1">
      <alignment vertical="center" shrinkToFit="1"/>
      <protection locked="0"/>
    </xf>
    <xf numFmtId="0" fontId="0" fillId="0" borderId="22" xfId="0" applyNumberFormat="1" applyFont="1" applyBorder="1" applyAlignment="1" applyProtection="1">
      <alignment vertical="center" shrinkToFit="1"/>
      <protection locked="0"/>
    </xf>
    <xf numFmtId="0" fontId="0" fillId="0" borderId="0" xfId="0" applyBorder="1" applyProtection="1">
      <alignment vertical="center"/>
      <protection locked="0"/>
    </xf>
    <xf numFmtId="0" fontId="0" fillId="0" borderId="31" xfId="0" applyBorder="1" applyAlignment="1" applyProtection="1">
      <alignment horizontal="center" vertical="center"/>
      <protection locked="0"/>
    </xf>
    <xf numFmtId="0" fontId="0" fillId="0" borderId="33" xfId="0" applyNumberFormat="1" applyBorder="1" applyAlignment="1" applyProtection="1">
      <alignment vertical="center" shrinkToFit="1"/>
      <protection locked="0"/>
    </xf>
    <xf numFmtId="0" fontId="0" fillId="0" borderId="34" xfId="0" applyNumberFormat="1" applyBorder="1" applyAlignment="1" applyProtection="1">
      <alignment vertical="center" shrinkToFit="1"/>
      <protection locked="0"/>
    </xf>
    <xf numFmtId="0" fontId="0" fillId="0" borderId="38" xfId="0" applyBorder="1" applyAlignment="1" applyProtection="1">
      <alignment horizontal="center" vertical="center"/>
      <protection locked="0"/>
    </xf>
    <xf numFmtId="0" fontId="0" fillId="0" borderId="36" xfId="0" applyNumberFormat="1" applyBorder="1" applyAlignment="1" applyProtection="1">
      <alignment vertical="center" shrinkToFit="1"/>
      <protection locked="0"/>
    </xf>
    <xf numFmtId="0" fontId="0" fillId="0" borderId="40" xfId="0" applyNumberFormat="1" applyBorder="1"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1" xfId="0" applyBorder="1" applyProtection="1">
      <alignment vertical="center"/>
      <protection locked="0"/>
    </xf>
    <xf numFmtId="0" fontId="0" fillId="0" borderId="44" xfId="0" applyFont="1" applyBorder="1" applyAlignment="1" applyProtection="1">
      <alignment horizontal="center" vertical="center" shrinkToFit="1"/>
      <protection locked="0"/>
    </xf>
    <xf numFmtId="0" fontId="0" fillId="0" borderId="45" xfId="0" applyBorder="1" applyAlignment="1">
      <alignment vertical="center" shrinkToFit="1"/>
    </xf>
    <xf numFmtId="0" fontId="0" fillId="0" borderId="46" xfId="0" applyFont="1" applyBorder="1" applyAlignment="1" applyProtection="1">
      <alignment vertical="center" shrinkToFit="1"/>
      <protection locked="0"/>
    </xf>
    <xf numFmtId="0" fontId="0" fillId="0" borderId="0" xfId="0" applyFill="1" applyBorder="1" applyAlignment="1" applyProtection="1">
      <alignment vertical="center" shrinkToFit="1"/>
    </xf>
    <xf numFmtId="0" fontId="0" fillId="0" borderId="48" xfId="0" applyBorder="1" applyAlignment="1" applyProtection="1">
      <alignment vertical="center" shrinkToFit="1"/>
      <protection locked="0"/>
    </xf>
    <xf numFmtId="0" fontId="0" fillId="2" borderId="49" xfId="0" applyFill="1" applyBorder="1" applyAlignment="1" applyProtection="1">
      <alignment vertical="center" shrinkToFit="1"/>
    </xf>
    <xf numFmtId="0" fontId="0" fillId="2" borderId="50" xfId="0" applyFill="1" applyBorder="1" applyAlignment="1" applyProtection="1">
      <alignment vertical="center" shrinkToFit="1"/>
    </xf>
    <xf numFmtId="0" fontId="0" fillId="0" borderId="0" xfId="0" applyFont="1" applyFill="1" applyAlignment="1" applyProtection="1">
      <alignment horizontal="center" vertical="center"/>
      <protection locked="0"/>
    </xf>
    <xf numFmtId="0" fontId="0" fillId="0" borderId="52" xfId="0" applyFont="1" applyBorder="1" applyAlignment="1" applyProtection="1">
      <alignment horizontal="center" vertical="center" shrinkToFit="1"/>
      <protection locked="0"/>
    </xf>
    <xf numFmtId="0" fontId="0" fillId="0" borderId="53" xfId="0" applyBorder="1" applyAlignment="1">
      <alignment horizontal="center" vertical="center" shrinkToFit="1"/>
    </xf>
    <xf numFmtId="38" fontId="0" fillId="0" borderId="18" xfId="16" applyFont="1" applyBorder="1" applyAlignment="1" applyProtection="1">
      <alignment horizontal="center" vertical="center" shrinkToFit="1"/>
      <protection locked="0"/>
    </xf>
    <xf numFmtId="38" fontId="0" fillId="0" borderId="0" xfId="16" applyFont="1" applyFill="1" applyBorder="1" applyAlignment="1" applyProtection="1">
      <alignment vertical="center" shrinkToFit="1"/>
    </xf>
    <xf numFmtId="38" fontId="0" fillId="0" borderId="54" xfId="16" applyFont="1" applyBorder="1" applyAlignment="1" applyProtection="1">
      <alignment horizontal="center" vertical="center" shrinkToFit="1"/>
      <protection locked="0"/>
    </xf>
    <xf numFmtId="38" fontId="0" fillId="2" borderId="55" xfId="16" applyFont="1" applyFill="1" applyBorder="1" applyAlignment="1" applyProtection="1">
      <alignment vertical="center" shrinkToFit="1"/>
    </xf>
    <xf numFmtId="38" fontId="0" fillId="2" borderId="56" xfId="16" applyFont="1" applyFill="1" applyBorder="1" applyAlignment="1" applyProtection="1">
      <alignment vertical="center" shrinkToFit="1"/>
    </xf>
    <xf numFmtId="0" fontId="0" fillId="0" borderId="53" xfId="0" applyBorder="1" applyAlignment="1">
      <alignment vertical="center" shrinkToFit="1"/>
    </xf>
    <xf numFmtId="38" fontId="0" fillId="0" borderId="57" xfId="16" applyFont="1" applyBorder="1" applyAlignment="1" applyProtection="1">
      <alignment vertical="center" shrinkToFit="1"/>
      <protection locked="0"/>
    </xf>
    <xf numFmtId="176" fontId="0" fillId="0" borderId="54" xfId="16" applyNumberFormat="1" applyFont="1" applyBorder="1" applyAlignment="1" applyProtection="1">
      <alignment vertical="center" shrinkToFit="1"/>
      <protection locked="0"/>
    </xf>
    <xf numFmtId="38" fontId="0" fillId="0" borderId="53" xfId="16" applyFont="1" applyBorder="1" applyAlignment="1">
      <alignment vertical="center" shrinkToFit="1"/>
    </xf>
    <xf numFmtId="38" fontId="0" fillId="0" borderId="59" xfId="16" applyFont="1" applyBorder="1" applyAlignment="1" applyProtection="1">
      <alignment vertical="center" shrinkToFit="1"/>
      <protection locked="0"/>
    </xf>
    <xf numFmtId="38" fontId="0" fillId="0" borderId="60" xfId="16" applyFont="1" applyBorder="1" applyAlignment="1" applyProtection="1">
      <alignment vertical="center" shrinkToFit="1"/>
      <protection locked="0"/>
    </xf>
    <xf numFmtId="38" fontId="0" fillId="2" borderId="61" xfId="16" applyFont="1" applyFill="1" applyBorder="1" applyAlignment="1" applyProtection="1">
      <alignment vertical="center" shrinkToFit="1"/>
    </xf>
    <xf numFmtId="38" fontId="0" fillId="2" borderId="54" xfId="16" applyNumberFormat="1" applyFont="1" applyFill="1" applyBorder="1" applyAlignment="1" applyProtection="1">
      <alignment vertical="center" shrinkToFit="1"/>
    </xf>
    <xf numFmtId="38" fontId="0" fillId="2" borderId="64" xfId="16" applyFont="1" applyFill="1" applyBorder="1" applyAlignment="1" applyProtection="1">
      <alignment vertical="center" shrinkToFit="1"/>
    </xf>
    <xf numFmtId="0" fontId="0" fillId="0" borderId="65" xfId="0" applyBorder="1" applyAlignment="1" applyProtection="1">
      <alignment horizontal="center" vertical="center" shrinkToFit="1"/>
      <protection locked="0"/>
    </xf>
    <xf numFmtId="38" fontId="0" fillId="0" borderId="54" xfId="16" applyFont="1" applyBorder="1" applyAlignment="1" applyProtection="1">
      <alignment vertical="center" shrinkToFit="1"/>
      <protection locked="0"/>
    </xf>
    <xf numFmtId="38" fontId="0" fillId="0" borderId="67" xfId="16" applyFont="1" applyBorder="1" applyAlignment="1" applyProtection="1">
      <alignment vertical="center" shrinkToFit="1"/>
      <protection locked="0"/>
    </xf>
    <xf numFmtId="0" fontId="0" fillId="0" borderId="68" xfId="0" applyBorder="1" applyAlignment="1" applyProtection="1">
      <alignment horizontal="center" vertical="center" shrinkToFit="1"/>
      <protection locked="0"/>
    </xf>
    <xf numFmtId="38" fontId="0" fillId="0" borderId="0" xfId="0" applyNumberFormat="1" applyBorder="1" applyProtection="1">
      <alignment vertical="center"/>
      <protection locked="0"/>
    </xf>
    <xf numFmtId="0" fontId="0" fillId="0" borderId="25" xfId="0" applyBorder="1" applyProtection="1">
      <alignment vertical="center"/>
      <protection locked="0"/>
    </xf>
    <xf numFmtId="38" fontId="0" fillId="2" borderId="53" xfId="16" applyFont="1" applyFill="1" applyBorder="1" applyAlignment="1">
      <alignment vertical="center" shrinkToFit="1"/>
    </xf>
    <xf numFmtId="38" fontId="0" fillId="2" borderId="67" xfId="16" applyFont="1" applyFill="1" applyBorder="1" applyAlignment="1" applyProtection="1">
      <alignment vertical="center" shrinkToFit="1"/>
    </xf>
    <xf numFmtId="0" fontId="10" fillId="0" borderId="65" xfId="0" applyFont="1" applyBorder="1" applyAlignment="1" applyProtection="1">
      <alignment horizontal="center" vertical="center"/>
      <protection locked="0"/>
    </xf>
    <xf numFmtId="178" fontId="0" fillId="0" borderId="70" xfId="16" applyNumberFormat="1" applyFont="1" applyBorder="1" applyAlignment="1" applyProtection="1">
      <alignment vertical="center" shrinkToFit="1"/>
      <protection locked="0"/>
    </xf>
    <xf numFmtId="178" fontId="0" fillId="0" borderId="71" xfId="16" applyNumberFormat="1" applyFont="1" applyBorder="1" applyAlignment="1" applyProtection="1">
      <alignment vertical="center" shrinkToFit="1"/>
      <protection locked="0"/>
    </xf>
    <xf numFmtId="178" fontId="0" fillId="2" borderId="55" xfId="16" applyNumberFormat="1" applyFont="1" applyFill="1" applyBorder="1" applyAlignment="1" applyProtection="1">
      <alignment vertical="center" shrinkToFit="1"/>
    </xf>
    <xf numFmtId="178" fontId="0" fillId="0" borderId="0" xfId="16" applyNumberFormat="1" applyFont="1" applyFill="1" applyBorder="1" applyAlignment="1" applyProtection="1">
      <alignment vertical="center" shrinkToFit="1"/>
    </xf>
    <xf numFmtId="0" fontId="10" fillId="0" borderId="68" xfId="0" applyFont="1" applyBorder="1" applyAlignment="1" applyProtection="1">
      <alignment horizontal="center" vertical="center"/>
      <protection locked="0"/>
    </xf>
    <xf numFmtId="178" fontId="0" fillId="0" borderId="54" xfId="16" applyNumberFormat="1" applyFont="1" applyBorder="1" applyAlignment="1" applyProtection="1">
      <alignment vertical="center" shrinkToFit="1"/>
      <protection locked="0"/>
    </xf>
    <xf numFmtId="178" fontId="0" fillId="2" borderId="56" xfId="16" applyNumberFormat="1" applyFont="1" applyFill="1" applyBorder="1" applyAlignment="1" applyProtection="1">
      <alignment vertical="center" shrinkToFit="1"/>
    </xf>
    <xf numFmtId="0" fontId="10" fillId="0" borderId="65" xfId="0" applyFont="1" applyBorder="1" applyAlignment="1" applyProtection="1">
      <alignment horizontal="center" vertical="center" wrapText="1"/>
      <protection locked="0"/>
    </xf>
    <xf numFmtId="38" fontId="0" fillId="2" borderId="54" xfId="16" applyFont="1" applyFill="1" applyBorder="1" applyProtection="1">
      <alignment vertical="center"/>
    </xf>
    <xf numFmtId="0" fontId="10" fillId="0" borderId="68" xfId="0" applyFont="1" applyBorder="1" applyAlignment="1" applyProtection="1">
      <alignment horizontal="center" vertical="center" wrapText="1"/>
      <protection locked="0"/>
    </xf>
    <xf numFmtId="38" fontId="0" fillId="2" borderId="75" xfId="16" applyFont="1" applyFill="1" applyBorder="1" applyAlignment="1">
      <alignment vertical="center" shrinkToFit="1"/>
    </xf>
    <xf numFmtId="38" fontId="0" fillId="2" borderId="76" xfId="16" applyFont="1" applyFill="1" applyBorder="1" applyAlignment="1" applyProtection="1">
      <alignment vertical="center" shrinkToFit="1"/>
    </xf>
    <xf numFmtId="38" fontId="0" fillId="2" borderId="69" xfId="16" applyFont="1" applyFill="1" applyBorder="1" applyAlignment="1" applyProtection="1">
      <alignment vertical="center" shrinkToFit="1"/>
    </xf>
    <xf numFmtId="38" fontId="0" fillId="2" borderId="77" xfId="16" applyFont="1" applyFill="1" applyBorder="1" applyAlignment="1" applyProtection="1">
      <alignment vertical="center" shrinkToFit="1"/>
    </xf>
    <xf numFmtId="38" fontId="0" fillId="2" borderId="39" xfId="16" applyNumberFormat="1" applyFont="1" applyFill="1" applyBorder="1" applyAlignment="1" applyProtection="1">
      <alignment vertical="center" shrinkToFit="1"/>
    </xf>
    <xf numFmtId="38" fontId="0" fillId="2" borderId="81" xfId="16" applyFont="1" applyFill="1" applyBorder="1" applyAlignment="1" applyProtection="1">
      <alignment vertical="center" shrinkToFit="1"/>
    </xf>
    <xf numFmtId="38" fontId="0" fillId="2" borderId="82" xfId="16" applyFont="1" applyFill="1" applyBorder="1" applyAlignment="1" applyProtection="1">
      <alignment vertical="center" shrinkToFit="1"/>
    </xf>
    <xf numFmtId="0" fontId="0" fillId="0" borderId="84" xfId="0" applyNumberFormat="1" applyFont="1" applyFill="1" applyBorder="1" applyAlignment="1" applyProtection="1">
      <alignment vertical="center" shrinkToFit="1"/>
    </xf>
    <xf numFmtId="0" fontId="0" fillId="0" borderId="7" xfId="0" applyBorder="1" applyAlignment="1" applyProtection="1">
      <alignment vertical="center" shrinkToFit="1"/>
      <protection locked="0"/>
    </xf>
    <xf numFmtId="0" fontId="0" fillId="0" borderId="85" xfId="0" applyBorder="1" applyAlignment="1" applyProtection="1">
      <alignment vertical="center" shrinkToFit="1"/>
      <protection locked="0"/>
    </xf>
    <xf numFmtId="0" fontId="0" fillId="2" borderId="86" xfId="0" applyFill="1" applyBorder="1" applyAlignment="1" applyProtection="1">
      <alignment vertical="center" shrinkToFit="1"/>
    </xf>
    <xf numFmtId="0" fontId="0" fillId="0" borderId="54" xfId="0" applyBorder="1" applyAlignment="1" applyProtection="1">
      <alignment vertical="center" shrinkToFit="1"/>
      <protection locked="0"/>
    </xf>
    <xf numFmtId="0" fontId="0" fillId="2" borderId="87" xfId="0" applyFill="1" applyBorder="1" applyAlignment="1" applyProtection="1">
      <alignment vertical="center" shrinkToFit="1"/>
    </xf>
    <xf numFmtId="0" fontId="0" fillId="0" borderId="53" xfId="16" applyNumberFormat="1" applyFont="1" applyFill="1" applyBorder="1" applyAlignment="1" applyProtection="1">
      <alignment horizontal="center" vertical="center" shrinkToFit="1"/>
    </xf>
    <xf numFmtId="0" fontId="0" fillId="0" borderId="18" xfId="16" applyNumberFormat="1" applyFont="1" applyFill="1" applyBorder="1" applyAlignment="1" applyProtection="1">
      <alignment horizontal="center" vertical="center" shrinkToFit="1"/>
    </xf>
    <xf numFmtId="0" fontId="0" fillId="2" borderId="55" xfId="0" applyFill="1" applyBorder="1" applyAlignment="1" applyProtection="1">
      <alignment vertical="center" shrinkToFit="1"/>
    </xf>
    <xf numFmtId="0" fontId="0" fillId="2" borderId="88" xfId="0" applyFill="1" applyBorder="1" applyAlignment="1" applyProtection="1">
      <alignment vertical="center" shrinkToFit="1"/>
    </xf>
    <xf numFmtId="0" fontId="0" fillId="0" borderId="53" xfId="16" applyNumberFormat="1" applyFont="1" applyFill="1" applyBorder="1" applyAlignment="1" applyProtection="1">
      <alignment vertical="center" shrinkToFit="1"/>
    </xf>
    <xf numFmtId="38" fontId="0" fillId="0" borderId="18" xfId="16" applyFont="1" applyBorder="1" applyAlignment="1" applyProtection="1">
      <alignment vertical="center" shrinkToFit="1"/>
      <protection locked="0"/>
    </xf>
    <xf numFmtId="0" fontId="0" fillId="2" borderId="89" xfId="0" applyFill="1" applyBorder="1" applyAlignment="1" applyProtection="1">
      <alignment vertical="center" shrinkToFit="1"/>
    </xf>
    <xf numFmtId="0" fontId="0" fillId="2" borderId="61" xfId="0" applyFill="1" applyBorder="1" applyAlignment="1" applyProtection="1">
      <alignment vertical="center" shrinkToFit="1"/>
    </xf>
    <xf numFmtId="0" fontId="0" fillId="2" borderId="90" xfId="0" applyFill="1" applyBorder="1" applyAlignment="1" applyProtection="1">
      <alignment vertical="center" shrinkToFit="1"/>
    </xf>
    <xf numFmtId="38" fontId="0" fillId="0" borderId="91" xfId="16" applyFont="1" applyBorder="1" applyAlignment="1" applyProtection="1">
      <alignment vertical="center" shrinkToFit="1"/>
      <protection locked="0"/>
    </xf>
    <xf numFmtId="38" fontId="0" fillId="2" borderId="89" xfId="0" applyNumberFormat="1" applyFill="1" applyBorder="1" applyAlignment="1" applyProtection="1">
      <alignment vertical="center" shrinkToFit="1"/>
    </xf>
    <xf numFmtId="38" fontId="0" fillId="0" borderId="92" xfId="16" applyFont="1" applyBorder="1" applyAlignment="1" applyProtection="1">
      <alignment vertical="center" shrinkToFit="1"/>
      <protection locked="0"/>
    </xf>
    <xf numFmtId="38" fontId="0" fillId="2" borderId="92" xfId="16" applyFont="1" applyFill="1" applyBorder="1" applyAlignment="1" applyProtection="1">
      <alignment vertical="center" shrinkToFit="1"/>
    </xf>
    <xf numFmtId="38" fontId="0" fillId="2" borderId="94" xfId="16" applyFont="1" applyFill="1" applyBorder="1" applyAlignment="1" applyProtection="1">
      <alignment vertical="center" shrinkToFit="1"/>
    </xf>
    <xf numFmtId="38" fontId="0" fillId="2" borderId="95" xfId="16" applyFont="1" applyFill="1" applyBorder="1" applyAlignment="1" applyProtection="1">
      <alignment vertical="center" shrinkToFit="1"/>
    </xf>
    <xf numFmtId="38" fontId="0" fillId="2" borderId="96" xfId="16" applyFont="1" applyFill="1" applyBorder="1" applyAlignment="1" applyProtection="1">
      <alignment vertical="center" shrinkToFit="1"/>
    </xf>
    <xf numFmtId="38" fontId="0" fillId="2" borderId="97" xfId="16" applyFont="1" applyFill="1" applyBorder="1" applyAlignment="1" applyProtection="1">
      <alignment vertical="center" shrinkToFit="1"/>
    </xf>
    <xf numFmtId="38" fontId="0" fillId="2" borderId="99" xfId="0" applyNumberFormat="1" applyFill="1" applyBorder="1" applyAlignment="1" applyProtection="1">
      <alignment vertical="center" shrinkToFit="1"/>
    </xf>
    <xf numFmtId="177" fontId="0" fillId="2" borderId="72" xfId="0" applyNumberFormat="1" applyFill="1" applyBorder="1" applyAlignment="1" applyProtection="1">
      <alignment vertical="center" shrinkToFit="1"/>
    </xf>
    <xf numFmtId="177" fontId="0" fillId="2" borderId="101" xfId="0" applyNumberFormat="1" applyFill="1" applyBorder="1" applyAlignment="1" applyProtection="1">
      <alignment vertical="center" shrinkToFit="1"/>
    </xf>
    <xf numFmtId="177" fontId="0" fillId="2" borderId="102" xfId="0" applyNumberFormat="1" applyFill="1" applyBorder="1" applyAlignment="1" applyProtection="1">
      <alignment vertical="center" shrinkToFit="1"/>
    </xf>
    <xf numFmtId="177" fontId="0" fillId="2" borderId="35" xfId="0" applyNumberFormat="1" applyFill="1" applyBorder="1" applyAlignment="1" applyProtection="1">
      <alignment vertical="center" shrinkToFit="1"/>
    </xf>
    <xf numFmtId="177" fontId="0" fillId="0" borderId="0" xfId="0" applyNumberFormat="1" applyFill="1" applyBorder="1" applyAlignment="1" applyProtection="1">
      <alignment vertical="center" shrinkToFit="1"/>
    </xf>
    <xf numFmtId="177" fontId="0" fillId="0" borderId="103" xfId="0" applyNumberFormat="1" applyFill="1" applyBorder="1" applyAlignment="1" applyProtection="1">
      <alignment vertical="center" shrinkToFit="1"/>
    </xf>
    <xf numFmtId="177" fontId="0" fillId="2" borderId="27" xfId="0" applyNumberFormat="1" applyFill="1" applyBorder="1" applyAlignment="1" applyProtection="1">
      <alignment vertical="center" shrinkToFit="1"/>
    </xf>
    <xf numFmtId="177" fontId="0" fillId="2" borderId="104" xfId="0" applyNumberFormat="1" applyFill="1" applyBorder="1" applyAlignment="1" applyProtection="1">
      <alignment vertical="center" shrinkToFit="1"/>
    </xf>
    <xf numFmtId="177" fontId="0" fillId="2" borderId="105" xfId="0" applyNumberFormat="1" applyFill="1" applyBorder="1" applyAlignment="1" applyProtection="1">
      <alignment vertical="center" shrinkToFit="1"/>
    </xf>
    <xf numFmtId="177" fontId="0" fillId="2" borderId="106" xfId="0" applyNumberFormat="1" applyFill="1" applyBorder="1" applyAlignment="1" applyProtection="1">
      <alignment vertical="center" shrinkToFit="1"/>
    </xf>
    <xf numFmtId="0" fontId="0" fillId="0" borderId="108" xfId="0" applyNumberFormat="1" applyFont="1" applyFill="1" applyBorder="1" applyAlignment="1" applyProtection="1">
      <alignment horizontal="center" vertical="center"/>
      <protection locked="0"/>
    </xf>
    <xf numFmtId="0" fontId="0" fillId="0" borderId="109" xfId="0" applyNumberFormat="1" applyFont="1" applyFill="1" applyBorder="1" applyAlignment="1" applyProtection="1">
      <alignment vertical="center" shrinkToFit="1"/>
      <protection locked="0"/>
    </xf>
    <xf numFmtId="0" fontId="0" fillId="0" borderId="0" xfId="0" applyNumberFormat="1" applyFont="1" applyFill="1" applyAlignment="1" applyProtection="1">
      <alignment vertical="center" shrinkToFit="1"/>
      <protection locked="0"/>
    </xf>
    <xf numFmtId="0" fontId="0" fillId="0" borderId="113" xfId="0" applyNumberFormat="1" applyFont="1" applyFill="1" applyBorder="1" applyAlignment="1" applyProtection="1">
      <alignment horizontal="center" vertical="center"/>
      <protection locked="0"/>
    </xf>
    <xf numFmtId="0" fontId="0" fillId="0" borderId="114" xfId="0" applyNumberFormat="1" applyFont="1" applyFill="1" applyBorder="1" applyAlignment="1" applyProtection="1">
      <alignment vertical="center" shrinkToFit="1"/>
      <protection locked="0"/>
    </xf>
    <xf numFmtId="0" fontId="11" fillId="0" borderId="53" xfId="0" applyNumberFormat="1" applyFont="1" applyFill="1" applyBorder="1" applyAlignment="1" applyProtection="1">
      <alignment horizontal="center" vertical="center" textRotation="255" shrinkToFit="1"/>
      <protection locked="0"/>
    </xf>
    <xf numFmtId="0" fontId="11" fillId="0" borderId="18" xfId="0" applyNumberFormat="1" applyFont="1" applyFill="1" applyBorder="1" applyAlignment="1" applyProtection="1">
      <alignment horizontal="center" vertical="center" textRotation="255" shrinkToFit="1"/>
      <protection locked="0"/>
    </xf>
    <xf numFmtId="0" fontId="11" fillId="0" borderId="115" xfId="0" applyNumberFormat="1" applyFont="1" applyFill="1" applyBorder="1" applyAlignment="1" applyProtection="1">
      <alignment horizontal="center" vertical="center" textRotation="255" shrinkToFit="1"/>
      <protection locked="0"/>
    </xf>
    <xf numFmtId="0" fontId="0" fillId="0" borderId="117" xfId="0" applyNumberFormat="1" applyFont="1" applyFill="1" applyBorder="1" applyAlignment="1" applyProtection="1">
      <alignment horizontal="center" vertical="center"/>
      <protection locked="0"/>
    </xf>
    <xf numFmtId="0" fontId="0" fillId="0" borderId="118" xfId="0" applyNumberFormat="1" applyFont="1" applyFill="1" applyBorder="1" applyAlignment="1" applyProtection="1">
      <alignment vertical="center" shrinkToFit="1"/>
      <protection locked="0"/>
    </xf>
    <xf numFmtId="0" fontId="0" fillId="0" borderId="95" xfId="0" applyNumberFormat="1" applyFont="1" applyFill="1" applyBorder="1" applyAlignment="1" applyProtection="1">
      <alignment horizontal="right" vertical="center" shrinkToFit="1"/>
      <protection locked="0"/>
    </xf>
    <xf numFmtId="0" fontId="0" fillId="0" borderId="32" xfId="0" applyNumberFormat="1" applyFont="1" applyFill="1" applyBorder="1" applyAlignment="1" applyProtection="1">
      <alignment vertical="center" shrinkToFit="1"/>
      <protection locked="0"/>
    </xf>
    <xf numFmtId="57" fontId="0" fillId="0" borderId="32" xfId="0" applyNumberFormat="1" applyFont="1" applyFill="1" applyBorder="1" applyAlignment="1" applyProtection="1">
      <alignment vertical="center" shrinkToFit="1"/>
      <protection locked="0"/>
    </xf>
    <xf numFmtId="0" fontId="9" fillId="0" borderId="32" xfId="0" applyNumberFormat="1" applyFont="1" applyFill="1" applyBorder="1" applyAlignment="1" applyProtection="1">
      <alignment vertical="center" shrinkToFit="1"/>
      <protection locked="0"/>
    </xf>
    <xf numFmtId="0" fontId="0" fillId="0" borderId="119" xfId="0" applyNumberFormat="1" applyFont="1" applyFill="1" applyBorder="1" applyAlignment="1" applyProtection="1">
      <alignment vertical="center" shrinkToFit="1"/>
      <protection locked="0"/>
    </xf>
    <xf numFmtId="0" fontId="0" fillId="0" borderId="32" xfId="0" applyNumberFormat="1" applyFont="1" applyFill="1" applyBorder="1" applyAlignment="1" applyProtection="1">
      <alignment horizontal="right" vertical="center" shrinkToFit="1"/>
      <protection locked="0"/>
    </xf>
    <xf numFmtId="0" fontId="10" fillId="0" borderId="7" xfId="0" applyNumberFormat="1" applyFont="1" applyFill="1" applyBorder="1" applyAlignment="1" applyProtection="1">
      <alignment horizontal="center" vertical="center" wrapText="1"/>
      <protection locked="0"/>
    </xf>
    <xf numFmtId="0" fontId="10" fillId="0" borderId="108" xfId="0" applyNumberFormat="1" applyFont="1" applyFill="1" applyBorder="1" applyAlignment="1" applyProtection="1">
      <alignment horizontal="center" vertical="center"/>
      <protection locked="0"/>
    </xf>
    <xf numFmtId="0" fontId="0" fillId="0" borderId="120" xfId="0" applyNumberFormat="1" applyFont="1" applyFill="1" applyBorder="1" applyAlignment="1" applyProtection="1">
      <alignment vertical="center" shrinkToFit="1"/>
    </xf>
    <xf numFmtId="0" fontId="0" fillId="0" borderId="84" xfId="0" applyNumberFormat="1" applyFont="1" applyFill="1" applyBorder="1" applyAlignment="1" applyProtection="1">
      <alignment vertical="center" shrinkToFit="1"/>
      <protection locked="0"/>
    </xf>
    <xf numFmtId="0" fontId="0" fillId="0" borderId="110" xfId="0" applyNumberFormat="1" applyFont="1" applyFill="1" applyBorder="1" applyAlignment="1" applyProtection="1">
      <alignment vertical="center" shrinkToFit="1"/>
      <protection locked="0"/>
    </xf>
    <xf numFmtId="0" fontId="0" fillId="0" borderId="121" xfId="0" applyNumberFormat="1" applyFont="1" applyFill="1" applyBorder="1" applyAlignment="1" applyProtection="1">
      <alignment vertical="center" shrinkToFit="1"/>
    </xf>
    <xf numFmtId="0" fontId="11" fillId="0" borderId="18" xfId="0" applyNumberFormat="1" applyFont="1" applyFill="1" applyBorder="1" applyAlignment="1" applyProtection="1">
      <alignment horizontal="center" vertical="center" wrapText="1"/>
      <protection locked="0"/>
    </xf>
    <xf numFmtId="0" fontId="10" fillId="0" borderId="113" xfId="0" applyNumberFormat="1" applyFont="1" applyFill="1" applyBorder="1" applyAlignment="1" applyProtection="1">
      <alignment horizontal="center" vertical="center" wrapText="1"/>
      <protection locked="0"/>
    </xf>
    <xf numFmtId="0" fontId="0" fillId="0" borderId="114" xfId="16" applyNumberFormat="1" applyFont="1" applyFill="1" applyBorder="1" applyAlignment="1" applyProtection="1">
      <alignment horizontal="center" vertical="center" shrinkToFit="1"/>
    </xf>
    <xf numFmtId="0" fontId="0" fillId="0" borderId="122" xfId="16" applyNumberFormat="1" applyFont="1" applyFill="1" applyBorder="1" applyAlignment="1" applyProtection="1">
      <alignment vertical="center" shrinkToFit="1"/>
      <protection locked="0"/>
    </xf>
    <xf numFmtId="0" fontId="0" fillId="0" borderId="123" xfId="16" applyNumberFormat="1" applyFont="1" applyFill="1" applyBorder="1" applyAlignment="1" applyProtection="1">
      <alignment vertical="center" shrinkToFit="1"/>
      <protection locked="0"/>
    </xf>
    <xf numFmtId="0" fontId="0" fillId="0" borderId="124" xfId="16" applyNumberFormat="1" applyFont="1" applyFill="1" applyBorder="1" applyAlignment="1" applyProtection="1">
      <alignment vertical="center" shrinkToFit="1"/>
      <protection locked="0"/>
    </xf>
    <xf numFmtId="0" fontId="10" fillId="0" borderId="18" xfId="0" applyNumberFormat="1" applyFont="1" applyFill="1" applyBorder="1" applyAlignment="1" applyProtection="1">
      <alignment horizontal="center" vertical="center" wrapText="1"/>
      <protection locked="0"/>
    </xf>
    <xf numFmtId="0" fontId="0" fillId="0" borderId="114" xfId="16" applyNumberFormat="1" applyFont="1" applyFill="1" applyBorder="1" applyAlignment="1" applyProtection="1">
      <alignment vertical="center" shrinkToFit="1"/>
    </xf>
    <xf numFmtId="0" fontId="0" fillId="0" borderId="53" xfId="0" applyNumberFormat="1" applyFont="1" applyFill="1" applyBorder="1" applyAlignment="1" applyProtection="1">
      <alignment horizontal="center" vertical="center" shrinkToFit="1"/>
      <protection locked="0"/>
    </xf>
    <xf numFmtId="0" fontId="0" fillId="2" borderId="114" xfId="16" applyNumberFormat="1" applyFont="1" applyFill="1" applyBorder="1" applyAlignment="1" applyProtection="1">
      <alignment vertical="center" shrinkToFit="1"/>
    </xf>
    <xf numFmtId="0" fontId="0" fillId="0" borderId="18" xfId="16" applyNumberFormat="1" applyFont="1" applyFill="1" applyBorder="1" applyAlignment="1" applyProtection="1">
      <alignment vertical="center" shrinkToFit="1"/>
      <protection locked="0"/>
    </xf>
    <xf numFmtId="0" fontId="0" fillId="0" borderId="115" xfId="16" applyNumberFormat="1" applyFont="1" applyFill="1" applyBorder="1" applyAlignment="1" applyProtection="1">
      <alignment vertical="center" shrinkToFit="1"/>
      <protection locked="0"/>
    </xf>
    <xf numFmtId="0" fontId="0" fillId="2" borderId="116" xfId="16" applyNumberFormat="1" applyFont="1" applyFill="1" applyBorder="1" applyAlignment="1" applyProtection="1">
      <alignment vertical="center" shrinkToFit="1"/>
    </xf>
    <xf numFmtId="0" fontId="0" fillId="0" borderId="113" xfId="0"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center" vertical="center"/>
      <protection locked="0"/>
    </xf>
    <xf numFmtId="0" fontId="0" fillId="2" borderId="18" xfId="16" applyNumberFormat="1" applyFont="1" applyFill="1" applyBorder="1" applyAlignment="1" applyProtection="1">
      <alignment vertical="center" shrinkToFit="1"/>
    </xf>
    <xf numFmtId="0" fontId="0" fillId="2" borderId="115" xfId="16" applyNumberFormat="1" applyFont="1" applyFill="1" applyBorder="1" applyAlignment="1" applyProtection="1">
      <alignment vertical="center" shrinkToFit="1"/>
    </xf>
    <xf numFmtId="0" fontId="12" fillId="0" borderId="129" xfId="0" applyNumberFormat="1" applyFont="1" applyFill="1" applyBorder="1" applyAlignment="1" applyProtection="1">
      <alignment horizontal="center" vertical="center"/>
      <protection locked="0"/>
    </xf>
    <xf numFmtId="0" fontId="10" fillId="0" borderId="113" xfId="0" applyNumberFormat="1" applyFont="1" applyFill="1" applyBorder="1" applyAlignment="1" applyProtection="1">
      <alignment horizontal="center" vertical="center"/>
      <protection locked="0"/>
    </xf>
    <xf numFmtId="0" fontId="0" fillId="0" borderId="18" xfId="0" applyNumberFormat="1" applyFont="1" applyFill="1" applyBorder="1" applyProtection="1">
      <alignment vertical="center"/>
      <protection locked="0"/>
    </xf>
    <xf numFmtId="0" fontId="13" fillId="0" borderId="18" xfId="0" applyNumberFormat="1" applyFont="1" applyFill="1" applyBorder="1" applyProtection="1">
      <alignment vertical="center"/>
      <protection locked="0"/>
    </xf>
    <xf numFmtId="0" fontId="0" fillId="0" borderId="116" xfId="16" applyNumberFormat="1" applyFont="1" applyFill="1" applyBorder="1" applyAlignment="1" applyProtection="1">
      <alignment vertical="center" shrinkToFit="1"/>
    </xf>
    <xf numFmtId="0" fontId="13" fillId="0" borderId="132" xfId="0" applyNumberFormat="1" applyFont="1" applyFill="1" applyBorder="1" applyAlignment="1" applyProtection="1">
      <alignment horizontal="center" vertical="center"/>
      <protection locked="0"/>
    </xf>
    <xf numFmtId="0" fontId="0" fillId="0" borderId="132" xfId="0" applyNumberFormat="1" applyFill="1" applyBorder="1" applyProtection="1">
      <alignment vertical="center"/>
      <protection locked="0"/>
    </xf>
    <xf numFmtId="0" fontId="0" fillId="2" borderId="118" xfId="16" applyNumberFormat="1" applyFont="1" applyFill="1" applyBorder="1" applyAlignment="1" applyProtection="1">
      <alignment vertical="center" shrinkToFit="1"/>
    </xf>
    <xf numFmtId="0" fontId="0" fillId="2" borderId="32" xfId="16" applyNumberFormat="1" applyFont="1" applyFill="1" applyBorder="1" applyAlignment="1" applyProtection="1">
      <alignment vertical="center" shrinkToFit="1"/>
    </xf>
    <xf numFmtId="0" fontId="0" fillId="2" borderId="119" xfId="16" applyNumberFormat="1" applyFont="1" applyFill="1" applyBorder="1" applyAlignment="1" applyProtection="1">
      <alignment vertical="center" shrinkToFit="1"/>
    </xf>
    <xf numFmtId="0" fontId="13" fillId="0" borderId="133" xfId="0" applyNumberFormat="1" applyFont="1" applyFill="1" applyBorder="1" applyAlignment="1" applyProtection="1">
      <alignment horizontal="center" vertical="center"/>
      <protection locked="0"/>
    </xf>
    <xf numFmtId="0" fontId="0" fillId="0" borderId="133" xfId="0" applyNumberFormat="1" applyFill="1" applyBorder="1" applyProtection="1">
      <alignment vertical="center"/>
      <protection locked="0"/>
    </xf>
    <xf numFmtId="0" fontId="0" fillId="0" borderId="133" xfId="0" applyNumberFormat="1" applyFill="1" applyBorder="1" applyAlignment="1" applyProtection="1">
      <alignment horizontal="right" vertical="center"/>
      <protection locked="0"/>
    </xf>
    <xf numFmtId="0" fontId="0" fillId="0" borderId="136" xfId="0" applyNumberFormat="1" applyFont="1" applyFill="1" applyBorder="1" applyAlignment="1" applyProtection="1">
      <alignment horizontal="center" vertical="center" shrinkToFit="1"/>
      <protection locked="0"/>
    </xf>
    <xf numFmtId="0" fontId="14" fillId="0" borderId="137" xfId="0" applyNumberFormat="1" applyFont="1" applyFill="1" applyBorder="1" applyAlignment="1" applyProtection="1">
      <alignment horizontal="center" vertical="center" wrapText="1"/>
      <protection locked="0"/>
    </xf>
    <xf numFmtId="0" fontId="0" fillId="0" borderId="137" xfId="0" applyNumberFormat="1" applyFill="1" applyBorder="1" applyProtection="1">
      <alignment vertical="center"/>
      <protection locked="0"/>
    </xf>
    <xf numFmtId="0" fontId="13" fillId="0" borderId="18"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shrinkToFit="1"/>
      <protection locked="0"/>
    </xf>
    <xf numFmtId="0" fontId="0" fillId="0" borderId="145" xfId="0" applyNumberFormat="1" applyFont="1" applyFill="1" applyBorder="1" applyAlignment="1" applyProtection="1">
      <alignment vertical="center" shrinkToFit="1"/>
    </xf>
    <xf numFmtId="58" fontId="0" fillId="0" borderId="32" xfId="0" applyNumberFormat="1" applyFont="1" applyFill="1" applyBorder="1" applyAlignment="1" applyProtection="1">
      <alignment vertical="center" shrinkToFit="1"/>
      <protection locked="0"/>
    </xf>
    <xf numFmtId="38" fontId="0" fillId="2" borderId="114" xfId="16" applyFont="1" applyFill="1" applyBorder="1" applyAlignment="1" applyProtection="1">
      <alignment vertical="center" shrinkToFit="1"/>
    </xf>
    <xf numFmtId="38" fontId="0" fillId="0" borderId="130" xfId="16" applyFont="1" applyFill="1" applyBorder="1" applyAlignment="1" applyProtection="1">
      <alignment vertical="center" shrinkToFit="1"/>
    </xf>
    <xf numFmtId="38" fontId="0" fillId="2" borderId="118" xfId="16" applyFont="1" applyFill="1" applyBorder="1" applyAlignment="1" applyProtection="1">
      <alignment vertical="center" shrinkToFit="1"/>
    </xf>
    <xf numFmtId="38" fontId="0" fillId="0" borderId="120" xfId="16" applyFont="1" applyFill="1" applyBorder="1" applyAlignment="1" applyProtection="1">
      <alignment vertical="center" shrinkToFit="1"/>
    </xf>
    <xf numFmtId="38" fontId="0" fillId="0" borderId="114" xfId="16" applyFont="1" applyFill="1" applyBorder="1" applyAlignment="1" applyProtection="1">
      <alignment horizontal="center" vertical="center" shrinkToFit="1"/>
    </xf>
    <xf numFmtId="38" fontId="0" fillId="0" borderId="114" xfId="16" applyFont="1" applyFill="1" applyBorder="1" applyAlignment="1" applyProtection="1">
      <alignment vertical="center" shrinkToFit="1"/>
    </xf>
    <xf numFmtId="38" fontId="0" fillId="0" borderId="53" xfId="16" applyFont="1" applyFill="1" applyBorder="1" applyAlignment="1" applyProtection="1">
      <alignment vertical="center" shrinkToFit="1"/>
      <protection locked="0"/>
    </xf>
    <xf numFmtId="38" fontId="0" fillId="2" borderId="53" xfId="16" applyFont="1" applyFill="1" applyBorder="1" applyAlignment="1" applyProtection="1">
      <alignment vertical="center" shrinkToFit="1"/>
    </xf>
    <xf numFmtId="38" fontId="0" fillId="2" borderId="53" xfId="16" applyFont="1" applyFill="1" applyBorder="1" applyProtection="1">
      <alignment vertical="center"/>
    </xf>
    <xf numFmtId="38" fontId="0" fillId="0" borderId="84" xfId="16" applyFont="1" applyFill="1" applyBorder="1" applyAlignment="1" applyProtection="1">
      <alignment vertical="center" shrinkToFit="1"/>
      <protection locked="0"/>
    </xf>
    <xf numFmtId="38" fontId="0" fillId="0" borderId="131" xfId="16" applyFont="1" applyFill="1" applyBorder="1" applyAlignment="1" applyProtection="1">
      <alignment vertical="center" shrinkToFit="1"/>
      <protection locked="0"/>
    </xf>
    <xf numFmtId="38" fontId="0" fillId="0" borderId="122" xfId="16" applyFont="1" applyFill="1" applyBorder="1" applyAlignment="1" applyProtection="1">
      <alignment vertical="center" shrinkToFit="1"/>
      <protection locked="0"/>
    </xf>
    <xf numFmtId="38" fontId="0" fillId="0" borderId="18" xfId="16" applyFont="1" applyFill="1" applyBorder="1" applyAlignment="1" applyProtection="1">
      <alignment vertical="center" shrinkToFit="1"/>
      <protection locked="0"/>
    </xf>
    <xf numFmtId="38" fontId="0" fillId="2" borderId="18" xfId="16" applyFont="1" applyFill="1" applyBorder="1" applyAlignment="1" applyProtection="1">
      <alignment vertical="center" shrinkToFit="1"/>
    </xf>
    <xf numFmtId="38" fontId="0" fillId="2" borderId="32" xfId="16" applyFont="1" applyFill="1" applyBorder="1" applyAlignment="1" applyProtection="1">
      <alignment vertical="center" shrinkToFit="1"/>
    </xf>
    <xf numFmtId="38" fontId="0" fillId="0" borderId="7" xfId="16" applyFont="1" applyBorder="1" applyAlignment="1" applyProtection="1">
      <alignment vertical="center" shrinkToFit="1"/>
      <protection locked="0"/>
    </xf>
    <xf numFmtId="38" fontId="0" fillId="0" borderId="134" xfId="16" applyFont="1" applyFill="1" applyBorder="1" applyAlignment="1" applyProtection="1">
      <alignment vertical="center" shrinkToFit="1"/>
      <protection locked="0"/>
    </xf>
    <xf numFmtId="38" fontId="0" fillId="0" borderId="123" xfId="16" applyFont="1" applyFill="1" applyBorder="1" applyAlignment="1" applyProtection="1">
      <alignment vertical="center" shrinkToFit="1"/>
      <protection locked="0"/>
    </xf>
    <xf numFmtId="38" fontId="0" fillId="0" borderId="115" xfId="16" applyFont="1" applyFill="1" applyBorder="1" applyAlignment="1" applyProtection="1">
      <alignment vertical="center" shrinkToFit="1"/>
      <protection locked="0"/>
    </xf>
    <xf numFmtId="38" fontId="0" fillId="2" borderId="115" xfId="16" applyFont="1" applyFill="1" applyBorder="1" applyAlignment="1" applyProtection="1">
      <alignment vertical="center" shrinkToFit="1"/>
    </xf>
    <xf numFmtId="38" fontId="0" fillId="2" borderId="119" xfId="16" applyFont="1" applyFill="1" applyBorder="1" applyAlignment="1" applyProtection="1">
      <alignment vertical="center" shrinkToFit="1"/>
    </xf>
    <xf numFmtId="38" fontId="0" fillId="0" borderId="110" xfId="16" applyFont="1" applyFill="1" applyBorder="1" applyAlignment="1" applyProtection="1">
      <alignment vertical="center" shrinkToFit="1"/>
      <protection locked="0"/>
    </xf>
    <xf numFmtId="38" fontId="0" fillId="0" borderId="135" xfId="16" applyFont="1" applyFill="1" applyBorder="1" applyAlignment="1" applyProtection="1">
      <alignment vertical="center" shrinkToFit="1"/>
      <protection locked="0"/>
    </xf>
    <xf numFmtId="38" fontId="0" fillId="0" borderId="124" xfId="16" applyFont="1" applyFill="1" applyBorder="1" applyAlignment="1" applyProtection="1">
      <alignment vertical="center" shrinkToFit="1"/>
      <protection locked="0"/>
    </xf>
    <xf numFmtId="178" fontId="0" fillId="0" borderId="53" xfId="16" applyNumberFormat="1" applyFont="1" applyFill="1" applyBorder="1" applyAlignment="1" applyProtection="1">
      <alignment vertical="center" shrinkToFit="1"/>
      <protection locked="0"/>
    </xf>
    <xf numFmtId="178" fontId="0" fillId="0" borderId="18" xfId="16" applyNumberFormat="1" applyFont="1" applyFill="1" applyBorder="1" applyAlignment="1" applyProtection="1">
      <alignment vertical="center" shrinkToFit="1"/>
      <protection locked="0"/>
    </xf>
    <xf numFmtId="178" fontId="0" fillId="0" borderId="115" xfId="16" applyNumberFormat="1" applyFont="1" applyFill="1" applyBorder="1" applyAlignment="1" applyProtection="1">
      <alignment vertical="center" shrinkToFit="1"/>
      <protection locked="0"/>
    </xf>
    <xf numFmtId="38" fontId="0" fillId="2" borderId="18" xfId="16" applyFont="1" applyFill="1" applyBorder="1" applyProtection="1">
      <alignment vertical="center"/>
    </xf>
    <xf numFmtId="38" fontId="0" fillId="2" borderId="116" xfId="16" applyFont="1" applyFill="1" applyBorder="1" applyAlignment="1" applyProtection="1">
      <alignment vertical="center" shrinkToFit="1"/>
    </xf>
    <xf numFmtId="38" fontId="0" fillId="0" borderId="116" xfId="16" applyFont="1" applyFill="1" applyBorder="1" applyAlignment="1" applyProtection="1">
      <alignment vertical="center" shrinkToFit="1"/>
    </xf>
    <xf numFmtId="38" fontId="0" fillId="3" borderId="53" xfId="16" applyFont="1" applyFill="1" applyBorder="1" applyAlignment="1" applyProtection="1">
      <alignment vertical="center" shrinkToFit="1"/>
      <protection locked="0"/>
    </xf>
    <xf numFmtId="38" fontId="0" fillId="0" borderId="0" xfId="16" applyFont="1" applyFill="1" applyAlignment="1" applyProtection="1">
      <alignment vertical="center" shrinkToFit="1"/>
      <protection locked="0"/>
    </xf>
    <xf numFmtId="38" fontId="0" fillId="0" borderId="136" xfId="16" applyFont="1" applyFill="1" applyBorder="1" applyAlignment="1" applyProtection="1">
      <alignment horizontal="center" vertical="center" shrinkToFit="1"/>
      <protection locked="0"/>
    </xf>
    <xf numFmtId="38" fontId="0" fillId="0" borderId="53" xfId="16" applyFont="1" applyFill="1" applyBorder="1" applyAlignment="1" applyProtection="1">
      <alignment horizontal="center" vertical="center" shrinkToFit="1"/>
      <protection locked="0"/>
    </xf>
    <xf numFmtId="9" fontId="0" fillId="0" borderId="53" xfId="16" applyNumberFormat="1" applyFont="1" applyFill="1" applyBorder="1" applyAlignment="1" applyProtection="1">
      <alignment vertical="center" shrinkToFit="1"/>
      <protection locked="0"/>
    </xf>
    <xf numFmtId="9" fontId="0" fillId="0" borderId="115" xfId="16" applyNumberFormat="1" applyFont="1" applyFill="1" applyBorder="1" applyAlignment="1" applyProtection="1">
      <alignment vertical="center" shrinkToFit="1"/>
      <protection locked="0"/>
    </xf>
    <xf numFmtId="9" fontId="0" fillId="0" borderId="18" xfId="16" applyNumberFormat="1" applyFont="1" applyFill="1" applyBorder="1" applyAlignment="1" applyProtection="1">
      <alignment vertical="center" shrinkToFit="1"/>
      <protection locked="0"/>
    </xf>
    <xf numFmtId="178" fontId="0" fillId="0" borderId="130" xfId="16" applyNumberFormat="1" applyFont="1" applyFill="1" applyBorder="1" applyAlignment="1" applyProtection="1">
      <alignment vertical="center" shrinkToFit="1"/>
    </xf>
    <xf numFmtId="177" fontId="0" fillId="2" borderId="140" xfId="16" applyNumberFormat="1" applyFont="1" applyFill="1" applyBorder="1" applyAlignment="1" applyProtection="1">
      <alignment vertical="center" shrinkToFit="1"/>
    </xf>
    <xf numFmtId="177" fontId="0" fillId="2" borderId="141" xfId="16" applyNumberFormat="1" applyFont="1" applyFill="1" applyBorder="1" applyAlignment="1" applyProtection="1">
      <alignment vertical="center" shrinkToFit="1"/>
    </xf>
    <xf numFmtId="177" fontId="0" fillId="2" borderId="142" xfId="16" applyNumberFormat="1" applyFont="1" applyFill="1" applyBorder="1" applyAlignment="1" applyProtection="1">
      <alignment vertical="center" shrinkToFit="1"/>
    </xf>
    <xf numFmtId="177" fontId="0" fillId="2" borderId="143" xfId="16" applyNumberFormat="1" applyFont="1" applyFill="1" applyBorder="1" applyAlignment="1" applyProtection="1">
      <alignment vertical="center" shrinkToFit="1"/>
    </xf>
    <xf numFmtId="177" fontId="0" fillId="2" borderId="144" xfId="16" applyNumberFormat="1" applyFont="1" applyFill="1" applyBorder="1" applyAlignment="1" applyProtection="1">
      <alignment vertical="center" shrinkToFit="1"/>
    </xf>
    <xf numFmtId="38" fontId="0" fillId="2" borderId="53" xfId="16" applyFont="1" applyFill="1" applyBorder="1" applyAlignment="1" applyProtection="1">
      <alignment vertical="center" shrinkToFit="1"/>
      <protection locked="0"/>
    </xf>
    <xf numFmtId="177" fontId="0" fillId="2" borderId="53" xfId="16" applyNumberFormat="1" applyFont="1" applyFill="1" applyBorder="1" applyAlignment="1" applyProtection="1">
      <alignment vertical="center" shrinkToFit="1"/>
    </xf>
    <xf numFmtId="178" fontId="0" fillId="2" borderId="121" xfId="16" applyNumberFormat="1" applyFont="1" applyFill="1" applyBorder="1" applyAlignment="1" applyProtection="1">
      <alignment vertical="center" shrinkToFit="1"/>
    </xf>
    <xf numFmtId="38" fontId="0" fillId="2" borderId="121" xfId="16" applyFont="1" applyFill="1" applyBorder="1" applyAlignment="1" applyProtection="1">
      <alignment vertical="center" shrinkToFit="1"/>
    </xf>
    <xf numFmtId="38" fontId="0" fillId="4" borderId="53" xfId="16" applyFont="1" applyFill="1" applyBorder="1" applyAlignment="1" applyProtection="1">
      <alignment vertical="center" shrinkToFit="1"/>
      <protection locked="0"/>
    </xf>
    <xf numFmtId="178" fontId="0" fillId="4" borderId="131" xfId="16" applyNumberFormat="1" applyFont="1" applyFill="1" applyBorder="1" applyAlignment="1" applyProtection="1">
      <alignment vertical="center" shrinkToFit="1"/>
      <protection locked="0"/>
    </xf>
    <xf numFmtId="0" fontId="0" fillId="0" borderId="18" xfId="0" applyBorder="1" applyAlignment="1">
      <alignment vertical="center" shrinkToFit="1"/>
    </xf>
    <xf numFmtId="0" fontId="0" fillId="0" borderId="32" xfId="0" applyNumberFormat="1" applyBorder="1" applyAlignment="1">
      <alignment vertical="center" shrinkToFit="1"/>
    </xf>
    <xf numFmtId="0" fontId="0" fillId="0" borderId="147" xfId="16" applyNumberFormat="1" applyFont="1" applyFill="1" applyBorder="1" applyAlignment="1" applyProtection="1">
      <alignment horizontal="center" vertical="center" shrinkToFit="1"/>
    </xf>
    <xf numFmtId="0" fontId="0" fillId="0" borderId="19" xfId="16" applyNumberFormat="1" applyFont="1" applyFill="1" applyBorder="1" applyAlignment="1" applyProtection="1">
      <alignment horizontal="center" vertical="center" shrinkToFit="1"/>
    </xf>
    <xf numFmtId="0" fontId="0" fillId="0" borderId="146" xfId="0" applyNumberFormat="1" applyFont="1" applyFill="1" applyBorder="1" applyAlignment="1" applyProtection="1">
      <alignment vertical="center" shrinkToFit="1"/>
      <protection locked="0"/>
    </xf>
    <xf numFmtId="0" fontId="0" fillId="0" borderId="147" xfId="0" applyNumberFormat="1" applyFill="1" applyBorder="1" applyAlignment="1" applyProtection="1">
      <alignment vertical="center" shrinkToFit="1"/>
      <protection locked="0"/>
    </xf>
    <xf numFmtId="0" fontId="0" fillId="0" borderId="147" xfId="0" applyFont="1" applyFill="1" applyBorder="1" applyAlignment="1" applyProtection="1">
      <alignment vertical="center" shrinkToFit="1"/>
      <protection locked="0"/>
    </xf>
    <xf numFmtId="38" fontId="0" fillId="0" borderId="147" xfId="16" applyFont="1" applyFill="1" applyBorder="1" applyAlignment="1" applyProtection="1">
      <alignment horizontal="center" vertical="center" shrinkToFit="1"/>
      <protection locked="0"/>
    </xf>
    <xf numFmtId="38" fontId="0" fillId="0" borderId="147" xfId="16" applyFont="1" applyFill="1" applyBorder="1" applyAlignment="1" applyProtection="1">
      <alignment vertical="center" shrinkToFit="1"/>
      <protection locked="0"/>
    </xf>
    <xf numFmtId="38" fontId="0" fillId="0" borderId="147" xfId="16" applyFont="1" applyFill="1" applyBorder="1" applyAlignment="1" applyProtection="1">
      <alignment vertical="center" shrinkToFit="1"/>
    </xf>
    <xf numFmtId="178" fontId="0" fillId="0" borderId="147" xfId="16" applyNumberFormat="1" applyFont="1" applyFill="1" applyBorder="1" applyAlignment="1" applyProtection="1">
      <alignment vertical="center" shrinkToFit="1"/>
      <protection locked="0"/>
    </xf>
    <xf numFmtId="0" fontId="0" fillId="0" borderId="147" xfId="0" applyFill="1" applyBorder="1" applyAlignment="1" applyProtection="1">
      <alignment vertical="center" shrinkToFit="1"/>
      <protection locked="0"/>
    </xf>
    <xf numFmtId="38" fontId="0" fillId="0" borderId="147" xfId="16" applyNumberFormat="1" applyFont="1" applyFill="1" applyBorder="1" applyAlignment="1" applyProtection="1">
      <alignment vertical="center" shrinkToFit="1"/>
    </xf>
    <xf numFmtId="177" fontId="0" fillId="0" borderId="102" xfId="0" applyNumberFormat="1" applyFill="1" applyBorder="1" applyAlignment="1" applyProtection="1">
      <alignment vertical="center" shrinkToFit="1"/>
    </xf>
    <xf numFmtId="0" fontId="0" fillId="0" borderId="0" xfId="0" applyFill="1">
      <alignment vertical="center"/>
    </xf>
    <xf numFmtId="0" fontId="0" fillId="0" borderId="148" xfId="0" applyNumberFormat="1" applyFont="1" applyFill="1" applyBorder="1" applyAlignment="1" applyProtection="1">
      <alignment vertical="center" shrinkToFit="1"/>
      <protection locked="0"/>
    </xf>
    <xf numFmtId="0" fontId="0" fillId="0" borderId="19" xfId="0" applyNumberForma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38" fontId="0" fillId="0" borderId="19" xfId="16" applyFont="1" applyFill="1" applyBorder="1" applyAlignment="1" applyProtection="1">
      <alignment horizontal="center" vertical="center" shrinkToFit="1"/>
      <protection locked="0"/>
    </xf>
    <xf numFmtId="38" fontId="0" fillId="0" borderId="19" xfId="16" applyFont="1" applyFill="1" applyBorder="1" applyAlignment="1" applyProtection="1">
      <alignment vertical="center" shrinkToFit="1"/>
      <protection locked="0"/>
    </xf>
    <xf numFmtId="38" fontId="0" fillId="0" borderId="19" xfId="16" applyFont="1" applyFill="1" applyBorder="1" applyAlignment="1" applyProtection="1">
      <alignment vertical="center" shrinkToFit="1"/>
    </xf>
    <xf numFmtId="178" fontId="0" fillId="0" borderId="19" xfId="16" applyNumberFormat="1" applyFont="1"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38" fontId="0" fillId="0" borderId="19" xfId="16" applyNumberFormat="1" applyFont="1" applyFill="1" applyBorder="1" applyAlignment="1" applyProtection="1">
      <alignment vertical="center" shrinkToFit="1"/>
    </xf>
    <xf numFmtId="177" fontId="0" fillId="0" borderId="141" xfId="0" applyNumberFormat="1" applyFill="1" applyBorder="1" applyAlignment="1" applyProtection="1">
      <alignment vertical="center" shrinkToFit="1"/>
    </xf>
    <xf numFmtId="38" fontId="0" fillId="0" borderId="0" xfId="16" applyFont="1" applyFill="1" applyBorder="1" applyAlignment="1" applyProtection="1">
      <alignment vertical="center" shrinkToFit="1"/>
      <protection locked="0"/>
    </xf>
    <xf numFmtId="9" fontId="0" fillId="0" borderId="114" xfId="16" applyNumberFormat="1" applyFont="1" applyFill="1" applyBorder="1" applyAlignment="1" applyProtection="1">
      <alignment vertical="center" shrinkToFit="1"/>
    </xf>
    <xf numFmtId="9" fontId="0" fillId="0" borderId="116" xfId="16" applyNumberFormat="1" applyFont="1" applyFill="1" applyBorder="1" applyAlignment="1" applyProtection="1">
      <alignment vertical="center" shrinkToFit="1"/>
    </xf>
    <xf numFmtId="0" fontId="0" fillId="2" borderId="140" xfId="0" applyNumberFormat="1" applyFont="1" applyFill="1" applyBorder="1" applyAlignment="1" applyProtection="1">
      <alignment vertical="center" shrinkToFit="1"/>
    </xf>
    <xf numFmtId="38" fontId="0" fillId="0" borderId="59" xfId="16" applyFont="1" applyBorder="1" applyAlignment="1" applyProtection="1">
      <alignment horizontal="center" vertical="center" shrinkToFit="1"/>
      <protection locked="0"/>
    </xf>
    <xf numFmtId="177" fontId="0" fillId="2" borderId="140" xfId="0" applyNumberFormat="1" applyFont="1" applyFill="1" applyBorder="1" applyAlignment="1" applyProtection="1">
      <alignment vertical="center" shrinkToFit="1"/>
    </xf>
    <xf numFmtId="0" fontId="0" fillId="2" borderId="18" xfId="16" applyNumberFormat="1" applyFont="1" applyFill="1" applyBorder="1" applyAlignment="1" applyProtection="1">
      <alignment vertical="center" shrinkToFit="1"/>
      <protection locked="0"/>
    </xf>
    <xf numFmtId="0" fontId="0" fillId="2" borderId="115" xfId="16" applyNumberFormat="1" applyFont="1" applyFill="1" applyBorder="1" applyAlignment="1" applyProtection="1">
      <alignment vertical="center" shrinkToFit="1"/>
      <protection locked="0"/>
    </xf>
    <xf numFmtId="0" fontId="0" fillId="2" borderId="53" xfId="16" applyNumberFormat="1" applyFont="1" applyFill="1" applyBorder="1" applyAlignment="1" applyProtection="1">
      <alignment vertical="center" shrinkToFit="1"/>
      <protection locked="0"/>
    </xf>
    <xf numFmtId="38" fontId="0" fillId="2" borderId="53" xfId="16" applyNumberFormat="1" applyFont="1" applyFill="1" applyBorder="1" applyAlignment="1" applyProtection="1">
      <alignment vertical="center" shrinkToFit="1"/>
    </xf>
    <xf numFmtId="176" fontId="0" fillId="0" borderId="147" xfId="16" applyNumberFormat="1" applyFont="1" applyFill="1" applyBorder="1" applyAlignment="1" applyProtection="1">
      <alignment vertical="center" shrinkToFit="1"/>
      <protection locked="0"/>
    </xf>
    <xf numFmtId="176" fontId="0" fillId="0" borderId="19" xfId="16" applyNumberFormat="1" applyFont="1" applyFill="1" applyBorder="1" applyAlignment="1" applyProtection="1">
      <alignment vertical="center" shrinkToFit="1"/>
      <protection locked="0"/>
    </xf>
    <xf numFmtId="177" fontId="0" fillId="2" borderId="141" xfId="0" applyNumberFormat="1" applyFont="1" applyFill="1" applyBorder="1" applyAlignment="1" applyProtection="1">
      <alignment vertical="center" shrinkToFit="1"/>
    </xf>
    <xf numFmtId="177" fontId="0" fillId="2" borderId="142" xfId="0" applyNumberFormat="1" applyFont="1" applyFill="1" applyBorder="1" applyAlignment="1" applyProtection="1">
      <alignment vertical="center" shrinkToFit="1"/>
    </xf>
    <xf numFmtId="177" fontId="0" fillId="2" borderId="143" xfId="0" applyNumberFormat="1" applyFont="1" applyFill="1" applyBorder="1" applyAlignment="1" applyProtection="1">
      <alignment vertical="center" shrinkToFit="1"/>
    </xf>
    <xf numFmtId="0" fontId="0" fillId="2" borderId="142" xfId="0" applyNumberFormat="1" applyFont="1" applyFill="1" applyBorder="1" applyAlignment="1" applyProtection="1">
      <alignment vertical="center" shrinkToFit="1"/>
    </xf>
    <xf numFmtId="0" fontId="0" fillId="2" borderId="143" xfId="0" applyNumberFormat="1" applyFont="1" applyFill="1" applyBorder="1" applyAlignment="1" applyProtection="1">
      <alignment vertical="center" shrinkToFit="1"/>
    </xf>
    <xf numFmtId="0" fontId="0" fillId="2" borderId="144" xfId="0" applyNumberFormat="1" applyFont="1" applyFill="1" applyBorder="1" applyAlignment="1" applyProtection="1">
      <alignment vertical="center" shrinkToFit="1"/>
    </xf>
    <xf numFmtId="0" fontId="0" fillId="4" borderId="53" xfId="16" applyNumberFormat="1" applyFont="1" applyFill="1" applyBorder="1" applyAlignment="1" applyProtection="1">
      <alignment vertical="center" shrinkToFit="1"/>
      <protection locked="0"/>
    </xf>
    <xf numFmtId="0" fontId="0" fillId="4" borderId="53" xfId="16" applyNumberFormat="1" applyFont="1" applyFill="1" applyBorder="1" applyAlignment="1" applyProtection="1">
      <alignment vertical="center" shrinkToFit="1"/>
    </xf>
    <xf numFmtId="38" fontId="0" fillId="0" borderId="103" xfId="16" applyFont="1" applyFill="1" applyBorder="1" applyAlignment="1" applyProtection="1">
      <alignment vertical="center" shrinkToFit="1"/>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58" xfId="0" applyBorder="1" applyAlignment="1">
      <alignment vertical="center" shrinkToFit="1"/>
    </xf>
    <xf numFmtId="0" fontId="0" fillId="0" borderId="62" xfId="0" applyBorder="1" applyAlignment="1">
      <alignment horizontal="center" vertical="center" shrinkToFit="1"/>
    </xf>
    <xf numFmtId="0" fontId="0" fillId="0" borderId="62" xfId="0" applyBorder="1" applyAlignment="1">
      <alignment vertical="center" shrinkToFit="1"/>
    </xf>
    <xf numFmtId="0" fontId="0" fillId="0" borderId="147"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16" fillId="0" borderId="69" xfId="0" applyFont="1" applyBorder="1" applyAlignment="1">
      <alignment horizontal="left" vertical="center" wrapText="1"/>
    </xf>
    <xf numFmtId="0" fontId="16" fillId="0" borderId="147" xfId="0" applyFont="1" applyBorder="1" applyAlignment="1">
      <alignment horizontal="left" vertical="center" wrapText="1"/>
    </xf>
    <xf numFmtId="0" fontId="16" fillId="0" borderId="139" xfId="0" applyFont="1" applyBorder="1" applyAlignment="1">
      <alignment horizontal="left" vertical="center" wrapText="1"/>
    </xf>
    <xf numFmtId="0" fontId="16" fillId="0" borderId="149" xfId="0" applyFont="1" applyBorder="1" applyAlignment="1">
      <alignment horizontal="left" vertical="center" wrapText="1"/>
    </xf>
    <xf numFmtId="0" fontId="16" fillId="0" borderId="0" xfId="0" applyFont="1" applyBorder="1" applyAlignment="1">
      <alignment horizontal="left" vertical="center" wrapText="1"/>
    </xf>
    <xf numFmtId="0" fontId="16" fillId="0" borderId="58" xfId="0" applyFont="1" applyBorder="1" applyAlignment="1">
      <alignment horizontal="left" vertical="center" wrapText="1"/>
    </xf>
    <xf numFmtId="0" fontId="16" fillId="0" borderId="76" xfId="0" applyFont="1" applyBorder="1" applyAlignment="1">
      <alignment horizontal="left" vertical="center" wrapText="1"/>
    </xf>
    <xf numFmtId="0" fontId="16" fillId="0" borderId="19" xfId="0" applyFont="1" applyBorder="1" applyAlignment="1">
      <alignment horizontal="left" vertical="center" wrapText="1"/>
    </xf>
    <xf numFmtId="0" fontId="16" fillId="0" borderId="59" xfId="0" applyFont="1" applyBorder="1" applyAlignment="1">
      <alignment horizontal="left" vertical="center" wrapText="1"/>
    </xf>
    <xf numFmtId="0" fontId="0" fillId="0" borderId="1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10" fillId="0" borderId="66"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0" fillId="0" borderId="6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9" xfId="0" applyNumberFormat="1" applyBorder="1" applyAlignment="1" applyProtection="1">
      <alignment horizontal="center" vertical="center" shrinkToFit="1"/>
      <protection locked="0"/>
    </xf>
    <xf numFmtId="0" fontId="0" fillId="0" borderId="21" xfId="0" applyNumberFormat="1" applyBorder="1" applyAlignment="1" applyProtection="1">
      <alignment horizontal="center" vertical="center" shrinkToFit="1"/>
      <protection locked="0"/>
    </xf>
    <xf numFmtId="0" fontId="0" fillId="0" borderId="35" xfId="0" applyNumberFormat="1" applyBorder="1" applyAlignment="1" applyProtection="1">
      <alignment horizontal="center" vertical="center" shrinkToFit="1"/>
      <protection locked="0"/>
    </xf>
    <xf numFmtId="0" fontId="0" fillId="0" borderId="4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0" fillId="0" borderId="68" xfId="0" applyFont="1" applyBorder="1" applyAlignment="1" applyProtection="1">
      <alignment horizontal="center" vertical="center" wrapText="1"/>
      <protection locked="0"/>
    </xf>
    <xf numFmtId="0" fontId="0" fillId="0" borderId="30"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27" xfId="0" applyBorder="1" applyProtection="1">
      <alignment vertical="center"/>
      <protection locked="0"/>
    </xf>
    <xf numFmtId="38" fontId="0" fillId="2" borderId="27" xfId="0" applyNumberFormat="1" applyFont="1" applyFill="1" applyBorder="1" applyProtection="1">
      <alignment vertical="center"/>
      <protection locked="0"/>
    </xf>
    <xf numFmtId="0" fontId="0" fillId="0" borderId="28" xfId="0" applyBorder="1" applyProtection="1">
      <alignment vertical="center"/>
      <protection locked="0"/>
    </xf>
    <xf numFmtId="38" fontId="0" fillId="2" borderId="28" xfId="0" applyNumberFormat="1" applyFont="1" applyFill="1" applyBorder="1" applyProtection="1">
      <alignment vertical="center"/>
      <protection locked="0"/>
    </xf>
    <xf numFmtId="0" fontId="0" fillId="0" borderId="4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6" xfId="0" applyBorder="1" applyProtection="1">
      <alignment vertical="center"/>
      <protection locked="0"/>
    </xf>
    <xf numFmtId="38" fontId="0" fillId="2" borderId="26" xfId="0" applyNumberFormat="1" applyFont="1" applyFill="1" applyBorder="1" applyProtection="1">
      <alignment vertical="center"/>
    </xf>
    <xf numFmtId="0" fontId="0" fillId="0" borderId="111" xfId="0" applyNumberFormat="1" applyFont="1" applyFill="1" applyBorder="1" applyAlignment="1" applyProtection="1">
      <alignment horizontal="center" vertical="center" shrinkToFit="1"/>
      <protection locked="0"/>
    </xf>
    <xf numFmtId="0" fontId="0" fillId="0" borderId="116" xfId="0" applyNumberFormat="1" applyFont="1" applyFill="1" applyBorder="1" applyAlignment="1" applyProtection="1">
      <alignment horizontal="center" vertical="center" shrinkToFit="1"/>
      <protection locked="0"/>
    </xf>
    <xf numFmtId="0" fontId="12" fillId="0" borderId="125" xfId="0" applyNumberFormat="1" applyFont="1" applyFill="1" applyBorder="1" applyAlignment="1" applyProtection="1">
      <alignment horizontal="center" vertical="center"/>
      <protection locked="0"/>
    </xf>
    <xf numFmtId="0" fontId="12" fillId="0" borderId="127" xfId="0" applyNumberFormat="1" applyFont="1" applyFill="1" applyBorder="1" applyAlignment="1" applyProtection="1">
      <alignment horizontal="center" vertical="center"/>
      <protection locked="0"/>
    </xf>
    <xf numFmtId="0" fontId="12" fillId="0" borderId="126" xfId="0" applyNumberFormat="1" applyFont="1" applyFill="1" applyBorder="1" applyAlignment="1" applyProtection="1">
      <alignment horizontal="center" vertical="center"/>
      <protection locked="0"/>
    </xf>
    <xf numFmtId="0" fontId="12" fillId="0" borderId="128" xfId="0" applyNumberFormat="1" applyFont="1" applyFill="1" applyBorder="1" applyAlignment="1" applyProtection="1">
      <alignment horizontal="center" vertical="center"/>
      <protection locked="0"/>
    </xf>
    <xf numFmtId="0" fontId="0" fillId="0" borderId="107" xfId="0" applyNumberFormat="1" applyFont="1" applyFill="1" applyBorder="1" applyAlignment="1" applyProtection="1">
      <alignment horizontal="center" vertical="center"/>
      <protection locked="0"/>
    </xf>
    <xf numFmtId="0" fontId="0" fillId="0" borderId="112" xfId="0" applyNumberFormat="1" applyFont="1" applyFill="1" applyBorder="1" applyAlignment="1" applyProtection="1">
      <alignment horizontal="center" vertical="center"/>
      <protection locked="0"/>
    </xf>
    <xf numFmtId="0" fontId="0" fillId="0" borderId="94" xfId="0" applyNumberFormat="1" applyFont="1" applyFill="1" applyBorder="1" applyAlignment="1" applyProtection="1">
      <alignment horizontal="center" vertical="center"/>
      <protection locked="0"/>
    </xf>
    <xf numFmtId="0" fontId="0" fillId="0" borderId="7" xfId="0" applyNumberFormat="1" applyFont="1" applyFill="1" applyBorder="1" applyAlignment="1" applyProtection="1">
      <alignment horizontal="center" vertical="center"/>
      <protection locked="0"/>
    </xf>
    <xf numFmtId="0" fontId="0" fillId="0" borderId="18" xfId="0" applyNumberFormat="1" applyFont="1" applyFill="1" applyBorder="1" applyAlignment="1" applyProtection="1">
      <alignment horizontal="center" vertical="center"/>
      <protection locked="0"/>
    </xf>
    <xf numFmtId="0" fontId="0" fillId="0" borderId="32" xfId="0" applyNumberFormat="1" applyFont="1" applyFill="1" applyBorder="1" applyAlignment="1" applyProtection="1">
      <alignment horizontal="center" vertical="center"/>
      <protection locked="0"/>
    </xf>
    <xf numFmtId="0" fontId="0" fillId="0" borderId="1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protection locked="0"/>
    </xf>
    <xf numFmtId="0" fontId="0" fillId="0" borderId="139" xfId="0" applyNumberFormat="1" applyFont="1" applyFill="1" applyBorder="1" applyAlignment="1" applyProtection="1">
      <alignment horizontal="center" vertical="center"/>
      <protection locked="0"/>
    </xf>
    <xf numFmtId="0" fontId="0" fillId="0" borderId="113" xfId="0" applyNumberFormat="1" applyFont="1" applyFill="1" applyBorder="1" applyAlignment="1" applyProtection="1">
      <alignment horizontal="center" vertical="center"/>
      <protection locked="0"/>
    </xf>
    <xf numFmtId="0" fontId="0" fillId="0" borderId="117" xfId="0" applyNumberFormat="1" applyFont="1" applyFill="1" applyBorder="1" applyAlignment="1" applyProtection="1">
      <alignment horizontal="center" vertical="center"/>
      <protection locked="0"/>
    </xf>
    <xf numFmtId="0" fontId="10" fillId="0" borderId="18" xfId="0" applyNumberFormat="1" applyFont="1" applyFill="1" applyBorder="1" applyAlignment="1" applyProtection="1">
      <alignment horizontal="center" vertical="center" wrapText="1"/>
      <protection locked="0"/>
    </xf>
    <xf numFmtId="0" fontId="10" fillId="0" borderId="113" xfId="0" applyNumberFormat="1" applyFont="1" applyFill="1" applyBorder="1" applyAlignment="1" applyProtection="1">
      <alignment horizontal="center" vertical="center" wrapText="1"/>
      <protection locked="0"/>
    </xf>
    <xf numFmtId="0" fontId="11" fillId="0" borderId="84" xfId="0" applyNumberFormat="1" applyFont="1" applyFill="1" applyBorder="1" applyAlignment="1" applyProtection="1">
      <alignment vertical="center" textRotation="255" shrinkToFit="1"/>
      <protection locked="0"/>
    </xf>
    <xf numFmtId="0" fontId="11" fillId="0" borderId="7" xfId="0" applyNumberFormat="1" applyFont="1" applyFill="1" applyBorder="1" applyAlignment="1" applyProtection="1">
      <alignment vertical="center" textRotation="255" shrinkToFit="1"/>
      <protection locked="0"/>
    </xf>
    <xf numFmtId="0" fontId="11" fillId="0" borderId="110" xfId="0" applyNumberFormat="1" applyFont="1" applyFill="1" applyBorder="1" applyAlignment="1" applyProtection="1">
      <alignment vertical="center" textRotation="255" shrinkToFit="1"/>
      <protection locked="0"/>
    </xf>
    <xf numFmtId="0" fontId="0" fillId="0" borderId="3" xfId="0" applyNumberFormat="1" applyFont="1" applyFill="1" applyBorder="1" applyProtection="1">
      <alignment vertical="center"/>
      <protection locked="0"/>
    </xf>
    <xf numFmtId="0" fontId="0" fillId="0" borderId="1" xfId="0" applyBorder="1" applyProtection="1">
      <alignment vertical="center"/>
      <protection locked="0"/>
    </xf>
    <xf numFmtId="0" fontId="0" fillId="0" borderId="25" xfId="0" applyBorder="1" applyProtection="1">
      <alignment vertical="center"/>
      <protection locked="0"/>
    </xf>
    <xf numFmtId="0" fontId="0" fillId="0" borderId="144" xfId="0" applyNumberFormat="1" applyFont="1" applyFill="1" applyBorder="1" applyAlignment="1" applyProtection="1">
      <alignment horizontal="center" vertical="center" shrinkToFit="1"/>
      <protection locked="0"/>
    </xf>
  </cellXfs>
  <cellStyles count="17">
    <cellStyle name="Header1" xfId="1"/>
    <cellStyle name="Header2" xfId="2"/>
    <cellStyle name="STANDARD" xfId="3"/>
    <cellStyle name="パーセント 2" xfId="4"/>
    <cellStyle name="桁区切り" xfId="16" builtinId="6"/>
    <cellStyle name="桁区切り 2" xfId="6"/>
    <cellStyle name="桁区切り 3" xfId="7"/>
    <cellStyle name="標準" xfId="0" builtinId="0"/>
    <cellStyle name="標準 2" xfId="8"/>
    <cellStyle name="標準 2 2" xfId="9"/>
    <cellStyle name="標準 3" xfId="10"/>
    <cellStyle name="標準 3 2" xfId="11"/>
    <cellStyle name="標準 4" xfId="12"/>
    <cellStyle name="標準 5" xfId="13"/>
    <cellStyle name="標準 6" xfId="14"/>
    <cellStyle name="標準 7" xfId="15"/>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447674</xdr:colOff>
      <xdr:row>6</xdr:row>
      <xdr:rowOff>104775</xdr:rowOff>
    </xdr:from>
    <xdr:to>
      <xdr:col>16</xdr:col>
      <xdr:colOff>0</xdr:colOff>
      <xdr:row>10</xdr:row>
      <xdr:rowOff>123824</xdr:rowOff>
    </xdr:to>
    <xdr:sp macro="" textlink="">
      <xdr:nvSpPr>
        <xdr:cNvPr id="4" name="角丸四角形吹き出し 3"/>
        <xdr:cNvSpPr/>
      </xdr:nvSpPr>
      <xdr:spPr>
        <a:xfrm>
          <a:off x="8572499" y="1304925"/>
          <a:ext cx="1638301" cy="876299"/>
        </a:xfrm>
        <a:prstGeom prst="wedgeRoundRectCallout">
          <a:avLst>
            <a:gd name="adj1" fmla="val -84079"/>
            <a:gd name="adj2" fmla="val -6536"/>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この数字を実績報告書（別紙様式３）に転記してください。</a:t>
          </a:r>
        </a:p>
      </xdr:txBody>
    </xdr:sp>
    <xdr:clientData/>
  </xdr:twoCellAnchor>
  <xdr:twoCellAnchor>
    <xdr:from>
      <xdr:col>11</xdr:col>
      <xdr:colOff>331910</xdr:colOff>
      <xdr:row>6</xdr:row>
      <xdr:rowOff>133350</xdr:rowOff>
    </xdr:from>
    <xdr:to>
      <xdr:col>11</xdr:col>
      <xdr:colOff>533400</xdr:colOff>
      <xdr:row>10</xdr:row>
      <xdr:rowOff>16119</xdr:rowOff>
    </xdr:to>
    <xdr:sp macro="" textlink="">
      <xdr:nvSpPr>
        <xdr:cNvPr id="5" name="左中かっこ 4"/>
        <xdr:cNvSpPr/>
      </xdr:nvSpPr>
      <xdr:spPr>
        <a:xfrm flipH="1">
          <a:off x="7761410" y="1333500"/>
          <a:ext cx="201490" cy="740019"/>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1</xdr:colOff>
      <xdr:row>8</xdr:row>
      <xdr:rowOff>133350</xdr:rowOff>
    </xdr:from>
    <xdr:to>
      <xdr:col>16</xdr:col>
      <xdr:colOff>361950</xdr:colOff>
      <xdr:row>33</xdr:row>
      <xdr:rowOff>38100</xdr:rowOff>
    </xdr:to>
    <xdr:cxnSp macro="">
      <xdr:nvCxnSpPr>
        <xdr:cNvPr id="7" name="直線矢印コネクタ 6"/>
        <xdr:cNvCxnSpPr/>
      </xdr:nvCxnSpPr>
      <xdr:spPr>
        <a:xfrm flipH="1" flipV="1">
          <a:off x="6734176" y="1733550"/>
          <a:ext cx="3838574" cy="53721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9</xdr:row>
      <xdr:rowOff>152400</xdr:rowOff>
    </xdr:from>
    <xdr:to>
      <xdr:col>29</xdr:col>
      <xdr:colOff>371476</xdr:colOff>
      <xdr:row>33</xdr:row>
      <xdr:rowOff>38101</xdr:rowOff>
    </xdr:to>
    <xdr:cxnSp macro="">
      <xdr:nvCxnSpPr>
        <xdr:cNvPr id="13" name="直線矢印コネクタ 12"/>
        <xdr:cNvCxnSpPr/>
      </xdr:nvCxnSpPr>
      <xdr:spPr>
        <a:xfrm flipH="1" flipV="1">
          <a:off x="6734175" y="1981200"/>
          <a:ext cx="12687301" cy="512445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609599</xdr:colOff>
      <xdr:row>9</xdr:row>
      <xdr:rowOff>47625</xdr:rowOff>
    </xdr:from>
    <xdr:to>
      <xdr:col>21</xdr:col>
      <xdr:colOff>685800</xdr:colOff>
      <xdr:row>13</xdr:row>
      <xdr:rowOff>104776</xdr:rowOff>
    </xdr:to>
    <xdr:sp macro="" textlink="">
      <xdr:nvSpPr>
        <xdr:cNvPr id="18" name="角丸四角形吹き出し 17"/>
        <xdr:cNvSpPr/>
      </xdr:nvSpPr>
      <xdr:spPr>
        <a:xfrm>
          <a:off x="10820399" y="1876425"/>
          <a:ext cx="3343276" cy="809626"/>
        </a:xfrm>
        <a:prstGeom prst="wedgeRoundRectCallout">
          <a:avLst>
            <a:gd name="adj1" fmla="val -41337"/>
            <a:gd name="adj2" fmla="val 128947"/>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内訳書から転記する（コピー＆ペーストする）場合は，形式を</a:t>
          </a:r>
          <a:r>
            <a:rPr kumimoji="1" lang="ja-JP" altLang="en-US" sz="1050" b="1">
              <a:solidFill>
                <a:sysClr val="windowText" lastClr="000000"/>
              </a:solidFill>
              <a:latin typeface="ＭＳ ゴシック" pitchFamily="49" charset="-128"/>
              <a:ea typeface="ＭＳ ゴシック" pitchFamily="49" charset="-128"/>
            </a:rPr>
            <a:t>「値で貼り付け」</a:t>
          </a:r>
          <a:r>
            <a:rPr kumimoji="1" lang="ja-JP" altLang="en-US" sz="1050" b="0">
              <a:solidFill>
                <a:sysClr val="windowText" lastClr="000000"/>
              </a:solidFill>
              <a:latin typeface="ＭＳ ゴシック" pitchFamily="49" charset="-128"/>
              <a:ea typeface="ＭＳ ゴシック" pitchFamily="49" charset="-128"/>
            </a:rPr>
            <a:t>に</a:t>
          </a:r>
          <a:r>
            <a:rPr kumimoji="1" lang="ja-JP" altLang="en-US" sz="1050">
              <a:solidFill>
                <a:sysClr val="windowText" lastClr="000000"/>
              </a:solidFill>
              <a:latin typeface="ＭＳ ゴシック" pitchFamily="49" charset="-128"/>
              <a:ea typeface="ＭＳ ゴシック" pitchFamily="49" charset="-128"/>
            </a:rPr>
            <a:t>して貼り付けてください。詳しくは下記参照。</a:t>
          </a:r>
          <a:endParaRPr kumimoji="1" lang="en-US" altLang="ja-JP" sz="105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685799</xdr:colOff>
      <xdr:row>1</xdr:row>
      <xdr:rowOff>161925</xdr:rowOff>
    </xdr:from>
    <xdr:ext cx="1743075" cy="866775"/>
    <xdr:sp macro="" textlink="">
      <xdr:nvSpPr>
        <xdr:cNvPr id="2" name="角丸四角形 1"/>
        <xdr:cNvSpPr/>
      </xdr:nvSpPr>
      <xdr:spPr>
        <a:xfrm>
          <a:off x="6162674" y="333375"/>
          <a:ext cx="1743075" cy="866775"/>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b="1">
              <a:solidFill>
                <a:sysClr val="windowText" lastClr="000000"/>
              </a:solidFill>
              <a:latin typeface="ＭＳ ゴシック" pitchFamily="49" charset="-128"/>
              <a:ea typeface="ＭＳ ゴシック" pitchFamily="49" charset="-128"/>
            </a:rPr>
            <a:t>特定処遇改善加算による賃金改善分は除いて記入してください。</a:t>
          </a:r>
          <a:endParaRPr kumimoji="1" lang="en-US" altLang="ja-JP" sz="1100" b="1">
            <a:solidFill>
              <a:sysClr val="windowText" lastClr="000000"/>
            </a:solidFill>
            <a:latin typeface="ＭＳ ゴシック" pitchFamily="49" charset="-128"/>
            <a:ea typeface="ＭＳ ゴシック" pitchFamily="49" charset="-128"/>
          </a:endParaRPr>
        </a:p>
      </xdr:txBody>
    </xdr:sp>
    <xdr:clientData/>
  </xdr:oneCellAnchor>
  <xdr:twoCellAnchor>
    <xdr:from>
      <xdr:col>9</xdr:col>
      <xdr:colOff>28574</xdr:colOff>
      <xdr:row>15</xdr:row>
      <xdr:rowOff>133350</xdr:rowOff>
    </xdr:from>
    <xdr:to>
      <xdr:col>11</xdr:col>
      <xdr:colOff>209550</xdr:colOff>
      <xdr:row>21</xdr:row>
      <xdr:rowOff>47625</xdr:rowOff>
    </xdr:to>
    <xdr:sp macro="" textlink="">
      <xdr:nvSpPr>
        <xdr:cNvPr id="4" name="角丸四角形吹き出し 3"/>
        <xdr:cNvSpPr/>
      </xdr:nvSpPr>
      <xdr:spPr>
        <a:xfrm>
          <a:off x="6200774" y="3028950"/>
          <a:ext cx="1571626" cy="942975"/>
        </a:xfrm>
        <a:prstGeom prst="wedgeRoundRectCallout">
          <a:avLst>
            <a:gd name="adj1" fmla="val -3117"/>
            <a:gd name="adj2" fmla="val 8272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b="1">
              <a:solidFill>
                <a:sysClr val="windowText" lastClr="000000"/>
              </a:solidFill>
              <a:latin typeface="ＭＳ ゴシック" pitchFamily="49" charset="-128"/>
              <a:ea typeface="ＭＳ ゴシック" pitchFamily="49" charset="-128"/>
            </a:rPr>
            <a:t>各職員の合計欄が一番上の行になってますので御注意ください。</a:t>
          </a:r>
        </a:p>
      </xdr:txBody>
    </xdr:sp>
    <xdr:clientData/>
  </xdr:twoCellAnchor>
  <xdr:twoCellAnchor>
    <xdr:from>
      <xdr:col>12</xdr:col>
      <xdr:colOff>66675</xdr:colOff>
      <xdr:row>4</xdr:row>
      <xdr:rowOff>76199</xdr:rowOff>
    </xdr:from>
    <xdr:to>
      <xdr:col>14</xdr:col>
      <xdr:colOff>628650</xdr:colOff>
      <xdr:row>9</xdr:row>
      <xdr:rowOff>85724</xdr:rowOff>
    </xdr:to>
    <xdr:sp macro="" textlink="">
      <xdr:nvSpPr>
        <xdr:cNvPr id="5" name="角丸四角形吹き出し 4"/>
        <xdr:cNvSpPr/>
      </xdr:nvSpPr>
      <xdr:spPr>
        <a:xfrm>
          <a:off x="8324850" y="857249"/>
          <a:ext cx="1943100" cy="1000125"/>
        </a:xfrm>
        <a:prstGeom prst="wedgeRoundRectCallout">
          <a:avLst>
            <a:gd name="adj1" fmla="val -2066"/>
            <a:gd name="adj2" fmla="val 67224"/>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総括表に転記する（コピー＆ペーストする）場合は，各職員の</a:t>
          </a:r>
          <a:r>
            <a:rPr kumimoji="1" lang="en-US" altLang="ja-JP" sz="1050">
              <a:solidFill>
                <a:sysClr val="windowText" lastClr="000000"/>
              </a:solidFill>
              <a:latin typeface="ＭＳ ゴシック" pitchFamily="49" charset="-128"/>
              <a:ea typeface="ＭＳ ゴシック" pitchFamily="49" charset="-128"/>
            </a:rPr>
            <a:t>1</a:t>
          </a:r>
          <a:r>
            <a:rPr kumimoji="1" lang="ja-JP" altLang="en-US" sz="1050">
              <a:solidFill>
                <a:sysClr val="windowText" lastClr="000000"/>
              </a:solidFill>
              <a:latin typeface="ＭＳ ゴシック" pitchFamily="49" charset="-128"/>
              <a:ea typeface="ＭＳ ゴシック" pitchFamily="49" charset="-128"/>
            </a:rPr>
            <a:t>行目（合計欄）のみ転記してください。</a:t>
          </a:r>
        </a:p>
      </xdr:txBody>
    </xdr:sp>
    <xdr:clientData/>
  </xdr:twoCellAnchor>
  <xdr:twoCellAnchor>
    <xdr:from>
      <xdr:col>23</xdr:col>
      <xdr:colOff>123825</xdr:colOff>
      <xdr:row>25</xdr:row>
      <xdr:rowOff>0</xdr:rowOff>
    </xdr:from>
    <xdr:to>
      <xdr:col>26</xdr:col>
      <xdr:colOff>19050</xdr:colOff>
      <xdr:row>34</xdr:row>
      <xdr:rowOff>28575</xdr:rowOff>
    </xdr:to>
    <xdr:sp macro="" textlink="">
      <xdr:nvSpPr>
        <xdr:cNvPr id="6" name="角丸四角形吹き出し 5"/>
        <xdr:cNvSpPr/>
      </xdr:nvSpPr>
      <xdr:spPr>
        <a:xfrm>
          <a:off x="16173450" y="4610100"/>
          <a:ext cx="1981200" cy="1571625"/>
        </a:xfrm>
        <a:prstGeom prst="wedgeRoundRectCallout">
          <a:avLst>
            <a:gd name="adj1" fmla="val -92931"/>
            <a:gd name="adj2" fmla="val -31070"/>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新たに雇用した者等，改善前当時に在籍していなかった者については，当時も現在と同じ状況で勤務していたと仮定して，当時の水準で賃金等を入力してください。</a:t>
          </a:r>
        </a:p>
      </xdr:txBody>
    </xdr:sp>
    <xdr:clientData/>
  </xdr:twoCellAnchor>
  <xdr:twoCellAnchor>
    <xdr:from>
      <xdr:col>3</xdr:col>
      <xdr:colOff>419100</xdr:colOff>
      <xdr:row>10</xdr:row>
      <xdr:rowOff>161925</xdr:rowOff>
    </xdr:from>
    <xdr:to>
      <xdr:col>3</xdr:col>
      <xdr:colOff>538163</xdr:colOff>
      <xdr:row>11</xdr:row>
      <xdr:rowOff>95250</xdr:rowOff>
    </xdr:to>
    <xdr:cxnSp macro="">
      <xdr:nvCxnSpPr>
        <xdr:cNvPr id="14" name="カギ線コネクタ 13"/>
        <xdr:cNvCxnSpPr/>
      </xdr:nvCxnSpPr>
      <xdr:spPr>
        <a:xfrm flipV="1">
          <a:off x="2562225" y="2200275"/>
          <a:ext cx="119063" cy="104775"/>
        </a:xfrm>
        <a:prstGeom prst="bentConnector3">
          <a:avLst>
            <a:gd name="adj1" fmla="val 10200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400053</xdr:colOff>
      <xdr:row>11</xdr:row>
      <xdr:rowOff>9526</xdr:rowOff>
    </xdr:from>
    <xdr:to>
      <xdr:col>5</xdr:col>
      <xdr:colOff>361951</xdr:colOff>
      <xdr:row>22</xdr:row>
      <xdr:rowOff>95250</xdr:rowOff>
    </xdr:to>
    <xdr:cxnSp macro="">
      <xdr:nvCxnSpPr>
        <xdr:cNvPr id="31" name="カギ線コネクタ 30"/>
        <xdr:cNvCxnSpPr/>
      </xdr:nvCxnSpPr>
      <xdr:spPr>
        <a:xfrm rot="5400000" flipH="1" flipV="1">
          <a:off x="2147890" y="2614614"/>
          <a:ext cx="1971674" cy="1181098"/>
        </a:xfrm>
        <a:prstGeom prst="bentConnector3">
          <a:avLst>
            <a:gd name="adj1" fmla="val -242"/>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31</xdr:row>
      <xdr:rowOff>28575</xdr:rowOff>
    </xdr:from>
    <xdr:to>
      <xdr:col>11</xdr:col>
      <xdr:colOff>428625</xdr:colOff>
      <xdr:row>36</xdr:row>
      <xdr:rowOff>161925</xdr:rowOff>
    </xdr:to>
    <xdr:sp macro="" textlink="">
      <xdr:nvSpPr>
        <xdr:cNvPr id="38" name="角丸四角形吹き出し 37"/>
        <xdr:cNvSpPr/>
      </xdr:nvSpPr>
      <xdr:spPr>
        <a:xfrm>
          <a:off x="6276975" y="5667375"/>
          <a:ext cx="1714500" cy="1009650"/>
        </a:xfrm>
        <a:prstGeom prst="wedgeRoundRectCallout">
          <a:avLst>
            <a:gd name="adj1" fmla="val -40119"/>
            <a:gd name="adj2" fmla="val -95792"/>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l"/>
          <a:r>
            <a:rPr kumimoji="1" lang="ja-JP" altLang="en-US" sz="1050">
              <a:solidFill>
                <a:sysClr val="windowText" lastClr="000000"/>
              </a:solidFill>
              <a:latin typeface="ＭＳ ゴシック" pitchFamily="49" charset="-128"/>
              <a:ea typeface="ＭＳ ゴシック" pitchFamily="49" charset="-128"/>
            </a:rPr>
            <a:t>時間外手当以外の給与等の支給状況を給与台帳から転記してください。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695324</xdr:colOff>
      <xdr:row>1</xdr:row>
      <xdr:rowOff>161925</xdr:rowOff>
    </xdr:from>
    <xdr:ext cx="1743075" cy="876299"/>
    <xdr:sp macro="" textlink="">
      <xdr:nvSpPr>
        <xdr:cNvPr id="2" name="角丸四角形 1"/>
        <xdr:cNvSpPr/>
      </xdr:nvSpPr>
      <xdr:spPr>
        <a:xfrm>
          <a:off x="6172199" y="333375"/>
          <a:ext cx="1743075" cy="876299"/>
        </a:xfrm>
        <a:prstGeom prst="roundRect">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l"/>
          <a:r>
            <a:rPr kumimoji="1" lang="ja-JP" altLang="en-US" sz="1100" b="1">
              <a:solidFill>
                <a:sysClr val="windowText" lastClr="000000"/>
              </a:solidFill>
              <a:latin typeface="ＭＳ ゴシック" pitchFamily="49" charset="-128"/>
              <a:ea typeface="ＭＳ ゴシック" pitchFamily="49" charset="-128"/>
            </a:rPr>
            <a:t>特定処遇改善加算による賃金改善分は除いて記入してください。</a:t>
          </a:r>
          <a:endParaRPr kumimoji="1" lang="en-US" altLang="ja-JP" sz="1100" b="1">
            <a:solidFill>
              <a:sysClr val="windowText" lastClr="000000"/>
            </a:solidFill>
            <a:latin typeface="ＭＳ ゴシック" pitchFamily="49" charset="-128"/>
            <a:ea typeface="ＭＳ ゴシック"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25keikaku.files/25kasa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sheetData sheetId="3" refreshError="1"/>
      <sheetData sheetId="4" refreshError="1"/>
      <sheetData sheetId="5" refreshError="1"/>
      <sheetData sheetId="6" refreshError="1"/>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9"/>
  <sheetViews>
    <sheetView tabSelected="1" zoomScaleNormal="100" workbookViewId="0"/>
  </sheetViews>
  <sheetFormatPr defaultRowHeight="13.5" x14ac:dyDescent="0.15"/>
  <cols>
    <col min="1" max="1" width="4.625" style="1" customWidth="1"/>
    <col min="2" max="2" width="11.125" style="1" customWidth="1"/>
    <col min="3" max="3" width="12.625" style="1" customWidth="1"/>
    <col min="4" max="4" width="9" style="1" customWidth="1"/>
    <col min="5" max="5" width="5.25" style="1" customWidth="1"/>
    <col min="6" max="6" width="9.25" style="1" customWidth="1"/>
    <col min="7" max="7" width="9.125" style="1" customWidth="1"/>
    <col min="8" max="11" width="9.125" style="1" bestFit="1" customWidth="1"/>
    <col min="12" max="12" width="9.125" style="1" customWidth="1"/>
    <col min="13" max="13" width="9" style="1" customWidth="1"/>
    <col min="14" max="14" width="9.125" style="1" bestFit="1" customWidth="1"/>
    <col min="15" max="15" width="9.125" style="1" hidden="1" customWidth="1"/>
    <col min="16" max="16" width="9.25" style="1" customWidth="1"/>
    <col min="17" max="17" width="10.5" style="1" customWidth="1"/>
    <col min="18" max="18" width="9" style="1" customWidth="1"/>
    <col min="19" max="19" width="5" style="1" customWidth="1"/>
    <col min="20" max="20" width="9" style="1" customWidth="1"/>
    <col min="21" max="21" width="9.375" style="1" bestFit="1" customWidth="1"/>
    <col min="22" max="27" width="9.125" style="1" bestFit="1" customWidth="1"/>
    <col min="28" max="28" width="9.25" style="1" bestFit="1" customWidth="1"/>
    <col min="29" max="29" width="9.125" style="1" customWidth="1"/>
    <col min="30" max="30" width="9.375" style="1" customWidth="1"/>
    <col min="31" max="31" width="7.75" style="1" customWidth="1"/>
  </cols>
  <sheetData>
    <row r="1" spans="1:31" x14ac:dyDescent="0.15">
      <c r="A1" s="1" t="s">
        <v>25</v>
      </c>
      <c r="D1" s="25" t="s">
        <v>11</v>
      </c>
      <c r="E1" s="34"/>
      <c r="F1" s="1" t="s">
        <v>52</v>
      </c>
    </row>
    <row r="3" spans="1:31" ht="18" customHeight="1" x14ac:dyDescent="0.15">
      <c r="A3" s="338" t="s">
        <v>5</v>
      </c>
      <c r="B3" s="339"/>
      <c r="C3" s="296"/>
      <c r="D3" s="26" t="s">
        <v>68</v>
      </c>
      <c r="E3" s="26"/>
      <c r="F3" s="26"/>
      <c r="G3" s="26"/>
      <c r="H3" s="26"/>
      <c r="I3" s="26"/>
      <c r="J3" s="26"/>
      <c r="K3" s="56"/>
      <c r="AC3" s="2"/>
      <c r="AD3" s="2"/>
      <c r="AE3" s="2"/>
    </row>
    <row r="4" spans="1:31" ht="18" customHeight="1" x14ac:dyDescent="0.15">
      <c r="A4" s="338" t="s">
        <v>23</v>
      </c>
      <c r="B4" s="339"/>
      <c r="C4" s="296"/>
      <c r="D4" s="26" t="s">
        <v>70</v>
      </c>
      <c r="E4" s="26"/>
      <c r="F4" s="26"/>
      <c r="G4" s="26"/>
      <c r="H4" s="26"/>
      <c r="I4" s="26"/>
      <c r="J4" s="26"/>
      <c r="K4" s="56"/>
      <c r="AC4" s="2"/>
      <c r="AD4" s="2"/>
      <c r="AE4" s="2"/>
    </row>
    <row r="5" spans="1:31" ht="18" customHeight="1" x14ac:dyDescent="0.15">
      <c r="A5" s="338" t="s">
        <v>20</v>
      </c>
      <c r="B5" s="339"/>
      <c r="C5" s="296"/>
      <c r="D5" s="26" t="s">
        <v>71</v>
      </c>
      <c r="E5" s="26"/>
      <c r="F5" s="26"/>
      <c r="G5" s="26"/>
      <c r="H5" s="26"/>
      <c r="I5" s="26"/>
      <c r="J5" s="26"/>
      <c r="K5" s="56"/>
    </row>
    <row r="6" spans="1:31" x14ac:dyDescent="0.15">
      <c r="A6" s="3"/>
      <c r="B6" s="3"/>
      <c r="C6" s="3"/>
      <c r="D6" s="18"/>
      <c r="E6" s="18"/>
      <c r="F6" s="18"/>
      <c r="G6" s="18"/>
      <c r="H6" s="18"/>
      <c r="I6" s="18"/>
      <c r="J6" s="18"/>
      <c r="K6" s="18"/>
    </row>
    <row r="7" spans="1:31" x14ac:dyDescent="0.15">
      <c r="A7" s="3"/>
      <c r="B7" s="3"/>
      <c r="C7" s="3"/>
      <c r="D7" s="18"/>
      <c r="E7" s="18"/>
      <c r="F7" s="18"/>
      <c r="G7" s="18"/>
      <c r="H7" s="18"/>
      <c r="I7" s="18"/>
      <c r="J7" s="18"/>
      <c r="K7" s="18"/>
    </row>
    <row r="8" spans="1:31" ht="18" customHeight="1" x14ac:dyDescent="0.15">
      <c r="A8" s="3"/>
      <c r="B8" s="3"/>
      <c r="C8" s="340" t="s">
        <v>44</v>
      </c>
      <c r="D8" s="340"/>
      <c r="E8" s="340"/>
      <c r="F8" s="340"/>
      <c r="G8" s="340"/>
      <c r="H8" s="340"/>
      <c r="I8" s="341">
        <f>I9-I10</f>
        <v>2117285</v>
      </c>
      <c r="J8" s="341"/>
      <c r="K8" s="18" t="s">
        <v>126</v>
      </c>
    </row>
    <row r="9" spans="1:31" ht="18" customHeight="1" x14ac:dyDescent="0.15">
      <c r="A9" s="3"/>
      <c r="B9" s="3"/>
      <c r="C9" s="329" t="s">
        <v>42</v>
      </c>
      <c r="D9" s="329"/>
      <c r="E9" s="329"/>
      <c r="F9" s="329"/>
      <c r="G9" s="329"/>
      <c r="H9" s="329"/>
      <c r="I9" s="330">
        <f>$Q$34</f>
        <v>12938000</v>
      </c>
      <c r="J9" s="330"/>
      <c r="K9" s="18" t="s">
        <v>127</v>
      </c>
    </row>
    <row r="10" spans="1:31" ht="18" customHeight="1" x14ac:dyDescent="0.15">
      <c r="A10" s="3"/>
      <c r="B10" s="3"/>
      <c r="C10" s="331" t="s">
        <v>16</v>
      </c>
      <c r="D10" s="331"/>
      <c r="E10" s="331"/>
      <c r="F10" s="331"/>
      <c r="G10" s="331"/>
      <c r="H10" s="331"/>
      <c r="I10" s="332">
        <f>$AD$34</f>
        <v>10820715</v>
      </c>
      <c r="J10" s="332"/>
      <c r="K10" s="18" t="s">
        <v>128</v>
      </c>
    </row>
    <row r="11" spans="1:31" x14ac:dyDescent="0.15">
      <c r="A11" s="3"/>
      <c r="B11" s="3"/>
      <c r="C11" s="18"/>
      <c r="D11" s="18"/>
      <c r="E11" s="18"/>
      <c r="F11" s="18"/>
      <c r="G11" s="18"/>
      <c r="H11" s="18"/>
      <c r="I11" s="55"/>
      <c r="J11" s="55"/>
      <c r="K11" s="18"/>
    </row>
    <row r="12" spans="1:31" x14ac:dyDescent="0.15">
      <c r="A12" s="3"/>
      <c r="B12" s="3"/>
      <c r="C12" s="3"/>
      <c r="D12" s="18"/>
      <c r="E12" s="18"/>
      <c r="F12" s="18"/>
      <c r="G12" s="18"/>
      <c r="H12" s="18"/>
      <c r="I12" s="18"/>
      <c r="J12" s="18"/>
      <c r="K12" s="18"/>
    </row>
    <row r="13" spans="1:31" ht="14.25" thickBot="1" x14ac:dyDescent="0.2">
      <c r="A13" s="4" t="s">
        <v>24</v>
      </c>
      <c r="B13" s="4"/>
    </row>
    <row r="14" spans="1:31" x14ac:dyDescent="0.15">
      <c r="A14" s="335" t="s">
        <v>21</v>
      </c>
      <c r="B14" s="310"/>
      <c r="C14" s="336"/>
      <c r="D14" s="333" t="s">
        <v>22</v>
      </c>
      <c r="E14" s="334"/>
      <c r="F14" s="334"/>
      <c r="G14" s="310"/>
      <c r="H14" s="310"/>
      <c r="I14" s="310"/>
      <c r="J14" s="310"/>
      <c r="K14" s="310"/>
      <c r="L14" s="310"/>
      <c r="M14" s="310"/>
      <c r="N14" s="310"/>
      <c r="O14" s="310"/>
      <c r="P14" s="310"/>
      <c r="Q14" s="311"/>
      <c r="R14" s="309" t="s">
        <v>9</v>
      </c>
      <c r="S14" s="310"/>
      <c r="T14" s="310"/>
      <c r="U14" s="310"/>
      <c r="V14" s="310"/>
      <c r="W14" s="310"/>
      <c r="X14" s="310"/>
      <c r="Y14" s="310"/>
      <c r="Z14" s="310"/>
      <c r="AA14" s="310"/>
      <c r="AB14" s="310"/>
      <c r="AC14" s="310"/>
      <c r="AD14" s="311"/>
      <c r="AE14" s="295" t="s">
        <v>34</v>
      </c>
    </row>
    <row r="15" spans="1:31" ht="27" customHeight="1" x14ac:dyDescent="0.15">
      <c r="A15" s="337"/>
      <c r="B15" s="293"/>
      <c r="C15" s="327"/>
      <c r="D15" s="272" t="s">
        <v>55</v>
      </c>
      <c r="E15" s="273"/>
      <c r="F15" s="273"/>
      <c r="G15" s="298" t="s">
        <v>4</v>
      </c>
      <c r="H15" s="312" t="s">
        <v>19</v>
      </c>
      <c r="I15" s="312"/>
      <c r="J15" s="312"/>
      <c r="K15" s="312"/>
      <c r="L15" s="312"/>
      <c r="M15" s="312"/>
      <c r="N15" s="300" t="s">
        <v>15</v>
      </c>
      <c r="O15" s="313" t="s">
        <v>6</v>
      </c>
      <c r="P15" s="314"/>
      <c r="Q15" s="301" t="s">
        <v>18</v>
      </c>
      <c r="R15" s="272" t="s">
        <v>55</v>
      </c>
      <c r="S15" s="273"/>
      <c r="T15" s="273"/>
      <c r="U15" s="303" t="s">
        <v>4</v>
      </c>
      <c r="V15" s="303" t="s">
        <v>19</v>
      </c>
      <c r="W15" s="303"/>
      <c r="X15" s="303"/>
      <c r="Y15" s="303"/>
      <c r="Z15" s="303"/>
      <c r="AA15" s="303"/>
      <c r="AB15" s="303" t="s">
        <v>15</v>
      </c>
      <c r="AC15" s="305" t="s">
        <v>33</v>
      </c>
      <c r="AD15" s="307" t="s">
        <v>18</v>
      </c>
      <c r="AE15" s="296"/>
    </row>
    <row r="16" spans="1:31" ht="21.75" thickBot="1" x14ac:dyDescent="0.2">
      <c r="A16" s="5"/>
      <c r="B16" s="14" t="s">
        <v>0</v>
      </c>
      <c r="C16" s="19" t="s">
        <v>7</v>
      </c>
      <c r="D16" s="27" t="s">
        <v>56</v>
      </c>
      <c r="E16" s="35" t="s">
        <v>54</v>
      </c>
      <c r="F16" s="35" t="s">
        <v>37</v>
      </c>
      <c r="G16" s="299"/>
      <c r="H16" s="51" t="s">
        <v>3</v>
      </c>
      <c r="I16" s="51" t="s">
        <v>26</v>
      </c>
      <c r="J16" s="51" t="s">
        <v>10</v>
      </c>
      <c r="K16" s="51" t="s">
        <v>39</v>
      </c>
      <c r="L16" s="51" t="s">
        <v>28</v>
      </c>
      <c r="M16" s="51" t="s">
        <v>2</v>
      </c>
      <c r="N16" s="299"/>
      <c r="O16" s="59" t="s">
        <v>29</v>
      </c>
      <c r="P16" s="67" t="s">
        <v>13</v>
      </c>
      <c r="Q16" s="302"/>
      <c r="R16" s="27" t="s">
        <v>56</v>
      </c>
      <c r="S16" s="35" t="s">
        <v>54</v>
      </c>
      <c r="T16" s="35" t="s">
        <v>37</v>
      </c>
      <c r="U16" s="304"/>
      <c r="V16" s="51" t="s">
        <v>3</v>
      </c>
      <c r="W16" s="51" t="s">
        <v>10</v>
      </c>
      <c r="X16" s="51" t="s">
        <v>10</v>
      </c>
      <c r="Y16" s="51" t="s">
        <v>10</v>
      </c>
      <c r="Z16" s="51" t="s">
        <v>10</v>
      </c>
      <c r="AA16" s="51" t="s">
        <v>2</v>
      </c>
      <c r="AB16" s="304"/>
      <c r="AC16" s="306"/>
      <c r="AD16" s="308"/>
      <c r="AE16" s="297"/>
    </row>
    <row r="17" spans="1:31" s="2" customFormat="1" ht="16.5" customHeight="1" x14ac:dyDescent="0.15">
      <c r="A17" s="6">
        <v>1</v>
      </c>
      <c r="B17" s="219" t="s">
        <v>73</v>
      </c>
      <c r="C17" s="220" t="s">
        <v>106</v>
      </c>
      <c r="D17" s="28" t="s">
        <v>88</v>
      </c>
      <c r="E17" s="36" t="s">
        <v>54</v>
      </c>
      <c r="F17" s="42" t="s">
        <v>89</v>
      </c>
      <c r="G17" s="45">
        <v>2400000</v>
      </c>
      <c r="H17" s="45">
        <v>60000</v>
      </c>
      <c r="I17" s="45">
        <v>180000</v>
      </c>
      <c r="J17" s="45">
        <v>0</v>
      </c>
      <c r="K17" s="45">
        <v>0</v>
      </c>
      <c r="L17" s="45">
        <v>240000</v>
      </c>
      <c r="M17" s="45">
        <v>0</v>
      </c>
      <c r="N17" s="57">
        <v>2880000</v>
      </c>
      <c r="O17" s="57"/>
      <c r="P17" s="57">
        <v>447816</v>
      </c>
      <c r="Q17" s="70">
        <v>3327816</v>
      </c>
      <c r="R17" s="77" t="s">
        <v>104</v>
      </c>
      <c r="S17" s="83" t="s">
        <v>54</v>
      </c>
      <c r="T17" s="87" t="s">
        <v>105</v>
      </c>
      <c r="U17" s="92">
        <v>2160000</v>
      </c>
      <c r="V17" s="94">
        <v>60000</v>
      </c>
      <c r="W17" s="94">
        <v>0</v>
      </c>
      <c r="X17" s="94">
        <v>0</v>
      </c>
      <c r="Y17" s="94">
        <v>0</v>
      </c>
      <c r="Z17" s="94">
        <v>0</v>
      </c>
      <c r="AA17" s="94">
        <v>0</v>
      </c>
      <c r="AB17" s="95">
        <v>2220000</v>
      </c>
      <c r="AC17" s="95">
        <v>345189</v>
      </c>
      <c r="AD17" s="96">
        <v>2565189</v>
      </c>
      <c r="AE17" s="101">
        <v>0.29699999999999999</v>
      </c>
    </row>
    <row r="18" spans="1:31" ht="16.5" customHeight="1" x14ac:dyDescent="0.15">
      <c r="A18" s="7">
        <v>2</v>
      </c>
      <c r="B18" s="15" t="s">
        <v>73</v>
      </c>
      <c r="C18" s="20" t="s">
        <v>107</v>
      </c>
      <c r="D18" s="29" t="s">
        <v>140</v>
      </c>
      <c r="E18" s="37" t="s">
        <v>54</v>
      </c>
      <c r="F18" s="43" t="s">
        <v>89</v>
      </c>
      <c r="G18" s="46">
        <v>1281000</v>
      </c>
      <c r="H18" s="52">
        <v>21000</v>
      </c>
      <c r="I18" s="52">
        <v>35000</v>
      </c>
      <c r="J18" s="52">
        <v>0</v>
      </c>
      <c r="K18" s="52">
        <v>0</v>
      </c>
      <c r="L18" s="52">
        <v>140000</v>
      </c>
      <c r="M18" s="52">
        <v>0</v>
      </c>
      <c r="N18" s="49">
        <v>1477000</v>
      </c>
      <c r="O18" s="60"/>
      <c r="P18" s="68">
        <v>242544</v>
      </c>
      <c r="Q18" s="71">
        <v>1719544</v>
      </c>
      <c r="R18" s="78" t="s">
        <v>141</v>
      </c>
      <c r="S18" s="84" t="s">
        <v>54</v>
      </c>
      <c r="T18" s="88" t="s">
        <v>105</v>
      </c>
      <c r="U18" s="46">
        <v>1225000</v>
      </c>
      <c r="V18" s="52">
        <v>21000</v>
      </c>
      <c r="W18" s="52">
        <v>0</v>
      </c>
      <c r="X18" s="52">
        <v>0</v>
      </c>
      <c r="Y18" s="52">
        <v>0</v>
      </c>
      <c r="Z18" s="52">
        <v>0</v>
      </c>
      <c r="AA18" s="52">
        <v>0</v>
      </c>
      <c r="AB18" s="49">
        <v>1246000</v>
      </c>
      <c r="AC18" s="49">
        <v>204612</v>
      </c>
      <c r="AD18" s="97">
        <v>1450612</v>
      </c>
      <c r="AE18" s="102">
        <v>0.185</v>
      </c>
    </row>
    <row r="19" spans="1:31" s="233" customFormat="1" ht="16.5" customHeight="1" x14ac:dyDescent="0.15">
      <c r="A19" s="223"/>
      <c r="B19" s="270" t="s">
        <v>116</v>
      </c>
      <c r="C19" s="224"/>
      <c r="D19" s="225"/>
      <c r="E19" s="226"/>
      <c r="F19" s="227"/>
      <c r="G19" s="227"/>
      <c r="H19" s="227"/>
      <c r="I19" s="227"/>
      <c r="J19" s="227"/>
      <c r="K19" s="227"/>
      <c r="L19" s="227"/>
      <c r="M19" s="227"/>
      <c r="N19" s="228"/>
      <c r="O19" s="229"/>
      <c r="P19" s="228"/>
      <c r="Q19" s="228"/>
      <c r="R19" s="230"/>
      <c r="S19" s="221"/>
      <c r="T19" s="227"/>
      <c r="U19" s="227"/>
      <c r="V19" s="227"/>
      <c r="W19" s="227"/>
      <c r="X19" s="227"/>
      <c r="Y19" s="227"/>
      <c r="Z19" s="227"/>
      <c r="AA19" s="227"/>
      <c r="AB19" s="231"/>
      <c r="AC19" s="231"/>
      <c r="AD19" s="228"/>
      <c r="AE19" s="232"/>
    </row>
    <row r="20" spans="1:31" s="233" customFormat="1" ht="16.5" customHeight="1" x14ac:dyDescent="0.15">
      <c r="A20" s="234"/>
      <c r="B20" s="271"/>
      <c r="C20" s="235"/>
      <c r="D20" s="236"/>
      <c r="E20" s="237"/>
      <c r="F20" s="238"/>
      <c r="G20" s="238"/>
      <c r="H20" s="238"/>
      <c r="I20" s="238"/>
      <c r="J20" s="238"/>
      <c r="K20" s="238"/>
      <c r="L20" s="238"/>
      <c r="M20" s="238"/>
      <c r="N20" s="239"/>
      <c r="O20" s="240"/>
      <c r="P20" s="239"/>
      <c r="Q20" s="239"/>
      <c r="R20" s="241"/>
      <c r="S20" s="222"/>
      <c r="T20" s="238"/>
      <c r="U20" s="238"/>
      <c r="V20" s="238"/>
      <c r="W20" s="238"/>
      <c r="X20" s="238"/>
      <c r="Y20" s="238"/>
      <c r="Z20" s="238"/>
      <c r="AA20" s="238"/>
      <c r="AB20" s="242"/>
      <c r="AC20" s="242"/>
      <c r="AD20" s="239"/>
      <c r="AE20" s="243"/>
    </row>
    <row r="21" spans="1:31" ht="16.5" customHeight="1" thickBot="1" x14ac:dyDescent="0.2">
      <c r="A21" s="8">
        <v>30</v>
      </c>
      <c r="B21" s="16" t="s">
        <v>73</v>
      </c>
      <c r="C21" s="21" t="s">
        <v>108</v>
      </c>
      <c r="D21" s="267" t="s">
        <v>88</v>
      </c>
      <c r="E21" s="268" t="s">
        <v>54</v>
      </c>
      <c r="F21" s="269" t="s">
        <v>89</v>
      </c>
      <c r="G21" s="47">
        <v>3600000</v>
      </c>
      <c r="H21" s="53">
        <v>60000</v>
      </c>
      <c r="I21" s="53">
        <v>180000</v>
      </c>
      <c r="J21" s="53">
        <v>0</v>
      </c>
      <c r="K21" s="53">
        <v>0</v>
      </c>
      <c r="L21" s="53">
        <v>240000</v>
      </c>
      <c r="M21" s="53">
        <v>0</v>
      </c>
      <c r="N21" s="58">
        <v>4080000</v>
      </c>
      <c r="O21" s="61"/>
      <c r="P21" s="58">
        <v>669528</v>
      </c>
      <c r="Q21" s="72">
        <v>4749528</v>
      </c>
      <c r="R21" s="79" t="s">
        <v>114</v>
      </c>
      <c r="S21" s="84" t="s">
        <v>54</v>
      </c>
      <c r="T21" s="53" t="s">
        <v>115</v>
      </c>
      <c r="U21" s="53">
        <v>3480000</v>
      </c>
      <c r="V21" s="53">
        <v>60000</v>
      </c>
      <c r="W21" s="53">
        <v>0</v>
      </c>
      <c r="X21" s="53">
        <v>0</v>
      </c>
      <c r="Y21" s="53">
        <v>0</v>
      </c>
      <c r="Z21" s="53">
        <v>0</v>
      </c>
      <c r="AA21" s="53">
        <v>0</v>
      </c>
      <c r="AB21" s="58">
        <v>3540000</v>
      </c>
      <c r="AC21" s="58">
        <v>580914</v>
      </c>
      <c r="AD21" s="98">
        <v>4120914</v>
      </c>
      <c r="AE21" s="103">
        <v>0.153</v>
      </c>
    </row>
    <row r="22" spans="1:31" ht="16.5" customHeight="1" thickTop="1" thickBot="1" x14ac:dyDescent="0.2">
      <c r="A22" s="320" t="s">
        <v>40</v>
      </c>
      <c r="B22" s="321"/>
      <c r="C22" s="322"/>
      <c r="D22" s="80"/>
      <c r="E22" s="40"/>
      <c r="F22" s="40"/>
      <c r="G22" s="48">
        <f>SUM(G17:G21)</f>
        <v>7281000</v>
      </c>
      <c r="H22" s="48">
        <f t="shared" ref="H22:Q22" si="0">SUM(H17:H21)</f>
        <v>141000</v>
      </c>
      <c r="I22" s="48">
        <f t="shared" si="0"/>
        <v>395000</v>
      </c>
      <c r="J22" s="48">
        <f t="shared" si="0"/>
        <v>0</v>
      </c>
      <c r="K22" s="48">
        <f t="shared" si="0"/>
        <v>0</v>
      </c>
      <c r="L22" s="48">
        <f t="shared" si="0"/>
        <v>620000</v>
      </c>
      <c r="M22" s="48">
        <f t="shared" si="0"/>
        <v>0</v>
      </c>
      <c r="N22" s="48">
        <f t="shared" si="0"/>
        <v>8437000</v>
      </c>
      <c r="O22" s="62">
        <f t="shared" si="0"/>
        <v>0</v>
      </c>
      <c r="P22" s="48">
        <f t="shared" si="0"/>
        <v>1359888</v>
      </c>
      <c r="Q22" s="73">
        <f t="shared" si="0"/>
        <v>9796888</v>
      </c>
      <c r="R22" s="80"/>
      <c r="S22" s="80"/>
      <c r="T22" s="89">
        <f t="shared" ref="T22:AD22" si="1">SUM(T17:T21)</f>
        <v>0</v>
      </c>
      <c r="U22" s="93">
        <f>SUM(U17:U21)</f>
        <v>6865000</v>
      </c>
      <c r="V22" s="93">
        <f t="shared" si="1"/>
        <v>141000</v>
      </c>
      <c r="W22" s="93">
        <f t="shared" si="1"/>
        <v>0</v>
      </c>
      <c r="X22" s="93">
        <f t="shared" si="1"/>
        <v>0</v>
      </c>
      <c r="Y22" s="93">
        <f t="shared" si="1"/>
        <v>0</v>
      </c>
      <c r="Z22" s="93">
        <f t="shared" si="1"/>
        <v>0</v>
      </c>
      <c r="AA22" s="93">
        <f t="shared" si="1"/>
        <v>0</v>
      </c>
      <c r="AB22" s="93">
        <f t="shared" si="1"/>
        <v>7006000</v>
      </c>
      <c r="AC22" s="93">
        <f t="shared" si="1"/>
        <v>1130715</v>
      </c>
      <c r="AD22" s="99">
        <f t="shared" si="1"/>
        <v>8136715</v>
      </c>
      <c r="AE22" s="104">
        <f>IF(AD22=0,"",ROUND((Q22-AD22)/AD22,3))</f>
        <v>0.20399999999999999</v>
      </c>
    </row>
    <row r="23" spans="1:31" s="2" customFormat="1" ht="16.5" customHeight="1" x14ac:dyDescent="0.15">
      <c r="A23" s="9"/>
      <c r="B23" s="9"/>
      <c r="C23" s="9"/>
      <c r="D23" s="30"/>
      <c r="E23" s="38"/>
      <c r="F23" s="38"/>
      <c r="G23" s="38"/>
      <c r="H23" s="38"/>
      <c r="I23" s="38"/>
      <c r="J23" s="38"/>
      <c r="K23" s="38"/>
      <c r="L23" s="38"/>
      <c r="M23" s="38"/>
      <c r="N23" s="38"/>
      <c r="O23" s="63"/>
      <c r="P23" s="38"/>
      <c r="Q23" s="38"/>
      <c r="R23" s="30"/>
      <c r="S23" s="30"/>
      <c r="T23" s="30"/>
      <c r="U23" s="38"/>
      <c r="V23" s="38"/>
      <c r="W23" s="38"/>
      <c r="X23" s="38"/>
      <c r="Y23" s="38"/>
      <c r="Z23" s="38"/>
      <c r="AA23" s="38"/>
      <c r="AB23" s="38"/>
      <c r="AC23" s="38"/>
      <c r="AD23" s="38"/>
      <c r="AE23" s="105"/>
    </row>
    <row r="24" spans="1:31" ht="16.5" customHeight="1" thickBot="1" x14ac:dyDescent="0.2">
      <c r="A24" s="10" t="s">
        <v>43</v>
      </c>
      <c r="B24" s="10"/>
      <c r="C24" s="9"/>
      <c r="D24" s="30"/>
      <c r="E24" s="38"/>
      <c r="F24" s="38"/>
      <c r="G24" s="38"/>
      <c r="H24" s="38"/>
      <c r="I24" s="38"/>
      <c r="J24" s="38"/>
      <c r="K24" s="264"/>
      <c r="L24" s="38"/>
      <c r="M24" s="38"/>
      <c r="N24" s="38"/>
      <c r="O24" s="63"/>
      <c r="P24" s="38"/>
      <c r="Q24" s="38"/>
      <c r="R24" s="30"/>
      <c r="S24" s="30"/>
      <c r="T24" s="30"/>
      <c r="U24" s="38"/>
      <c r="V24" s="38"/>
      <c r="W24" s="38"/>
      <c r="X24" s="38"/>
      <c r="Y24" s="38"/>
      <c r="Z24" s="38"/>
      <c r="AA24" s="38"/>
      <c r="AB24" s="38"/>
      <c r="AC24" s="38"/>
      <c r="AD24" s="38"/>
      <c r="AE24" s="106"/>
    </row>
    <row r="25" spans="1:31" ht="14.25" thickBot="1" x14ac:dyDescent="0.2">
      <c r="A25" s="289" t="s">
        <v>21</v>
      </c>
      <c r="B25" s="290"/>
      <c r="C25" s="291"/>
      <c r="D25" s="323" t="s">
        <v>22</v>
      </c>
      <c r="E25" s="290"/>
      <c r="F25" s="290"/>
      <c r="G25" s="290"/>
      <c r="H25" s="290"/>
      <c r="I25" s="290"/>
      <c r="J25" s="290"/>
      <c r="K25" s="290"/>
      <c r="L25" s="290"/>
      <c r="M25" s="290"/>
      <c r="N25" s="290"/>
      <c r="O25" s="290"/>
      <c r="P25" s="290"/>
      <c r="Q25" s="324"/>
      <c r="R25" s="323" t="s">
        <v>9</v>
      </c>
      <c r="S25" s="290"/>
      <c r="T25" s="290"/>
      <c r="U25" s="290"/>
      <c r="V25" s="290"/>
      <c r="W25" s="290"/>
      <c r="X25" s="290"/>
      <c r="Y25" s="290"/>
      <c r="Z25" s="290"/>
      <c r="AA25" s="290"/>
      <c r="AB25" s="290"/>
      <c r="AC25" s="290"/>
      <c r="AD25" s="290"/>
      <c r="AE25" s="315" t="s">
        <v>34</v>
      </c>
    </row>
    <row r="26" spans="1:31" ht="27" customHeight="1" thickBot="1" x14ac:dyDescent="0.2">
      <c r="A26" s="292"/>
      <c r="B26" s="293"/>
      <c r="C26" s="294"/>
      <c r="D26" s="272" t="s">
        <v>55</v>
      </c>
      <c r="E26" s="273"/>
      <c r="F26" s="273"/>
      <c r="G26" s="300" t="s">
        <v>4</v>
      </c>
      <c r="H26" s="312" t="s">
        <v>19</v>
      </c>
      <c r="I26" s="312"/>
      <c r="J26" s="312"/>
      <c r="K26" s="312"/>
      <c r="L26" s="312"/>
      <c r="M26" s="312"/>
      <c r="N26" s="300" t="s">
        <v>15</v>
      </c>
      <c r="O26" s="313" t="s">
        <v>6</v>
      </c>
      <c r="P26" s="314"/>
      <c r="Q26" s="318" t="s">
        <v>18</v>
      </c>
      <c r="R26" s="272" t="s">
        <v>55</v>
      </c>
      <c r="S26" s="273"/>
      <c r="T26" s="273"/>
      <c r="U26" s="303" t="s">
        <v>4</v>
      </c>
      <c r="V26" s="303" t="s">
        <v>19</v>
      </c>
      <c r="W26" s="303"/>
      <c r="X26" s="303"/>
      <c r="Y26" s="303"/>
      <c r="Z26" s="303"/>
      <c r="AA26" s="303"/>
      <c r="AB26" s="303" t="s">
        <v>15</v>
      </c>
      <c r="AC26" s="305" t="s">
        <v>33</v>
      </c>
      <c r="AD26" s="327" t="s">
        <v>18</v>
      </c>
      <c r="AE26" s="316"/>
    </row>
    <row r="27" spans="1:31" ht="21.75" thickBot="1" x14ac:dyDescent="0.2">
      <c r="A27" s="11"/>
      <c r="B27" s="14"/>
      <c r="C27" s="22" t="s">
        <v>7</v>
      </c>
      <c r="D27" s="27" t="s">
        <v>56</v>
      </c>
      <c r="E27" s="35" t="s">
        <v>54</v>
      </c>
      <c r="F27" s="35" t="s">
        <v>37</v>
      </c>
      <c r="G27" s="317"/>
      <c r="H27" s="54" t="s">
        <v>3</v>
      </c>
      <c r="I27" s="54" t="s">
        <v>26</v>
      </c>
      <c r="J27" s="54" t="s">
        <v>10</v>
      </c>
      <c r="K27" s="54" t="s">
        <v>39</v>
      </c>
      <c r="L27" s="54" t="s">
        <v>28</v>
      </c>
      <c r="M27" s="54" t="s">
        <v>2</v>
      </c>
      <c r="N27" s="317"/>
      <c r="O27" s="64" t="s">
        <v>29</v>
      </c>
      <c r="P27" s="69" t="s">
        <v>13</v>
      </c>
      <c r="Q27" s="319"/>
      <c r="R27" s="27" t="s">
        <v>56</v>
      </c>
      <c r="S27" s="35" t="s">
        <v>54</v>
      </c>
      <c r="T27" s="35" t="s">
        <v>37</v>
      </c>
      <c r="U27" s="325"/>
      <c r="V27" s="54" t="s">
        <v>3</v>
      </c>
      <c r="W27" s="54" t="s">
        <v>10</v>
      </c>
      <c r="X27" s="54" t="s">
        <v>10</v>
      </c>
      <c r="Y27" s="54" t="s">
        <v>10</v>
      </c>
      <c r="Z27" s="54" t="s">
        <v>10</v>
      </c>
      <c r="AA27" s="54" t="s">
        <v>2</v>
      </c>
      <c r="AB27" s="325"/>
      <c r="AC27" s="326"/>
      <c r="AD27" s="328"/>
      <c r="AE27" s="316"/>
    </row>
    <row r="28" spans="1:31" ht="16.5" customHeight="1" x14ac:dyDescent="0.15">
      <c r="A28" s="12">
        <v>1</v>
      </c>
      <c r="B28" s="17" t="s">
        <v>73</v>
      </c>
      <c r="C28" s="23" t="s">
        <v>117</v>
      </c>
      <c r="D28" s="31" t="s">
        <v>88</v>
      </c>
      <c r="E28" s="39" t="s">
        <v>54</v>
      </c>
      <c r="F28" s="44" t="s">
        <v>89</v>
      </c>
      <c r="G28" s="49">
        <v>1399200</v>
      </c>
      <c r="H28" s="52">
        <v>36000</v>
      </c>
      <c r="I28" s="52">
        <v>18000</v>
      </c>
      <c r="J28" s="52">
        <v>0</v>
      </c>
      <c r="K28" s="52">
        <v>0</v>
      </c>
      <c r="L28" s="52">
        <v>0</v>
      </c>
      <c r="M28" s="52">
        <v>0</v>
      </c>
      <c r="N28" s="49">
        <v>1453200</v>
      </c>
      <c r="O28" s="65"/>
      <c r="P28" s="49">
        <v>0</v>
      </c>
      <c r="Q28" s="74">
        <v>1453200</v>
      </c>
      <c r="R28" s="81" t="s">
        <v>104</v>
      </c>
      <c r="S28" s="248" t="s">
        <v>54</v>
      </c>
      <c r="T28" s="46" t="s">
        <v>105</v>
      </c>
      <c r="U28" s="49">
        <v>1144800</v>
      </c>
      <c r="V28" s="52">
        <v>36000</v>
      </c>
      <c r="W28" s="52">
        <v>0</v>
      </c>
      <c r="X28" s="52">
        <v>0</v>
      </c>
      <c r="Y28" s="52">
        <v>0</v>
      </c>
      <c r="Z28" s="52">
        <v>0</v>
      </c>
      <c r="AA28" s="52">
        <v>0</v>
      </c>
      <c r="AB28" s="49">
        <v>1180800</v>
      </c>
      <c r="AC28" s="49">
        <v>0</v>
      </c>
      <c r="AD28" s="74">
        <v>1180800</v>
      </c>
      <c r="AE28" s="107">
        <v>0.23100000000000001</v>
      </c>
    </row>
    <row r="29" spans="1:31" ht="16.5" customHeight="1" x14ac:dyDescent="0.15">
      <c r="A29" s="223"/>
      <c r="B29" s="270" t="s">
        <v>116</v>
      </c>
      <c r="C29" s="224"/>
      <c r="D29" s="230"/>
      <c r="E29" s="226"/>
      <c r="F29" s="254"/>
      <c r="G29" s="231"/>
      <c r="H29" s="227"/>
      <c r="I29" s="227"/>
      <c r="J29" s="227"/>
      <c r="K29" s="227"/>
      <c r="L29" s="227"/>
      <c r="M29" s="227"/>
      <c r="N29" s="231"/>
      <c r="O29" s="229"/>
      <c r="P29" s="231"/>
      <c r="Q29" s="231"/>
      <c r="R29" s="230"/>
      <c r="S29" s="226"/>
      <c r="T29" s="227"/>
      <c r="U29" s="231"/>
      <c r="V29" s="227"/>
      <c r="W29" s="227"/>
      <c r="X29" s="227"/>
      <c r="Y29" s="227"/>
      <c r="Z29" s="227"/>
      <c r="AA29" s="227"/>
      <c r="AB29" s="231"/>
      <c r="AC29" s="231"/>
      <c r="AD29" s="231"/>
      <c r="AE29" s="232"/>
    </row>
    <row r="30" spans="1:31" ht="16.5" customHeight="1" x14ac:dyDescent="0.15">
      <c r="A30" s="234"/>
      <c r="B30" s="271"/>
      <c r="C30" s="235"/>
      <c r="D30" s="241"/>
      <c r="E30" s="237"/>
      <c r="F30" s="255"/>
      <c r="G30" s="242"/>
      <c r="H30" s="238"/>
      <c r="I30" s="238"/>
      <c r="J30" s="238"/>
      <c r="K30" s="238"/>
      <c r="L30" s="238"/>
      <c r="M30" s="238"/>
      <c r="N30" s="242"/>
      <c r="O30" s="240"/>
      <c r="P30" s="242"/>
      <c r="Q30" s="242"/>
      <c r="R30" s="241"/>
      <c r="S30" s="237"/>
      <c r="T30" s="238"/>
      <c r="U30" s="242"/>
      <c r="V30" s="238"/>
      <c r="W30" s="238"/>
      <c r="X30" s="238"/>
      <c r="Y30" s="238"/>
      <c r="Z30" s="238"/>
      <c r="AA30" s="238"/>
      <c r="AB30" s="242"/>
      <c r="AC30" s="242"/>
      <c r="AD30" s="242"/>
      <c r="AE30" s="243"/>
    </row>
    <row r="31" spans="1:31" ht="16.5" customHeight="1" thickBot="1" x14ac:dyDescent="0.2">
      <c r="A31" s="13">
        <v>30</v>
      </c>
      <c r="B31" s="16" t="s">
        <v>73</v>
      </c>
      <c r="C31" s="24" t="s">
        <v>125</v>
      </c>
      <c r="D31" s="31" t="s">
        <v>88</v>
      </c>
      <c r="E31" s="39" t="s">
        <v>54</v>
      </c>
      <c r="F31" s="44" t="s">
        <v>89</v>
      </c>
      <c r="G31" s="49">
        <v>1669912</v>
      </c>
      <c r="H31" s="52">
        <v>0</v>
      </c>
      <c r="I31" s="52">
        <v>18000</v>
      </c>
      <c r="J31" s="52">
        <v>0</v>
      </c>
      <c r="K31" s="52">
        <v>0</v>
      </c>
      <c r="L31" s="52">
        <v>0</v>
      </c>
      <c r="M31" s="52">
        <v>0</v>
      </c>
      <c r="N31" s="49">
        <v>1687912</v>
      </c>
      <c r="O31" s="65"/>
      <c r="P31" s="49"/>
      <c r="Q31" s="74">
        <v>1687912</v>
      </c>
      <c r="R31" s="81" t="s">
        <v>104</v>
      </c>
      <c r="S31" s="248" t="s">
        <v>54</v>
      </c>
      <c r="T31" s="46" t="s">
        <v>105</v>
      </c>
      <c r="U31" s="49">
        <v>1503200</v>
      </c>
      <c r="V31" s="52">
        <v>0</v>
      </c>
      <c r="W31" s="52">
        <v>0</v>
      </c>
      <c r="X31" s="52">
        <v>0</v>
      </c>
      <c r="Y31" s="52">
        <v>0</v>
      </c>
      <c r="Z31" s="52">
        <v>0</v>
      </c>
      <c r="AA31" s="52">
        <v>0</v>
      </c>
      <c r="AB31" s="49">
        <v>1503200</v>
      </c>
      <c r="AC31" s="49">
        <f t="shared" ref="AC31" si="2">IF(ROUNDUP(AB31*O31-0.5,0)&lt;=0,0,ROUNDUP(AB31*O31-0.5,0))</f>
        <v>0</v>
      </c>
      <c r="AD31" s="74">
        <v>1503200</v>
      </c>
      <c r="AE31" s="108">
        <f t="shared" ref="AE31:AE32" si="3">IF(AD31=0,"",ROUND((Q31-AD31)/AD31,3))</f>
        <v>0.123</v>
      </c>
    </row>
    <row r="32" spans="1:31" ht="16.5" customHeight="1" thickTop="1" thickBot="1" x14ac:dyDescent="0.2">
      <c r="A32" s="283" t="s">
        <v>40</v>
      </c>
      <c r="B32" s="284"/>
      <c r="C32" s="285"/>
      <c r="D32" s="32"/>
      <c r="E32" s="40"/>
      <c r="F32" s="40"/>
      <c r="G32" s="48">
        <f t="shared" ref="G32:Q32" si="4">SUM(G28:G31)</f>
        <v>3069112</v>
      </c>
      <c r="H32" s="48">
        <f t="shared" si="4"/>
        <v>36000</v>
      </c>
      <c r="I32" s="48">
        <f t="shared" si="4"/>
        <v>36000</v>
      </c>
      <c r="J32" s="48">
        <f t="shared" si="4"/>
        <v>0</v>
      </c>
      <c r="K32" s="48">
        <f t="shared" si="4"/>
        <v>0</v>
      </c>
      <c r="L32" s="48">
        <f t="shared" si="4"/>
        <v>0</v>
      </c>
      <c r="M32" s="48">
        <f t="shared" si="4"/>
        <v>0</v>
      </c>
      <c r="N32" s="48">
        <f t="shared" si="4"/>
        <v>3141112</v>
      </c>
      <c r="O32" s="62">
        <f t="shared" si="4"/>
        <v>0</v>
      </c>
      <c r="P32" s="48">
        <f t="shared" si="4"/>
        <v>0</v>
      </c>
      <c r="Q32" s="75">
        <f t="shared" si="4"/>
        <v>3141112</v>
      </c>
      <c r="R32" s="32"/>
      <c r="S32" s="85"/>
      <c r="T32" s="90"/>
      <c r="U32" s="48">
        <f t="shared" ref="U32:AD32" si="5">SUM(U28:U31)</f>
        <v>2648000</v>
      </c>
      <c r="V32" s="48">
        <f t="shared" si="5"/>
        <v>36000</v>
      </c>
      <c r="W32" s="48">
        <f t="shared" si="5"/>
        <v>0</v>
      </c>
      <c r="X32" s="48">
        <f t="shared" si="5"/>
        <v>0</v>
      </c>
      <c r="Y32" s="48">
        <f t="shared" si="5"/>
        <v>0</v>
      </c>
      <c r="Z32" s="48">
        <f t="shared" si="5"/>
        <v>0</v>
      </c>
      <c r="AA32" s="48">
        <f t="shared" si="5"/>
        <v>0</v>
      </c>
      <c r="AB32" s="48">
        <f t="shared" si="5"/>
        <v>2684000</v>
      </c>
      <c r="AC32" s="48">
        <f t="shared" si="5"/>
        <v>0</v>
      </c>
      <c r="AD32" s="73">
        <f t="shared" si="5"/>
        <v>2684000</v>
      </c>
      <c r="AE32" s="109">
        <f t="shared" si="3"/>
        <v>0.17</v>
      </c>
    </row>
    <row r="33" spans="1:31" ht="16.5" customHeight="1" x14ac:dyDescent="0.15">
      <c r="A33" s="9"/>
      <c r="B33" s="9"/>
      <c r="C33" s="9"/>
      <c r="D33" s="30"/>
      <c r="E33" s="38"/>
      <c r="F33" s="38"/>
      <c r="G33" s="38"/>
      <c r="H33" s="38"/>
      <c r="I33" s="38"/>
      <c r="J33" s="38"/>
      <c r="K33" s="38"/>
      <c r="L33" s="38"/>
      <c r="M33" s="38"/>
      <c r="N33" s="38"/>
      <c r="O33" s="63"/>
      <c r="P33" s="38"/>
      <c r="Q33" s="38"/>
      <c r="R33" s="30"/>
      <c r="S33" s="30"/>
      <c r="T33" s="30"/>
      <c r="U33" s="38"/>
      <c r="V33" s="38"/>
      <c r="W33" s="38"/>
      <c r="X33" s="38"/>
      <c r="Y33" s="38"/>
      <c r="Z33" s="38"/>
      <c r="AA33" s="38"/>
      <c r="AB33" s="38"/>
      <c r="AC33" s="38"/>
      <c r="AD33" s="38"/>
      <c r="AE33" s="105"/>
    </row>
    <row r="34" spans="1:31" ht="16.5" customHeight="1" thickTop="1" thickBot="1" x14ac:dyDescent="0.2">
      <c r="A34" s="286" t="s">
        <v>18</v>
      </c>
      <c r="B34" s="287"/>
      <c r="C34" s="288"/>
      <c r="D34" s="33"/>
      <c r="E34" s="41"/>
      <c r="F34" s="41"/>
      <c r="G34" s="50">
        <f t="shared" ref="G34:N34" si="6">G22+G32</f>
        <v>10350112</v>
      </c>
      <c r="H34" s="50">
        <f t="shared" si="6"/>
        <v>177000</v>
      </c>
      <c r="I34" s="50">
        <f t="shared" si="6"/>
        <v>431000</v>
      </c>
      <c r="J34" s="50">
        <f t="shared" si="6"/>
        <v>0</v>
      </c>
      <c r="K34" s="50">
        <f t="shared" si="6"/>
        <v>0</v>
      </c>
      <c r="L34" s="50">
        <f t="shared" si="6"/>
        <v>620000</v>
      </c>
      <c r="M34" s="50">
        <f t="shared" si="6"/>
        <v>0</v>
      </c>
      <c r="N34" s="50">
        <f t="shared" si="6"/>
        <v>11578112</v>
      </c>
      <c r="O34" s="66"/>
      <c r="P34" s="50">
        <f>P22+P32</f>
        <v>1359888</v>
      </c>
      <c r="Q34" s="76">
        <f>Q22+Q32</f>
        <v>12938000</v>
      </c>
      <c r="R34" s="82"/>
      <c r="S34" s="86"/>
      <c r="T34" s="91"/>
      <c r="U34" s="50">
        <f t="shared" ref="U34:AC34" si="7">U22+U32</f>
        <v>9513000</v>
      </c>
      <c r="V34" s="50">
        <f t="shared" si="7"/>
        <v>177000</v>
      </c>
      <c r="W34" s="50">
        <f t="shared" si="7"/>
        <v>0</v>
      </c>
      <c r="X34" s="50">
        <f t="shared" si="7"/>
        <v>0</v>
      </c>
      <c r="Y34" s="50">
        <f t="shared" si="7"/>
        <v>0</v>
      </c>
      <c r="Z34" s="50">
        <f t="shared" si="7"/>
        <v>0</v>
      </c>
      <c r="AA34" s="50">
        <f t="shared" si="7"/>
        <v>0</v>
      </c>
      <c r="AB34" s="50">
        <f t="shared" si="7"/>
        <v>9690000</v>
      </c>
      <c r="AC34" s="50">
        <f t="shared" si="7"/>
        <v>1130715</v>
      </c>
      <c r="AD34" s="100">
        <f>AD22+AD32</f>
        <v>10820715</v>
      </c>
      <c r="AE34" s="110">
        <f>IF(AD34=0,"",ROUND((Q34-AD34)/AD34,3))</f>
        <v>0.19600000000000001</v>
      </c>
    </row>
    <row r="35" spans="1:31" s="266" customFormat="1" ht="14.25" thickTop="1" x14ac:dyDescent="0.15">
      <c r="A35" s="265"/>
      <c r="B35" s="265"/>
      <c r="C35" s="265"/>
      <c r="D35" s="265"/>
      <c r="E35" s="265"/>
      <c r="F35" s="265"/>
      <c r="G35" s="265" t="s">
        <v>131</v>
      </c>
      <c r="H35" s="265"/>
      <c r="I35" s="265" t="s">
        <v>132</v>
      </c>
      <c r="J35" s="265"/>
      <c r="K35" s="265"/>
      <c r="L35" s="265" t="s">
        <v>133</v>
      </c>
      <c r="M35" s="265"/>
      <c r="N35" s="265"/>
      <c r="O35" s="265"/>
      <c r="P35" s="265" t="s">
        <v>134</v>
      </c>
      <c r="Q35" s="265" t="s">
        <v>129</v>
      </c>
      <c r="R35" s="265"/>
      <c r="S35" s="265"/>
      <c r="T35" s="265"/>
      <c r="U35" s="265" t="s">
        <v>135</v>
      </c>
      <c r="V35" s="265"/>
      <c r="W35" s="265"/>
      <c r="X35" s="265"/>
      <c r="Y35" s="265"/>
      <c r="Z35" s="265"/>
      <c r="AA35" s="265"/>
      <c r="AB35" s="265"/>
      <c r="AC35" s="265" t="s">
        <v>136</v>
      </c>
      <c r="AD35" s="265" t="s">
        <v>130</v>
      </c>
      <c r="AE35" s="265"/>
    </row>
    <row r="36" spans="1:31" s="266" customFormat="1" x14ac:dyDescent="0.15">
      <c r="A36" s="265"/>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row>
    <row r="37" spans="1:31" x14ac:dyDescent="0.15">
      <c r="B37" s="274" t="s">
        <v>137</v>
      </c>
      <c r="C37" s="275"/>
      <c r="D37" s="275"/>
      <c r="E37" s="275"/>
      <c r="F37" s="275"/>
      <c r="G37" s="275"/>
      <c r="H37" s="276"/>
    </row>
    <row r="38" spans="1:31" x14ac:dyDescent="0.15">
      <c r="B38" s="277"/>
      <c r="C38" s="278"/>
      <c r="D38" s="278"/>
      <c r="E38" s="278"/>
      <c r="F38" s="278"/>
      <c r="G38" s="278"/>
      <c r="H38" s="279"/>
    </row>
    <row r="39" spans="1:31" x14ac:dyDescent="0.15">
      <c r="B39" s="280"/>
      <c r="C39" s="281"/>
      <c r="D39" s="281"/>
      <c r="E39" s="281"/>
      <c r="F39" s="281"/>
      <c r="G39" s="281"/>
      <c r="H39" s="282"/>
    </row>
  </sheetData>
  <mergeCells count="47">
    <mergeCell ref="A3:C3"/>
    <mergeCell ref="A4:C4"/>
    <mergeCell ref="A5:C5"/>
    <mergeCell ref="C8:H8"/>
    <mergeCell ref="I8:J8"/>
    <mergeCell ref="C9:H9"/>
    <mergeCell ref="I9:J9"/>
    <mergeCell ref="C10:H10"/>
    <mergeCell ref="I10:J10"/>
    <mergeCell ref="D14:Q14"/>
    <mergeCell ref="A14:C15"/>
    <mergeCell ref="D15:F15"/>
    <mergeCell ref="AE25:AE27"/>
    <mergeCell ref="G26:G27"/>
    <mergeCell ref="N26:N27"/>
    <mergeCell ref="Q26:Q27"/>
    <mergeCell ref="A22:C22"/>
    <mergeCell ref="D25:Q25"/>
    <mergeCell ref="R25:AD25"/>
    <mergeCell ref="D26:F26"/>
    <mergeCell ref="H26:M26"/>
    <mergeCell ref="O26:P26"/>
    <mergeCell ref="V26:AA26"/>
    <mergeCell ref="U26:U27"/>
    <mergeCell ref="AB26:AB27"/>
    <mergeCell ref="AC26:AC27"/>
    <mergeCell ref="AD26:AD27"/>
    <mergeCell ref="AE14:AE16"/>
    <mergeCell ref="G15:G16"/>
    <mergeCell ref="N15:N16"/>
    <mergeCell ref="Q15:Q16"/>
    <mergeCell ref="U15:U16"/>
    <mergeCell ref="AB15:AB16"/>
    <mergeCell ref="AC15:AC16"/>
    <mergeCell ref="AD15:AD16"/>
    <mergeCell ref="R14:AD14"/>
    <mergeCell ref="H15:M15"/>
    <mergeCell ref="O15:P15"/>
    <mergeCell ref="R15:T15"/>
    <mergeCell ref="V15:AA15"/>
    <mergeCell ref="B19:B20"/>
    <mergeCell ref="R26:T26"/>
    <mergeCell ref="B29:B30"/>
    <mergeCell ref="B37:H39"/>
    <mergeCell ref="A32:C32"/>
    <mergeCell ref="A34:C34"/>
    <mergeCell ref="A25:C26"/>
  </mergeCells>
  <phoneticPr fontId="7"/>
  <pageMargins left="0.31496062992125984" right="0.31496062992125984" top="0.55118110236220474" bottom="0.35433070866141736" header="0.31496062992125984" footer="0.31496062992125984"/>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7"/>
  <sheetViews>
    <sheetView topLeftCell="A64" zoomScaleNormal="100" workbookViewId="0">
      <selection activeCell="A24" sqref="A24:XFD24"/>
    </sheetView>
  </sheetViews>
  <sheetFormatPr defaultColWidth="9" defaultRowHeight="13.5" x14ac:dyDescent="0.15"/>
  <cols>
    <col min="1" max="1" width="4.625" style="1" customWidth="1"/>
    <col min="2" max="2" width="10.875" style="1" customWidth="1"/>
    <col min="3" max="3" width="12.625" style="1" customWidth="1"/>
    <col min="4" max="4" width="9.5" style="1" customWidth="1"/>
    <col min="5" max="5" width="6.5" style="1" customWidth="1"/>
    <col min="6" max="6" width="9.5" style="1" customWidth="1"/>
    <col min="7" max="7" width="9.125" style="1" customWidth="1"/>
    <col min="8" max="11" width="9.125" style="1" bestFit="1" customWidth="1"/>
    <col min="12" max="12" width="9.125" style="1" customWidth="1"/>
    <col min="13" max="13" width="9" style="1"/>
    <col min="14" max="14" width="9.125" style="1" bestFit="1" customWidth="1"/>
    <col min="15" max="15" width="9.125" style="1" customWidth="1"/>
    <col min="16" max="16" width="9.25" style="1" customWidth="1"/>
    <col min="17" max="17" width="12.625" style="1" customWidth="1"/>
    <col min="18" max="18" width="9.5" style="1" customWidth="1"/>
    <col min="19" max="19" width="6.5" style="1" customWidth="1"/>
    <col min="20" max="20" width="9.5" style="1" customWidth="1"/>
    <col min="21" max="21" width="9.375" style="1" bestFit="1" customWidth="1"/>
    <col min="22" max="27" width="9.125" style="1" bestFit="1" customWidth="1"/>
    <col min="28" max="28" width="9.25" style="1" bestFit="1" customWidth="1"/>
    <col min="29" max="29" width="9.125" style="1" customWidth="1"/>
    <col min="30" max="30" width="12.625" style="1" customWidth="1"/>
    <col min="31" max="16384" width="9" style="1"/>
  </cols>
  <sheetData>
    <row r="1" spans="1:31" x14ac:dyDescent="0.15">
      <c r="A1" s="1" t="s">
        <v>25</v>
      </c>
      <c r="D1" s="25" t="s">
        <v>11</v>
      </c>
      <c r="E1" s="34"/>
      <c r="F1" s="1" t="s">
        <v>51</v>
      </c>
      <c r="P1" s="1" t="s">
        <v>48</v>
      </c>
    </row>
    <row r="2" spans="1:31" ht="18" x14ac:dyDescent="0.15">
      <c r="P2" s="152"/>
      <c r="Q2" s="155" t="s">
        <v>47</v>
      </c>
      <c r="R2" s="160" t="s">
        <v>38</v>
      </c>
      <c r="S2" s="160" t="s">
        <v>46</v>
      </c>
      <c r="T2" s="160" t="s">
        <v>8</v>
      </c>
      <c r="U2" s="160" t="s">
        <v>45</v>
      </c>
      <c r="V2" s="164" t="s">
        <v>12</v>
      </c>
      <c r="W2" s="166" t="s">
        <v>41</v>
      </c>
      <c r="X2" s="166" t="s">
        <v>35</v>
      </c>
    </row>
    <row r="3" spans="1:31" ht="15" customHeight="1" x14ac:dyDescent="0.15">
      <c r="A3" s="338" t="s">
        <v>5</v>
      </c>
      <c r="B3" s="339"/>
      <c r="C3" s="296"/>
      <c r="D3" s="364" t="s">
        <v>138</v>
      </c>
      <c r="E3" s="365"/>
      <c r="F3" s="365"/>
      <c r="G3" s="365"/>
      <c r="H3" s="365"/>
      <c r="I3" s="365"/>
      <c r="J3" s="365"/>
      <c r="K3" s="366"/>
      <c r="M3" s="344" t="s">
        <v>17</v>
      </c>
      <c r="N3" s="345"/>
      <c r="O3" s="150"/>
      <c r="P3" s="153" t="s">
        <v>1</v>
      </c>
      <c r="Q3" s="156">
        <v>10.31</v>
      </c>
      <c r="R3" s="161">
        <v>1.73</v>
      </c>
      <c r="S3" s="162">
        <v>18.3</v>
      </c>
      <c r="T3" s="161">
        <v>0.6</v>
      </c>
      <c r="U3" s="161">
        <v>0.3</v>
      </c>
      <c r="V3" s="165">
        <v>0.34</v>
      </c>
      <c r="W3" s="152">
        <f>IF(P3="","",(Q3+S3)/2+T3+U3+V3)</f>
        <v>15.545</v>
      </c>
      <c r="X3" s="152">
        <f>IF(P3="","",(Q3+R3+S3)/2+T3+U3+V3)</f>
        <v>16.41</v>
      </c>
    </row>
    <row r="4" spans="1:31" ht="15" customHeight="1" x14ac:dyDescent="0.15">
      <c r="A4" s="338" t="s">
        <v>23</v>
      </c>
      <c r="B4" s="339"/>
      <c r="C4" s="296"/>
      <c r="D4" s="364" t="s">
        <v>139</v>
      </c>
      <c r="E4" s="365"/>
      <c r="F4" s="365"/>
      <c r="G4" s="365"/>
      <c r="H4" s="365"/>
      <c r="I4" s="365"/>
      <c r="J4" s="365"/>
      <c r="K4" s="366"/>
      <c r="M4" s="346"/>
      <c r="N4" s="347"/>
      <c r="O4" s="150"/>
      <c r="P4" s="153" t="s">
        <v>49</v>
      </c>
      <c r="Q4" s="156">
        <v>10.41</v>
      </c>
      <c r="R4" s="161">
        <v>1.79</v>
      </c>
      <c r="S4" s="162">
        <v>18.3</v>
      </c>
      <c r="T4" s="161">
        <v>0.6</v>
      </c>
      <c r="U4" s="161">
        <v>0.3</v>
      </c>
      <c r="V4" s="165">
        <v>0.34</v>
      </c>
      <c r="W4" s="152">
        <f>IF(P4="","",(Q4+S4)/2+T4+U4+V4)</f>
        <v>15.595000000000001</v>
      </c>
      <c r="X4" s="152">
        <f>IF(P4="","",(Q4+R4+S4)/2+T4+U4+V4)</f>
        <v>16.489999999999998</v>
      </c>
    </row>
    <row r="5" spans="1:31" ht="15" customHeight="1" x14ac:dyDescent="0.15">
      <c r="A5" s="338" t="s">
        <v>20</v>
      </c>
      <c r="B5" s="339"/>
      <c r="C5" s="296"/>
      <c r="D5" s="364" t="s">
        <v>71</v>
      </c>
      <c r="E5" s="365"/>
      <c r="F5" s="365"/>
      <c r="G5" s="365"/>
      <c r="H5" s="365"/>
      <c r="I5" s="365"/>
      <c r="J5" s="365"/>
      <c r="K5" s="366"/>
      <c r="M5" s="147"/>
      <c r="N5" s="147"/>
      <c r="O5" s="147"/>
      <c r="P5" s="153" t="s">
        <v>50</v>
      </c>
      <c r="Q5" s="156">
        <v>10.41</v>
      </c>
      <c r="R5" s="161">
        <v>1.79</v>
      </c>
      <c r="S5" s="162">
        <v>18.3</v>
      </c>
      <c r="T5" s="161">
        <v>0.6</v>
      </c>
      <c r="U5" s="161">
        <v>0.3</v>
      </c>
      <c r="V5" s="165">
        <v>0.36</v>
      </c>
      <c r="W5" s="152">
        <f>IF(P5="","",(Q5+S5)/2+T5+U5+V5)</f>
        <v>15.615</v>
      </c>
      <c r="X5" s="152">
        <f>IF(P5="","",(Q5+R5+S5)/2+T5+U5+V5)</f>
        <v>16.509999999999998</v>
      </c>
    </row>
    <row r="6" spans="1:31" ht="15" customHeight="1" x14ac:dyDescent="0.15">
      <c r="A6" s="338" t="s">
        <v>27</v>
      </c>
      <c r="B6" s="339"/>
      <c r="C6" s="296"/>
      <c r="D6" s="364" t="s">
        <v>72</v>
      </c>
      <c r="E6" s="365"/>
      <c r="F6" s="365"/>
      <c r="G6" s="365"/>
      <c r="H6" s="365"/>
      <c r="I6" s="365"/>
      <c r="J6" s="365"/>
      <c r="K6" s="366"/>
    </row>
    <row r="7" spans="1:31" ht="13.5" customHeight="1" x14ac:dyDescent="0.15"/>
    <row r="8" spans="1:31" ht="13.5" customHeight="1" x14ac:dyDescent="0.15">
      <c r="A8" s="348" t="s">
        <v>21</v>
      </c>
      <c r="B8" s="349"/>
      <c r="C8" s="350"/>
      <c r="D8" s="348" t="s">
        <v>22</v>
      </c>
      <c r="E8" s="349"/>
      <c r="F8" s="349"/>
      <c r="G8" s="349"/>
      <c r="H8" s="349"/>
      <c r="I8" s="349"/>
      <c r="J8" s="349"/>
      <c r="K8" s="349"/>
      <c r="L8" s="349"/>
      <c r="M8" s="349"/>
      <c r="N8" s="349"/>
      <c r="O8" s="349"/>
      <c r="P8" s="349"/>
      <c r="Q8" s="350"/>
      <c r="R8" s="348" t="s">
        <v>9</v>
      </c>
      <c r="S8" s="349"/>
      <c r="T8" s="349"/>
      <c r="U8" s="349"/>
      <c r="V8" s="349"/>
      <c r="W8" s="349"/>
      <c r="X8" s="349"/>
      <c r="Y8" s="349"/>
      <c r="Z8" s="349"/>
      <c r="AA8" s="349"/>
      <c r="AB8" s="349"/>
      <c r="AC8" s="349"/>
      <c r="AD8" s="350"/>
      <c r="AE8" s="354" t="s">
        <v>34</v>
      </c>
    </row>
    <row r="9" spans="1:31" ht="21" customHeight="1" x14ac:dyDescent="0.15">
      <c r="A9" s="351"/>
      <c r="B9" s="352"/>
      <c r="C9" s="353"/>
      <c r="D9" s="127" t="s">
        <v>53</v>
      </c>
      <c r="E9" s="133" t="s">
        <v>54</v>
      </c>
      <c r="F9" s="139" t="s">
        <v>62</v>
      </c>
      <c r="G9" s="352" t="s">
        <v>4</v>
      </c>
      <c r="H9" s="352" t="s">
        <v>65</v>
      </c>
      <c r="I9" s="352"/>
      <c r="J9" s="352"/>
      <c r="K9" s="352"/>
      <c r="L9" s="352"/>
      <c r="M9" s="352"/>
      <c r="N9" s="352" t="s">
        <v>15</v>
      </c>
      <c r="O9" s="359" t="s">
        <v>6</v>
      </c>
      <c r="P9" s="359"/>
      <c r="Q9" s="353" t="s">
        <v>18</v>
      </c>
      <c r="R9" s="127" t="s">
        <v>61</v>
      </c>
      <c r="S9" s="133" t="s">
        <v>54</v>
      </c>
      <c r="T9" s="139" t="s">
        <v>62</v>
      </c>
      <c r="U9" s="352" t="s">
        <v>4</v>
      </c>
      <c r="V9" s="352" t="s">
        <v>19</v>
      </c>
      <c r="W9" s="352"/>
      <c r="X9" s="352"/>
      <c r="Y9" s="352"/>
      <c r="Z9" s="352"/>
      <c r="AA9" s="352"/>
      <c r="AB9" s="352" t="s">
        <v>15</v>
      </c>
      <c r="AC9" s="359" t="s">
        <v>33</v>
      </c>
      <c r="AD9" s="353" t="s">
        <v>18</v>
      </c>
      <c r="AE9" s="355"/>
    </row>
    <row r="10" spans="1:31" ht="21" customHeight="1" x14ac:dyDescent="0.15">
      <c r="A10" s="111" t="s">
        <v>57</v>
      </c>
      <c r="B10" s="114" t="s">
        <v>0</v>
      </c>
      <c r="C10" s="119" t="s">
        <v>36</v>
      </c>
      <c r="D10" s="128" t="s">
        <v>14</v>
      </c>
      <c r="E10" s="134" t="s">
        <v>64</v>
      </c>
      <c r="F10" s="134" t="s">
        <v>63</v>
      </c>
      <c r="G10" s="357"/>
      <c r="H10" s="146" t="s">
        <v>3</v>
      </c>
      <c r="I10" s="146" t="s">
        <v>26</v>
      </c>
      <c r="J10" s="146" t="s">
        <v>10</v>
      </c>
      <c r="K10" s="146" t="s">
        <v>10</v>
      </c>
      <c r="L10" s="146" t="s">
        <v>28</v>
      </c>
      <c r="M10" s="146" t="s">
        <v>2</v>
      </c>
      <c r="N10" s="357"/>
      <c r="O10" s="151" t="s">
        <v>29</v>
      </c>
      <c r="P10" s="134" t="s">
        <v>13</v>
      </c>
      <c r="Q10" s="358"/>
      <c r="R10" s="128" t="s">
        <v>14</v>
      </c>
      <c r="S10" s="134" t="s">
        <v>64</v>
      </c>
      <c r="T10" s="134" t="s">
        <v>63</v>
      </c>
      <c r="U10" s="357"/>
      <c r="V10" s="146" t="s">
        <v>3</v>
      </c>
      <c r="W10" s="146" t="s">
        <v>10</v>
      </c>
      <c r="X10" s="146" t="s">
        <v>10</v>
      </c>
      <c r="Y10" s="146" t="s">
        <v>10</v>
      </c>
      <c r="Z10" s="146" t="s">
        <v>10</v>
      </c>
      <c r="AA10" s="146" t="s">
        <v>2</v>
      </c>
      <c r="AB10" s="357"/>
      <c r="AC10" s="360"/>
      <c r="AD10" s="358"/>
      <c r="AE10" s="356"/>
    </row>
    <row r="11" spans="1:31" x14ac:dyDescent="0.15">
      <c r="A11" s="112">
        <v>1</v>
      </c>
      <c r="B11" s="115" t="s">
        <v>73</v>
      </c>
      <c r="C11" s="120" t="s">
        <v>106</v>
      </c>
      <c r="D11" s="129" t="s">
        <v>88</v>
      </c>
      <c r="E11" s="135" t="s">
        <v>54</v>
      </c>
      <c r="F11" s="140" t="s">
        <v>89</v>
      </c>
      <c r="G11" s="170">
        <f t="shared" ref="G11:N11" si="0">SUM(G12:G23)</f>
        <v>2400000</v>
      </c>
      <c r="H11" s="170">
        <f>SUM(H12:H23)</f>
        <v>60000</v>
      </c>
      <c r="I11" s="170">
        <f t="shared" si="0"/>
        <v>180000</v>
      </c>
      <c r="J11" s="170">
        <f t="shared" si="0"/>
        <v>0</v>
      </c>
      <c r="K11" s="170">
        <f t="shared" si="0"/>
        <v>0</v>
      </c>
      <c r="L11" s="170">
        <f t="shared" si="0"/>
        <v>240000</v>
      </c>
      <c r="M11" s="170">
        <f t="shared" si="0"/>
        <v>0</v>
      </c>
      <c r="N11" s="170">
        <f t="shared" si="0"/>
        <v>2880000</v>
      </c>
      <c r="O11" s="171"/>
      <c r="P11" s="170">
        <f>SUM(P12:P23)</f>
        <v>447816</v>
      </c>
      <c r="Q11" s="172">
        <f>SUM(Q12:Q23)</f>
        <v>3327816</v>
      </c>
      <c r="R11" s="173" t="s">
        <v>104</v>
      </c>
      <c r="S11" s="174" t="s">
        <v>54</v>
      </c>
      <c r="T11" s="175" t="s">
        <v>105</v>
      </c>
      <c r="U11" s="170">
        <f t="shared" ref="U11:AD11" si="1">SUM(U12:U23)</f>
        <v>2160000</v>
      </c>
      <c r="V11" s="170">
        <f t="shared" si="1"/>
        <v>60000</v>
      </c>
      <c r="W11" s="170">
        <f t="shared" si="1"/>
        <v>0</v>
      </c>
      <c r="X11" s="170">
        <f t="shared" si="1"/>
        <v>0</v>
      </c>
      <c r="Y11" s="170">
        <f t="shared" si="1"/>
        <v>0</v>
      </c>
      <c r="Z11" s="170">
        <f t="shared" si="1"/>
        <v>0</v>
      </c>
      <c r="AA11" s="170">
        <f t="shared" si="1"/>
        <v>0</v>
      </c>
      <c r="AB11" s="170">
        <f t="shared" si="1"/>
        <v>2220000</v>
      </c>
      <c r="AC11" s="170">
        <f t="shared" si="1"/>
        <v>345189</v>
      </c>
      <c r="AD11" s="172">
        <f t="shared" si="1"/>
        <v>2565189</v>
      </c>
      <c r="AE11" s="208">
        <f t="shared" ref="AE11:AE74" si="2">IF(AD11=0,"",ROUND((Q11-AD11)/AD11,3))</f>
        <v>0.29699999999999999</v>
      </c>
    </row>
    <row r="12" spans="1:31" x14ac:dyDescent="0.15">
      <c r="A12" s="361"/>
      <c r="B12" s="116"/>
      <c r="C12" s="121" t="s">
        <v>58</v>
      </c>
      <c r="D12" s="130" t="s">
        <v>75</v>
      </c>
      <c r="E12" s="136"/>
      <c r="F12" s="136"/>
      <c r="G12" s="176">
        <v>200000</v>
      </c>
      <c r="H12" s="176">
        <v>5000</v>
      </c>
      <c r="I12" s="176">
        <v>15000</v>
      </c>
      <c r="J12" s="176"/>
      <c r="K12" s="176"/>
      <c r="L12" s="176">
        <v>20000</v>
      </c>
      <c r="M12" s="176"/>
      <c r="N12" s="177">
        <f t="shared" ref="N12:N23" si="3">SUM(G12:M12)</f>
        <v>240000</v>
      </c>
      <c r="O12" s="194">
        <v>0.15545</v>
      </c>
      <c r="P12" s="178">
        <f t="shared" ref="P12:P23" si="4">IF(ROUNDUP(N12*O12-0.5,0)&lt;=0,0,ROUNDUP(N12*O12-0.5,0))</f>
        <v>37308</v>
      </c>
      <c r="Q12" s="97">
        <f t="shared" ref="Q12:Q23" si="5">N12+P12</f>
        <v>277308</v>
      </c>
      <c r="R12" s="179" t="s">
        <v>90</v>
      </c>
      <c r="S12" s="180"/>
      <c r="T12" s="181"/>
      <c r="U12" s="176">
        <v>180000</v>
      </c>
      <c r="V12" s="176">
        <v>5000</v>
      </c>
      <c r="W12" s="176"/>
      <c r="X12" s="176"/>
      <c r="Y12" s="176"/>
      <c r="Z12" s="176"/>
      <c r="AA12" s="176"/>
      <c r="AB12" s="177">
        <f t="shared" ref="AB12:AB23" si="6">SUM(U12:AA12)</f>
        <v>185000</v>
      </c>
      <c r="AC12" s="177">
        <f t="shared" ref="AC12:AC23" si="7">IF(ROUNDUP(AB12*O12-0.5,0)&lt;=0,0,ROUNDUP(AB12*O12-0.5,0))</f>
        <v>28758</v>
      </c>
      <c r="AD12" s="97">
        <f t="shared" ref="AD12:AD23" si="8">AB12+AC12</f>
        <v>213758</v>
      </c>
      <c r="AE12" s="209">
        <f t="shared" si="2"/>
        <v>0.29699999999999999</v>
      </c>
    </row>
    <row r="13" spans="1:31" x14ac:dyDescent="0.15">
      <c r="A13" s="362"/>
      <c r="B13" s="117"/>
      <c r="C13" s="122"/>
      <c r="D13" s="78" t="s">
        <v>76</v>
      </c>
      <c r="E13" s="137"/>
      <c r="F13" s="137"/>
      <c r="G13" s="182">
        <v>200000</v>
      </c>
      <c r="H13" s="182">
        <v>5000</v>
      </c>
      <c r="I13" s="176">
        <v>15000</v>
      </c>
      <c r="J13" s="182"/>
      <c r="K13" s="182"/>
      <c r="L13" s="182">
        <v>20000</v>
      </c>
      <c r="M13" s="182"/>
      <c r="N13" s="183">
        <f t="shared" si="3"/>
        <v>240000</v>
      </c>
      <c r="O13" s="194">
        <v>0.15545</v>
      </c>
      <c r="P13" s="183">
        <f t="shared" si="4"/>
        <v>37308</v>
      </c>
      <c r="Q13" s="184">
        <f t="shared" si="5"/>
        <v>277308</v>
      </c>
      <c r="R13" s="179" t="s">
        <v>91</v>
      </c>
      <c r="S13" s="186"/>
      <c r="T13" s="187"/>
      <c r="U13" s="176">
        <v>180000</v>
      </c>
      <c r="V13" s="182">
        <v>5000</v>
      </c>
      <c r="W13" s="182"/>
      <c r="X13" s="182"/>
      <c r="Y13" s="182"/>
      <c r="Z13" s="182"/>
      <c r="AA13" s="182"/>
      <c r="AB13" s="183">
        <f t="shared" si="6"/>
        <v>185000</v>
      </c>
      <c r="AC13" s="183">
        <f t="shared" si="7"/>
        <v>28758</v>
      </c>
      <c r="AD13" s="184">
        <f t="shared" si="8"/>
        <v>213758</v>
      </c>
      <c r="AE13" s="210">
        <f t="shared" si="2"/>
        <v>0.29699999999999999</v>
      </c>
    </row>
    <row r="14" spans="1:31" x14ac:dyDescent="0.15">
      <c r="A14" s="362"/>
      <c r="B14" s="117"/>
      <c r="C14" s="123"/>
      <c r="D14" s="78" t="s">
        <v>77</v>
      </c>
      <c r="E14" s="137"/>
      <c r="F14" s="137"/>
      <c r="G14" s="182">
        <v>200000</v>
      </c>
      <c r="H14" s="182">
        <v>5000</v>
      </c>
      <c r="I14" s="176">
        <v>15000</v>
      </c>
      <c r="J14" s="182"/>
      <c r="K14" s="182"/>
      <c r="L14" s="182">
        <v>20000</v>
      </c>
      <c r="M14" s="182"/>
      <c r="N14" s="183">
        <f t="shared" si="3"/>
        <v>240000</v>
      </c>
      <c r="O14" s="194">
        <v>0.15545</v>
      </c>
      <c r="P14" s="183">
        <f t="shared" si="4"/>
        <v>37308</v>
      </c>
      <c r="Q14" s="184">
        <f t="shared" si="5"/>
        <v>277308</v>
      </c>
      <c r="R14" s="179" t="s">
        <v>92</v>
      </c>
      <c r="S14" s="186"/>
      <c r="T14" s="187"/>
      <c r="U14" s="176">
        <v>180000</v>
      </c>
      <c r="V14" s="182">
        <v>5000</v>
      </c>
      <c r="W14" s="182"/>
      <c r="X14" s="182"/>
      <c r="Y14" s="182"/>
      <c r="Z14" s="182"/>
      <c r="AA14" s="182"/>
      <c r="AB14" s="183">
        <f t="shared" si="6"/>
        <v>185000</v>
      </c>
      <c r="AC14" s="183">
        <f t="shared" si="7"/>
        <v>28758</v>
      </c>
      <c r="AD14" s="184">
        <f t="shared" si="8"/>
        <v>213758</v>
      </c>
      <c r="AE14" s="210">
        <f t="shared" si="2"/>
        <v>0.29699999999999999</v>
      </c>
    </row>
    <row r="15" spans="1:31" x14ac:dyDescent="0.15">
      <c r="A15" s="362"/>
      <c r="B15" s="117"/>
      <c r="C15" s="122" t="s">
        <v>30</v>
      </c>
      <c r="D15" s="78" t="s">
        <v>78</v>
      </c>
      <c r="E15" s="137"/>
      <c r="F15" s="137"/>
      <c r="G15" s="182">
        <v>200000</v>
      </c>
      <c r="H15" s="182">
        <v>5000</v>
      </c>
      <c r="I15" s="176">
        <v>15000</v>
      </c>
      <c r="J15" s="182"/>
      <c r="K15" s="182"/>
      <c r="L15" s="182">
        <v>20000</v>
      </c>
      <c r="M15" s="182"/>
      <c r="N15" s="183">
        <f t="shared" si="3"/>
        <v>240000</v>
      </c>
      <c r="O15" s="194">
        <v>0.15545</v>
      </c>
      <c r="P15" s="183">
        <f t="shared" si="4"/>
        <v>37308</v>
      </c>
      <c r="Q15" s="184">
        <f t="shared" si="5"/>
        <v>277308</v>
      </c>
      <c r="R15" s="179" t="s">
        <v>93</v>
      </c>
      <c r="S15" s="186"/>
      <c r="T15" s="187"/>
      <c r="U15" s="176">
        <v>180000</v>
      </c>
      <c r="V15" s="182">
        <v>5000</v>
      </c>
      <c r="W15" s="182"/>
      <c r="X15" s="182"/>
      <c r="Y15" s="182"/>
      <c r="Z15" s="182"/>
      <c r="AA15" s="182"/>
      <c r="AB15" s="183">
        <f t="shared" si="6"/>
        <v>185000</v>
      </c>
      <c r="AC15" s="183">
        <f t="shared" si="7"/>
        <v>28758</v>
      </c>
      <c r="AD15" s="184">
        <f t="shared" si="8"/>
        <v>213758</v>
      </c>
      <c r="AE15" s="210">
        <f t="shared" si="2"/>
        <v>0.29699999999999999</v>
      </c>
    </row>
    <row r="16" spans="1:31" x14ac:dyDescent="0.15">
      <c r="A16" s="362"/>
      <c r="B16" s="117"/>
      <c r="C16" s="169">
        <v>33420</v>
      </c>
      <c r="D16" s="78" t="s">
        <v>79</v>
      </c>
      <c r="E16" s="137"/>
      <c r="F16" s="137"/>
      <c r="G16" s="182">
        <v>200000</v>
      </c>
      <c r="H16" s="182">
        <v>5000</v>
      </c>
      <c r="I16" s="176">
        <v>15000</v>
      </c>
      <c r="J16" s="182"/>
      <c r="K16" s="182"/>
      <c r="L16" s="182">
        <v>20000</v>
      </c>
      <c r="M16" s="182"/>
      <c r="N16" s="183">
        <f t="shared" si="3"/>
        <v>240000</v>
      </c>
      <c r="O16" s="194">
        <v>0.15545</v>
      </c>
      <c r="P16" s="183">
        <f t="shared" si="4"/>
        <v>37308</v>
      </c>
      <c r="Q16" s="184">
        <f t="shared" si="5"/>
        <v>277308</v>
      </c>
      <c r="R16" s="179" t="s">
        <v>94</v>
      </c>
      <c r="S16" s="186"/>
      <c r="T16" s="187"/>
      <c r="U16" s="176">
        <v>180000</v>
      </c>
      <c r="V16" s="182">
        <v>5000</v>
      </c>
      <c r="W16" s="182"/>
      <c r="X16" s="182"/>
      <c r="Y16" s="182"/>
      <c r="Z16" s="182"/>
      <c r="AA16" s="182"/>
      <c r="AB16" s="183">
        <f t="shared" si="6"/>
        <v>185000</v>
      </c>
      <c r="AC16" s="183">
        <f t="shared" si="7"/>
        <v>28758</v>
      </c>
      <c r="AD16" s="184">
        <f t="shared" si="8"/>
        <v>213758</v>
      </c>
      <c r="AE16" s="210">
        <f t="shared" si="2"/>
        <v>0.29699999999999999</v>
      </c>
    </row>
    <row r="17" spans="1:31" x14ac:dyDescent="0.15">
      <c r="A17" s="362"/>
      <c r="B17" s="117"/>
      <c r="C17" s="122" t="s">
        <v>59</v>
      </c>
      <c r="D17" s="78" t="s">
        <v>80</v>
      </c>
      <c r="E17" s="137"/>
      <c r="F17" s="137"/>
      <c r="G17" s="182">
        <v>200000</v>
      </c>
      <c r="H17" s="182">
        <v>5000</v>
      </c>
      <c r="I17" s="176">
        <v>15000</v>
      </c>
      <c r="J17" s="182"/>
      <c r="K17" s="182"/>
      <c r="L17" s="182">
        <v>20000</v>
      </c>
      <c r="M17" s="182"/>
      <c r="N17" s="183">
        <f t="shared" si="3"/>
        <v>240000</v>
      </c>
      <c r="O17" s="194">
        <v>0.15545</v>
      </c>
      <c r="P17" s="183">
        <f t="shared" si="4"/>
        <v>37308</v>
      </c>
      <c r="Q17" s="184">
        <f t="shared" si="5"/>
        <v>277308</v>
      </c>
      <c r="R17" s="179" t="s">
        <v>95</v>
      </c>
      <c r="S17" s="186"/>
      <c r="T17" s="187"/>
      <c r="U17" s="176">
        <v>180000</v>
      </c>
      <c r="V17" s="182">
        <v>5000</v>
      </c>
      <c r="W17" s="182"/>
      <c r="X17" s="182"/>
      <c r="Y17" s="182"/>
      <c r="Z17" s="182"/>
      <c r="AA17" s="182"/>
      <c r="AB17" s="183">
        <f t="shared" si="6"/>
        <v>185000</v>
      </c>
      <c r="AC17" s="183">
        <f t="shared" si="7"/>
        <v>28758</v>
      </c>
      <c r="AD17" s="184">
        <f t="shared" si="8"/>
        <v>213758</v>
      </c>
      <c r="AE17" s="210">
        <f t="shared" si="2"/>
        <v>0.29699999999999999</v>
      </c>
    </row>
    <row r="18" spans="1:31" x14ac:dyDescent="0.15">
      <c r="A18" s="362"/>
      <c r="B18" s="117"/>
      <c r="C18" s="124" t="s">
        <v>74</v>
      </c>
      <c r="D18" s="78" t="s">
        <v>81</v>
      </c>
      <c r="E18" s="137"/>
      <c r="F18" s="137"/>
      <c r="G18" s="182">
        <v>200000</v>
      </c>
      <c r="H18" s="182">
        <v>5000</v>
      </c>
      <c r="I18" s="176">
        <v>15000</v>
      </c>
      <c r="J18" s="182"/>
      <c r="K18" s="182"/>
      <c r="L18" s="182">
        <v>20000</v>
      </c>
      <c r="M18" s="182"/>
      <c r="N18" s="183">
        <f t="shared" si="3"/>
        <v>240000</v>
      </c>
      <c r="O18" s="194">
        <v>0.15545</v>
      </c>
      <c r="P18" s="183">
        <f t="shared" si="4"/>
        <v>37308</v>
      </c>
      <c r="Q18" s="184">
        <f t="shared" si="5"/>
        <v>277308</v>
      </c>
      <c r="R18" s="179" t="s">
        <v>96</v>
      </c>
      <c r="S18" s="186"/>
      <c r="T18" s="187"/>
      <c r="U18" s="176">
        <v>180000</v>
      </c>
      <c r="V18" s="182">
        <v>5000</v>
      </c>
      <c r="W18" s="182"/>
      <c r="X18" s="182"/>
      <c r="Y18" s="182"/>
      <c r="Z18" s="182"/>
      <c r="AA18" s="182"/>
      <c r="AB18" s="183">
        <f t="shared" si="6"/>
        <v>185000</v>
      </c>
      <c r="AC18" s="183">
        <f t="shared" si="7"/>
        <v>28758</v>
      </c>
      <c r="AD18" s="184">
        <f t="shared" si="8"/>
        <v>213758</v>
      </c>
      <c r="AE18" s="210">
        <f t="shared" si="2"/>
        <v>0.29699999999999999</v>
      </c>
    </row>
    <row r="19" spans="1:31" x14ac:dyDescent="0.15">
      <c r="A19" s="362"/>
      <c r="B19" s="117"/>
      <c r="C19" s="169"/>
      <c r="D19" s="78" t="s">
        <v>82</v>
      </c>
      <c r="E19" s="137"/>
      <c r="F19" s="137"/>
      <c r="G19" s="182">
        <v>200000</v>
      </c>
      <c r="H19" s="182">
        <v>5000</v>
      </c>
      <c r="I19" s="176">
        <v>15000</v>
      </c>
      <c r="J19" s="182"/>
      <c r="K19" s="182"/>
      <c r="L19" s="182">
        <v>20000</v>
      </c>
      <c r="M19" s="182"/>
      <c r="N19" s="183">
        <f t="shared" si="3"/>
        <v>240000</v>
      </c>
      <c r="O19" s="194">
        <v>0.15545</v>
      </c>
      <c r="P19" s="183">
        <f t="shared" si="4"/>
        <v>37308</v>
      </c>
      <c r="Q19" s="184">
        <f t="shared" si="5"/>
        <v>277308</v>
      </c>
      <c r="R19" s="179" t="s">
        <v>97</v>
      </c>
      <c r="S19" s="186"/>
      <c r="T19" s="187"/>
      <c r="U19" s="176">
        <v>180000</v>
      </c>
      <c r="V19" s="182">
        <v>5000</v>
      </c>
      <c r="W19" s="182"/>
      <c r="X19" s="182"/>
      <c r="Y19" s="182"/>
      <c r="Z19" s="182"/>
      <c r="AA19" s="182"/>
      <c r="AB19" s="183">
        <f t="shared" si="6"/>
        <v>185000</v>
      </c>
      <c r="AC19" s="183">
        <f t="shared" si="7"/>
        <v>28758</v>
      </c>
      <c r="AD19" s="184">
        <f t="shared" si="8"/>
        <v>213758</v>
      </c>
      <c r="AE19" s="210">
        <f t="shared" si="2"/>
        <v>0.29699999999999999</v>
      </c>
    </row>
    <row r="20" spans="1:31" x14ac:dyDescent="0.15">
      <c r="A20" s="362"/>
      <c r="B20" s="117"/>
      <c r="C20" s="122"/>
      <c r="D20" s="78" t="s">
        <v>83</v>
      </c>
      <c r="E20" s="137"/>
      <c r="F20" s="137"/>
      <c r="G20" s="182">
        <v>200000</v>
      </c>
      <c r="H20" s="182">
        <v>5000</v>
      </c>
      <c r="I20" s="176">
        <v>15000</v>
      </c>
      <c r="J20" s="182"/>
      <c r="K20" s="182"/>
      <c r="L20" s="182">
        <v>20000</v>
      </c>
      <c r="M20" s="182"/>
      <c r="N20" s="183">
        <f t="shared" si="3"/>
        <v>240000</v>
      </c>
      <c r="O20" s="194">
        <v>0.15545</v>
      </c>
      <c r="P20" s="183">
        <f t="shared" si="4"/>
        <v>37308</v>
      </c>
      <c r="Q20" s="184">
        <f t="shared" si="5"/>
        <v>277308</v>
      </c>
      <c r="R20" s="179" t="s">
        <v>98</v>
      </c>
      <c r="S20" s="186"/>
      <c r="T20" s="187"/>
      <c r="U20" s="176">
        <v>180000</v>
      </c>
      <c r="V20" s="182">
        <v>5000</v>
      </c>
      <c r="W20" s="182"/>
      <c r="X20" s="182"/>
      <c r="Y20" s="182"/>
      <c r="Z20" s="182"/>
      <c r="AA20" s="182"/>
      <c r="AB20" s="183">
        <f t="shared" si="6"/>
        <v>185000</v>
      </c>
      <c r="AC20" s="183">
        <f t="shared" si="7"/>
        <v>28758</v>
      </c>
      <c r="AD20" s="184">
        <f t="shared" si="8"/>
        <v>213758</v>
      </c>
      <c r="AE20" s="210">
        <f t="shared" si="2"/>
        <v>0.29699999999999999</v>
      </c>
    </row>
    <row r="21" spans="1:31" x14ac:dyDescent="0.15">
      <c r="A21" s="362"/>
      <c r="B21" s="117"/>
      <c r="C21" s="122"/>
      <c r="D21" s="78" t="s">
        <v>84</v>
      </c>
      <c r="E21" s="137"/>
      <c r="F21" s="137"/>
      <c r="G21" s="182">
        <v>200000</v>
      </c>
      <c r="H21" s="182">
        <v>5000</v>
      </c>
      <c r="I21" s="176">
        <v>15000</v>
      </c>
      <c r="J21" s="182"/>
      <c r="K21" s="182"/>
      <c r="L21" s="182">
        <v>20000</v>
      </c>
      <c r="M21" s="182"/>
      <c r="N21" s="183">
        <f t="shared" si="3"/>
        <v>240000</v>
      </c>
      <c r="O21" s="194">
        <v>0.15545</v>
      </c>
      <c r="P21" s="183">
        <f t="shared" si="4"/>
        <v>37308</v>
      </c>
      <c r="Q21" s="184">
        <f t="shared" si="5"/>
        <v>277308</v>
      </c>
      <c r="R21" s="185" t="s">
        <v>99</v>
      </c>
      <c r="S21" s="186"/>
      <c r="T21" s="187"/>
      <c r="U21" s="176">
        <v>180000</v>
      </c>
      <c r="V21" s="182">
        <v>5000</v>
      </c>
      <c r="W21" s="182"/>
      <c r="X21" s="182"/>
      <c r="Y21" s="182"/>
      <c r="Z21" s="182"/>
      <c r="AA21" s="182"/>
      <c r="AB21" s="183">
        <f t="shared" si="6"/>
        <v>185000</v>
      </c>
      <c r="AC21" s="183">
        <f t="shared" si="7"/>
        <v>28758</v>
      </c>
      <c r="AD21" s="184">
        <f t="shared" si="8"/>
        <v>213758</v>
      </c>
      <c r="AE21" s="210">
        <f t="shared" si="2"/>
        <v>0.29699999999999999</v>
      </c>
    </row>
    <row r="22" spans="1:31" x14ac:dyDescent="0.15">
      <c r="A22" s="362"/>
      <c r="B22" s="117"/>
      <c r="C22" s="122"/>
      <c r="D22" s="78" t="s">
        <v>86</v>
      </c>
      <c r="E22" s="137"/>
      <c r="F22" s="137"/>
      <c r="G22" s="182">
        <v>200000</v>
      </c>
      <c r="H22" s="182">
        <v>5000</v>
      </c>
      <c r="I22" s="176">
        <v>15000</v>
      </c>
      <c r="J22" s="182"/>
      <c r="K22" s="182"/>
      <c r="L22" s="182">
        <v>20000</v>
      </c>
      <c r="M22" s="182"/>
      <c r="N22" s="183">
        <f t="shared" si="3"/>
        <v>240000</v>
      </c>
      <c r="O22" s="194">
        <v>0.15545</v>
      </c>
      <c r="P22" s="183">
        <f t="shared" si="4"/>
        <v>37308</v>
      </c>
      <c r="Q22" s="184">
        <f t="shared" si="5"/>
        <v>277308</v>
      </c>
      <c r="R22" s="185" t="s">
        <v>101</v>
      </c>
      <c r="S22" s="186"/>
      <c r="T22" s="187"/>
      <c r="U22" s="176">
        <v>180000</v>
      </c>
      <c r="V22" s="182">
        <v>5000</v>
      </c>
      <c r="W22" s="182"/>
      <c r="X22" s="182"/>
      <c r="Y22" s="182"/>
      <c r="Z22" s="182"/>
      <c r="AA22" s="182"/>
      <c r="AB22" s="183">
        <f t="shared" si="6"/>
        <v>185000</v>
      </c>
      <c r="AC22" s="183">
        <f t="shared" si="7"/>
        <v>28758</v>
      </c>
      <c r="AD22" s="184">
        <f t="shared" si="8"/>
        <v>213758</v>
      </c>
      <c r="AE22" s="210">
        <f t="shared" si="2"/>
        <v>0.29699999999999999</v>
      </c>
    </row>
    <row r="23" spans="1:31" x14ac:dyDescent="0.15">
      <c r="A23" s="363"/>
      <c r="B23" s="118"/>
      <c r="C23" s="125"/>
      <c r="D23" s="131" t="s">
        <v>87</v>
      </c>
      <c r="E23" s="138"/>
      <c r="F23" s="138"/>
      <c r="G23" s="188">
        <v>200000</v>
      </c>
      <c r="H23" s="188">
        <v>5000</v>
      </c>
      <c r="I23" s="176">
        <v>15000</v>
      </c>
      <c r="J23" s="188"/>
      <c r="K23" s="188"/>
      <c r="L23" s="188">
        <v>20000</v>
      </c>
      <c r="M23" s="188"/>
      <c r="N23" s="189">
        <f t="shared" si="3"/>
        <v>240000</v>
      </c>
      <c r="O23" s="196">
        <v>0.15595000000000001</v>
      </c>
      <c r="P23" s="189">
        <f t="shared" si="4"/>
        <v>37428</v>
      </c>
      <c r="Q23" s="190">
        <f t="shared" si="5"/>
        <v>277428</v>
      </c>
      <c r="R23" s="191" t="s">
        <v>103</v>
      </c>
      <c r="S23" s="192"/>
      <c r="T23" s="193"/>
      <c r="U23" s="176">
        <v>180000</v>
      </c>
      <c r="V23" s="188">
        <v>5000</v>
      </c>
      <c r="W23" s="188"/>
      <c r="X23" s="188"/>
      <c r="Y23" s="188"/>
      <c r="Z23" s="188"/>
      <c r="AA23" s="188"/>
      <c r="AB23" s="189">
        <f t="shared" si="6"/>
        <v>185000</v>
      </c>
      <c r="AC23" s="189">
        <f t="shared" si="7"/>
        <v>28851</v>
      </c>
      <c r="AD23" s="190">
        <f t="shared" si="8"/>
        <v>213851</v>
      </c>
      <c r="AE23" s="211">
        <f t="shared" si="2"/>
        <v>0.29699999999999999</v>
      </c>
    </row>
    <row r="24" spans="1:31" ht="13.5" customHeight="1" x14ac:dyDescent="0.15">
      <c r="A24" s="112">
        <v>2</v>
      </c>
      <c r="B24" s="115" t="s">
        <v>73</v>
      </c>
      <c r="C24" s="120" t="s">
        <v>107</v>
      </c>
      <c r="D24" s="129" t="s">
        <v>140</v>
      </c>
      <c r="E24" s="135" t="s">
        <v>54</v>
      </c>
      <c r="F24" s="140" t="s">
        <v>89</v>
      </c>
      <c r="G24" s="170">
        <f t="shared" ref="G24:N24" si="9">SUM(G25:G36)</f>
        <v>1281000</v>
      </c>
      <c r="H24" s="170">
        <f t="shared" si="9"/>
        <v>21000</v>
      </c>
      <c r="I24" s="170">
        <f t="shared" si="9"/>
        <v>35000</v>
      </c>
      <c r="J24" s="170">
        <f t="shared" si="9"/>
        <v>0</v>
      </c>
      <c r="K24" s="170">
        <f t="shared" si="9"/>
        <v>0</v>
      </c>
      <c r="L24" s="170">
        <f t="shared" si="9"/>
        <v>140000</v>
      </c>
      <c r="M24" s="170">
        <f t="shared" si="9"/>
        <v>0</v>
      </c>
      <c r="N24" s="170">
        <f t="shared" si="9"/>
        <v>1477000</v>
      </c>
      <c r="O24" s="207"/>
      <c r="P24" s="170">
        <f>SUM(P25:P36)</f>
        <v>242544</v>
      </c>
      <c r="Q24" s="172">
        <f>SUM(Q25:Q36)</f>
        <v>1719544</v>
      </c>
      <c r="R24" s="173" t="s">
        <v>141</v>
      </c>
      <c r="S24" s="174" t="s">
        <v>54</v>
      </c>
      <c r="T24" s="175" t="s">
        <v>105</v>
      </c>
      <c r="U24" s="170">
        <f t="shared" ref="U24:AD24" si="10">SUM(U25:U36)</f>
        <v>1225000</v>
      </c>
      <c r="V24" s="170">
        <f t="shared" si="10"/>
        <v>21000</v>
      </c>
      <c r="W24" s="170">
        <f t="shared" si="10"/>
        <v>0</v>
      </c>
      <c r="X24" s="170">
        <f t="shared" si="10"/>
        <v>0</v>
      </c>
      <c r="Y24" s="170">
        <f t="shared" si="10"/>
        <v>0</v>
      </c>
      <c r="Z24" s="170">
        <f t="shared" si="10"/>
        <v>0</v>
      </c>
      <c r="AA24" s="170">
        <f t="shared" si="10"/>
        <v>0</v>
      </c>
      <c r="AB24" s="170">
        <f t="shared" si="10"/>
        <v>1246000</v>
      </c>
      <c r="AC24" s="170">
        <f t="shared" si="10"/>
        <v>204612</v>
      </c>
      <c r="AD24" s="172">
        <f t="shared" si="10"/>
        <v>1450612</v>
      </c>
      <c r="AE24" s="208">
        <f t="shared" si="2"/>
        <v>0.185</v>
      </c>
    </row>
    <row r="25" spans="1:31" x14ac:dyDescent="0.15">
      <c r="A25" s="361"/>
      <c r="B25" s="117"/>
      <c r="C25" s="126" t="s">
        <v>58</v>
      </c>
      <c r="D25" s="78" t="s">
        <v>109</v>
      </c>
      <c r="E25" s="137"/>
      <c r="F25" s="137"/>
      <c r="G25" s="182">
        <v>183000</v>
      </c>
      <c r="H25" s="182">
        <v>3000</v>
      </c>
      <c r="I25" s="182">
        <v>5000</v>
      </c>
      <c r="J25" s="182"/>
      <c r="K25" s="182"/>
      <c r="L25" s="182">
        <v>20000</v>
      </c>
      <c r="M25" s="182"/>
      <c r="N25" s="183">
        <f t="shared" ref="N25:N36" si="11">SUM(G25:M25)</f>
        <v>211000</v>
      </c>
      <c r="O25" s="195">
        <v>0.1641</v>
      </c>
      <c r="P25" s="197">
        <f t="shared" ref="P25:P36" si="12">IF(ROUNDUP(N25*O25-0.5,0)&lt;=0,0,ROUNDUP(N25*O25-0.5,0))</f>
        <v>34625</v>
      </c>
      <c r="Q25" s="184">
        <f t="shared" ref="Q25:Q36" si="13">N25+P25</f>
        <v>245625</v>
      </c>
      <c r="R25" s="185" t="s">
        <v>112</v>
      </c>
      <c r="S25" s="186"/>
      <c r="T25" s="187"/>
      <c r="U25" s="182">
        <v>175000</v>
      </c>
      <c r="V25" s="182">
        <v>3000</v>
      </c>
      <c r="W25" s="182"/>
      <c r="X25" s="182"/>
      <c r="Y25" s="182"/>
      <c r="Z25" s="182"/>
      <c r="AA25" s="182"/>
      <c r="AB25" s="183">
        <f t="shared" ref="AB25:AB36" si="14">SUM(U25:AA25)</f>
        <v>178000</v>
      </c>
      <c r="AC25" s="183">
        <f t="shared" ref="AC25:AC36" si="15">IF(ROUNDUP(AB25*O25-0.5,0)&lt;=0,0,ROUNDUP(AB25*O25-0.5,0))</f>
        <v>29210</v>
      </c>
      <c r="AD25" s="184">
        <f t="shared" ref="AD25:AD36" si="16">AB25+AC25</f>
        <v>207210</v>
      </c>
      <c r="AE25" s="210">
        <f t="shared" si="2"/>
        <v>0.185</v>
      </c>
    </row>
    <row r="26" spans="1:31" x14ac:dyDescent="0.15">
      <c r="A26" s="362"/>
      <c r="B26" s="117"/>
      <c r="C26" s="122"/>
      <c r="D26" s="78" t="s">
        <v>81</v>
      </c>
      <c r="E26" s="137"/>
      <c r="F26" s="137"/>
      <c r="G26" s="182">
        <v>183000</v>
      </c>
      <c r="H26" s="182">
        <v>3000</v>
      </c>
      <c r="I26" s="182">
        <v>5000</v>
      </c>
      <c r="J26" s="182"/>
      <c r="K26" s="182"/>
      <c r="L26" s="182">
        <v>20000</v>
      </c>
      <c r="M26" s="182"/>
      <c r="N26" s="183">
        <f t="shared" si="11"/>
        <v>211000</v>
      </c>
      <c r="O26" s="195">
        <v>0.1641</v>
      </c>
      <c r="P26" s="183">
        <f t="shared" si="12"/>
        <v>34625</v>
      </c>
      <c r="Q26" s="184">
        <f t="shared" si="13"/>
        <v>245625</v>
      </c>
      <c r="R26" s="185" t="s">
        <v>96</v>
      </c>
      <c r="S26" s="186"/>
      <c r="T26" s="187"/>
      <c r="U26" s="182">
        <v>175000</v>
      </c>
      <c r="V26" s="182">
        <v>3000</v>
      </c>
      <c r="W26" s="182"/>
      <c r="X26" s="182"/>
      <c r="Y26" s="182"/>
      <c r="Z26" s="182"/>
      <c r="AA26" s="182"/>
      <c r="AB26" s="183">
        <f t="shared" si="14"/>
        <v>178000</v>
      </c>
      <c r="AC26" s="183">
        <f t="shared" si="15"/>
        <v>29210</v>
      </c>
      <c r="AD26" s="184">
        <f t="shared" si="16"/>
        <v>207210</v>
      </c>
      <c r="AE26" s="210">
        <f t="shared" si="2"/>
        <v>0.185</v>
      </c>
    </row>
    <row r="27" spans="1:31" x14ac:dyDescent="0.15">
      <c r="A27" s="362"/>
      <c r="B27" s="117"/>
      <c r="C27" s="123"/>
      <c r="D27" s="78" t="s">
        <v>82</v>
      </c>
      <c r="E27" s="137"/>
      <c r="F27" s="137"/>
      <c r="G27" s="182">
        <v>183000</v>
      </c>
      <c r="H27" s="182">
        <v>3000</v>
      </c>
      <c r="I27" s="182">
        <v>5000</v>
      </c>
      <c r="J27" s="182"/>
      <c r="K27" s="182"/>
      <c r="L27" s="182">
        <v>20000</v>
      </c>
      <c r="M27" s="182"/>
      <c r="N27" s="183">
        <f t="shared" si="11"/>
        <v>211000</v>
      </c>
      <c r="O27" s="195">
        <v>0.1641</v>
      </c>
      <c r="P27" s="183">
        <f t="shared" si="12"/>
        <v>34625</v>
      </c>
      <c r="Q27" s="184">
        <f t="shared" si="13"/>
        <v>245625</v>
      </c>
      <c r="R27" s="185" t="s">
        <v>97</v>
      </c>
      <c r="S27" s="186"/>
      <c r="T27" s="187"/>
      <c r="U27" s="182">
        <v>175000</v>
      </c>
      <c r="V27" s="182">
        <v>3000</v>
      </c>
      <c r="W27" s="182"/>
      <c r="X27" s="182"/>
      <c r="Y27" s="182"/>
      <c r="Z27" s="182"/>
      <c r="AA27" s="182"/>
      <c r="AB27" s="183">
        <f t="shared" si="14"/>
        <v>178000</v>
      </c>
      <c r="AC27" s="183">
        <f t="shared" si="15"/>
        <v>29210</v>
      </c>
      <c r="AD27" s="184">
        <f t="shared" si="16"/>
        <v>207210</v>
      </c>
      <c r="AE27" s="210">
        <f t="shared" si="2"/>
        <v>0.185</v>
      </c>
    </row>
    <row r="28" spans="1:31" x14ac:dyDescent="0.15">
      <c r="A28" s="362"/>
      <c r="B28" s="117"/>
      <c r="C28" s="122" t="s">
        <v>30</v>
      </c>
      <c r="D28" s="78" t="s">
        <v>83</v>
      </c>
      <c r="E28" s="137"/>
      <c r="F28" s="137"/>
      <c r="G28" s="182">
        <v>183000</v>
      </c>
      <c r="H28" s="182">
        <v>3000</v>
      </c>
      <c r="I28" s="182">
        <v>5000</v>
      </c>
      <c r="J28" s="182"/>
      <c r="K28" s="182"/>
      <c r="L28" s="182">
        <v>20000</v>
      </c>
      <c r="M28" s="182"/>
      <c r="N28" s="183">
        <f t="shared" si="11"/>
        <v>211000</v>
      </c>
      <c r="O28" s="195">
        <v>0.1641</v>
      </c>
      <c r="P28" s="183">
        <f t="shared" si="12"/>
        <v>34625</v>
      </c>
      <c r="Q28" s="184">
        <f t="shared" si="13"/>
        <v>245625</v>
      </c>
      <c r="R28" s="185" t="s">
        <v>98</v>
      </c>
      <c r="S28" s="186"/>
      <c r="T28" s="187"/>
      <c r="U28" s="182">
        <v>175000</v>
      </c>
      <c r="V28" s="182">
        <v>3000</v>
      </c>
      <c r="W28" s="182"/>
      <c r="X28" s="182"/>
      <c r="Y28" s="182"/>
      <c r="Z28" s="182"/>
      <c r="AA28" s="182"/>
      <c r="AB28" s="183">
        <f t="shared" si="14"/>
        <v>178000</v>
      </c>
      <c r="AC28" s="183">
        <f t="shared" si="15"/>
        <v>29210</v>
      </c>
      <c r="AD28" s="184">
        <f t="shared" si="16"/>
        <v>207210</v>
      </c>
      <c r="AE28" s="210">
        <f t="shared" si="2"/>
        <v>0.185</v>
      </c>
    </row>
    <row r="29" spans="1:31" x14ac:dyDescent="0.15">
      <c r="A29" s="362"/>
      <c r="B29" s="117"/>
      <c r="C29" s="169">
        <v>26756</v>
      </c>
      <c r="D29" s="78" t="s">
        <v>110</v>
      </c>
      <c r="E29" s="137"/>
      <c r="F29" s="137"/>
      <c r="G29" s="182">
        <v>183000</v>
      </c>
      <c r="H29" s="182">
        <v>3000</v>
      </c>
      <c r="I29" s="182">
        <v>5000</v>
      </c>
      <c r="J29" s="182"/>
      <c r="K29" s="182"/>
      <c r="L29" s="182">
        <v>20000</v>
      </c>
      <c r="M29" s="182"/>
      <c r="N29" s="183">
        <f t="shared" si="11"/>
        <v>211000</v>
      </c>
      <c r="O29" s="195">
        <v>0.1641</v>
      </c>
      <c r="P29" s="183">
        <f t="shared" si="12"/>
        <v>34625</v>
      </c>
      <c r="Q29" s="184">
        <f t="shared" si="13"/>
        <v>245625</v>
      </c>
      <c r="R29" s="185" t="s">
        <v>113</v>
      </c>
      <c r="S29" s="186"/>
      <c r="T29" s="187"/>
      <c r="U29" s="182">
        <v>175000</v>
      </c>
      <c r="V29" s="182">
        <v>3000</v>
      </c>
      <c r="W29" s="182"/>
      <c r="X29" s="182"/>
      <c r="Y29" s="182"/>
      <c r="Z29" s="182"/>
      <c r="AA29" s="182"/>
      <c r="AB29" s="183">
        <f t="shared" si="14"/>
        <v>178000</v>
      </c>
      <c r="AC29" s="183">
        <f t="shared" si="15"/>
        <v>29210</v>
      </c>
      <c r="AD29" s="184">
        <f t="shared" si="16"/>
        <v>207210</v>
      </c>
      <c r="AE29" s="210">
        <f t="shared" si="2"/>
        <v>0.185</v>
      </c>
    </row>
    <row r="30" spans="1:31" x14ac:dyDescent="0.15">
      <c r="A30" s="362"/>
      <c r="B30" s="117"/>
      <c r="C30" s="122" t="s">
        <v>59</v>
      </c>
      <c r="D30" s="78" t="s">
        <v>85</v>
      </c>
      <c r="E30" s="137"/>
      <c r="F30" s="137"/>
      <c r="G30" s="182">
        <v>183000</v>
      </c>
      <c r="H30" s="182">
        <v>3000</v>
      </c>
      <c r="I30" s="182">
        <v>5000</v>
      </c>
      <c r="J30" s="182"/>
      <c r="K30" s="182"/>
      <c r="L30" s="182">
        <v>20000</v>
      </c>
      <c r="M30" s="182"/>
      <c r="N30" s="183">
        <f t="shared" si="11"/>
        <v>211000</v>
      </c>
      <c r="O30" s="195">
        <v>0.1641</v>
      </c>
      <c r="P30" s="183">
        <f t="shared" si="12"/>
        <v>34625</v>
      </c>
      <c r="Q30" s="184">
        <f t="shared" si="13"/>
        <v>245625</v>
      </c>
      <c r="R30" s="185" t="s">
        <v>100</v>
      </c>
      <c r="S30" s="186"/>
      <c r="T30" s="187"/>
      <c r="U30" s="182">
        <v>175000</v>
      </c>
      <c r="V30" s="182">
        <v>3000</v>
      </c>
      <c r="W30" s="182"/>
      <c r="X30" s="182"/>
      <c r="Y30" s="182"/>
      <c r="Z30" s="182"/>
      <c r="AA30" s="182"/>
      <c r="AB30" s="183">
        <f t="shared" si="14"/>
        <v>178000</v>
      </c>
      <c r="AC30" s="183">
        <f t="shared" si="15"/>
        <v>29210</v>
      </c>
      <c r="AD30" s="184">
        <f t="shared" si="16"/>
        <v>207210</v>
      </c>
      <c r="AE30" s="210">
        <f t="shared" si="2"/>
        <v>0.185</v>
      </c>
    </row>
    <row r="31" spans="1:31" x14ac:dyDescent="0.15">
      <c r="A31" s="362"/>
      <c r="B31" s="117"/>
      <c r="C31" s="124"/>
      <c r="D31" s="78" t="s">
        <v>111</v>
      </c>
      <c r="E31" s="137"/>
      <c r="F31" s="137"/>
      <c r="G31" s="182">
        <v>183000</v>
      </c>
      <c r="H31" s="182">
        <v>3000</v>
      </c>
      <c r="I31" s="182">
        <v>5000</v>
      </c>
      <c r="J31" s="182"/>
      <c r="K31" s="182"/>
      <c r="L31" s="182">
        <v>20000</v>
      </c>
      <c r="M31" s="182"/>
      <c r="N31" s="183">
        <f t="shared" si="11"/>
        <v>211000</v>
      </c>
      <c r="O31" s="195">
        <v>0.16489999999999999</v>
      </c>
      <c r="P31" s="183">
        <f t="shared" si="12"/>
        <v>34794</v>
      </c>
      <c r="Q31" s="184">
        <f t="shared" si="13"/>
        <v>245794</v>
      </c>
      <c r="R31" s="185" t="s">
        <v>102</v>
      </c>
      <c r="S31" s="186"/>
      <c r="T31" s="187"/>
      <c r="U31" s="182">
        <v>175000</v>
      </c>
      <c r="V31" s="182">
        <v>3000</v>
      </c>
      <c r="W31" s="182"/>
      <c r="X31" s="182"/>
      <c r="Y31" s="182"/>
      <c r="Z31" s="182"/>
      <c r="AA31" s="182"/>
      <c r="AB31" s="183">
        <f t="shared" si="14"/>
        <v>178000</v>
      </c>
      <c r="AC31" s="183">
        <f t="shared" si="15"/>
        <v>29352</v>
      </c>
      <c r="AD31" s="184">
        <f t="shared" si="16"/>
        <v>207352</v>
      </c>
      <c r="AE31" s="210">
        <f t="shared" si="2"/>
        <v>0.185</v>
      </c>
    </row>
    <row r="32" spans="1:31" x14ac:dyDescent="0.15">
      <c r="A32" s="362"/>
      <c r="B32" s="117"/>
      <c r="C32" s="124"/>
      <c r="D32" s="78"/>
      <c r="E32" s="137"/>
      <c r="F32" s="137"/>
      <c r="G32" s="182"/>
      <c r="H32" s="182"/>
      <c r="I32" s="182"/>
      <c r="J32" s="182"/>
      <c r="K32" s="182"/>
      <c r="L32" s="182"/>
      <c r="M32" s="182"/>
      <c r="N32" s="183">
        <f t="shared" si="11"/>
        <v>0</v>
      </c>
      <c r="O32" s="195"/>
      <c r="P32" s="183">
        <f t="shared" si="12"/>
        <v>0</v>
      </c>
      <c r="Q32" s="184">
        <f t="shared" si="13"/>
        <v>0</v>
      </c>
      <c r="R32" s="185"/>
      <c r="S32" s="186"/>
      <c r="T32" s="187"/>
      <c r="U32" s="182"/>
      <c r="V32" s="182"/>
      <c r="W32" s="182"/>
      <c r="X32" s="182"/>
      <c r="Y32" s="182"/>
      <c r="Z32" s="182"/>
      <c r="AA32" s="182"/>
      <c r="AB32" s="183">
        <f t="shared" si="14"/>
        <v>0</v>
      </c>
      <c r="AC32" s="183">
        <f t="shared" si="15"/>
        <v>0</v>
      </c>
      <c r="AD32" s="184">
        <f t="shared" si="16"/>
        <v>0</v>
      </c>
      <c r="AE32" s="210" t="str">
        <f t="shared" si="2"/>
        <v/>
      </c>
    </row>
    <row r="33" spans="1:31" x14ac:dyDescent="0.15">
      <c r="A33" s="362"/>
      <c r="B33" s="117"/>
      <c r="C33" s="122"/>
      <c r="D33" s="78"/>
      <c r="E33" s="137"/>
      <c r="F33" s="137"/>
      <c r="G33" s="182"/>
      <c r="H33" s="182"/>
      <c r="I33" s="182"/>
      <c r="J33" s="182"/>
      <c r="K33" s="182"/>
      <c r="L33" s="182"/>
      <c r="M33" s="182"/>
      <c r="N33" s="183">
        <f t="shared" si="11"/>
        <v>0</v>
      </c>
      <c r="O33" s="195"/>
      <c r="P33" s="183">
        <f t="shared" si="12"/>
        <v>0</v>
      </c>
      <c r="Q33" s="184">
        <f t="shared" si="13"/>
        <v>0</v>
      </c>
      <c r="R33" s="185"/>
      <c r="S33" s="186"/>
      <c r="T33" s="187"/>
      <c r="U33" s="182"/>
      <c r="V33" s="182"/>
      <c r="W33" s="182"/>
      <c r="X33" s="182"/>
      <c r="Y33" s="182"/>
      <c r="Z33" s="182"/>
      <c r="AA33" s="182"/>
      <c r="AB33" s="183">
        <f t="shared" si="14"/>
        <v>0</v>
      </c>
      <c r="AC33" s="183">
        <f t="shared" si="15"/>
        <v>0</v>
      </c>
      <c r="AD33" s="184">
        <f t="shared" si="16"/>
        <v>0</v>
      </c>
      <c r="AE33" s="210" t="str">
        <f t="shared" si="2"/>
        <v/>
      </c>
    </row>
    <row r="34" spans="1:31" x14ac:dyDescent="0.15">
      <c r="A34" s="362"/>
      <c r="B34" s="117"/>
      <c r="C34" s="122"/>
      <c r="D34" s="78"/>
      <c r="E34" s="137"/>
      <c r="F34" s="137"/>
      <c r="G34" s="182"/>
      <c r="H34" s="182"/>
      <c r="I34" s="182"/>
      <c r="J34" s="182"/>
      <c r="K34" s="182"/>
      <c r="L34" s="182"/>
      <c r="M34" s="182"/>
      <c r="N34" s="183">
        <f t="shared" si="11"/>
        <v>0</v>
      </c>
      <c r="O34" s="195"/>
      <c r="P34" s="183">
        <f t="shared" si="12"/>
        <v>0</v>
      </c>
      <c r="Q34" s="184">
        <f t="shared" si="13"/>
        <v>0</v>
      </c>
      <c r="R34" s="185"/>
      <c r="S34" s="186"/>
      <c r="T34" s="187"/>
      <c r="U34" s="182"/>
      <c r="V34" s="182"/>
      <c r="W34" s="182"/>
      <c r="X34" s="182"/>
      <c r="Y34" s="182"/>
      <c r="Z34" s="182"/>
      <c r="AA34" s="182"/>
      <c r="AB34" s="183">
        <f t="shared" si="14"/>
        <v>0</v>
      </c>
      <c r="AC34" s="183">
        <f t="shared" si="15"/>
        <v>0</v>
      </c>
      <c r="AD34" s="184">
        <f t="shared" si="16"/>
        <v>0</v>
      </c>
      <c r="AE34" s="210" t="str">
        <f t="shared" si="2"/>
        <v/>
      </c>
    </row>
    <row r="35" spans="1:31" x14ac:dyDescent="0.15">
      <c r="A35" s="362"/>
      <c r="B35" s="117"/>
      <c r="C35" s="122"/>
      <c r="D35" s="78"/>
      <c r="E35" s="137"/>
      <c r="F35" s="137"/>
      <c r="G35" s="182"/>
      <c r="H35" s="182"/>
      <c r="I35" s="182"/>
      <c r="J35" s="182"/>
      <c r="K35" s="182"/>
      <c r="L35" s="182"/>
      <c r="M35" s="182"/>
      <c r="N35" s="183">
        <f t="shared" si="11"/>
        <v>0</v>
      </c>
      <c r="O35" s="195"/>
      <c r="P35" s="183">
        <f t="shared" si="12"/>
        <v>0</v>
      </c>
      <c r="Q35" s="184">
        <f t="shared" si="13"/>
        <v>0</v>
      </c>
      <c r="R35" s="185"/>
      <c r="S35" s="186"/>
      <c r="T35" s="187"/>
      <c r="U35" s="182"/>
      <c r="V35" s="182"/>
      <c r="W35" s="182"/>
      <c r="X35" s="182"/>
      <c r="Y35" s="182"/>
      <c r="Z35" s="182"/>
      <c r="AA35" s="182"/>
      <c r="AB35" s="183">
        <f t="shared" si="14"/>
        <v>0</v>
      </c>
      <c r="AC35" s="183">
        <f t="shared" si="15"/>
        <v>0</v>
      </c>
      <c r="AD35" s="184">
        <f t="shared" si="16"/>
        <v>0</v>
      </c>
      <c r="AE35" s="210" t="str">
        <f t="shared" si="2"/>
        <v/>
      </c>
    </row>
    <row r="36" spans="1:31" ht="15" customHeight="1" x14ac:dyDescent="0.15">
      <c r="A36" s="363"/>
      <c r="B36" s="118"/>
      <c r="C36" s="125"/>
      <c r="D36" s="131"/>
      <c r="E36" s="138"/>
      <c r="F36" s="138"/>
      <c r="G36" s="188"/>
      <c r="H36" s="188"/>
      <c r="I36" s="188"/>
      <c r="J36" s="188"/>
      <c r="K36" s="188"/>
      <c r="L36" s="188"/>
      <c r="M36" s="188"/>
      <c r="N36" s="189">
        <f t="shared" si="11"/>
        <v>0</v>
      </c>
      <c r="O36" s="196"/>
      <c r="P36" s="189">
        <f t="shared" si="12"/>
        <v>0</v>
      </c>
      <c r="Q36" s="190">
        <f t="shared" si="13"/>
        <v>0</v>
      </c>
      <c r="R36" s="191"/>
      <c r="S36" s="192"/>
      <c r="T36" s="193"/>
      <c r="U36" s="188"/>
      <c r="V36" s="188"/>
      <c r="W36" s="188"/>
      <c r="X36" s="188"/>
      <c r="Y36" s="188"/>
      <c r="Z36" s="188"/>
      <c r="AA36" s="188"/>
      <c r="AB36" s="189">
        <f t="shared" si="14"/>
        <v>0</v>
      </c>
      <c r="AC36" s="189">
        <f t="shared" si="15"/>
        <v>0</v>
      </c>
      <c r="AD36" s="190">
        <f t="shared" si="16"/>
        <v>0</v>
      </c>
      <c r="AE36" s="211" t="str">
        <f t="shared" si="2"/>
        <v/>
      </c>
    </row>
    <row r="37" spans="1:31" ht="13.5" customHeight="1" x14ac:dyDescent="0.15">
      <c r="A37" s="112">
        <v>3</v>
      </c>
      <c r="B37" s="115"/>
      <c r="C37" s="120"/>
      <c r="D37" s="129" t="s">
        <v>60</v>
      </c>
      <c r="E37" s="135" t="s">
        <v>54</v>
      </c>
      <c r="F37" s="140" t="s">
        <v>60</v>
      </c>
      <c r="G37" s="170">
        <f t="shared" ref="G37:N37" si="17">SUM(G38:G49)</f>
        <v>0</v>
      </c>
      <c r="H37" s="170">
        <f t="shared" si="17"/>
        <v>0</v>
      </c>
      <c r="I37" s="170">
        <f t="shared" si="17"/>
        <v>0</v>
      </c>
      <c r="J37" s="170">
        <f t="shared" si="17"/>
        <v>0</v>
      </c>
      <c r="K37" s="170">
        <f t="shared" si="17"/>
        <v>0</v>
      </c>
      <c r="L37" s="170">
        <f t="shared" si="17"/>
        <v>0</v>
      </c>
      <c r="M37" s="170">
        <f t="shared" si="17"/>
        <v>0</v>
      </c>
      <c r="N37" s="170">
        <f t="shared" si="17"/>
        <v>0</v>
      </c>
      <c r="O37" s="207"/>
      <c r="P37" s="170">
        <f>SUM(P38:P49)</f>
        <v>0</v>
      </c>
      <c r="Q37" s="172">
        <f>SUM(Q38:Q49)</f>
        <v>0</v>
      </c>
      <c r="R37" s="173" t="s">
        <v>60</v>
      </c>
      <c r="S37" s="174" t="s">
        <v>54</v>
      </c>
      <c r="T37" s="175" t="s">
        <v>60</v>
      </c>
      <c r="U37" s="170">
        <f t="shared" ref="U37:AD37" si="18">SUM(U38:U49)</f>
        <v>0</v>
      </c>
      <c r="V37" s="170">
        <f t="shared" si="18"/>
        <v>0</v>
      </c>
      <c r="W37" s="170">
        <f t="shared" si="18"/>
        <v>0</v>
      </c>
      <c r="X37" s="170">
        <f t="shared" si="18"/>
        <v>0</v>
      </c>
      <c r="Y37" s="170">
        <f t="shared" si="18"/>
        <v>0</v>
      </c>
      <c r="Z37" s="170">
        <f t="shared" si="18"/>
        <v>0</v>
      </c>
      <c r="AA37" s="170">
        <f t="shared" si="18"/>
        <v>0</v>
      </c>
      <c r="AB37" s="170">
        <f t="shared" si="18"/>
        <v>0</v>
      </c>
      <c r="AC37" s="170">
        <f t="shared" si="18"/>
        <v>0</v>
      </c>
      <c r="AD37" s="172">
        <f t="shared" si="18"/>
        <v>0</v>
      </c>
      <c r="AE37" s="208" t="str">
        <f t="shared" si="2"/>
        <v/>
      </c>
    </row>
    <row r="38" spans="1:31" x14ac:dyDescent="0.15">
      <c r="A38" s="361"/>
      <c r="B38" s="117"/>
      <c r="C38" s="126" t="s">
        <v>58</v>
      </c>
      <c r="D38" s="78"/>
      <c r="E38" s="137"/>
      <c r="F38" s="137"/>
      <c r="G38" s="182"/>
      <c r="H38" s="182"/>
      <c r="I38" s="182"/>
      <c r="J38" s="182"/>
      <c r="K38" s="182"/>
      <c r="L38" s="182"/>
      <c r="M38" s="182"/>
      <c r="N38" s="183">
        <f t="shared" ref="N38:N49" si="19">SUM(G38:M38)</f>
        <v>0</v>
      </c>
      <c r="O38" s="195"/>
      <c r="P38" s="197">
        <f t="shared" ref="P38:P49" si="20">IF(ROUNDUP(N38*O38-0.5,0)&lt;=0,0,ROUNDUP(N38*O38-0.5,0))</f>
        <v>0</v>
      </c>
      <c r="Q38" s="184">
        <f t="shared" ref="Q38:Q49" si="21">N38+P38</f>
        <v>0</v>
      </c>
      <c r="R38" s="185"/>
      <c r="S38" s="186"/>
      <c r="T38" s="187"/>
      <c r="U38" s="182"/>
      <c r="V38" s="182"/>
      <c r="W38" s="182"/>
      <c r="X38" s="182"/>
      <c r="Y38" s="182"/>
      <c r="Z38" s="182"/>
      <c r="AA38" s="182"/>
      <c r="AB38" s="183">
        <f t="shared" ref="AB38:AB49" si="22">SUM(U38:AA38)</f>
        <v>0</v>
      </c>
      <c r="AC38" s="183">
        <f t="shared" ref="AC38:AC49" si="23">IF(ROUNDUP(AB38*O38-0.5,0)&lt;=0,0,ROUNDUP(AB38*O38-0.5,0))</f>
        <v>0</v>
      </c>
      <c r="AD38" s="184">
        <f t="shared" ref="AD38:AD49" si="24">AB38+AC38</f>
        <v>0</v>
      </c>
      <c r="AE38" s="210" t="str">
        <f t="shared" si="2"/>
        <v/>
      </c>
    </row>
    <row r="39" spans="1:31" x14ac:dyDescent="0.15">
      <c r="A39" s="362"/>
      <c r="B39" s="117"/>
      <c r="C39" s="122"/>
      <c r="D39" s="78"/>
      <c r="E39" s="137"/>
      <c r="F39" s="137"/>
      <c r="G39" s="182"/>
      <c r="H39" s="182"/>
      <c r="I39" s="182"/>
      <c r="J39" s="182"/>
      <c r="K39" s="182"/>
      <c r="L39" s="182"/>
      <c r="M39" s="182"/>
      <c r="N39" s="183">
        <f t="shared" si="19"/>
        <v>0</v>
      </c>
      <c r="O39" s="195"/>
      <c r="P39" s="183">
        <f t="shared" si="20"/>
        <v>0</v>
      </c>
      <c r="Q39" s="184">
        <f t="shared" si="21"/>
        <v>0</v>
      </c>
      <c r="R39" s="185"/>
      <c r="S39" s="186"/>
      <c r="T39" s="187"/>
      <c r="U39" s="182"/>
      <c r="V39" s="182"/>
      <c r="W39" s="182"/>
      <c r="X39" s="182"/>
      <c r="Y39" s="182"/>
      <c r="Z39" s="182"/>
      <c r="AA39" s="182"/>
      <c r="AB39" s="183">
        <f t="shared" si="22"/>
        <v>0</v>
      </c>
      <c r="AC39" s="183">
        <f t="shared" si="23"/>
        <v>0</v>
      </c>
      <c r="AD39" s="184">
        <f t="shared" si="24"/>
        <v>0</v>
      </c>
      <c r="AE39" s="210" t="str">
        <f t="shared" si="2"/>
        <v/>
      </c>
    </row>
    <row r="40" spans="1:31" x14ac:dyDescent="0.15">
      <c r="A40" s="362"/>
      <c r="B40" s="117"/>
      <c r="C40" s="123"/>
      <c r="D40" s="78"/>
      <c r="E40" s="137"/>
      <c r="F40" s="137"/>
      <c r="G40" s="182"/>
      <c r="H40" s="182"/>
      <c r="I40" s="182"/>
      <c r="J40" s="182"/>
      <c r="K40" s="182"/>
      <c r="L40" s="182"/>
      <c r="M40" s="182"/>
      <c r="N40" s="183">
        <f t="shared" si="19"/>
        <v>0</v>
      </c>
      <c r="O40" s="195"/>
      <c r="P40" s="183">
        <f t="shared" si="20"/>
        <v>0</v>
      </c>
      <c r="Q40" s="184">
        <f t="shared" si="21"/>
        <v>0</v>
      </c>
      <c r="R40" s="185"/>
      <c r="S40" s="186"/>
      <c r="T40" s="187"/>
      <c r="U40" s="182"/>
      <c r="V40" s="182"/>
      <c r="W40" s="182"/>
      <c r="X40" s="182"/>
      <c r="Y40" s="182"/>
      <c r="Z40" s="182"/>
      <c r="AA40" s="182"/>
      <c r="AB40" s="183">
        <f t="shared" si="22"/>
        <v>0</v>
      </c>
      <c r="AC40" s="183">
        <f t="shared" si="23"/>
        <v>0</v>
      </c>
      <c r="AD40" s="184">
        <f t="shared" si="24"/>
        <v>0</v>
      </c>
      <c r="AE40" s="210" t="str">
        <f t="shared" si="2"/>
        <v/>
      </c>
    </row>
    <row r="41" spans="1:31" x14ac:dyDescent="0.15">
      <c r="A41" s="362"/>
      <c r="B41" s="117"/>
      <c r="C41" s="122" t="s">
        <v>30</v>
      </c>
      <c r="D41" s="78"/>
      <c r="E41" s="137"/>
      <c r="F41" s="137"/>
      <c r="G41" s="182"/>
      <c r="H41" s="182"/>
      <c r="I41" s="182"/>
      <c r="J41" s="182"/>
      <c r="K41" s="182"/>
      <c r="L41" s="182"/>
      <c r="M41" s="182"/>
      <c r="N41" s="183">
        <f t="shared" si="19"/>
        <v>0</v>
      </c>
      <c r="O41" s="195"/>
      <c r="P41" s="183">
        <f t="shared" si="20"/>
        <v>0</v>
      </c>
      <c r="Q41" s="184">
        <f t="shared" si="21"/>
        <v>0</v>
      </c>
      <c r="R41" s="185"/>
      <c r="S41" s="186"/>
      <c r="T41" s="187"/>
      <c r="U41" s="182"/>
      <c r="V41" s="182"/>
      <c r="W41" s="182"/>
      <c r="X41" s="182"/>
      <c r="Y41" s="182"/>
      <c r="Z41" s="182"/>
      <c r="AA41" s="182"/>
      <c r="AB41" s="183">
        <f t="shared" si="22"/>
        <v>0</v>
      </c>
      <c r="AC41" s="183">
        <f t="shared" si="23"/>
        <v>0</v>
      </c>
      <c r="AD41" s="184">
        <f t="shared" si="24"/>
        <v>0</v>
      </c>
      <c r="AE41" s="210" t="str">
        <f t="shared" si="2"/>
        <v/>
      </c>
    </row>
    <row r="42" spans="1:31" x14ac:dyDescent="0.15">
      <c r="A42" s="362"/>
      <c r="B42" s="117"/>
      <c r="C42" s="122"/>
      <c r="D42" s="78"/>
      <c r="E42" s="137"/>
      <c r="F42" s="137"/>
      <c r="G42" s="182"/>
      <c r="H42" s="182"/>
      <c r="I42" s="182"/>
      <c r="J42" s="182"/>
      <c r="K42" s="182"/>
      <c r="L42" s="182"/>
      <c r="M42" s="182"/>
      <c r="N42" s="183">
        <f t="shared" si="19"/>
        <v>0</v>
      </c>
      <c r="O42" s="195"/>
      <c r="P42" s="183">
        <f t="shared" si="20"/>
        <v>0</v>
      </c>
      <c r="Q42" s="184">
        <f t="shared" si="21"/>
        <v>0</v>
      </c>
      <c r="R42" s="185"/>
      <c r="S42" s="186"/>
      <c r="T42" s="187"/>
      <c r="U42" s="182"/>
      <c r="V42" s="182"/>
      <c r="W42" s="182"/>
      <c r="X42" s="182"/>
      <c r="Y42" s="182"/>
      <c r="Z42" s="182"/>
      <c r="AA42" s="182"/>
      <c r="AB42" s="183">
        <f t="shared" si="22"/>
        <v>0</v>
      </c>
      <c r="AC42" s="183">
        <f t="shared" si="23"/>
        <v>0</v>
      </c>
      <c r="AD42" s="184">
        <f t="shared" si="24"/>
        <v>0</v>
      </c>
      <c r="AE42" s="210" t="str">
        <f t="shared" si="2"/>
        <v/>
      </c>
    </row>
    <row r="43" spans="1:31" x14ac:dyDescent="0.15">
      <c r="A43" s="362"/>
      <c r="B43" s="117"/>
      <c r="C43" s="122" t="s">
        <v>59</v>
      </c>
      <c r="D43" s="78"/>
      <c r="E43" s="137"/>
      <c r="F43" s="137"/>
      <c r="G43" s="182"/>
      <c r="H43" s="182"/>
      <c r="I43" s="182"/>
      <c r="J43" s="182"/>
      <c r="K43" s="182"/>
      <c r="L43" s="182"/>
      <c r="M43" s="182"/>
      <c r="N43" s="183">
        <f t="shared" si="19"/>
        <v>0</v>
      </c>
      <c r="O43" s="195"/>
      <c r="P43" s="183">
        <f t="shared" si="20"/>
        <v>0</v>
      </c>
      <c r="Q43" s="184">
        <f t="shared" si="21"/>
        <v>0</v>
      </c>
      <c r="R43" s="185"/>
      <c r="S43" s="186"/>
      <c r="T43" s="187"/>
      <c r="U43" s="182"/>
      <c r="V43" s="182"/>
      <c r="W43" s="182"/>
      <c r="X43" s="182"/>
      <c r="Y43" s="182"/>
      <c r="Z43" s="182"/>
      <c r="AA43" s="182"/>
      <c r="AB43" s="183">
        <f t="shared" si="22"/>
        <v>0</v>
      </c>
      <c r="AC43" s="183">
        <f t="shared" si="23"/>
        <v>0</v>
      </c>
      <c r="AD43" s="184">
        <f t="shared" si="24"/>
        <v>0</v>
      </c>
      <c r="AE43" s="210" t="str">
        <f t="shared" si="2"/>
        <v/>
      </c>
    </row>
    <row r="44" spans="1:31" x14ac:dyDescent="0.15">
      <c r="A44" s="362"/>
      <c r="B44" s="117"/>
      <c r="C44" s="124"/>
      <c r="D44" s="78"/>
      <c r="E44" s="137"/>
      <c r="F44" s="137"/>
      <c r="G44" s="182"/>
      <c r="H44" s="182"/>
      <c r="I44" s="182"/>
      <c r="J44" s="182"/>
      <c r="K44" s="182"/>
      <c r="L44" s="182"/>
      <c r="M44" s="182"/>
      <c r="N44" s="183">
        <f t="shared" si="19"/>
        <v>0</v>
      </c>
      <c r="O44" s="195"/>
      <c r="P44" s="183">
        <f t="shared" si="20"/>
        <v>0</v>
      </c>
      <c r="Q44" s="184">
        <f t="shared" si="21"/>
        <v>0</v>
      </c>
      <c r="R44" s="185"/>
      <c r="S44" s="186"/>
      <c r="T44" s="187"/>
      <c r="U44" s="182"/>
      <c r="V44" s="182"/>
      <c r="W44" s="182"/>
      <c r="X44" s="182"/>
      <c r="Y44" s="182"/>
      <c r="Z44" s="182"/>
      <c r="AA44" s="182"/>
      <c r="AB44" s="183">
        <f t="shared" si="22"/>
        <v>0</v>
      </c>
      <c r="AC44" s="183">
        <f t="shared" si="23"/>
        <v>0</v>
      </c>
      <c r="AD44" s="184">
        <f t="shared" si="24"/>
        <v>0</v>
      </c>
      <c r="AE44" s="210" t="str">
        <f t="shared" si="2"/>
        <v/>
      </c>
    </row>
    <row r="45" spans="1:31" x14ac:dyDescent="0.15">
      <c r="A45" s="362"/>
      <c r="B45" s="117"/>
      <c r="C45" s="124"/>
      <c r="D45" s="78"/>
      <c r="E45" s="137"/>
      <c r="F45" s="137"/>
      <c r="G45" s="182"/>
      <c r="H45" s="182"/>
      <c r="I45" s="182"/>
      <c r="J45" s="182"/>
      <c r="K45" s="182"/>
      <c r="L45" s="182"/>
      <c r="M45" s="182"/>
      <c r="N45" s="183">
        <f t="shared" si="19"/>
        <v>0</v>
      </c>
      <c r="O45" s="195"/>
      <c r="P45" s="183">
        <f t="shared" si="20"/>
        <v>0</v>
      </c>
      <c r="Q45" s="184">
        <f t="shared" si="21"/>
        <v>0</v>
      </c>
      <c r="R45" s="185"/>
      <c r="S45" s="186"/>
      <c r="T45" s="187"/>
      <c r="U45" s="182"/>
      <c r="V45" s="182"/>
      <c r="W45" s="182"/>
      <c r="X45" s="182"/>
      <c r="Y45" s="182"/>
      <c r="Z45" s="182"/>
      <c r="AA45" s="182"/>
      <c r="AB45" s="183">
        <f t="shared" si="22"/>
        <v>0</v>
      </c>
      <c r="AC45" s="183">
        <f t="shared" si="23"/>
        <v>0</v>
      </c>
      <c r="AD45" s="184">
        <f t="shared" si="24"/>
        <v>0</v>
      </c>
      <c r="AE45" s="210" t="str">
        <f t="shared" si="2"/>
        <v/>
      </c>
    </row>
    <row r="46" spans="1:31" x14ac:dyDescent="0.15">
      <c r="A46" s="362"/>
      <c r="B46" s="117"/>
      <c r="C46" s="122"/>
      <c r="D46" s="78"/>
      <c r="E46" s="137"/>
      <c r="F46" s="137"/>
      <c r="G46" s="182"/>
      <c r="H46" s="182"/>
      <c r="I46" s="182"/>
      <c r="J46" s="182"/>
      <c r="K46" s="182"/>
      <c r="L46" s="182"/>
      <c r="M46" s="182"/>
      <c r="N46" s="183">
        <f t="shared" si="19"/>
        <v>0</v>
      </c>
      <c r="O46" s="195"/>
      <c r="P46" s="183">
        <f t="shared" si="20"/>
        <v>0</v>
      </c>
      <c r="Q46" s="184">
        <f t="shared" si="21"/>
        <v>0</v>
      </c>
      <c r="R46" s="185"/>
      <c r="S46" s="186"/>
      <c r="T46" s="187"/>
      <c r="U46" s="182"/>
      <c r="V46" s="182"/>
      <c r="W46" s="182"/>
      <c r="X46" s="182"/>
      <c r="Y46" s="182"/>
      <c r="Z46" s="182"/>
      <c r="AA46" s="182"/>
      <c r="AB46" s="183">
        <f t="shared" si="22"/>
        <v>0</v>
      </c>
      <c r="AC46" s="183">
        <f t="shared" si="23"/>
        <v>0</v>
      </c>
      <c r="AD46" s="184">
        <f t="shared" si="24"/>
        <v>0</v>
      </c>
      <c r="AE46" s="210" t="str">
        <f t="shared" si="2"/>
        <v/>
      </c>
    </row>
    <row r="47" spans="1:31" x14ac:dyDescent="0.15">
      <c r="A47" s="362"/>
      <c r="B47" s="117"/>
      <c r="C47" s="122"/>
      <c r="D47" s="78"/>
      <c r="E47" s="137"/>
      <c r="F47" s="137"/>
      <c r="G47" s="182"/>
      <c r="H47" s="182"/>
      <c r="I47" s="182"/>
      <c r="J47" s="182"/>
      <c r="K47" s="182"/>
      <c r="L47" s="182"/>
      <c r="M47" s="182"/>
      <c r="N47" s="183">
        <f t="shared" si="19"/>
        <v>0</v>
      </c>
      <c r="O47" s="195"/>
      <c r="P47" s="183">
        <f t="shared" si="20"/>
        <v>0</v>
      </c>
      <c r="Q47" s="184">
        <f t="shared" si="21"/>
        <v>0</v>
      </c>
      <c r="R47" s="185"/>
      <c r="S47" s="186"/>
      <c r="T47" s="187"/>
      <c r="U47" s="182"/>
      <c r="V47" s="182"/>
      <c r="W47" s="182"/>
      <c r="X47" s="182"/>
      <c r="Y47" s="182"/>
      <c r="Z47" s="182"/>
      <c r="AA47" s="182"/>
      <c r="AB47" s="183">
        <f t="shared" si="22"/>
        <v>0</v>
      </c>
      <c r="AC47" s="183">
        <f t="shared" si="23"/>
        <v>0</v>
      </c>
      <c r="AD47" s="184">
        <f t="shared" si="24"/>
        <v>0</v>
      </c>
      <c r="AE47" s="210" t="str">
        <f t="shared" si="2"/>
        <v/>
      </c>
    </row>
    <row r="48" spans="1:31" x14ac:dyDescent="0.15">
      <c r="A48" s="362"/>
      <c r="B48" s="117"/>
      <c r="C48" s="122"/>
      <c r="D48" s="78"/>
      <c r="E48" s="137"/>
      <c r="F48" s="137"/>
      <c r="G48" s="182"/>
      <c r="H48" s="182"/>
      <c r="I48" s="182"/>
      <c r="J48" s="182"/>
      <c r="K48" s="182"/>
      <c r="L48" s="182"/>
      <c r="M48" s="182"/>
      <c r="N48" s="183">
        <f t="shared" si="19"/>
        <v>0</v>
      </c>
      <c r="O48" s="195"/>
      <c r="P48" s="183">
        <f t="shared" si="20"/>
        <v>0</v>
      </c>
      <c r="Q48" s="184">
        <f t="shared" si="21"/>
        <v>0</v>
      </c>
      <c r="R48" s="185"/>
      <c r="S48" s="186"/>
      <c r="T48" s="187"/>
      <c r="U48" s="182"/>
      <c r="V48" s="182"/>
      <c r="W48" s="182"/>
      <c r="X48" s="182"/>
      <c r="Y48" s="182"/>
      <c r="Z48" s="182"/>
      <c r="AA48" s="182"/>
      <c r="AB48" s="183">
        <f t="shared" si="22"/>
        <v>0</v>
      </c>
      <c r="AC48" s="183">
        <f t="shared" si="23"/>
        <v>0</v>
      </c>
      <c r="AD48" s="184">
        <f t="shared" si="24"/>
        <v>0</v>
      </c>
      <c r="AE48" s="210" t="str">
        <f t="shared" si="2"/>
        <v/>
      </c>
    </row>
    <row r="49" spans="1:31" x14ac:dyDescent="0.15">
      <c r="A49" s="363"/>
      <c r="B49" s="118"/>
      <c r="C49" s="125"/>
      <c r="D49" s="131"/>
      <c r="E49" s="138"/>
      <c r="F49" s="138"/>
      <c r="G49" s="188"/>
      <c r="H49" s="188"/>
      <c r="I49" s="188"/>
      <c r="J49" s="188"/>
      <c r="K49" s="188"/>
      <c r="L49" s="188"/>
      <c r="M49" s="188"/>
      <c r="N49" s="189">
        <f t="shared" si="19"/>
        <v>0</v>
      </c>
      <c r="O49" s="196"/>
      <c r="P49" s="189">
        <f t="shared" si="20"/>
        <v>0</v>
      </c>
      <c r="Q49" s="190">
        <f t="shared" si="21"/>
        <v>0</v>
      </c>
      <c r="R49" s="191"/>
      <c r="S49" s="192"/>
      <c r="T49" s="193"/>
      <c r="U49" s="188"/>
      <c r="V49" s="188"/>
      <c r="W49" s="188"/>
      <c r="X49" s="188"/>
      <c r="Y49" s="188"/>
      <c r="Z49" s="188"/>
      <c r="AA49" s="188"/>
      <c r="AB49" s="189">
        <f t="shared" si="22"/>
        <v>0</v>
      </c>
      <c r="AC49" s="189">
        <f t="shared" si="23"/>
        <v>0</v>
      </c>
      <c r="AD49" s="190">
        <f t="shared" si="24"/>
        <v>0</v>
      </c>
      <c r="AE49" s="211" t="str">
        <f t="shared" si="2"/>
        <v/>
      </c>
    </row>
    <row r="50" spans="1:31" x14ac:dyDescent="0.15">
      <c r="A50" s="112">
        <v>4</v>
      </c>
      <c r="B50" s="115"/>
      <c r="C50" s="120"/>
      <c r="D50" s="129" t="s">
        <v>60</v>
      </c>
      <c r="E50" s="135" t="s">
        <v>54</v>
      </c>
      <c r="F50" s="140" t="s">
        <v>60</v>
      </c>
      <c r="G50" s="170">
        <f t="shared" ref="G50:N50" si="25">SUM(G51:G62)</f>
        <v>0</v>
      </c>
      <c r="H50" s="170">
        <f t="shared" si="25"/>
        <v>0</v>
      </c>
      <c r="I50" s="170">
        <f t="shared" si="25"/>
        <v>0</v>
      </c>
      <c r="J50" s="170">
        <f t="shared" si="25"/>
        <v>0</v>
      </c>
      <c r="K50" s="170">
        <f t="shared" si="25"/>
        <v>0</v>
      </c>
      <c r="L50" s="170">
        <f t="shared" si="25"/>
        <v>0</v>
      </c>
      <c r="M50" s="170">
        <f t="shared" si="25"/>
        <v>0</v>
      </c>
      <c r="N50" s="170">
        <f t="shared" si="25"/>
        <v>0</v>
      </c>
      <c r="O50" s="207"/>
      <c r="P50" s="170">
        <f>SUM(P51:P62)</f>
        <v>0</v>
      </c>
      <c r="Q50" s="172">
        <f>SUM(Q51:Q62)</f>
        <v>0</v>
      </c>
      <c r="R50" s="173" t="s">
        <v>60</v>
      </c>
      <c r="S50" s="174" t="s">
        <v>54</v>
      </c>
      <c r="T50" s="175" t="s">
        <v>60</v>
      </c>
      <c r="U50" s="170">
        <f t="shared" ref="U50:AD50" si="26">SUM(U51:U62)</f>
        <v>0</v>
      </c>
      <c r="V50" s="170">
        <f t="shared" si="26"/>
        <v>0</v>
      </c>
      <c r="W50" s="170">
        <f t="shared" si="26"/>
        <v>0</v>
      </c>
      <c r="X50" s="170">
        <f t="shared" si="26"/>
        <v>0</v>
      </c>
      <c r="Y50" s="170">
        <f t="shared" si="26"/>
        <v>0</v>
      </c>
      <c r="Z50" s="170">
        <f t="shared" si="26"/>
        <v>0</v>
      </c>
      <c r="AA50" s="170">
        <f t="shared" si="26"/>
        <v>0</v>
      </c>
      <c r="AB50" s="170">
        <f t="shared" si="26"/>
        <v>0</v>
      </c>
      <c r="AC50" s="170">
        <f t="shared" si="26"/>
        <v>0</v>
      </c>
      <c r="AD50" s="172">
        <f t="shared" si="26"/>
        <v>0</v>
      </c>
      <c r="AE50" s="208" t="str">
        <f t="shared" si="2"/>
        <v/>
      </c>
    </row>
    <row r="51" spans="1:31" x14ac:dyDescent="0.15">
      <c r="A51" s="361"/>
      <c r="B51" s="117"/>
      <c r="C51" s="126" t="s">
        <v>58</v>
      </c>
      <c r="D51" s="78"/>
      <c r="E51" s="137"/>
      <c r="F51" s="137"/>
      <c r="G51" s="182"/>
      <c r="H51" s="182"/>
      <c r="I51" s="182"/>
      <c r="J51" s="182"/>
      <c r="K51" s="182"/>
      <c r="L51" s="182"/>
      <c r="M51" s="182"/>
      <c r="N51" s="183">
        <f t="shared" ref="N51:N62" si="27">SUM(G51:M51)</f>
        <v>0</v>
      </c>
      <c r="O51" s="195"/>
      <c r="P51" s="197">
        <f t="shared" ref="P51:P62" si="28">IF(ROUNDUP(N51*O51-0.5,0)&lt;=0,0,ROUNDUP(N51*O51-0.5,0))</f>
        <v>0</v>
      </c>
      <c r="Q51" s="184">
        <f t="shared" ref="Q51:Q62" si="29">N51+P51</f>
        <v>0</v>
      </c>
      <c r="R51" s="185"/>
      <c r="S51" s="186"/>
      <c r="T51" s="187"/>
      <c r="U51" s="182"/>
      <c r="V51" s="182"/>
      <c r="W51" s="182"/>
      <c r="X51" s="182"/>
      <c r="Y51" s="182"/>
      <c r="Z51" s="182"/>
      <c r="AA51" s="182"/>
      <c r="AB51" s="183">
        <f t="shared" ref="AB51:AB62" si="30">SUM(U51:AA51)</f>
        <v>0</v>
      </c>
      <c r="AC51" s="183">
        <f t="shared" ref="AC51:AC62" si="31">IF(ROUNDUP(AB51*O51-0.5,0)&lt;=0,0,ROUNDUP(AB51*O51-0.5,0))</f>
        <v>0</v>
      </c>
      <c r="AD51" s="184">
        <f t="shared" ref="AD51:AD62" si="32">AB51+AC51</f>
        <v>0</v>
      </c>
      <c r="AE51" s="210" t="str">
        <f t="shared" si="2"/>
        <v/>
      </c>
    </row>
    <row r="52" spans="1:31" x14ac:dyDescent="0.15">
      <c r="A52" s="362"/>
      <c r="B52" s="117"/>
      <c r="C52" s="122"/>
      <c r="D52" s="78"/>
      <c r="E52" s="137"/>
      <c r="F52" s="137"/>
      <c r="G52" s="182"/>
      <c r="H52" s="182"/>
      <c r="I52" s="182"/>
      <c r="J52" s="182"/>
      <c r="K52" s="182"/>
      <c r="L52" s="182"/>
      <c r="M52" s="182"/>
      <c r="N52" s="183">
        <f t="shared" si="27"/>
        <v>0</v>
      </c>
      <c r="O52" s="195"/>
      <c r="P52" s="183">
        <f t="shared" si="28"/>
        <v>0</v>
      </c>
      <c r="Q52" s="184">
        <f t="shared" si="29"/>
        <v>0</v>
      </c>
      <c r="R52" s="185"/>
      <c r="S52" s="186"/>
      <c r="T52" s="187"/>
      <c r="U52" s="182"/>
      <c r="V52" s="182"/>
      <c r="W52" s="182"/>
      <c r="X52" s="182"/>
      <c r="Y52" s="182"/>
      <c r="Z52" s="182"/>
      <c r="AA52" s="182"/>
      <c r="AB52" s="183">
        <f t="shared" si="30"/>
        <v>0</v>
      </c>
      <c r="AC52" s="183">
        <f t="shared" si="31"/>
        <v>0</v>
      </c>
      <c r="AD52" s="184">
        <f t="shared" si="32"/>
        <v>0</v>
      </c>
      <c r="AE52" s="210" t="str">
        <f t="shared" si="2"/>
        <v/>
      </c>
    </row>
    <row r="53" spans="1:31" x14ac:dyDescent="0.15">
      <c r="A53" s="362"/>
      <c r="B53" s="117"/>
      <c r="C53" s="123"/>
      <c r="D53" s="78"/>
      <c r="E53" s="137"/>
      <c r="F53" s="137"/>
      <c r="G53" s="182"/>
      <c r="H53" s="182"/>
      <c r="I53" s="182"/>
      <c r="J53" s="182"/>
      <c r="K53" s="182"/>
      <c r="L53" s="182"/>
      <c r="M53" s="182"/>
      <c r="N53" s="183">
        <f t="shared" si="27"/>
        <v>0</v>
      </c>
      <c r="O53" s="195"/>
      <c r="P53" s="183">
        <f t="shared" si="28"/>
        <v>0</v>
      </c>
      <c r="Q53" s="184">
        <f t="shared" si="29"/>
        <v>0</v>
      </c>
      <c r="R53" s="185"/>
      <c r="S53" s="186"/>
      <c r="T53" s="187"/>
      <c r="U53" s="182"/>
      <c r="V53" s="182"/>
      <c r="W53" s="182"/>
      <c r="X53" s="182"/>
      <c r="Y53" s="182"/>
      <c r="Z53" s="182"/>
      <c r="AA53" s="182"/>
      <c r="AB53" s="183">
        <f t="shared" si="30"/>
        <v>0</v>
      </c>
      <c r="AC53" s="183">
        <f t="shared" si="31"/>
        <v>0</v>
      </c>
      <c r="AD53" s="184">
        <f t="shared" si="32"/>
        <v>0</v>
      </c>
      <c r="AE53" s="210" t="str">
        <f t="shared" si="2"/>
        <v/>
      </c>
    </row>
    <row r="54" spans="1:31" x14ac:dyDescent="0.15">
      <c r="A54" s="362"/>
      <c r="B54" s="117"/>
      <c r="C54" s="122" t="s">
        <v>30</v>
      </c>
      <c r="D54" s="78"/>
      <c r="E54" s="137"/>
      <c r="F54" s="137"/>
      <c r="G54" s="182"/>
      <c r="H54" s="182"/>
      <c r="I54" s="182"/>
      <c r="J54" s="182"/>
      <c r="K54" s="182"/>
      <c r="L54" s="182"/>
      <c r="M54" s="182"/>
      <c r="N54" s="183">
        <f t="shared" si="27"/>
        <v>0</v>
      </c>
      <c r="O54" s="195"/>
      <c r="P54" s="183">
        <f t="shared" si="28"/>
        <v>0</v>
      </c>
      <c r="Q54" s="184">
        <f t="shared" si="29"/>
        <v>0</v>
      </c>
      <c r="R54" s="185"/>
      <c r="S54" s="186"/>
      <c r="T54" s="187"/>
      <c r="U54" s="182"/>
      <c r="V54" s="182"/>
      <c r="W54" s="182"/>
      <c r="X54" s="182"/>
      <c r="Y54" s="182"/>
      <c r="Z54" s="182"/>
      <c r="AA54" s="182"/>
      <c r="AB54" s="183">
        <f t="shared" si="30"/>
        <v>0</v>
      </c>
      <c r="AC54" s="183">
        <f t="shared" si="31"/>
        <v>0</v>
      </c>
      <c r="AD54" s="184">
        <f t="shared" si="32"/>
        <v>0</v>
      </c>
      <c r="AE54" s="210" t="str">
        <f t="shared" si="2"/>
        <v/>
      </c>
    </row>
    <row r="55" spans="1:31" x14ac:dyDescent="0.15">
      <c r="A55" s="362"/>
      <c r="B55" s="117"/>
      <c r="C55" s="122"/>
      <c r="D55" s="78"/>
      <c r="E55" s="137"/>
      <c r="F55" s="137"/>
      <c r="G55" s="182"/>
      <c r="H55" s="182"/>
      <c r="I55" s="182"/>
      <c r="J55" s="182"/>
      <c r="K55" s="182"/>
      <c r="L55" s="182"/>
      <c r="M55" s="182"/>
      <c r="N55" s="183">
        <f t="shared" si="27"/>
        <v>0</v>
      </c>
      <c r="O55" s="195"/>
      <c r="P55" s="183">
        <f t="shared" si="28"/>
        <v>0</v>
      </c>
      <c r="Q55" s="184">
        <f t="shared" si="29"/>
        <v>0</v>
      </c>
      <c r="R55" s="185"/>
      <c r="S55" s="186"/>
      <c r="T55" s="187"/>
      <c r="U55" s="182"/>
      <c r="V55" s="182"/>
      <c r="W55" s="182"/>
      <c r="X55" s="182"/>
      <c r="Y55" s="182"/>
      <c r="Z55" s="182"/>
      <c r="AA55" s="182"/>
      <c r="AB55" s="183">
        <f t="shared" si="30"/>
        <v>0</v>
      </c>
      <c r="AC55" s="183">
        <f t="shared" si="31"/>
        <v>0</v>
      </c>
      <c r="AD55" s="184">
        <f t="shared" si="32"/>
        <v>0</v>
      </c>
      <c r="AE55" s="210" t="str">
        <f t="shared" si="2"/>
        <v/>
      </c>
    </row>
    <row r="56" spans="1:31" x14ac:dyDescent="0.15">
      <c r="A56" s="362"/>
      <c r="B56" s="117"/>
      <c r="C56" s="122" t="s">
        <v>59</v>
      </c>
      <c r="D56" s="78"/>
      <c r="E56" s="137"/>
      <c r="F56" s="137"/>
      <c r="G56" s="182"/>
      <c r="H56" s="182"/>
      <c r="I56" s="182"/>
      <c r="J56" s="182"/>
      <c r="K56" s="182"/>
      <c r="L56" s="182"/>
      <c r="M56" s="182"/>
      <c r="N56" s="183">
        <f t="shared" si="27"/>
        <v>0</v>
      </c>
      <c r="O56" s="195"/>
      <c r="P56" s="183">
        <f t="shared" si="28"/>
        <v>0</v>
      </c>
      <c r="Q56" s="184">
        <f t="shared" si="29"/>
        <v>0</v>
      </c>
      <c r="R56" s="185"/>
      <c r="S56" s="186"/>
      <c r="T56" s="187"/>
      <c r="U56" s="182"/>
      <c r="V56" s="182"/>
      <c r="W56" s="182"/>
      <c r="X56" s="182"/>
      <c r="Y56" s="182"/>
      <c r="Z56" s="182"/>
      <c r="AA56" s="182"/>
      <c r="AB56" s="183">
        <f t="shared" si="30"/>
        <v>0</v>
      </c>
      <c r="AC56" s="183">
        <f t="shared" si="31"/>
        <v>0</v>
      </c>
      <c r="AD56" s="184">
        <f t="shared" si="32"/>
        <v>0</v>
      </c>
      <c r="AE56" s="210" t="str">
        <f t="shared" si="2"/>
        <v/>
      </c>
    </row>
    <row r="57" spans="1:31" x14ac:dyDescent="0.15">
      <c r="A57" s="362"/>
      <c r="B57" s="117"/>
      <c r="C57" s="124"/>
      <c r="D57" s="78"/>
      <c r="E57" s="137"/>
      <c r="F57" s="137"/>
      <c r="G57" s="182"/>
      <c r="H57" s="182"/>
      <c r="I57" s="182"/>
      <c r="J57" s="182"/>
      <c r="K57" s="182"/>
      <c r="L57" s="182"/>
      <c r="M57" s="182"/>
      <c r="N57" s="183">
        <f t="shared" si="27"/>
        <v>0</v>
      </c>
      <c r="O57" s="195"/>
      <c r="P57" s="183">
        <f t="shared" si="28"/>
        <v>0</v>
      </c>
      <c r="Q57" s="184">
        <f t="shared" si="29"/>
        <v>0</v>
      </c>
      <c r="R57" s="185"/>
      <c r="S57" s="186"/>
      <c r="T57" s="187"/>
      <c r="U57" s="182"/>
      <c r="V57" s="182"/>
      <c r="W57" s="182"/>
      <c r="X57" s="182"/>
      <c r="Y57" s="182"/>
      <c r="Z57" s="182"/>
      <c r="AA57" s="182"/>
      <c r="AB57" s="183">
        <f t="shared" si="30"/>
        <v>0</v>
      </c>
      <c r="AC57" s="183">
        <f t="shared" si="31"/>
        <v>0</v>
      </c>
      <c r="AD57" s="184">
        <f t="shared" si="32"/>
        <v>0</v>
      </c>
      <c r="AE57" s="210" t="str">
        <f t="shared" si="2"/>
        <v/>
      </c>
    </row>
    <row r="58" spans="1:31" x14ac:dyDescent="0.15">
      <c r="A58" s="362"/>
      <c r="B58" s="117"/>
      <c r="C58" s="124"/>
      <c r="D58" s="78"/>
      <c r="E58" s="137"/>
      <c r="F58" s="137"/>
      <c r="G58" s="182"/>
      <c r="H58" s="182"/>
      <c r="I58" s="182"/>
      <c r="J58" s="182"/>
      <c r="K58" s="182"/>
      <c r="L58" s="182"/>
      <c r="M58" s="182"/>
      <c r="N58" s="183">
        <f t="shared" si="27"/>
        <v>0</v>
      </c>
      <c r="O58" s="195"/>
      <c r="P58" s="183">
        <f t="shared" si="28"/>
        <v>0</v>
      </c>
      <c r="Q58" s="184">
        <f t="shared" si="29"/>
        <v>0</v>
      </c>
      <c r="R58" s="185"/>
      <c r="S58" s="186"/>
      <c r="T58" s="187"/>
      <c r="U58" s="182"/>
      <c r="V58" s="182"/>
      <c r="W58" s="182"/>
      <c r="X58" s="182"/>
      <c r="Y58" s="182"/>
      <c r="Z58" s="182"/>
      <c r="AA58" s="182"/>
      <c r="AB58" s="183">
        <f t="shared" si="30"/>
        <v>0</v>
      </c>
      <c r="AC58" s="183">
        <f t="shared" si="31"/>
        <v>0</v>
      </c>
      <c r="AD58" s="184">
        <f t="shared" si="32"/>
        <v>0</v>
      </c>
      <c r="AE58" s="210" t="str">
        <f t="shared" si="2"/>
        <v/>
      </c>
    </row>
    <row r="59" spans="1:31" x14ac:dyDescent="0.15">
      <c r="A59" s="362"/>
      <c r="B59" s="117"/>
      <c r="C59" s="122"/>
      <c r="D59" s="78"/>
      <c r="E59" s="137"/>
      <c r="F59" s="137"/>
      <c r="G59" s="182"/>
      <c r="H59" s="182"/>
      <c r="I59" s="182"/>
      <c r="J59" s="182"/>
      <c r="K59" s="182"/>
      <c r="L59" s="182"/>
      <c r="M59" s="182"/>
      <c r="N59" s="183">
        <f t="shared" si="27"/>
        <v>0</v>
      </c>
      <c r="O59" s="195"/>
      <c r="P59" s="183">
        <f t="shared" si="28"/>
        <v>0</v>
      </c>
      <c r="Q59" s="184">
        <f t="shared" si="29"/>
        <v>0</v>
      </c>
      <c r="R59" s="185"/>
      <c r="S59" s="186"/>
      <c r="T59" s="187"/>
      <c r="U59" s="182"/>
      <c r="V59" s="182"/>
      <c r="W59" s="182"/>
      <c r="X59" s="182"/>
      <c r="Y59" s="182"/>
      <c r="Z59" s="182"/>
      <c r="AA59" s="182"/>
      <c r="AB59" s="183">
        <f t="shared" si="30"/>
        <v>0</v>
      </c>
      <c r="AC59" s="183">
        <f t="shared" si="31"/>
        <v>0</v>
      </c>
      <c r="AD59" s="184">
        <f t="shared" si="32"/>
        <v>0</v>
      </c>
      <c r="AE59" s="210" t="str">
        <f t="shared" si="2"/>
        <v/>
      </c>
    </row>
    <row r="60" spans="1:31" x14ac:dyDescent="0.15">
      <c r="A60" s="362"/>
      <c r="B60" s="117"/>
      <c r="C60" s="122"/>
      <c r="D60" s="78"/>
      <c r="E60" s="137"/>
      <c r="F60" s="137"/>
      <c r="G60" s="182"/>
      <c r="H60" s="182"/>
      <c r="I60" s="182"/>
      <c r="J60" s="182"/>
      <c r="K60" s="182"/>
      <c r="L60" s="182"/>
      <c r="M60" s="182"/>
      <c r="N60" s="183">
        <f t="shared" si="27"/>
        <v>0</v>
      </c>
      <c r="O60" s="195"/>
      <c r="P60" s="183">
        <f t="shared" si="28"/>
        <v>0</v>
      </c>
      <c r="Q60" s="184">
        <f t="shared" si="29"/>
        <v>0</v>
      </c>
      <c r="R60" s="185"/>
      <c r="S60" s="186"/>
      <c r="T60" s="187"/>
      <c r="U60" s="182"/>
      <c r="V60" s="182"/>
      <c r="W60" s="182"/>
      <c r="X60" s="182"/>
      <c r="Y60" s="182"/>
      <c r="Z60" s="182"/>
      <c r="AA60" s="182"/>
      <c r="AB60" s="183">
        <f t="shared" si="30"/>
        <v>0</v>
      </c>
      <c r="AC60" s="183">
        <f t="shared" si="31"/>
        <v>0</v>
      </c>
      <c r="AD60" s="184">
        <f t="shared" si="32"/>
        <v>0</v>
      </c>
      <c r="AE60" s="210" t="str">
        <f t="shared" si="2"/>
        <v/>
      </c>
    </row>
    <row r="61" spans="1:31" x14ac:dyDescent="0.15">
      <c r="A61" s="362"/>
      <c r="B61" s="117"/>
      <c r="C61" s="122"/>
      <c r="D61" s="78"/>
      <c r="E61" s="137"/>
      <c r="F61" s="137"/>
      <c r="G61" s="182"/>
      <c r="H61" s="182"/>
      <c r="I61" s="182"/>
      <c r="J61" s="182"/>
      <c r="K61" s="182"/>
      <c r="L61" s="182"/>
      <c r="M61" s="182"/>
      <c r="N61" s="183">
        <f t="shared" si="27"/>
        <v>0</v>
      </c>
      <c r="O61" s="195"/>
      <c r="P61" s="183">
        <f t="shared" si="28"/>
        <v>0</v>
      </c>
      <c r="Q61" s="184">
        <f t="shared" si="29"/>
        <v>0</v>
      </c>
      <c r="R61" s="185"/>
      <c r="S61" s="186"/>
      <c r="T61" s="187"/>
      <c r="U61" s="182"/>
      <c r="V61" s="182"/>
      <c r="W61" s="182"/>
      <c r="X61" s="182"/>
      <c r="Y61" s="182"/>
      <c r="Z61" s="182"/>
      <c r="AA61" s="182"/>
      <c r="AB61" s="183">
        <f t="shared" si="30"/>
        <v>0</v>
      </c>
      <c r="AC61" s="183">
        <f t="shared" si="31"/>
        <v>0</v>
      </c>
      <c r="AD61" s="184">
        <f t="shared" si="32"/>
        <v>0</v>
      </c>
      <c r="AE61" s="210" t="str">
        <f t="shared" si="2"/>
        <v/>
      </c>
    </row>
    <row r="62" spans="1:31" x14ac:dyDescent="0.15">
      <c r="A62" s="363"/>
      <c r="B62" s="118"/>
      <c r="C62" s="125"/>
      <c r="D62" s="131"/>
      <c r="E62" s="138"/>
      <c r="F62" s="138"/>
      <c r="G62" s="188"/>
      <c r="H62" s="188"/>
      <c r="I62" s="188"/>
      <c r="J62" s="188"/>
      <c r="K62" s="188"/>
      <c r="L62" s="188"/>
      <c r="M62" s="188"/>
      <c r="N62" s="189">
        <f t="shared" si="27"/>
        <v>0</v>
      </c>
      <c r="O62" s="196"/>
      <c r="P62" s="189">
        <f t="shared" si="28"/>
        <v>0</v>
      </c>
      <c r="Q62" s="190">
        <f t="shared" si="29"/>
        <v>0</v>
      </c>
      <c r="R62" s="191"/>
      <c r="S62" s="192"/>
      <c r="T62" s="193"/>
      <c r="U62" s="188"/>
      <c r="V62" s="188"/>
      <c r="W62" s="188"/>
      <c r="X62" s="188"/>
      <c r="Y62" s="188"/>
      <c r="Z62" s="188"/>
      <c r="AA62" s="188"/>
      <c r="AB62" s="189">
        <f t="shared" si="30"/>
        <v>0</v>
      </c>
      <c r="AC62" s="189">
        <f t="shared" si="31"/>
        <v>0</v>
      </c>
      <c r="AD62" s="190">
        <f t="shared" si="32"/>
        <v>0</v>
      </c>
      <c r="AE62" s="211" t="str">
        <f t="shared" si="2"/>
        <v/>
      </c>
    </row>
    <row r="63" spans="1:31" x14ac:dyDescent="0.15">
      <c r="A63" s="112">
        <v>5</v>
      </c>
      <c r="B63" s="115"/>
      <c r="C63" s="120"/>
      <c r="D63" s="129" t="s">
        <v>60</v>
      </c>
      <c r="E63" s="135" t="s">
        <v>54</v>
      </c>
      <c r="F63" s="140" t="s">
        <v>60</v>
      </c>
      <c r="G63" s="170">
        <f t="shared" ref="G63:N63" si="33">SUM(G64:G75)</f>
        <v>0</v>
      </c>
      <c r="H63" s="170">
        <f t="shared" si="33"/>
        <v>0</v>
      </c>
      <c r="I63" s="170">
        <f t="shared" si="33"/>
        <v>0</v>
      </c>
      <c r="J63" s="170">
        <f t="shared" si="33"/>
        <v>0</v>
      </c>
      <c r="K63" s="170">
        <f t="shared" si="33"/>
        <v>0</v>
      </c>
      <c r="L63" s="170">
        <f t="shared" si="33"/>
        <v>0</v>
      </c>
      <c r="M63" s="170">
        <f t="shared" si="33"/>
        <v>0</v>
      </c>
      <c r="N63" s="170">
        <f t="shared" si="33"/>
        <v>0</v>
      </c>
      <c r="O63" s="207"/>
      <c r="P63" s="170">
        <f>SUM(P64:P75)</f>
        <v>0</v>
      </c>
      <c r="Q63" s="172">
        <f>SUM(Q64:Q75)</f>
        <v>0</v>
      </c>
      <c r="R63" s="173" t="s">
        <v>60</v>
      </c>
      <c r="S63" s="174" t="s">
        <v>54</v>
      </c>
      <c r="T63" s="175" t="s">
        <v>60</v>
      </c>
      <c r="U63" s="170">
        <f t="shared" ref="U63:AD63" si="34">SUM(U64:U75)</f>
        <v>0</v>
      </c>
      <c r="V63" s="170">
        <f t="shared" si="34"/>
        <v>0</v>
      </c>
      <c r="W63" s="170">
        <f t="shared" si="34"/>
        <v>0</v>
      </c>
      <c r="X63" s="170">
        <f t="shared" si="34"/>
        <v>0</v>
      </c>
      <c r="Y63" s="170">
        <f t="shared" si="34"/>
        <v>0</v>
      </c>
      <c r="Z63" s="170">
        <f t="shared" si="34"/>
        <v>0</v>
      </c>
      <c r="AA63" s="170">
        <f t="shared" si="34"/>
        <v>0</v>
      </c>
      <c r="AB63" s="170">
        <f t="shared" si="34"/>
        <v>0</v>
      </c>
      <c r="AC63" s="170">
        <f t="shared" si="34"/>
        <v>0</v>
      </c>
      <c r="AD63" s="172">
        <f t="shared" si="34"/>
        <v>0</v>
      </c>
      <c r="AE63" s="208" t="str">
        <f t="shared" si="2"/>
        <v/>
      </c>
    </row>
    <row r="64" spans="1:31" x14ac:dyDescent="0.15">
      <c r="A64" s="361"/>
      <c r="B64" s="117"/>
      <c r="C64" s="126" t="s">
        <v>58</v>
      </c>
      <c r="D64" s="78"/>
      <c r="E64" s="137"/>
      <c r="F64" s="137"/>
      <c r="G64" s="182"/>
      <c r="H64" s="182"/>
      <c r="I64" s="182"/>
      <c r="J64" s="182"/>
      <c r="K64" s="182"/>
      <c r="L64" s="182"/>
      <c r="M64" s="182"/>
      <c r="N64" s="183">
        <f t="shared" ref="N64:N75" si="35">SUM(G64:M64)</f>
        <v>0</v>
      </c>
      <c r="O64" s="195"/>
      <c r="P64" s="197">
        <f t="shared" ref="P64:P75" si="36">IF(ROUNDUP(N64*O64-0.5,0)&lt;=0,0,ROUNDUP(N64*O64-0.5,0))</f>
        <v>0</v>
      </c>
      <c r="Q64" s="184">
        <f t="shared" ref="Q64:Q75" si="37">N64+P64</f>
        <v>0</v>
      </c>
      <c r="R64" s="185"/>
      <c r="S64" s="186"/>
      <c r="T64" s="187"/>
      <c r="U64" s="182"/>
      <c r="V64" s="182"/>
      <c r="W64" s="182"/>
      <c r="X64" s="182"/>
      <c r="Y64" s="182"/>
      <c r="Z64" s="182"/>
      <c r="AA64" s="182"/>
      <c r="AB64" s="183">
        <f t="shared" ref="AB64:AB75" si="38">SUM(U64:AA64)</f>
        <v>0</v>
      </c>
      <c r="AC64" s="183">
        <f t="shared" ref="AC64:AC75" si="39">IF(ROUNDUP(AB64*O64-0.5,0)&lt;=0,0,ROUNDUP(AB64*O64-0.5,0))</f>
        <v>0</v>
      </c>
      <c r="AD64" s="184">
        <f t="shared" ref="AD64:AD75" si="40">AB64+AC64</f>
        <v>0</v>
      </c>
      <c r="AE64" s="210" t="str">
        <f t="shared" si="2"/>
        <v/>
      </c>
    </row>
    <row r="65" spans="1:31" x14ac:dyDescent="0.15">
      <c r="A65" s="362"/>
      <c r="B65" s="117"/>
      <c r="C65" s="122"/>
      <c r="D65" s="78"/>
      <c r="E65" s="137"/>
      <c r="F65" s="137"/>
      <c r="G65" s="182"/>
      <c r="H65" s="182"/>
      <c r="I65" s="182"/>
      <c r="J65" s="182"/>
      <c r="K65" s="182"/>
      <c r="L65" s="182"/>
      <c r="M65" s="182"/>
      <c r="N65" s="183">
        <f t="shared" si="35"/>
        <v>0</v>
      </c>
      <c r="O65" s="195"/>
      <c r="P65" s="183">
        <f t="shared" si="36"/>
        <v>0</v>
      </c>
      <c r="Q65" s="184">
        <f t="shared" si="37"/>
        <v>0</v>
      </c>
      <c r="R65" s="185"/>
      <c r="S65" s="186"/>
      <c r="T65" s="187"/>
      <c r="U65" s="182"/>
      <c r="V65" s="182"/>
      <c r="W65" s="182"/>
      <c r="X65" s="182"/>
      <c r="Y65" s="182"/>
      <c r="Z65" s="182"/>
      <c r="AA65" s="182"/>
      <c r="AB65" s="183">
        <f t="shared" si="38"/>
        <v>0</v>
      </c>
      <c r="AC65" s="183">
        <f t="shared" si="39"/>
        <v>0</v>
      </c>
      <c r="AD65" s="184">
        <f t="shared" si="40"/>
        <v>0</v>
      </c>
      <c r="AE65" s="210" t="str">
        <f t="shared" si="2"/>
        <v/>
      </c>
    </row>
    <row r="66" spans="1:31" x14ac:dyDescent="0.15">
      <c r="A66" s="362"/>
      <c r="B66" s="117"/>
      <c r="C66" s="123"/>
      <c r="D66" s="78"/>
      <c r="E66" s="137"/>
      <c r="F66" s="137"/>
      <c r="G66" s="182"/>
      <c r="H66" s="182"/>
      <c r="I66" s="182"/>
      <c r="J66" s="182"/>
      <c r="K66" s="182"/>
      <c r="L66" s="182"/>
      <c r="M66" s="182"/>
      <c r="N66" s="183">
        <f t="shared" si="35"/>
        <v>0</v>
      </c>
      <c r="O66" s="195"/>
      <c r="P66" s="183">
        <f t="shared" si="36"/>
        <v>0</v>
      </c>
      <c r="Q66" s="184">
        <f t="shared" si="37"/>
        <v>0</v>
      </c>
      <c r="R66" s="185"/>
      <c r="S66" s="186"/>
      <c r="T66" s="187"/>
      <c r="U66" s="182"/>
      <c r="V66" s="182"/>
      <c r="W66" s="182"/>
      <c r="X66" s="182"/>
      <c r="Y66" s="182"/>
      <c r="Z66" s="182"/>
      <c r="AA66" s="182"/>
      <c r="AB66" s="183">
        <f t="shared" si="38"/>
        <v>0</v>
      </c>
      <c r="AC66" s="183">
        <f t="shared" si="39"/>
        <v>0</v>
      </c>
      <c r="AD66" s="184">
        <f t="shared" si="40"/>
        <v>0</v>
      </c>
      <c r="AE66" s="210" t="str">
        <f t="shared" si="2"/>
        <v/>
      </c>
    </row>
    <row r="67" spans="1:31" x14ac:dyDescent="0.15">
      <c r="A67" s="362"/>
      <c r="B67" s="117"/>
      <c r="C67" s="122" t="s">
        <v>30</v>
      </c>
      <c r="D67" s="78"/>
      <c r="E67" s="137"/>
      <c r="F67" s="137"/>
      <c r="G67" s="182"/>
      <c r="H67" s="182"/>
      <c r="I67" s="182"/>
      <c r="J67" s="182"/>
      <c r="K67" s="182"/>
      <c r="L67" s="182"/>
      <c r="M67" s="182"/>
      <c r="N67" s="183">
        <f t="shared" si="35"/>
        <v>0</v>
      </c>
      <c r="O67" s="195"/>
      <c r="P67" s="183">
        <f t="shared" si="36"/>
        <v>0</v>
      </c>
      <c r="Q67" s="184">
        <f t="shared" si="37"/>
        <v>0</v>
      </c>
      <c r="R67" s="185"/>
      <c r="S67" s="186"/>
      <c r="T67" s="187"/>
      <c r="U67" s="182"/>
      <c r="V67" s="182"/>
      <c r="W67" s="182"/>
      <c r="X67" s="182"/>
      <c r="Y67" s="182"/>
      <c r="Z67" s="182"/>
      <c r="AA67" s="182"/>
      <c r="AB67" s="183">
        <f t="shared" si="38"/>
        <v>0</v>
      </c>
      <c r="AC67" s="183">
        <f t="shared" si="39"/>
        <v>0</v>
      </c>
      <c r="AD67" s="184">
        <f t="shared" si="40"/>
        <v>0</v>
      </c>
      <c r="AE67" s="210" t="str">
        <f t="shared" si="2"/>
        <v/>
      </c>
    </row>
    <row r="68" spans="1:31" x14ac:dyDescent="0.15">
      <c r="A68" s="362"/>
      <c r="B68" s="117"/>
      <c r="C68" s="122"/>
      <c r="D68" s="78"/>
      <c r="E68" s="137"/>
      <c r="F68" s="137"/>
      <c r="G68" s="182"/>
      <c r="H68" s="182"/>
      <c r="I68" s="182"/>
      <c r="J68" s="182"/>
      <c r="K68" s="182"/>
      <c r="L68" s="182"/>
      <c r="M68" s="182"/>
      <c r="N68" s="183">
        <f t="shared" si="35"/>
        <v>0</v>
      </c>
      <c r="O68" s="195"/>
      <c r="P68" s="183">
        <f t="shared" si="36"/>
        <v>0</v>
      </c>
      <c r="Q68" s="184">
        <f t="shared" si="37"/>
        <v>0</v>
      </c>
      <c r="R68" s="185"/>
      <c r="S68" s="186"/>
      <c r="T68" s="187"/>
      <c r="U68" s="182"/>
      <c r="V68" s="182"/>
      <c r="W68" s="182"/>
      <c r="X68" s="182"/>
      <c r="Y68" s="182"/>
      <c r="Z68" s="182"/>
      <c r="AA68" s="182"/>
      <c r="AB68" s="183">
        <f t="shared" si="38"/>
        <v>0</v>
      </c>
      <c r="AC68" s="183">
        <f t="shared" si="39"/>
        <v>0</v>
      </c>
      <c r="AD68" s="184">
        <f t="shared" si="40"/>
        <v>0</v>
      </c>
      <c r="AE68" s="210" t="str">
        <f t="shared" si="2"/>
        <v/>
      </c>
    </row>
    <row r="69" spans="1:31" x14ac:dyDescent="0.15">
      <c r="A69" s="362"/>
      <c r="B69" s="117"/>
      <c r="C69" s="122" t="s">
        <v>59</v>
      </c>
      <c r="D69" s="78"/>
      <c r="E69" s="137"/>
      <c r="F69" s="137"/>
      <c r="G69" s="182"/>
      <c r="H69" s="182"/>
      <c r="I69" s="182"/>
      <c r="J69" s="182"/>
      <c r="K69" s="182"/>
      <c r="L69" s="182"/>
      <c r="M69" s="182"/>
      <c r="N69" s="183">
        <f t="shared" si="35"/>
        <v>0</v>
      </c>
      <c r="O69" s="195"/>
      <c r="P69" s="183">
        <f t="shared" si="36"/>
        <v>0</v>
      </c>
      <c r="Q69" s="184">
        <f t="shared" si="37"/>
        <v>0</v>
      </c>
      <c r="R69" s="185"/>
      <c r="S69" s="186"/>
      <c r="T69" s="187"/>
      <c r="U69" s="182"/>
      <c r="V69" s="182"/>
      <c r="W69" s="182"/>
      <c r="X69" s="182"/>
      <c r="Y69" s="182"/>
      <c r="Z69" s="182"/>
      <c r="AA69" s="182"/>
      <c r="AB69" s="183">
        <f t="shared" si="38"/>
        <v>0</v>
      </c>
      <c r="AC69" s="183">
        <f t="shared" si="39"/>
        <v>0</v>
      </c>
      <c r="AD69" s="184">
        <f t="shared" si="40"/>
        <v>0</v>
      </c>
      <c r="AE69" s="210" t="str">
        <f t="shared" si="2"/>
        <v/>
      </c>
    </row>
    <row r="70" spans="1:31" x14ac:dyDescent="0.15">
      <c r="A70" s="362"/>
      <c r="B70" s="117"/>
      <c r="C70" s="124"/>
      <c r="D70" s="78"/>
      <c r="E70" s="137"/>
      <c r="F70" s="137"/>
      <c r="G70" s="182"/>
      <c r="H70" s="182"/>
      <c r="I70" s="182"/>
      <c r="J70" s="182"/>
      <c r="K70" s="182"/>
      <c r="L70" s="182"/>
      <c r="M70" s="182"/>
      <c r="N70" s="183">
        <f t="shared" si="35"/>
        <v>0</v>
      </c>
      <c r="O70" s="195"/>
      <c r="P70" s="183">
        <f t="shared" si="36"/>
        <v>0</v>
      </c>
      <c r="Q70" s="184">
        <f t="shared" si="37"/>
        <v>0</v>
      </c>
      <c r="R70" s="185"/>
      <c r="S70" s="186"/>
      <c r="T70" s="187"/>
      <c r="U70" s="182"/>
      <c r="V70" s="182"/>
      <c r="W70" s="182"/>
      <c r="X70" s="182"/>
      <c r="Y70" s="182"/>
      <c r="Z70" s="182"/>
      <c r="AA70" s="182"/>
      <c r="AB70" s="183">
        <f t="shared" si="38"/>
        <v>0</v>
      </c>
      <c r="AC70" s="183">
        <f t="shared" si="39"/>
        <v>0</v>
      </c>
      <c r="AD70" s="184">
        <f t="shared" si="40"/>
        <v>0</v>
      </c>
      <c r="AE70" s="210" t="str">
        <f t="shared" si="2"/>
        <v/>
      </c>
    </row>
    <row r="71" spans="1:31" x14ac:dyDescent="0.15">
      <c r="A71" s="362"/>
      <c r="B71" s="117"/>
      <c r="C71" s="124"/>
      <c r="D71" s="78"/>
      <c r="E71" s="137"/>
      <c r="F71" s="137"/>
      <c r="G71" s="182"/>
      <c r="H71" s="182"/>
      <c r="I71" s="182"/>
      <c r="J71" s="182"/>
      <c r="K71" s="182"/>
      <c r="L71" s="182"/>
      <c r="M71" s="182"/>
      <c r="N71" s="183">
        <f t="shared" si="35"/>
        <v>0</v>
      </c>
      <c r="O71" s="195"/>
      <c r="P71" s="183">
        <f t="shared" si="36"/>
        <v>0</v>
      </c>
      <c r="Q71" s="184">
        <f t="shared" si="37"/>
        <v>0</v>
      </c>
      <c r="R71" s="185"/>
      <c r="S71" s="186"/>
      <c r="T71" s="187"/>
      <c r="U71" s="182"/>
      <c r="V71" s="182"/>
      <c r="W71" s="182"/>
      <c r="X71" s="182"/>
      <c r="Y71" s="182"/>
      <c r="Z71" s="182"/>
      <c r="AA71" s="182"/>
      <c r="AB71" s="183">
        <f t="shared" si="38"/>
        <v>0</v>
      </c>
      <c r="AC71" s="183">
        <f t="shared" si="39"/>
        <v>0</v>
      </c>
      <c r="AD71" s="184">
        <f t="shared" si="40"/>
        <v>0</v>
      </c>
      <c r="AE71" s="210" t="str">
        <f t="shared" si="2"/>
        <v/>
      </c>
    </row>
    <row r="72" spans="1:31" x14ac:dyDescent="0.15">
      <c r="A72" s="362"/>
      <c r="B72" s="117"/>
      <c r="C72" s="122"/>
      <c r="D72" s="78"/>
      <c r="E72" s="137"/>
      <c r="F72" s="137"/>
      <c r="G72" s="182"/>
      <c r="H72" s="182"/>
      <c r="I72" s="182"/>
      <c r="J72" s="182"/>
      <c r="K72" s="182"/>
      <c r="L72" s="182"/>
      <c r="M72" s="182"/>
      <c r="N72" s="183">
        <f t="shared" si="35"/>
        <v>0</v>
      </c>
      <c r="O72" s="195"/>
      <c r="P72" s="183">
        <f t="shared" si="36"/>
        <v>0</v>
      </c>
      <c r="Q72" s="184">
        <f t="shared" si="37"/>
        <v>0</v>
      </c>
      <c r="R72" s="185"/>
      <c r="S72" s="186"/>
      <c r="T72" s="187"/>
      <c r="U72" s="182"/>
      <c r="V72" s="182"/>
      <c r="W72" s="182"/>
      <c r="X72" s="182"/>
      <c r="Y72" s="182"/>
      <c r="Z72" s="182"/>
      <c r="AA72" s="182"/>
      <c r="AB72" s="183">
        <f t="shared" si="38"/>
        <v>0</v>
      </c>
      <c r="AC72" s="183">
        <f t="shared" si="39"/>
        <v>0</v>
      </c>
      <c r="AD72" s="184">
        <f t="shared" si="40"/>
        <v>0</v>
      </c>
      <c r="AE72" s="210" t="str">
        <f t="shared" si="2"/>
        <v/>
      </c>
    </row>
    <row r="73" spans="1:31" x14ac:dyDescent="0.15">
      <c r="A73" s="362"/>
      <c r="B73" s="117"/>
      <c r="C73" s="122"/>
      <c r="D73" s="78"/>
      <c r="E73" s="137"/>
      <c r="F73" s="137"/>
      <c r="G73" s="182"/>
      <c r="H73" s="182"/>
      <c r="I73" s="182"/>
      <c r="J73" s="182"/>
      <c r="K73" s="182"/>
      <c r="L73" s="182"/>
      <c r="M73" s="182"/>
      <c r="N73" s="183">
        <f t="shared" si="35"/>
        <v>0</v>
      </c>
      <c r="O73" s="195"/>
      <c r="P73" s="183">
        <f t="shared" si="36"/>
        <v>0</v>
      </c>
      <c r="Q73" s="184">
        <f t="shared" si="37"/>
        <v>0</v>
      </c>
      <c r="R73" s="185"/>
      <c r="S73" s="186"/>
      <c r="T73" s="187"/>
      <c r="U73" s="182"/>
      <c r="V73" s="182"/>
      <c r="W73" s="182"/>
      <c r="X73" s="182"/>
      <c r="Y73" s="182"/>
      <c r="Z73" s="182"/>
      <c r="AA73" s="182"/>
      <c r="AB73" s="183">
        <f t="shared" si="38"/>
        <v>0</v>
      </c>
      <c r="AC73" s="183">
        <f t="shared" si="39"/>
        <v>0</v>
      </c>
      <c r="AD73" s="184">
        <f t="shared" si="40"/>
        <v>0</v>
      </c>
      <c r="AE73" s="210" t="str">
        <f t="shared" si="2"/>
        <v/>
      </c>
    </row>
    <row r="74" spans="1:31" x14ac:dyDescent="0.15">
      <c r="A74" s="362"/>
      <c r="B74" s="117"/>
      <c r="C74" s="122"/>
      <c r="D74" s="78"/>
      <c r="E74" s="137"/>
      <c r="F74" s="137"/>
      <c r="G74" s="182"/>
      <c r="H74" s="182"/>
      <c r="I74" s="182"/>
      <c r="J74" s="182"/>
      <c r="K74" s="182"/>
      <c r="L74" s="182"/>
      <c r="M74" s="182"/>
      <c r="N74" s="183">
        <f t="shared" si="35"/>
        <v>0</v>
      </c>
      <c r="O74" s="195"/>
      <c r="P74" s="183">
        <f t="shared" si="36"/>
        <v>0</v>
      </c>
      <c r="Q74" s="184">
        <f t="shared" si="37"/>
        <v>0</v>
      </c>
      <c r="R74" s="185"/>
      <c r="S74" s="186"/>
      <c r="T74" s="187"/>
      <c r="U74" s="182"/>
      <c r="V74" s="182"/>
      <c r="W74" s="182"/>
      <c r="X74" s="182"/>
      <c r="Y74" s="182"/>
      <c r="Z74" s="182"/>
      <c r="AA74" s="182"/>
      <c r="AB74" s="183">
        <f t="shared" si="38"/>
        <v>0</v>
      </c>
      <c r="AC74" s="183">
        <f t="shared" si="39"/>
        <v>0</v>
      </c>
      <c r="AD74" s="184">
        <f t="shared" si="40"/>
        <v>0</v>
      </c>
      <c r="AE74" s="210" t="str">
        <f t="shared" si="2"/>
        <v/>
      </c>
    </row>
    <row r="75" spans="1:31" x14ac:dyDescent="0.15">
      <c r="A75" s="363"/>
      <c r="B75" s="118"/>
      <c r="C75" s="125"/>
      <c r="D75" s="131"/>
      <c r="E75" s="138"/>
      <c r="F75" s="138"/>
      <c r="G75" s="188"/>
      <c r="H75" s="188"/>
      <c r="I75" s="188"/>
      <c r="J75" s="188"/>
      <c r="K75" s="188"/>
      <c r="L75" s="188"/>
      <c r="M75" s="188"/>
      <c r="N75" s="189">
        <f t="shared" si="35"/>
        <v>0</v>
      </c>
      <c r="O75" s="196"/>
      <c r="P75" s="189">
        <f t="shared" si="36"/>
        <v>0</v>
      </c>
      <c r="Q75" s="190">
        <f t="shared" si="37"/>
        <v>0</v>
      </c>
      <c r="R75" s="191"/>
      <c r="S75" s="192"/>
      <c r="T75" s="193"/>
      <c r="U75" s="188"/>
      <c r="V75" s="188"/>
      <c r="W75" s="188"/>
      <c r="X75" s="188"/>
      <c r="Y75" s="188"/>
      <c r="Z75" s="188"/>
      <c r="AA75" s="188"/>
      <c r="AB75" s="189">
        <f t="shared" si="38"/>
        <v>0</v>
      </c>
      <c r="AC75" s="189">
        <f t="shared" si="39"/>
        <v>0</v>
      </c>
      <c r="AD75" s="190">
        <f t="shared" si="40"/>
        <v>0</v>
      </c>
      <c r="AE75" s="211" t="str">
        <f>IF(AD75=0,"",ROUND((Q75-AD75)/AD75,3))</f>
        <v/>
      </c>
    </row>
    <row r="76" spans="1:31" x14ac:dyDescent="0.15">
      <c r="A76" s="342" t="s">
        <v>18</v>
      </c>
      <c r="B76" s="343"/>
      <c r="C76" s="343"/>
      <c r="D76" s="132"/>
      <c r="E76" s="132"/>
      <c r="F76" s="132"/>
      <c r="G76" s="198">
        <f>G11+G24+G37+G50+G63</f>
        <v>3681000</v>
      </c>
      <c r="H76" s="198">
        <f>H11+H24+H37+H50+H63</f>
        <v>81000</v>
      </c>
      <c r="I76" s="198">
        <f t="shared" ref="I76:M76" si="41">I11+I24+I37+I50+I63</f>
        <v>215000</v>
      </c>
      <c r="J76" s="198">
        <f t="shared" si="41"/>
        <v>0</v>
      </c>
      <c r="K76" s="198">
        <f t="shared" si="41"/>
        <v>0</v>
      </c>
      <c r="L76" s="198">
        <f t="shared" si="41"/>
        <v>380000</v>
      </c>
      <c r="M76" s="198">
        <f t="shared" si="41"/>
        <v>0</v>
      </c>
      <c r="N76" s="198">
        <f>N11+N24+N37+N50+N63</f>
        <v>4357000</v>
      </c>
      <c r="O76" s="215"/>
      <c r="P76" s="198">
        <f>P11+P24+P37+P50+P63</f>
        <v>690360</v>
      </c>
      <c r="Q76" s="198">
        <f>Q11+Q24+Q37+Q50+Q63</f>
        <v>5047360</v>
      </c>
      <c r="R76" s="216"/>
      <c r="S76" s="216"/>
      <c r="T76" s="198"/>
      <c r="U76" s="198">
        <f>U11+U24+U37+U50+U63</f>
        <v>3385000</v>
      </c>
      <c r="V76" s="198">
        <f t="shared" ref="V76:AD76" si="42">V11+V24+V37+V50+V63</f>
        <v>81000</v>
      </c>
      <c r="W76" s="198">
        <f t="shared" si="42"/>
        <v>0</v>
      </c>
      <c r="X76" s="198">
        <f t="shared" si="42"/>
        <v>0</v>
      </c>
      <c r="Y76" s="198">
        <f t="shared" si="42"/>
        <v>0</v>
      </c>
      <c r="Z76" s="198">
        <f t="shared" si="42"/>
        <v>0</v>
      </c>
      <c r="AA76" s="198">
        <f t="shared" si="42"/>
        <v>0</v>
      </c>
      <c r="AB76" s="198">
        <f t="shared" si="42"/>
        <v>3466000</v>
      </c>
      <c r="AC76" s="198">
        <f t="shared" si="42"/>
        <v>549801</v>
      </c>
      <c r="AD76" s="198">
        <f t="shared" si="42"/>
        <v>4015801</v>
      </c>
      <c r="AE76" s="212">
        <f>IF(AD76=0,"",ROUND((Q76-AD76)/AD76,3))</f>
        <v>0.25700000000000001</v>
      </c>
    </row>
    <row r="77" spans="1:31" x14ac:dyDescent="0.15">
      <c r="A77" s="113"/>
      <c r="B77" s="113"/>
      <c r="C77" s="113"/>
      <c r="D77" s="113"/>
      <c r="E77" s="113"/>
      <c r="F77" s="141" t="s">
        <v>32</v>
      </c>
      <c r="G77" s="217">
        <f t="shared" ref="G77:N77" si="43">G76</f>
        <v>3681000</v>
      </c>
      <c r="H77" s="217">
        <f t="shared" si="43"/>
        <v>81000</v>
      </c>
      <c r="I77" s="217">
        <f t="shared" si="43"/>
        <v>215000</v>
      </c>
      <c r="J77" s="217">
        <f t="shared" si="43"/>
        <v>0</v>
      </c>
      <c r="K77" s="217">
        <f t="shared" si="43"/>
        <v>0</v>
      </c>
      <c r="L77" s="217">
        <f t="shared" si="43"/>
        <v>380000</v>
      </c>
      <c r="M77" s="217">
        <f t="shared" si="43"/>
        <v>0</v>
      </c>
      <c r="N77" s="217">
        <f t="shared" si="43"/>
        <v>4357000</v>
      </c>
      <c r="O77" s="218"/>
      <c r="P77" s="217">
        <f>P76</f>
        <v>690360</v>
      </c>
      <c r="Q77" s="217">
        <f>Q76</f>
        <v>5047360</v>
      </c>
      <c r="R77" s="201"/>
      <c r="S77" s="202"/>
      <c r="T77" s="203" t="s">
        <v>31</v>
      </c>
      <c r="U77" s="217">
        <f t="shared" ref="U77:AD77" si="44">U76</f>
        <v>3385000</v>
      </c>
      <c r="V77" s="217">
        <f t="shared" si="44"/>
        <v>81000</v>
      </c>
      <c r="W77" s="217">
        <f t="shared" si="44"/>
        <v>0</v>
      </c>
      <c r="X77" s="217">
        <f t="shared" si="44"/>
        <v>0</v>
      </c>
      <c r="Y77" s="217">
        <f t="shared" si="44"/>
        <v>0</v>
      </c>
      <c r="Z77" s="217">
        <f t="shared" si="44"/>
        <v>0</v>
      </c>
      <c r="AA77" s="217">
        <f t="shared" si="44"/>
        <v>0</v>
      </c>
      <c r="AB77" s="217">
        <f t="shared" si="44"/>
        <v>3466000</v>
      </c>
      <c r="AC77" s="217">
        <f t="shared" si="44"/>
        <v>549801</v>
      </c>
      <c r="AD77" s="217">
        <f t="shared" si="44"/>
        <v>4015801</v>
      </c>
      <c r="AE77" s="214">
        <f>IF(AD77=0,"",ROUND((Q77-AD77)/AD77,3))</f>
        <v>0.25700000000000001</v>
      </c>
    </row>
  </sheetData>
  <mergeCells count="29">
    <mergeCell ref="A3:C3"/>
    <mergeCell ref="D3:K3"/>
    <mergeCell ref="A4:C4"/>
    <mergeCell ref="D4:K4"/>
    <mergeCell ref="A5:C5"/>
    <mergeCell ref="D5:K5"/>
    <mergeCell ref="A6:C6"/>
    <mergeCell ref="D6:K6"/>
    <mergeCell ref="D8:Q8"/>
    <mergeCell ref="R8:AD8"/>
    <mergeCell ref="H9:M9"/>
    <mergeCell ref="O9:P9"/>
    <mergeCell ref="V9:AA9"/>
    <mergeCell ref="A76:C76"/>
    <mergeCell ref="M3:N4"/>
    <mergeCell ref="A8:C9"/>
    <mergeCell ref="AE8:AE10"/>
    <mergeCell ref="G9:G10"/>
    <mergeCell ref="N9:N10"/>
    <mergeCell ref="Q9:Q10"/>
    <mergeCell ref="U9:U10"/>
    <mergeCell ref="AB9:AB10"/>
    <mergeCell ref="AC9:AC10"/>
    <mergeCell ref="AD9:AD10"/>
    <mergeCell ref="A12:A23"/>
    <mergeCell ref="A25:A36"/>
    <mergeCell ref="A38:A49"/>
    <mergeCell ref="A51:A62"/>
    <mergeCell ref="A64:A75"/>
  </mergeCells>
  <phoneticPr fontId="7"/>
  <printOptions horizontalCentered="1"/>
  <pageMargins left="0.31496062992125984" right="0.31496062992125984" top="0.55118110236220474"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77"/>
  <sheetViews>
    <sheetView zoomScaleNormal="100" workbookViewId="0"/>
  </sheetViews>
  <sheetFormatPr defaultColWidth="9" defaultRowHeight="13.5" x14ac:dyDescent="0.15"/>
  <cols>
    <col min="1" max="1" width="4.625" style="1" customWidth="1"/>
    <col min="2" max="2" width="10.875" style="1" customWidth="1"/>
    <col min="3" max="3" width="12.625" style="1" customWidth="1"/>
    <col min="4" max="4" width="9.5" style="1" customWidth="1"/>
    <col min="5" max="5" width="6.5" style="1" customWidth="1"/>
    <col min="6" max="6" width="9.5" style="1" customWidth="1"/>
    <col min="7" max="7" width="9.125" style="1" customWidth="1"/>
    <col min="8" max="11" width="9.125" style="1" bestFit="1" customWidth="1"/>
    <col min="12" max="12" width="9.125" style="1" customWidth="1"/>
    <col min="13" max="13" width="9" style="1"/>
    <col min="14" max="14" width="9.125" style="1" bestFit="1" customWidth="1"/>
    <col min="15" max="15" width="9.125" style="1" customWidth="1"/>
    <col min="16" max="16" width="9.25" style="1" customWidth="1"/>
    <col min="17" max="17" width="12.625" style="1" customWidth="1"/>
    <col min="18" max="18" width="9.5" style="1" customWidth="1"/>
    <col min="19" max="19" width="6.5" style="1" customWidth="1"/>
    <col min="20" max="20" width="9.5" style="1" customWidth="1"/>
    <col min="21" max="21" width="9.375" style="1" bestFit="1" customWidth="1"/>
    <col min="22" max="27" width="9.125" style="1" bestFit="1" customWidth="1"/>
    <col min="28" max="28" width="9.25" style="1" bestFit="1" customWidth="1"/>
    <col min="29" max="29" width="9.125" style="1" customWidth="1"/>
    <col min="30" max="30" width="12.625" style="1" customWidth="1"/>
    <col min="31" max="16384" width="9" style="1"/>
  </cols>
  <sheetData>
    <row r="1" spans="1:31" x14ac:dyDescent="0.15">
      <c r="A1" s="1" t="s">
        <v>25</v>
      </c>
      <c r="D1" s="25" t="s">
        <v>11</v>
      </c>
      <c r="E1" s="34"/>
      <c r="F1" s="1" t="s">
        <v>51</v>
      </c>
      <c r="P1" s="1" t="s">
        <v>48</v>
      </c>
    </row>
    <row r="2" spans="1:31" ht="18" x14ac:dyDescent="0.15">
      <c r="A2" s="18"/>
      <c r="B2" s="18"/>
      <c r="C2" s="18"/>
      <c r="D2" s="18"/>
      <c r="E2" s="18"/>
      <c r="F2" s="18"/>
      <c r="G2" s="18"/>
      <c r="H2" s="18"/>
      <c r="I2" s="18"/>
      <c r="J2" s="18"/>
      <c r="K2" s="18"/>
      <c r="L2" s="18"/>
      <c r="M2" s="18"/>
      <c r="N2" s="18"/>
      <c r="O2" s="18"/>
      <c r="P2" s="152"/>
      <c r="Q2" s="155" t="s">
        <v>47</v>
      </c>
      <c r="R2" s="160" t="s">
        <v>38</v>
      </c>
      <c r="S2" s="160" t="s">
        <v>46</v>
      </c>
      <c r="T2" s="160" t="s">
        <v>8</v>
      </c>
      <c r="U2" s="160" t="s">
        <v>45</v>
      </c>
      <c r="V2" s="164" t="s">
        <v>12</v>
      </c>
      <c r="W2" s="166" t="s">
        <v>41</v>
      </c>
      <c r="X2" s="166" t="s">
        <v>35</v>
      </c>
      <c r="Y2" s="18"/>
      <c r="Z2" s="18"/>
      <c r="AA2" s="18"/>
      <c r="AB2" s="18"/>
      <c r="AC2" s="18"/>
      <c r="AD2" s="18"/>
      <c r="AE2" s="18"/>
    </row>
    <row r="3" spans="1:31" ht="15" customHeight="1" x14ac:dyDescent="0.15">
      <c r="A3" s="338" t="s">
        <v>5</v>
      </c>
      <c r="B3" s="339"/>
      <c r="C3" s="296"/>
      <c r="D3" s="364" t="s">
        <v>67</v>
      </c>
      <c r="E3" s="365"/>
      <c r="F3" s="365"/>
      <c r="G3" s="365"/>
      <c r="H3" s="365"/>
      <c r="I3" s="365"/>
      <c r="J3" s="365"/>
      <c r="K3" s="366"/>
      <c r="L3" s="18"/>
      <c r="M3" s="344" t="s">
        <v>66</v>
      </c>
      <c r="N3" s="345"/>
      <c r="O3" s="150"/>
      <c r="P3" s="153" t="s">
        <v>1</v>
      </c>
      <c r="Q3" s="156">
        <v>10.31</v>
      </c>
      <c r="R3" s="161">
        <v>1.73</v>
      </c>
      <c r="S3" s="162">
        <v>18.3</v>
      </c>
      <c r="T3" s="161">
        <v>0.6</v>
      </c>
      <c r="U3" s="161">
        <v>0.3</v>
      </c>
      <c r="V3" s="165">
        <v>0.34</v>
      </c>
      <c r="W3" s="152">
        <f>IF(P3="","",(Q3+S3)/2+T3+U3+V3)</f>
        <v>15.545</v>
      </c>
      <c r="X3" s="152">
        <f>IF(P3="","",(Q3+R3+S3)/2+T3+U3+V3)</f>
        <v>16.41</v>
      </c>
      <c r="Y3" s="18"/>
      <c r="Z3" s="18"/>
      <c r="AA3" s="18"/>
      <c r="AB3" s="18"/>
      <c r="AC3" s="18"/>
      <c r="AD3" s="18"/>
      <c r="AE3" s="18"/>
    </row>
    <row r="4" spans="1:31" ht="15" customHeight="1" x14ac:dyDescent="0.15">
      <c r="A4" s="338" t="s">
        <v>23</v>
      </c>
      <c r="B4" s="339"/>
      <c r="C4" s="296"/>
      <c r="D4" s="364" t="s">
        <v>69</v>
      </c>
      <c r="E4" s="365"/>
      <c r="F4" s="365"/>
      <c r="G4" s="365"/>
      <c r="H4" s="365"/>
      <c r="I4" s="365"/>
      <c r="J4" s="365"/>
      <c r="K4" s="366"/>
      <c r="L4" s="18"/>
      <c r="M4" s="346"/>
      <c r="N4" s="347"/>
      <c r="O4" s="150"/>
      <c r="P4" s="153" t="s">
        <v>49</v>
      </c>
      <c r="Q4" s="156">
        <v>10.41</v>
      </c>
      <c r="R4" s="161">
        <v>1.79</v>
      </c>
      <c r="S4" s="162">
        <v>18.3</v>
      </c>
      <c r="T4" s="161">
        <v>0.6</v>
      </c>
      <c r="U4" s="161">
        <v>0.3</v>
      </c>
      <c r="V4" s="165">
        <v>0.34</v>
      </c>
      <c r="W4" s="152">
        <f>IF(P4="","",(Q4+S4)/2+T4+U4+V4)</f>
        <v>15.595000000000001</v>
      </c>
      <c r="X4" s="152">
        <f>IF(P4="","",(Q4+R4+S4)/2+T4+U4+V4)</f>
        <v>16.489999999999998</v>
      </c>
      <c r="Y4" s="18"/>
      <c r="Z4" s="18"/>
      <c r="AA4" s="18"/>
      <c r="AB4" s="18"/>
      <c r="AC4" s="18"/>
      <c r="AD4" s="18"/>
      <c r="AE4" s="18"/>
    </row>
    <row r="5" spans="1:31" ht="15" customHeight="1" x14ac:dyDescent="0.15">
      <c r="A5" s="338" t="s">
        <v>20</v>
      </c>
      <c r="B5" s="339"/>
      <c r="C5" s="296"/>
      <c r="D5" s="364" t="s">
        <v>71</v>
      </c>
      <c r="E5" s="365"/>
      <c r="F5" s="365"/>
      <c r="G5" s="365"/>
      <c r="H5" s="365"/>
      <c r="I5" s="365"/>
      <c r="J5" s="365"/>
      <c r="K5" s="366"/>
      <c r="L5" s="18"/>
      <c r="M5" s="147"/>
      <c r="N5" s="147"/>
      <c r="O5" s="147"/>
      <c r="P5" s="153" t="s">
        <v>50</v>
      </c>
      <c r="Q5" s="156">
        <v>10.41</v>
      </c>
      <c r="R5" s="161">
        <v>1.79</v>
      </c>
      <c r="S5" s="162">
        <v>18.3</v>
      </c>
      <c r="T5" s="161">
        <v>0.6</v>
      </c>
      <c r="U5" s="161">
        <v>0.3</v>
      </c>
      <c r="V5" s="165">
        <v>0.36</v>
      </c>
      <c r="W5" s="152">
        <f>IF(P5="","",(Q5+S5)/2+T5+U5+V5)</f>
        <v>15.615</v>
      </c>
      <c r="X5" s="152">
        <f>IF(P5="","",(Q5+R5+S5)/2+T5+U5+V5)</f>
        <v>16.509999999999998</v>
      </c>
      <c r="Y5" s="18"/>
      <c r="Z5" s="18"/>
      <c r="AA5" s="18"/>
      <c r="AB5" s="18"/>
      <c r="AC5" s="18"/>
      <c r="AD5" s="18"/>
      <c r="AE5" s="18"/>
    </row>
    <row r="6" spans="1:31" ht="15" customHeight="1" x14ac:dyDescent="0.15">
      <c r="A6" s="338" t="s">
        <v>27</v>
      </c>
      <c r="B6" s="339"/>
      <c r="C6" s="296"/>
      <c r="D6" s="364" t="s">
        <v>72</v>
      </c>
      <c r="E6" s="365"/>
      <c r="F6" s="365"/>
      <c r="G6" s="365"/>
      <c r="H6" s="365"/>
      <c r="I6" s="365"/>
      <c r="J6" s="365"/>
      <c r="K6" s="366"/>
      <c r="L6" s="18"/>
      <c r="M6" s="18"/>
      <c r="N6" s="18"/>
      <c r="O6" s="18"/>
      <c r="P6" s="18"/>
      <c r="Q6" s="18"/>
      <c r="R6" s="18"/>
      <c r="S6" s="18"/>
      <c r="T6" s="18"/>
      <c r="U6" s="18"/>
      <c r="V6" s="18"/>
      <c r="W6" s="18"/>
      <c r="X6" s="18"/>
      <c r="Y6" s="18"/>
      <c r="Z6" s="18"/>
      <c r="AA6" s="18"/>
      <c r="AB6" s="18"/>
      <c r="AC6" s="18"/>
      <c r="AD6" s="18"/>
      <c r="AE6" s="18"/>
    </row>
    <row r="7" spans="1:31" ht="13.5"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13.5" customHeight="1" x14ac:dyDescent="0.15">
      <c r="A8" s="348" t="s">
        <v>21</v>
      </c>
      <c r="B8" s="349"/>
      <c r="C8" s="350"/>
      <c r="D8" s="348" t="s">
        <v>22</v>
      </c>
      <c r="E8" s="349"/>
      <c r="F8" s="349"/>
      <c r="G8" s="349"/>
      <c r="H8" s="349"/>
      <c r="I8" s="349"/>
      <c r="J8" s="349"/>
      <c r="K8" s="349"/>
      <c r="L8" s="349"/>
      <c r="M8" s="349"/>
      <c r="N8" s="349"/>
      <c r="O8" s="349"/>
      <c r="P8" s="349"/>
      <c r="Q8" s="350"/>
      <c r="R8" s="348" t="s">
        <v>9</v>
      </c>
      <c r="S8" s="349"/>
      <c r="T8" s="349"/>
      <c r="U8" s="349"/>
      <c r="V8" s="349"/>
      <c r="W8" s="349"/>
      <c r="X8" s="349"/>
      <c r="Y8" s="349"/>
      <c r="Z8" s="349"/>
      <c r="AA8" s="349"/>
      <c r="AB8" s="349"/>
      <c r="AC8" s="349"/>
      <c r="AD8" s="350"/>
      <c r="AE8" s="354" t="s">
        <v>34</v>
      </c>
    </row>
    <row r="9" spans="1:31" ht="21" customHeight="1" x14ac:dyDescent="0.15">
      <c r="A9" s="351"/>
      <c r="B9" s="352"/>
      <c r="C9" s="353"/>
      <c r="D9" s="127" t="s">
        <v>53</v>
      </c>
      <c r="E9" s="133" t="s">
        <v>54</v>
      </c>
      <c r="F9" s="139" t="s">
        <v>62</v>
      </c>
      <c r="G9" s="352" t="s">
        <v>4</v>
      </c>
      <c r="H9" s="352" t="s">
        <v>65</v>
      </c>
      <c r="I9" s="352"/>
      <c r="J9" s="352"/>
      <c r="K9" s="352"/>
      <c r="L9" s="352"/>
      <c r="M9" s="352"/>
      <c r="N9" s="352" t="s">
        <v>15</v>
      </c>
      <c r="O9" s="359" t="s">
        <v>6</v>
      </c>
      <c r="P9" s="359"/>
      <c r="Q9" s="353" t="s">
        <v>18</v>
      </c>
      <c r="R9" s="127" t="s">
        <v>61</v>
      </c>
      <c r="S9" s="133" t="s">
        <v>54</v>
      </c>
      <c r="T9" s="139" t="s">
        <v>62</v>
      </c>
      <c r="U9" s="352" t="s">
        <v>4</v>
      </c>
      <c r="V9" s="352" t="s">
        <v>19</v>
      </c>
      <c r="W9" s="352"/>
      <c r="X9" s="352"/>
      <c r="Y9" s="352"/>
      <c r="Z9" s="352"/>
      <c r="AA9" s="352"/>
      <c r="AB9" s="352" t="s">
        <v>15</v>
      </c>
      <c r="AC9" s="359" t="s">
        <v>33</v>
      </c>
      <c r="AD9" s="353" t="s">
        <v>18</v>
      </c>
      <c r="AE9" s="355"/>
    </row>
    <row r="10" spans="1:31" ht="21" customHeight="1" x14ac:dyDescent="0.15">
      <c r="A10" s="111" t="s">
        <v>57</v>
      </c>
      <c r="B10" s="114" t="s">
        <v>0</v>
      </c>
      <c r="C10" s="119" t="s">
        <v>36</v>
      </c>
      <c r="D10" s="128" t="s">
        <v>14</v>
      </c>
      <c r="E10" s="134" t="s">
        <v>64</v>
      </c>
      <c r="F10" s="134" t="s">
        <v>63</v>
      </c>
      <c r="G10" s="357"/>
      <c r="H10" s="146" t="s">
        <v>3</v>
      </c>
      <c r="I10" s="146" t="s">
        <v>26</v>
      </c>
      <c r="J10" s="146" t="s">
        <v>10</v>
      </c>
      <c r="K10" s="146" t="s">
        <v>10</v>
      </c>
      <c r="L10" s="146" t="s">
        <v>28</v>
      </c>
      <c r="M10" s="146" t="s">
        <v>2</v>
      </c>
      <c r="N10" s="357"/>
      <c r="O10" s="151" t="s">
        <v>29</v>
      </c>
      <c r="P10" s="134" t="s">
        <v>13</v>
      </c>
      <c r="Q10" s="358"/>
      <c r="R10" s="128" t="s">
        <v>14</v>
      </c>
      <c r="S10" s="134" t="s">
        <v>64</v>
      </c>
      <c r="T10" s="134" t="s">
        <v>63</v>
      </c>
      <c r="U10" s="357"/>
      <c r="V10" s="146" t="s">
        <v>3</v>
      </c>
      <c r="W10" s="146" t="s">
        <v>10</v>
      </c>
      <c r="X10" s="146" t="s">
        <v>10</v>
      </c>
      <c r="Y10" s="146" t="s">
        <v>10</v>
      </c>
      <c r="Z10" s="146" t="s">
        <v>10</v>
      </c>
      <c r="AA10" s="146" t="s">
        <v>2</v>
      </c>
      <c r="AB10" s="357"/>
      <c r="AC10" s="360"/>
      <c r="AD10" s="358"/>
      <c r="AE10" s="356"/>
    </row>
    <row r="11" spans="1:31" x14ac:dyDescent="0.15">
      <c r="A11" s="112">
        <v>1</v>
      </c>
      <c r="B11" s="115" t="s">
        <v>73</v>
      </c>
      <c r="C11" s="120" t="s">
        <v>117</v>
      </c>
      <c r="D11" s="129" t="s">
        <v>88</v>
      </c>
      <c r="E11" s="135" t="s">
        <v>54</v>
      </c>
      <c r="F11" s="140" t="s">
        <v>89</v>
      </c>
      <c r="G11" s="170">
        <f t="shared" ref="G11:N11" si="0">SUM(G12:G23)</f>
        <v>1399200</v>
      </c>
      <c r="H11" s="170">
        <f t="shared" si="0"/>
        <v>36000</v>
      </c>
      <c r="I11" s="170">
        <f t="shared" si="0"/>
        <v>18000</v>
      </c>
      <c r="J11" s="170">
        <f t="shared" si="0"/>
        <v>0</v>
      </c>
      <c r="K11" s="170">
        <f t="shared" si="0"/>
        <v>0</v>
      </c>
      <c r="L11" s="170">
        <f t="shared" si="0"/>
        <v>0</v>
      </c>
      <c r="M11" s="170">
        <f t="shared" si="0"/>
        <v>0</v>
      </c>
      <c r="N11" s="170">
        <f t="shared" si="0"/>
        <v>1453200</v>
      </c>
      <c r="O11" s="245"/>
      <c r="P11" s="142">
        <f>SUM(P12:P23)</f>
        <v>0</v>
      </c>
      <c r="Q11" s="157">
        <f>SUM(Q12:Q23)</f>
        <v>1453200</v>
      </c>
      <c r="R11" s="129" t="s">
        <v>104</v>
      </c>
      <c r="S11" s="135" t="s">
        <v>54</v>
      </c>
      <c r="T11" s="140" t="s">
        <v>105</v>
      </c>
      <c r="U11" s="170">
        <f t="shared" ref="U11:AD11" si="1">SUM(U12:U23)</f>
        <v>1144800</v>
      </c>
      <c r="V11" s="170">
        <f t="shared" si="1"/>
        <v>36000</v>
      </c>
      <c r="W11" s="170">
        <f t="shared" si="1"/>
        <v>0</v>
      </c>
      <c r="X11" s="170">
        <f t="shared" si="1"/>
        <v>0</v>
      </c>
      <c r="Y11" s="170">
        <f t="shared" si="1"/>
        <v>0</v>
      </c>
      <c r="Z11" s="170">
        <f t="shared" si="1"/>
        <v>0</v>
      </c>
      <c r="AA11" s="170">
        <f t="shared" si="1"/>
        <v>0</v>
      </c>
      <c r="AB11" s="170">
        <f t="shared" si="1"/>
        <v>1180800</v>
      </c>
      <c r="AC11" s="170">
        <f t="shared" si="1"/>
        <v>0</v>
      </c>
      <c r="AD11" s="172">
        <f t="shared" si="1"/>
        <v>1180800</v>
      </c>
      <c r="AE11" s="249">
        <f t="shared" ref="AE11:AE74" si="2">IF(AD11=0,"",ROUND((Q11-AD11)/AD11,3))</f>
        <v>0.23100000000000001</v>
      </c>
    </row>
    <row r="12" spans="1:31" x14ac:dyDescent="0.15">
      <c r="A12" s="361"/>
      <c r="B12" s="116"/>
      <c r="C12" s="121" t="s">
        <v>58</v>
      </c>
      <c r="D12" s="130" t="s">
        <v>118</v>
      </c>
      <c r="E12" s="176">
        <v>1100</v>
      </c>
      <c r="F12" s="176">
        <v>108</v>
      </c>
      <c r="G12" s="213">
        <f t="shared" ref="G12:G23" si="3">E12*F12</f>
        <v>118800</v>
      </c>
      <c r="H12" s="176">
        <v>3000</v>
      </c>
      <c r="I12" s="176">
        <v>1500</v>
      </c>
      <c r="J12" s="176"/>
      <c r="K12" s="176"/>
      <c r="L12" s="176"/>
      <c r="M12" s="176"/>
      <c r="N12" s="177">
        <f t="shared" ref="N12:N23" si="4">SUM(G12:M12)</f>
        <v>123300</v>
      </c>
      <c r="O12" s="204"/>
      <c r="P12" s="178">
        <f t="shared" ref="P12:P23" si="5">IF(ROUNDUP(N12*O12-0.5,0)&lt;=0,0,ROUNDUP(N12*O12-0.5,0))</f>
        <v>0</v>
      </c>
      <c r="Q12" s="97">
        <f t="shared" ref="Q12:Q23" si="6">N12+P12</f>
        <v>123300</v>
      </c>
      <c r="R12" s="130" t="s">
        <v>124</v>
      </c>
      <c r="S12" s="176">
        <v>900</v>
      </c>
      <c r="T12" s="253">
        <f>F12</f>
        <v>108</v>
      </c>
      <c r="U12" s="177">
        <f>S12*T12</f>
        <v>97200</v>
      </c>
      <c r="V12" s="176">
        <v>3000</v>
      </c>
      <c r="W12" s="176"/>
      <c r="X12" s="176"/>
      <c r="Y12" s="176"/>
      <c r="Z12" s="176"/>
      <c r="AA12" s="176"/>
      <c r="AB12" s="177">
        <f t="shared" ref="AB12:AB23" si="7">SUM(U12:AA12)</f>
        <v>100200</v>
      </c>
      <c r="AC12" s="177">
        <f t="shared" ref="AC12:AC23" si="8">IF(ROUNDUP(AB12*O12-0.5,0)&lt;=0,0,ROUNDUP(AB12*O12-0.5,0))</f>
        <v>0</v>
      </c>
      <c r="AD12" s="97">
        <f t="shared" ref="AD12:AD23" si="9">AB12+AC12</f>
        <v>100200</v>
      </c>
      <c r="AE12" s="256">
        <f t="shared" si="2"/>
        <v>0.23100000000000001</v>
      </c>
    </row>
    <row r="13" spans="1:31" x14ac:dyDescent="0.15">
      <c r="A13" s="362"/>
      <c r="B13" s="117"/>
      <c r="C13" s="122"/>
      <c r="D13" s="78" t="s">
        <v>119</v>
      </c>
      <c r="E13" s="182">
        <v>1100</v>
      </c>
      <c r="F13" s="182">
        <v>105</v>
      </c>
      <c r="G13" s="213">
        <f t="shared" si="3"/>
        <v>115500</v>
      </c>
      <c r="H13" s="176">
        <v>3000</v>
      </c>
      <c r="I13" s="182">
        <v>1500</v>
      </c>
      <c r="J13" s="182"/>
      <c r="K13" s="182"/>
      <c r="L13" s="182"/>
      <c r="M13" s="182"/>
      <c r="N13" s="183">
        <f t="shared" si="4"/>
        <v>120000</v>
      </c>
      <c r="O13" s="206"/>
      <c r="P13" s="183">
        <f t="shared" si="5"/>
        <v>0</v>
      </c>
      <c r="Q13" s="184">
        <f t="shared" si="6"/>
        <v>120000</v>
      </c>
      <c r="R13" s="130" t="s">
        <v>91</v>
      </c>
      <c r="S13" s="176">
        <v>900</v>
      </c>
      <c r="T13" s="148">
        <f t="shared" ref="T13:T23" si="10">F13</f>
        <v>105</v>
      </c>
      <c r="U13" s="177">
        <f t="shared" ref="U13:U23" si="11">S13*T13</f>
        <v>94500</v>
      </c>
      <c r="V13" s="176">
        <v>3000</v>
      </c>
      <c r="W13" s="182"/>
      <c r="X13" s="182"/>
      <c r="Y13" s="182"/>
      <c r="Z13" s="182"/>
      <c r="AA13" s="182"/>
      <c r="AB13" s="183">
        <f t="shared" si="7"/>
        <v>97500</v>
      </c>
      <c r="AC13" s="183">
        <f t="shared" si="8"/>
        <v>0</v>
      </c>
      <c r="AD13" s="184">
        <f t="shared" si="9"/>
        <v>97500</v>
      </c>
      <c r="AE13" s="257">
        <f t="shared" si="2"/>
        <v>0.23100000000000001</v>
      </c>
    </row>
    <row r="14" spans="1:31" x14ac:dyDescent="0.15">
      <c r="A14" s="362"/>
      <c r="B14" s="117"/>
      <c r="C14" s="123"/>
      <c r="D14" s="78" t="s">
        <v>120</v>
      </c>
      <c r="E14" s="182">
        <v>1100</v>
      </c>
      <c r="F14" s="182">
        <v>108</v>
      </c>
      <c r="G14" s="213">
        <f t="shared" si="3"/>
        <v>118800</v>
      </c>
      <c r="H14" s="176">
        <v>3000</v>
      </c>
      <c r="I14" s="182">
        <v>1500</v>
      </c>
      <c r="J14" s="182"/>
      <c r="K14" s="182"/>
      <c r="L14" s="182"/>
      <c r="M14" s="182"/>
      <c r="N14" s="183">
        <f t="shared" si="4"/>
        <v>123300</v>
      </c>
      <c r="O14" s="206"/>
      <c r="P14" s="183">
        <f t="shared" si="5"/>
        <v>0</v>
      </c>
      <c r="Q14" s="184">
        <f t="shared" si="6"/>
        <v>123300</v>
      </c>
      <c r="R14" s="130" t="s">
        <v>92</v>
      </c>
      <c r="S14" s="176">
        <v>900</v>
      </c>
      <c r="T14" s="148">
        <f t="shared" si="10"/>
        <v>108</v>
      </c>
      <c r="U14" s="177">
        <f t="shared" si="11"/>
        <v>97200</v>
      </c>
      <c r="V14" s="176">
        <v>3000</v>
      </c>
      <c r="W14" s="182"/>
      <c r="X14" s="182"/>
      <c r="Y14" s="182"/>
      <c r="Z14" s="182"/>
      <c r="AA14" s="182"/>
      <c r="AB14" s="183">
        <f t="shared" si="7"/>
        <v>100200</v>
      </c>
      <c r="AC14" s="183">
        <f t="shared" si="8"/>
        <v>0</v>
      </c>
      <c r="AD14" s="184">
        <f t="shared" si="9"/>
        <v>100200</v>
      </c>
      <c r="AE14" s="257">
        <f t="shared" si="2"/>
        <v>0.23100000000000001</v>
      </c>
    </row>
    <row r="15" spans="1:31" x14ac:dyDescent="0.15">
      <c r="A15" s="362"/>
      <c r="B15" s="117"/>
      <c r="C15" s="122" t="s">
        <v>30</v>
      </c>
      <c r="D15" s="78" t="s">
        <v>78</v>
      </c>
      <c r="E15" s="182">
        <v>1100</v>
      </c>
      <c r="F15" s="182">
        <v>112</v>
      </c>
      <c r="G15" s="213">
        <f t="shared" si="3"/>
        <v>123200</v>
      </c>
      <c r="H15" s="176">
        <v>3000</v>
      </c>
      <c r="I15" s="182">
        <v>1500</v>
      </c>
      <c r="J15" s="182"/>
      <c r="K15" s="182"/>
      <c r="L15" s="182"/>
      <c r="M15" s="182"/>
      <c r="N15" s="183">
        <f t="shared" si="4"/>
        <v>127700</v>
      </c>
      <c r="O15" s="206"/>
      <c r="P15" s="183">
        <f t="shared" si="5"/>
        <v>0</v>
      </c>
      <c r="Q15" s="184">
        <f t="shared" si="6"/>
        <v>127700</v>
      </c>
      <c r="R15" s="130" t="s">
        <v>93</v>
      </c>
      <c r="S15" s="176">
        <v>900</v>
      </c>
      <c r="T15" s="148">
        <f t="shared" si="10"/>
        <v>112</v>
      </c>
      <c r="U15" s="177">
        <f>S15*T15</f>
        <v>100800</v>
      </c>
      <c r="V15" s="176">
        <v>3000</v>
      </c>
      <c r="W15" s="182"/>
      <c r="X15" s="182"/>
      <c r="Y15" s="182"/>
      <c r="Z15" s="182"/>
      <c r="AA15" s="182"/>
      <c r="AB15" s="183">
        <f t="shared" si="7"/>
        <v>103800</v>
      </c>
      <c r="AC15" s="183">
        <f t="shared" si="8"/>
        <v>0</v>
      </c>
      <c r="AD15" s="184">
        <f t="shared" si="9"/>
        <v>103800</v>
      </c>
      <c r="AE15" s="257">
        <f t="shared" si="2"/>
        <v>0.23</v>
      </c>
    </row>
    <row r="16" spans="1:31" x14ac:dyDescent="0.15">
      <c r="A16" s="362"/>
      <c r="B16" s="117"/>
      <c r="C16" s="169">
        <v>31990</v>
      </c>
      <c r="D16" s="78" t="s">
        <v>79</v>
      </c>
      <c r="E16" s="182">
        <v>1100</v>
      </c>
      <c r="F16" s="182">
        <v>112</v>
      </c>
      <c r="G16" s="213">
        <f t="shared" si="3"/>
        <v>123200</v>
      </c>
      <c r="H16" s="176">
        <v>3000</v>
      </c>
      <c r="I16" s="182">
        <v>1500</v>
      </c>
      <c r="J16" s="182"/>
      <c r="K16" s="182"/>
      <c r="L16" s="182"/>
      <c r="M16" s="182"/>
      <c r="N16" s="183">
        <f t="shared" si="4"/>
        <v>127700</v>
      </c>
      <c r="O16" s="206"/>
      <c r="P16" s="183">
        <f t="shared" si="5"/>
        <v>0</v>
      </c>
      <c r="Q16" s="184">
        <f t="shared" si="6"/>
        <v>127700</v>
      </c>
      <c r="R16" s="130" t="s">
        <v>94</v>
      </c>
      <c r="S16" s="176">
        <v>900</v>
      </c>
      <c r="T16" s="148">
        <f t="shared" si="10"/>
        <v>112</v>
      </c>
      <c r="U16" s="177">
        <f t="shared" si="11"/>
        <v>100800</v>
      </c>
      <c r="V16" s="176">
        <v>3000</v>
      </c>
      <c r="W16" s="182"/>
      <c r="X16" s="182"/>
      <c r="Y16" s="182"/>
      <c r="Z16" s="182"/>
      <c r="AA16" s="182"/>
      <c r="AB16" s="183">
        <f t="shared" si="7"/>
        <v>103800</v>
      </c>
      <c r="AC16" s="183">
        <f t="shared" si="8"/>
        <v>0</v>
      </c>
      <c r="AD16" s="184">
        <f t="shared" si="9"/>
        <v>103800</v>
      </c>
      <c r="AE16" s="257">
        <f t="shared" si="2"/>
        <v>0.23</v>
      </c>
    </row>
    <row r="17" spans="1:31" x14ac:dyDescent="0.15">
      <c r="A17" s="362"/>
      <c r="B17" s="117"/>
      <c r="C17" s="122" t="s">
        <v>59</v>
      </c>
      <c r="D17" s="78" t="s">
        <v>80</v>
      </c>
      <c r="E17" s="182">
        <v>1100</v>
      </c>
      <c r="F17" s="182">
        <v>108</v>
      </c>
      <c r="G17" s="213">
        <f t="shared" si="3"/>
        <v>118800</v>
      </c>
      <c r="H17" s="176">
        <v>3000</v>
      </c>
      <c r="I17" s="182">
        <v>1500</v>
      </c>
      <c r="J17" s="182"/>
      <c r="K17" s="182"/>
      <c r="L17" s="182"/>
      <c r="M17" s="182"/>
      <c r="N17" s="183">
        <f t="shared" si="4"/>
        <v>123300</v>
      </c>
      <c r="O17" s="206"/>
      <c r="P17" s="183">
        <f t="shared" si="5"/>
        <v>0</v>
      </c>
      <c r="Q17" s="184">
        <f t="shared" si="6"/>
        <v>123300</v>
      </c>
      <c r="R17" s="130" t="s">
        <v>95</v>
      </c>
      <c r="S17" s="176">
        <v>900</v>
      </c>
      <c r="T17" s="148">
        <f t="shared" si="10"/>
        <v>108</v>
      </c>
      <c r="U17" s="177">
        <f t="shared" si="11"/>
        <v>97200</v>
      </c>
      <c r="V17" s="176">
        <v>3000</v>
      </c>
      <c r="W17" s="182"/>
      <c r="X17" s="182"/>
      <c r="Y17" s="182"/>
      <c r="Z17" s="182"/>
      <c r="AA17" s="182"/>
      <c r="AB17" s="183">
        <f t="shared" si="7"/>
        <v>100200</v>
      </c>
      <c r="AC17" s="183">
        <f t="shared" si="8"/>
        <v>0</v>
      </c>
      <c r="AD17" s="184">
        <f t="shared" si="9"/>
        <v>100200</v>
      </c>
      <c r="AE17" s="257">
        <f t="shared" si="2"/>
        <v>0.23100000000000001</v>
      </c>
    </row>
    <row r="18" spans="1:31" x14ac:dyDescent="0.15">
      <c r="A18" s="362"/>
      <c r="B18" s="117"/>
      <c r="C18" s="124"/>
      <c r="D18" s="78" t="s">
        <v>81</v>
      </c>
      <c r="E18" s="182">
        <v>1100</v>
      </c>
      <c r="F18" s="182">
        <v>113</v>
      </c>
      <c r="G18" s="213">
        <f t="shared" si="3"/>
        <v>124300</v>
      </c>
      <c r="H18" s="176">
        <v>3000</v>
      </c>
      <c r="I18" s="182">
        <v>1500</v>
      </c>
      <c r="J18" s="182"/>
      <c r="K18" s="182"/>
      <c r="L18" s="182"/>
      <c r="M18" s="182"/>
      <c r="N18" s="183">
        <f t="shared" si="4"/>
        <v>128800</v>
      </c>
      <c r="O18" s="206"/>
      <c r="P18" s="183">
        <f t="shared" si="5"/>
        <v>0</v>
      </c>
      <c r="Q18" s="184">
        <f t="shared" si="6"/>
        <v>128800</v>
      </c>
      <c r="R18" s="130" t="s">
        <v>96</v>
      </c>
      <c r="S18" s="176">
        <v>900</v>
      </c>
      <c r="T18" s="148">
        <f t="shared" si="10"/>
        <v>113</v>
      </c>
      <c r="U18" s="177">
        <f t="shared" si="11"/>
        <v>101700</v>
      </c>
      <c r="V18" s="176">
        <v>3000</v>
      </c>
      <c r="W18" s="182"/>
      <c r="X18" s="182"/>
      <c r="Y18" s="182"/>
      <c r="Z18" s="182"/>
      <c r="AA18" s="182"/>
      <c r="AB18" s="183">
        <f t="shared" si="7"/>
        <v>104700</v>
      </c>
      <c r="AC18" s="183">
        <f t="shared" si="8"/>
        <v>0</v>
      </c>
      <c r="AD18" s="184">
        <f t="shared" si="9"/>
        <v>104700</v>
      </c>
      <c r="AE18" s="257">
        <f t="shared" si="2"/>
        <v>0.23</v>
      </c>
    </row>
    <row r="19" spans="1:31" x14ac:dyDescent="0.15">
      <c r="A19" s="362"/>
      <c r="B19" s="117"/>
      <c r="C19" s="124"/>
      <c r="D19" s="78" t="s">
        <v>82</v>
      </c>
      <c r="E19" s="182">
        <v>1100</v>
      </c>
      <c r="F19" s="182">
        <v>107</v>
      </c>
      <c r="G19" s="213">
        <f t="shared" si="3"/>
        <v>117700</v>
      </c>
      <c r="H19" s="176">
        <v>3000</v>
      </c>
      <c r="I19" s="182">
        <v>1500</v>
      </c>
      <c r="J19" s="182"/>
      <c r="K19" s="182"/>
      <c r="L19" s="182"/>
      <c r="M19" s="182"/>
      <c r="N19" s="183">
        <f t="shared" si="4"/>
        <v>122200</v>
      </c>
      <c r="O19" s="206"/>
      <c r="P19" s="183">
        <f t="shared" si="5"/>
        <v>0</v>
      </c>
      <c r="Q19" s="184">
        <f t="shared" si="6"/>
        <v>122200</v>
      </c>
      <c r="R19" s="130" t="s">
        <v>97</v>
      </c>
      <c r="S19" s="176">
        <v>900</v>
      </c>
      <c r="T19" s="148">
        <f t="shared" si="10"/>
        <v>107</v>
      </c>
      <c r="U19" s="177">
        <f t="shared" si="11"/>
        <v>96300</v>
      </c>
      <c r="V19" s="176">
        <v>3000</v>
      </c>
      <c r="W19" s="182"/>
      <c r="X19" s="182"/>
      <c r="Y19" s="182"/>
      <c r="Z19" s="182"/>
      <c r="AA19" s="182"/>
      <c r="AB19" s="183">
        <f t="shared" si="7"/>
        <v>99300</v>
      </c>
      <c r="AC19" s="183">
        <f t="shared" si="8"/>
        <v>0</v>
      </c>
      <c r="AD19" s="184">
        <f t="shared" si="9"/>
        <v>99300</v>
      </c>
      <c r="AE19" s="257">
        <f t="shared" si="2"/>
        <v>0.23100000000000001</v>
      </c>
    </row>
    <row r="20" spans="1:31" x14ac:dyDescent="0.15">
      <c r="A20" s="362"/>
      <c r="B20" s="117"/>
      <c r="C20" s="122"/>
      <c r="D20" s="78" t="s">
        <v>83</v>
      </c>
      <c r="E20" s="182">
        <v>1100</v>
      </c>
      <c r="F20" s="182">
        <v>103</v>
      </c>
      <c r="G20" s="213">
        <f t="shared" si="3"/>
        <v>113300</v>
      </c>
      <c r="H20" s="176">
        <v>3000</v>
      </c>
      <c r="I20" s="182">
        <v>1500</v>
      </c>
      <c r="J20" s="182"/>
      <c r="K20" s="182"/>
      <c r="L20" s="182"/>
      <c r="M20" s="182"/>
      <c r="N20" s="183">
        <f t="shared" si="4"/>
        <v>117800</v>
      </c>
      <c r="O20" s="206"/>
      <c r="P20" s="183">
        <f t="shared" si="5"/>
        <v>0</v>
      </c>
      <c r="Q20" s="184">
        <f t="shared" si="6"/>
        <v>117800</v>
      </c>
      <c r="R20" s="130" t="s">
        <v>98</v>
      </c>
      <c r="S20" s="176">
        <v>900</v>
      </c>
      <c r="T20" s="148">
        <f t="shared" si="10"/>
        <v>103</v>
      </c>
      <c r="U20" s="177">
        <f t="shared" si="11"/>
        <v>92700</v>
      </c>
      <c r="V20" s="176">
        <v>3000</v>
      </c>
      <c r="W20" s="182"/>
      <c r="X20" s="182"/>
      <c r="Y20" s="182"/>
      <c r="Z20" s="182"/>
      <c r="AA20" s="182"/>
      <c r="AB20" s="183">
        <f t="shared" si="7"/>
        <v>95700</v>
      </c>
      <c r="AC20" s="183">
        <f t="shared" si="8"/>
        <v>0</v>
      </c>
      <c r="AD20" s="184">
        <f t="shared" si="9"/>
        <v>95700</v>
      </c>
      <c r="AE20" s="257">
        <f t="shared" si="2"/>
        <v>0.23100000000000001</v>
      </c>
    </row>
    <row r="21" spans="1:31" x14ac:dyDescent="0.15">
      <c r="A21" s="362"/>
      <c r="B21" s="117"/>
      <c r="C21" s="122"/>
      <c r="D21" s="78" t="s">
        <v>121</v>
      </c>
      <c r="E21" s="182">
        <v>1100</v>
      </c>
      <c r="F21" s="182">
        <v>102</v>
      </c>
      <c r="G21" s="213">
        <f t="shared" si="3"/>
        <v>112200</v>
      </c>
      <c r="H21" s="176">
        <v>3000</v>
      </c>
      <c r="I21" s="182">
        <v>1500</v>
      </c>
      <c r="J21" s="182"/>
      <c r="K21" s="182"/>
      <c r="L21" s="182"/>
      <c r="M21" s="182"/>
      <c r="N21" s="183">
        <f t="shared" si="4"/>
        <v>116700</v>
      </c>
      <c r="O21" s="206"/>
      <c r="P21" s="183">
        <f t="shared" si="5"/>
        <v>0</v>
      </c>
      <c r="Q21" s="184">
        <f t="shared" si="6"/>
        <v>116700</v>
      </c>
      <c r="R21" s="78" t="s">
        <v>113</v>
      </c>
      <c r="S21" s="176">
        <v>900</v>
      </c>
      <c r="T21" s="148">
        <f t="shared" si="10"/>
        <v>102</v>
      </c>
      <c r="U21" s="177">
        <f t="shared" si="11"/>
        <v>91800</v>
      </c>
      <c r="V21" s="176">
        <v>3000</v>
      </c>
      <c r="W21" s="182"/>
      <c r="X21" s="182"/>
      <c r="Y21" s="182"/>
      <c r="Z21" s="182"/>
      <c r="AA21" s="182"/>
      <c r="AB21" s="183">
        <f t="shared" si="7"/>
        <v>94800</v>
      </c>
      <c r="AC21" s="183">
        <f t="shared" si="8"/>
        <v>0</v>
      </c>
      <c r="AD21" s="184">
        <f t="shared" si="9"/>
        <v>94800</v>
      </c>
      <c r="AE21" s="257">
        <f t="shared" si="2"/>
        <v>0.23100000000000001</v>
      </c>
    </row>
    <row r="22" spans="1:31" x14ac:dyDescent="0.15">
      <c r="A22" s="362"/>
      <c r="B22" s="117"/>
      <c r="C22" s="122"/>
      <c r="D22" s="78" t="s">
        <v>122</v>
      </c>
      <c r="E22" s="182">
        <v>1100</v>
      </c>
      <c r="F22" s="182">
        <v>80</v>
      </c>
      <c r="G22" s="213">
        <f t="shared" si="3"/>
        <v>88000</v>
      </c>
      <c r="H22" s="176">
        <v>3000</v>
      </c>
      <c r="I22" s="182">
        <v>1500</v>
      </c>
      <c r="J22" s="182"/>
      <c r="K22" s="182"/>
      <c r="L22" s="182"/>
      <c r="M22" s="182"/>
      <c r="N22" s="183">
        <f t="shared" si="4"/>
        <v>92500</v>
      </c>
      <c r="O22" s="206"/>
      <c r="P22" s="183">
        <f t="shared" si="5"/>
        <v>0</v>
      </c>
      <c r="Q22" s="184">
        <f t="shared" si="6"/>
        <v>92500</v>
      </c>
      <c r="R22" s="78" t="s">
        <v>100</v>
      </c>
      <c r="S22" s="176">
        <v>900</v>
      </c>
      <c r="T22" s="148">
        <f t="shared" si="10"/>
        <v>80</v>
      </c>
      <c r="U22" s="177">
        <f t="shared" si="11"/>
        <v>72000</v>
      </c>
      <c r="V22" s="176">
        <v>3000</v>
      </c>
      <c r="W22" s="182"/>
      <c r="X22" s="182"/>
      <c r="Y22" s="182"/>
      <c r="Z22" s="182"/>
      <c r="AA22" s="182"/>
      <c r="AB22" s="183">
        <f t="shared" si="7"/>
        <v>75000</v>
      </c>
      <c r="AC22" s="183">
        <f t="shared" si="8"/>
        <v>0</v>
      </c>
      <c r="AD22" s="184">
        <f t="shared" si="9"/>
        <v>75000</v>
      </c>
      <c r="AE22" s="257">
        <f t="shared" si="2"/>
        <v>0.23300000000000001</v>
      </c>
    </row>
    <row r="23" spans="1:31" x14ac:dyDescent="0.15">
      <c r="A23" s="363"/>
      <c r="B23" s="118"/>
      <c r="C23" s="125"/>
      <c r="D23" s="131" t="s">
        <v>123</v>
      </c>
      <c r="E23" s="188">
        <v>1100</v>
      </c>
      <c r="F23" s="188">
        <v>114</v>
      </c>
      <c r="G23" s="213">
        <f t="shared" si="3"/>
        <v>125400</v>
      </c>
      <c r="H23" s="176">
        <v>3000</v>
      </c>
      <c r="I23" s="188">
        <v>1500</v>
      </c>
      <c r="J23" s="188"/>
      <c r="K23" s="188"/>
      <c r="L23" s="188"/>
      <c r="M23" s="188"/>
      <c r="N23" s="189">
        <f t="shared" si="4"/>
        <v>129900</v>
      </c>
      <c r="O23" s="205"/>
      <c r="P23" s="189">
        <f t="shared" si="5"/>
        <v>0</v>
      </c>
      <c r="Q23" s="190">
        <f t="shared" si="6"/>
        <v>129900</v>
      </c>
      <c r="R23" s="78" t="s">
        <v>102</v>
      </c>
      <c r="S23" s="176">
        <v>900</v>
      </c>
      <c r="T23" s="149">
        <f t="shared" si="10"/>
        <v>114</v>
      </c>
      <c r="U23" s="177">
        <f t="shared" si="11"/>
        <v>102600</v>
      </c>
      <c r="V23" s="176">
        <v>3000</v>
      </c>
      <c r="W23" s="188"/>
      <c r="X23" s="188"/>
      <c r="Y23" s="188"/>
      <c r="Z23" s="188"/>
      <c r="AA23" s="188"/>
      <c r="AB23" s="189">
        <f t="shared" si="7"/>
        <v>105600</v>
      </c>
      <c r="AC23" s="189">
        <f t="shared" si="8"/>
        <v>0</v>
      </c>
      <c r="AD23" s="190">
        <f t="shared" si="9"/>
        <v>105600</v>
      </c>
      <c r="AE23" s="258">
        <f t="shared" si="2"/>
        <v>0.23</v>
      </c>
    </row>
    <row r="24" spans="1:31" ht="13.5" customHeight="1" x14ac:dyDescent="0.15">
      <c r="A24" s="112">
        <v>2</v>
      </c>
      <c r="B24" s="115"/>
      <c r="C24" s="120"/>
      <c r="D24" s="129" t="s">
        <v>60</v>
      </c>
      <c r="E24" s="174" t="s">
        <v>54</v>
      </c>
      <c r="F24" s="175" t="s">
        <v>60</v>
      </c>
      <c r="G24" s="170">
        <f t="shared" ref="G24:N24" si="12">SUM(G25:G36)</f>
        <v>0</v>
      </c>
      <c r="H24" s="170">
        <f t="shared" si="12"/>
        <v>0</v>
      </c>
      <c r="I24" s="170">
        <f t="shared" si="12"/>
        <v>0</v>
      </c>
      <c r="J24" s="170">
        <f t="shared" si="12"/>
        <v>0</v>
      </c>
      <c r="K24" s="170">
        <f t="shared" si="12"/>
        <v>0</v>
      </c>
      <c r="L24" s="170">
        <f t="shared" si="12"/>
        <v>0</v>
      </c>
      <c r="M24" s="170">
        <f t="shared" si="12"/>
        <v>0</v>
      </c>
      <c r="N24" s="170">
        <f t="shared" si="12"/>
        <v>0</v>
      </c>
      <c r="O24" s="245"/>
      <c r="P24" s="170">
        <f>SUM(P25:P36)</f>
        <v>0</v>
      </c>
      <c r="Q24" s="172">
        <f>SUM(Q25:Q36)</f>
        <v>0</v>
      </c>
      <c r="R24" s="129" t="s">
        <v>60</v>
      </c>
      <c r="S24" s="135" t="s">
        <v>54</v>
      </c>
      <c r="T24" s="140" t="s">
        <v>60</v>
      </c>
      <c r="U24" s="142">
        <f t="shared" ref="U24:AD24" si="13">SUM(U25:U36)</f>
        <v>0</v>
      </c>
      <c r="V24" s="142">
        <f t="shared" si="13"/>
        <v>0</v>
      </c>
      <c r="W24" s="142">
        <f t="shared" si="13"/>
        <v>0</v>
      </c>
      <c r="X24" s="142">
        <f t="shared" si="13"/>
        <v>0</v>
      </c>
      <c r="Y24" s="142">
        <f t="shared" si="13"/>
        <v>0</v>
      </c>
      <c r="Z24" s="142">
        <f t="shared" si="13"/>
        <v>0</v>
      </c>
      <c r="AA24" s="142">
        <f t="shared" si="13"/>
        <v>0</v>
      </c>
      <c r="AB24" s="142">
        <f t="shared" si="13"/>
        <v>0</v>
      </c>
      <c r="AC24" s="142">
        <f t="shared" si="13"/>
        <v>0</v>
      </c>
      <c r="AD24" s="157">
        <f t="shared" si="13"/>
        <v>0</v>
      </c>
      <c r="AE24" s="247" t="str">
        <f t="shared" si="2"/>
        <v/>
      </c>
    </row>
    <row r="25" spans="1:31" x14ac:dyDescent="0.15">
      <c r="A25" s="361"/>
      <c r="B25" s="117"/>
      <c r="C25" s="126" t="s">
        <v>58</v>
      </c>
      <c r="D25" s="78"/>
      <c r="E25" s="182"/>
      <c r="F25" s="182"/>
      <c r="G25" s="213">
        <f t="shared" ref="G25:G36" si="14">E25*F25</f>
        <v>0</v>
      </c>
      <c r="H25" s="182"/>
      <c r="I25" s="182"/>
      <c r="J25" s="182"/>
      <c r="K25" s="182"/>
      <c r="L25" s="182"/>
      <c r="M25" s="182"/>
      <c r="N25" s="183">
        <f t="shared" ref="N25:N36" si="15">SUM(G25:M25)</f>
        <v>0</v>
      </c>
      <c r="O25" s="206"/>
      <c r="P25" s="197">
        <f t="shared" ref="P25:P36" si="16">IF(ROUNDUP(N25*O25-0.5,0)&lt;=0,0,ROUNDUP(N25*O25-0.5,0))</f>
        <v>0</v>
      </c>
      <c r="Q25" s="184">
        <f t="shared" ref="Q25:Q36" si="17">N25+P25</f>
        <v>0</v>
      </c>
      <c r="R25" s="78"/>
      <c r="S25" s="143"/>
      <c r="T25" s="250"/>
      <c r="U25" s="252">
        <f t="shared" ref="U25:U36" si="18">S25*T25</f>
        <v>0</v>
      </c>
      <c r="V25" s="143"/>
      <c r="W25" s="143"/>
      <c r="X25" s="143"/>
      <c r="Y25" s="143"/>
      <c r="Z25" s="143"/>
      <c r="AA25" s="143"/>
      <c r="AB25" s="148">
        <f t="shared" ref="AB25:AB36" si="19">SUM(U25:AA25)</f>
        <v>0</v>
      </c>
      <c r="AC25" s="148">
        <f t="shared" ref="AC25:AC36" si="20">IF(ROUNDUP(AB25*O25-0.5,0)&lt;=0,0,ROUNDUP(AB25*O25-0.5,0))</f>
        <v>0</v>
      </c>
      <c r="AD25" s="158">
        <f t="shared" ref="AD25:AD36" si="21">AB25+AC25</f>
        <v>0</v>
      </c>
      <c r="AE25" s="259" t="str">
        <f t="shared" si="2"/>
        <v/>
      </c>
    </row>
    <row r="26" spans="1:31" x14ac:dyDescent="0.15">
      <c r="A26" s="362"/>
      <c r="B26" s="117"/>
      <c r="C26" s="122"/>
      <c r="D26" s="78"/>
      <c r="E26" s="182"/>
      <c r="F26" s="182"/>
      <c r="G26" s="213">
        <f t="shared" si="14"/>
        <v>0</v>
      </c>
      <c r="H26" s="182"/>
      <c r="I26" s="182"/>
      <c r="J26" s="182"/>
      <c r="K26" s="182"/>
      <c r="L26" s="182"/>
      <c r="M26" s="182"/>
      <c r="N26" s="183">
        <f t="shared" si="15"/>
        <v>0</v>
      </c>
      <c r="O26" s="206"/>
      <c r="P26" s="183">
        <f t="shared" si="16"/>
        <v>0</v>
      </c>
      <c r="Q26" s="184">
        <f t="shared" si="17"/>
        <v>0</v>
      </c>
      <c r="R26" s="78"/>
      <c r="S26" s="143"/>
      <c r="T26" s="250"/>
      <c r="U26" s="252">
        <f t="shared" si="18"/>
        <v>0</v>
      </c>
      <c r="V26" s="143"/>
      <c r="W26" s="143"/>
      <c r="X26" s="143"/>
      <c r="Y26" s="143"/>
      <c r="Z26" s="143"/>
      <c r="AA26" s="143"/>
      <c r="AB26" s="148">
        <f t="shared" si="19"/>
        <v>0</v>
      </c>
      <c r="AC26" s="148">
        <f t="shared" si="20"/>
        <v>0</v>
      </c>
      <c r="AD26" s="158">
        <f t="shared" si="21"/>
        <v>0</v>
      </c>
      <c r="AE26" s="259" t="str">
        <f t="shared" si="2"/>
        <v/>
      </c>
    </row>
    <row r="27" spans="1:31" x14ac:dyDescent="0.15">
      <c r="A27" s="362"/>
      <c r="B27" s="117"/>
      <c r="C27" s="123"/>
      <c r="D27" s="78"/>
      <c r="E27" s="182"/>
      <c r="F27" s="182"/>
      <c r="G27" s="213">
        <f t="shared" si="14"/>
        <v>0</v>
      </c>
      <c r="H27" s="182"/>
      <c r="I27" s="182"/>
      <c r="J27" s="182"/>
      <c r="K27" s="182"/>
      <c r="L27" s="182"/>
      <c r="M27" s="182"/>
      <c r="N27" s="183">
        <f t="shared" si="15"/>
        <v>0</v>
      </c>
      <c r="O27" s="206"/>
      <c r="P27" s="183">
        <f t="shared" si="16"/>
        <v>0</v>
      </c>
      <c r="Q27" s="184">
        <f t="shared" si="17"/>
        <v>0</v>
      </c>
      <c r="R27" s="78"/>
      <c r="S27" s="143"/>
      <c r="T27" s="250"/>
      <c r="U27" s="252">
        <f t="shared" si="18"/>
        <v>0</v>
      </c>
      <c r="V27" s="143"/>
      <c r="W27" s="143"/>
      <c r="X27" s="143"/>
      <c r="Y27" s="143"/>
      <c r="Z27" s="143"/>
      <c r="AA27" s="143"/>
      <c r="AB27" s="148">
        <f t="shared" si="19"/>
        <v>0</v>
      </c>
      <c r="AC27" s="148">
        <f t="shared" si="20"/>
        <v>0</v>
      </c>
      <c r="AD27" s="158">
        <f t="shared" si="21"/>
        <v>0</v>
      </c>
      <c r="AE27" s="259" t="str">
        <f t="shared" si="2"/>
        <v/>
      </c>
    </row>
    <row r="28" spans="1:31" x14ac:dyDescent="0.15">
      <c r="A28" s="362"/>
      <c r="B28" s="117"/>
      <c r="C28" s="122" t="s">
        <v>30</v>
      </c>
      <c r="D28" s="78"/>
      <c r="E28" s="182"/>
      <c r="F28" s="182"/>
      <c r="G28" s="213">
        <f t="shared" si="14"/>
        <v>0</v>
      </c>
      <c r="H28" s="182"/>
      <c r="I28" s="182"/>
      <c r="J28" s="182"/>
      <c r="K28" s="182"/>
      <c r="L28" s="182"/>
      <c r="M28" s="182"/>
      <c r="N28" s="183">
        <f t="shared" si="15"/>
        <v>0</v>
      </c>
      <c r="O28" s="206"/>
      <c r="P28" s="183">
        <f t="shared" si="16"/>
        <v>0</v>
      </c>
      <c r="Q28" s="184">
        <f t="shared" si="17"/>
        <v>0</v>
      </c>
      <c r="R28" s="78"/>
      <c r="S28" s="143"/>
      <c r="T28" s="250"/>
      <c r="U28" s="252">
        <f t="shared" si="18"/>
        <v>0</v>
      </c>
      <c r="V28" s="143"/>
      <c r="W28" s="143"/>
      <c r="X28" s="143"/>
      <c r="Y28" s="143"/>
      <c r="Z28" s="143"/>
      <c r="AA28" s="143"/>
      <c r="AB28" s="148">
        <f t="shared" si="19"/>
        <v>0</v>
      </c>
      <c r="AC28" s="148">
        <f t="shared" si="20"/>
        <v>0</v>
      </c>
      <c r="AD28" s="158">
        <f t="shared" si="21"/>
        <v>0</v>
      </c>
      <c r="AE28" s="259" t="str">
        <f t="shared" si="2"/>
        <v/>
      </c>
    </row>
    <row r="29" spans="1:31" x14ac:dyDescent="0.15">
      <c r="A29" s="362"/>
      <c r="B29" s="117"/>
      <c r="C29" s="122"/>
      <c r="D29" s="78"/>
      <c r="E29" s="182"/>
      <c r="F29" s="182"/>
      <c r="G29" s="213">
        <f t="shared" si="14"/>
        <v>0</v>
      </c>
      <c r="H29" s="182"/>
      <c r="I29" s="182"/>
      <c r="J29" s="182"/>
      <c r="K29" s="182"/>
      <c r="L29" s="182"/>
      <c r="M29" s="182"/>
      <c r="N29" s="183">
        <f t="shared" si="15"/>
        <v>0</v>
      </c>
      <c r="O29" s="206"/>
      <c r="P29" s="183">
        <f t="shared" si="16"/>
        <v>0</v>
      </c>
      <c r="Q29" s="184">
        <f t="shared" si="17"/>
        <v>0</v>
      </c>
      <c r="R29" s="78"/>
      <c r="S29" s="143"/>
      <c r="T29" s="250"/>
      <c r="U29" s="252">
        <f t="shared" si="18"/>
        <v>0</v>
      </c>
      <c r="V29" s="143"/>
      <c r="W29" s="143"/>
      <c r="X29" s="143"/>
      <c r="Y29" s="143"/>
      <c r="Z29" s="143"/>
      <c r="AA29" s="143"/>
      <c r="AB29" s="148">
        <f t="shared" si="19"/>
        <v>0</v>
      </c>
      <c r="AC29" s="148">
        <f t="shared" si="20"/>
        <v>0</v>
      </c>
      <c r="AD29" s="158">
        <f t="shared" si="21"/>
        <v>0</v>
      </c>
      <c r="AE29" s="259" t="str">
        <f t="shared" si="2"/>
        <v/>
      </c>
    </row>
    <row r="30" spans="1:31" x14ac:dyDescent="0.15">
      <c r="A30" s="362"/>
      <c r="B30" s="117"/>
      <c r="C30" s="122" t="s">
        <v>59</v>
      </c>
      <c r="D30" s="78"/>
      <c r="E30" s="182"/>
      <c r="F30" s="182"/>
      <c r="G30" s="213">
        <f t="shared" si="14"/>
        <v>0</v>
      </c>
      <c r="H30" s="182"/>
      <c r="I30" s="182"/>
      <c r="J30" s="182"/>
      <c r="K30" s="182"/>
      <c r="L30" s="182"/>
      <c r="M30" s="182"/>
      <c r="N30" s="183">
        <f t="shared" si="15"/>
        <v>0</v>
      </c>
      <c r="O30" s="206"/>
      <c r="P30" s="183">
        <f t="shared" si="16"/>
        <v>0</v>
      </c>
      <c r="Q30" s="184">
        <f t="shared" si="17"/>
        <v>0</v>
      </c>
      <c r="R30" s="78"/>
      <c r="S30" s="143"/>
      <c r="T30" s="250"/>
      <c r="U30" s="252">
        <f t="shared" si="18"/>
        <v>0</v>
      </c>
      <c r="V30" s="143"/>
      <c r="W30" s="143"/>
      <c r="X30" s="143"/>
      <c r="Y30" s="143"/>
      <c r="Z30" s="143"/>
      <c r="AA30" s="143"/>
      <c r="AB30" s="148">
        <f t="shared" si="19"/>
        <v>0</v>
      </c>
      <c r="AC30" s="148">
        <f t="shared" si="20"/>
        <v>0</v>
      </c>
      <c r="AD30" s="158">
        <f t="shared" si="21"/>
        <v>0</v>
      </c>
      <c r="AE30" s="259" t="str">
        <f t="shared" si="2"/>
        <v/>
      </c>
    </row>
    <row r="31" spans="1:31" x14ac:dyDescent="0.15">
      <c r="A31" s="362"/>
      <c r="B31" s="117"/>
      <c r="C31" s="124"/>
      <c r="D31" s="78"/>
      <c r="E31" s="182"/>
      <c r="F31" s="182"/>
      <c r="G31" s="213">
        <f t="shared" si="14"/>
        <v>0</v>
      </c>
      <c r="H31" s="182"/>
      <c r="I31" s="182"/>
      <c r="J31" s="182"/>
      <c r="K31" s="182"/>
      <c r="L31" s="182"/>
      <c r="M31" s="182"/>
      <c r="N31" s="183">
        <f t="shared" si="15"/>
        <v>0</v>
      </c>
      <c r="O31" s="206"/>
      <c r="P31" s="183">
        <f t="shared" si="16"/>
        <v>0</v>
      </c>
      <c r="Q31" s="184">
        <f t="shared" si="17"/>
        <v>0</v>
      </c>
      <c r="R31" s="78"/>
      <c r="S31" s="143"/>
      <c r="T31" s="250"/>
      <c r="U31" s="252">
        <f t="shared" si="18"/>
        <v>0</v>
      </c>
      <c r="V31" s="143"/>
      <c r="W31" s="143"/>
      <c r="X31" s="143"/>
      <c r="Y31" s="143"/>
      <c r="Z31" s="143"/>
      <c r="AA31" s="143"/>
      <c r="AB31" s="148">
        <f t="shared" si="19"/>
        <v>0</v>
      </c>
      <c r="AC31" s="148">
        <f t="shared" si="20"/>
        <v>0</v>
      </c>
      <c r="AD31" s="158">
        <f t="shared" si="21"/>
        <v>0</v>
      </c>
      <c r="AE31" s="259" t="str">
        <f t="shared" si="2"/>
        <v/>
      </c>
    </row>
    <row r="32" spans="1:31" x14ac:dyDescent="0.15">
      <c r="A32" s="362"/>
      <c r="B32" s="117"/>
      <c r="C32" s="124"/>
      <c r="D32" s="78"/>
      <c r="E32" s="182"/>
      <c r="F32" s="182"/>
      <c r="G32" s="213">
        <f t="shared" si="14"/>
        <v>0</v>
      </c>
      <c r="H32" s="182"/>
      <c r="I32" s="182"/>
      <c r="J32" s="182"/>
      <c r="K32" s="182"/>
      <c r="L32" s="182"/>
      <c r="M32" s="182"/>
      <c r="N32" s="183">
        <f t="shared" si="15"/>
        <v>0</v>
      </c>
      <c r="O32" s="206"/>
      <c r="P32" s="183">
        <f t="shared" si="16"/>
        <v>0</v>
      </c>
      <c r="Q32" s="184">
        <f t="shared" si="17"/>
        <v>0</v>
      </c>
      <c r="R32" s="78"/>
      <c r="S32" s="143"/>
      <c r="T32" s="250"/>
      <c r="U32" s="252">
        <f t="shared" si="18"/>
        <v>0</v>
      </c>
      <c r="V32" s="143"/>
      <c r="W32" s="143"/>
      <c r="X32" s="143"/>
      <c r="Y32" s="143"/>
      <c r="Z32" s="143"/>
      <c r="AA32" s="143"/>
      <c r="AB32" s="148">
        <f t="shared" si="19"/>
        <v>0</v>
      </c>
      <c r="AC32" s="148">
        <f t="shared" si="20"/>
        <v>0</v>
      </c>
      <c r="AD32" s="158">
        <f t="shared" si="21"/>
        <v>0</v>
      </c>
      <c r="AE32" s="259" t="str">
        <f t="shared" si="2"/>
        <v/>
      </c>
    </row>
    <row r="33" spans="1:31" x14ac:dyDescent="0.15">
      <c r="A33" s="362"/>
      <c r="B33" s="117"/>
      <c r="C33" s="122"/>
      <c r="D33" s="78"/>
      <c r="E33" s="182"/>
      <c r="F33" s="182"/>
      <c r="G33" s="213">
        <f t="shared" si="14"/>
        <v>0</v>
      </c>
      <c r="H33" s="182"/>
      <c r="I33" s="182"/>
      <c r="J33" s="182"/>
      <c r="K33" s="182"/>
      <c r="L33" s="182"/>
      <c r="M33" s="182"/>
      <c r="N33" s="183">
        <f t="shared" si="15"/>
        <v>0</v>
      </c>
      <c r="O33" s="206"/>
      <c r="P33" s="183">
        <f t="shared" si="16"/>
        <v>0</v>
      </c>
      <c r="Q33" s="184">
        <f t="shared" si="17"/>
        <v>0</v>
      </c>
      <c r="R33" s="78"/>
      <c r="S33" s="143"/>
      <c r="T33" s="250"/>
      <c r="U33" s="252">
        <f t="shared" si="18"/>
        <v>0</v>
      </c>
      <c r="V33" s="143"/>
      <c r="W33" s="143"/>
      <c r="X33" s="143"/>
      <c r="Y33" s="143"/>
      <c r="Z33" s="143"/>
      <c r="AA33" s="143"/>
      <c r="AB33" s="148">
        <f t="shared" si="19"/>
        <v>0</v>
      </c>
      <c r="AC33" s="148">
        <f t="shared" si="20"/>
        <v>0</v>
      </c>
      <c r="AD33" s="158">
        <f t="shared" si="21"/>
        <v>0</v>
      </c>
      <c r="AE33" s="259" t="str">
        <f t="shared" si="2"/>
        <v/>
      </c>
    </row>
    <row r="34" spans="1:31" x14ac:dyDescent="0.15">
      <c r="A34" s="362"/>
      <c r="B34" s="117"/>
      <c r="C34" s="122"/>
      <c r="D34" s="78"/>
      <c r="E34" s="182"/>
      <c r="F34" s="182"/>
      <c r="G34" s="213">
        <f t="shared" si="14"/>
        <v>0</v>
      </c>
      <c r="H34" s="182"/>
      <c r="I34" s="182"/>
      <c r="J34" s="182"/>
      <c r="K34" s="182"/>
      <c r="L34" s="182"/>
      <c r="M34" s="182"/>
      <c r="N34" s="183">
        <f t="shared" si="15"/>
        <v>0</v>
      </c>
      <c r="O34" s="206"/>
      <c r="P34" s="183">
        <f t="shared" si="16"/>
        <v>0</v>
      </c>
      <c r="Q34" s="184">
        <f t="shared" si="17"/>
        <v>0</v>
      </c>
      <c r="R34" s="78"/>
      <c r="S34" s="143"/>
      <c r="T34" s="250"/>
      <c r="U34" s="252">
        <f t="shared" si="18"/>
        <v>0</v>
      </c>
      <c r="V34" s="143"/>
      <c r="W34" s="143"/>
      <c r="X34" s="143"/>
      <c r="Y34" s="143"/>
      <c r="Z34" s="143"/>
      <c r="AA34" s="143"/>
      <c r="AB34" s="148">
        <f t="shared" si="19"/>
        <v>0</v>
      </c>
      <c r="AC34" s="148">
        <f t="shared" si="20"/>
        <v>0</v>
      </c>
      <c r="AD34" s="158">
        <f t="shared" si="21"/>
        <v>0</v>
      </c>
      <c r="AE34" s="259" t="str">
        <f t="shared" si="2"/>
        <v/>
      </c>
    </row>
    <row r="35" spans="1:31" x14ac:dyDescent="0.15">
      <c r="A35" s="362"/>
      <c r="B35" s="117"/>
      <c r="C35" s="122"/>
      <c r="D35" s="78"/>
      <c r="E35" s="182"/>
      <c r="F35" s="182"/>
      <c r="G35" s="213">
        <f t="shared" si="14"/>
        <v>0</v>
      </c>
      <c r="H35" s="182"/>
      <c r="I35" s="182"/>
      <c r="J35" s="182"/>
      <c r="K35" s="182"/>
      <c r="L35" s="182"/>
      <c r="M35" s="182"/>
      <c r="N35" s="183">
        <f t="shared" si="15"/>
        <v>0</v>
      </c>
      <c r="O35" s="206"/>
      <c r="P35" s="183">
        <f t="shared" si="16"/>
        <v>0</v>
      </c>
      <c r="Q35" s="184">
        <f t="shared" si="17"/>
        <v>0</v>
      </c>
      <c r="R35" s="78"/>
      <c r="S35" s="143"/>
      <c r="T35" s="250"/>
      <c r="U35" s="252">
        <f t="shared" si="18"/>
        <v>0</v>
      </c>
      <c r="V35" s="143"/>
      <c r="W35" s="143"/>
      <c r="X35" s="143"/>
      <c r="Y35" s="143"/>
      <c r="Z35" s="143"/>
      <c r="AA35" s="143"/>
      <c r="AB35" s="148">
        <f t="shared" si="19"/>
        <v>0</v>
      </c>
      <c r="AC35" s="148">
        <f t="shared" si="20"/>
        <v>0</v>
      </c>
      <c r="AD35" s="158">
        <f t="shared" si="21"/>
        <v>0</v>
      </c>
      <c r="AE35" s="259" t="str">
        <f t="shared" si="2"/>
        <v/>
      </c>
    </row>
    <row r="36" spans="1:31" ht="15" customHeight="1" x14ac:dyDescent="0.15">
      <c r="A36" s="363"/>
      <c r="B36" s="118"/>
      <c r="C36" s="125"/>
      <c r="D36" s="131"/>
      <c r="E36" s="188"/>
      <c r="F36" s="188"/>
      <c r="G36" s="213">
        <f t="shared" si="14"/>
        <v>0</v>
      </c>
      <c r="H36" s="188"/>
      <c r="I36" s="188"/>
      <c r="J36" s="188"/>
      <c r="K36" s="188"/>
      <c r="L36" s="188"/>
      <c r="M36" s="188"/>
      <c r="N36" s="189">
        <f t="shared" si="15"/>
        <v>0</v>
      </c>
      <c r="O36" s="205"/>
      <c r="P36" s="189">
        <f t="shared" si="16"/>
        <v>0</v>
      </c>
      <c r="Q36" s="190">
        <f t="shared" si="17"/>
        <v>0</v>
      </c>
      <c r="R36" s="131"/>
      <c r="S36" s="144"/>
      <c r="T36" s="251"/>
      <c r="U36" s="252">
        <f t="shared" si="18"/>
        <v>0</v>
      </c>
      <c r="V36" s="144"/>
      <c r="W36" s="144"/>
      <c r="X36" s="144"/>
      <c r="Y36" s="144"/>
      <c r="Z36" s="144"/>
      <c r="AA36" s="144"/>
      <c r="AB36" s="149">
        <f t="shared" si="19"/>
        <v>0</v>
      </c>
      <c r="AC36" s="149">
        <f t="shared" si="20"/>
        <v>0</v>
      </c>
      <c r="AD36" s="159">
        <f t="shared" si="21"/>
        <v>0</v>
      </c>
      <c r="AE36" s="260" t="str">
        <f t="shared" si="2"/>
        <v/>
      </c>
    </row>
    <row r="37" spans="1:31" ht="13.5" customHeight="1" x14ac:dyDescent="0.15">
      <c r="A37" s="112">
        <v>3</v>
      </c>
      <c r="B37" s="115"/>
      <c r="C37" s="120"/>
      <c r="D37" s="129" t="s">
        <v>60</v>
      </c>
      <c r="E37" s="174" t="s">
        <v>54</v>
      </c>
      <c r="F37" s="175" t="s">
        <v>60</v>
      </c>
      <c r="G37" s="170">
        <f t="shared" ref="G37:N37" si="22">SUM(G38:G49)</f>
        <v>0</v>
      </c>
      <c r="H37" s="170">
        <f t="shared" si="22"/>
        <v>0</v>
      </c>
      <c r="I37" s="170">
        <f t="shared" si="22"/>
        <v>0</v>
      </c>
      <c r="J37" s="170">
        <f t="shared" si="22"/>
        <v>0</v>
      </c>
      <c r="K37" s="170">
        <f t="shared" si="22"/>
        <v>0</v>
      </c>
      <c r="L37" s="170">
        <f t="shared" si="22"/>
        <v>0</v>
      </c>
      <c r="M37" s="170">
        <f t="shared" si="22"/>
        <v>0</v>
      </c>
      <c r="N37" s="170">
        <f t="shared" si="22"/>
        <v>0</v>
      </c>
      <c r="O37" s="245"/>
      <c r="P37" s="170">
        <f>SUM(P38:P49)</f>
        <v>0</v>
      </c>
      <c r="Q37" s="172">
        <f>SUM(Q38:Q49)</f>
        <v>0</v>
      </c>
      <c r="R37" s="129" t="s">
        <v>60</v>
      </c>
      <c r="S37" s="135" t="s">
        <v>54</v>
      </c>
      <c r="T37" s="140" t="s">
        <v>60</v>
      </c>
      <c r="U37" s="142">
        <f t="shared" ref="U37:AD37" si="23">SUM(U38:U49)</f>
        <v>0</v>
      </c>
      <c r="V37" s="140">
        <f t="shared" si="23"/>
        <v>0</v>
      </c>
      <c r="W37" s="140">
        <f t="shared" si="23"/>
        <v>0</v>
      </c>
      <c r="X37" s="140">
        <f t="shared" si="23"/>
        <v>0</v>
      </c>
      <c r="Y37" s="140">
        <f t="shared" si="23"/>
        <v>0</v>
      </c>
      <c r="Z37" s="140">
        <f t="shared" si="23"/>
        <v>0</v>
      </c>
      <c r="AA37" s="140">
        <f t="shared" si="23"/>
        <v>0</v>
      </c>
      <c r="AB37" s="142">
        <f t="shared" si="23"/>
        <v>0</v>
      </c>
      <c r="AC37" s="142">
        <f t="shared" si="23"/>
        <v>0</v>
      </c>
      <c r="AD37" s="157">
        <f t="shared" si="23"/>
        <v>0</v>
      </c>
      <c r="AE37" s="247" t="str">
        <f t="shared" si="2"/>
        <v/>
      </c>
    </row>
    <row r="38" spans="1:31" x14ac:dyDescent="0.15">
      <c r="A38" s="361"/>
      <c r="B38" s="117"/>
      <c r="C38" s="126" t="s">
        <v>58</v>
      </c>
      <c r="D38" s="78"/>
      <c r="E38" s="182"/>
      <c r="F38" s="182"/>
      <c r="G38" s="213">
        <f t="shared" ref="G38:G49" si="24">E38*F38</f>
        <v>0</v>
      </c>
      <c r="H38" s="182"/>
      <c r="I38" s="182"/>
      <c r="J38" s="182"/>
      <c r="K38" s="182"/>
      <c r="L38" s="182"/>
      <c r="M38" s="182"/>
      <c r="N38" s="183">
        <f t="shared" ref="N38:N49" si="25">SUM(G38:M38)</f>
        <v>0</v>
      </c>
      <c r="O38" s="206"/>
      <c r="P38" s="197">
        <f t="shared" ref="P38:P49" si="26">IF(ROUNDUP(N38*O38-0.5,0)&lt;=0,0,ROUNDUP(N38*O38-0.5,0))</f>
        <v>0</v>
      </c>
      <c r="Q38" s="184">
        <f t="shared" ref="Q38:Q49" si="27">N38+P38</f>
        <v>0</v>
      </c>
      <c r="R38" s="78"/>
      <c r="S38" s="143"/>
      <c r="T38" s="250"/>
      <c r="U38" s="252">
        <f t="shared" ref="U38:U49" si="28">S38*T38</f>
        <v>0</v>
      </c>
      <c r="V38" s="143"/>
      <c r="W38" s="143"/>
      <c r="X38" s="143"/>
      <c r="Y38" s="143"/>
      <c r="Z38" s="143"/>
      <c r="AA38" s="143"/>
      <c r="AB38" s="148">
        <f t="shared" ref="AB38:AB49" si="29">SUM(U38:AA38)</f>
        <v>0</v>
      </c>
      <c r="AC38" s="148">
        <f t="shared" ref="AC38:AC49" si="30">IF(ROUNDUP(AB38*O38-0.5,0)&lt;=0,0,ROUNDUP(AB38*O38-0.5,0))</f>
        <v>0</v>
      </c>
      <c r="AD38" s="158">
        <f t="shared" ref="AD38:AD49" si="31">AB38+AC38</f>
        <v>0</v>
      </c>
      <c r="AE38" s="259" t="str">
        <f t="shared" si="2"/>
        <v/>
      </c>
    </row>
    <row r="39" spans="1:31" x14ac:dyDescent="0.15">
      <c r="A39" s="362"/>
      <c r="B39" s="117"/>
      <c r="C39" s="122"/>
      <c r="D39" s="78"/>
      <c r="E39" s="182"/>
      <c r="F39" s="182"/>
      <c r="G39" s="213">
        <f t="shared" si="24"/>
        <v>0</v>
      </c>
      <c r="H39" s="182"/>
      <c r="I39" s="182"/>
      <c r="J39" s="182"/>
      <c r="K39" s="182"/>
      <c r="L39" s="182"/>
      <c r="M39" s="182"/>
      <c r="N39" s="183">
        <f t="shared" si="25"/>
        <v>0</v>
      </c>
      <c r="O39" s="206"/>
      <c r="P39" s="183">
        <f t="shared" si="26"/>
        <v>0</v>
      </c>
      <c r="Q39" s="184">
        <f t="shared" si="27"/>
        <v>0</v>
      </c>
      <c r="R39" s="78"/>
      <c r="S39" s="143"/>
      <c r="T39" s="250"/>
      <c r="U39" s="252">
        <f t="shared" si="28"/>
        <v>0</v>
      </c>
      <c r="V39" s="143"/>
      <c r="W39" s="143"/>
      <c r="X39" s="143"/>
      <c r="Y39" s="143"/>
      <c r="Z39" s="143"/>
      <c r="AA39" s="143"/>
      <c r="AB39" s="148">
        <f t="shared" si="29"/>
        <v>0</v>
      </c>
      <c r="AC39" s="148">
        <f t="shared" si="30"/>
        <v>0</v>
      </c>
      <c r="AD39" s="158">
        <f t="shared" si="31"/>
        <v>0</v>
      </c>
      <c r="AE39" s="259" t="str">
        <f t="shared" si="2"/>
        <v/>
      </c>
    </row>
    <row r="40" spans="1:31" x14ac:dyDescent="0.15">
      <c r="A40" s="362"/>
      <c r="B40" s="117"/>
      <c r="C40" s="123"/>
      <c r="D40" s="78"/>
      <c r="E40" s="182"/>
      <c r="F40" s="182"/>
      <c r="G40" s="213">
        <f t="shared" si="24"/>
        <v>0</v>
      </c>
      <c r="H40" s="182"/>
      <c r="I40" s="182"/>
      <c r="J40" s="182"/>
      <c r="K40" s="182"/>
      <c r="L40" s="182"/>
      <c r="M40" s="182"/>
      <c r="N40" s="183">
        <f t="shared" si="25"/>
        <v>0</v>
      </c>
      <c r="O40" s="206"/>
      <c r="P40" s="183">
        <f t="shared" si="26"/>
        <v>0</v>
      </c>
      <c r="Q40" s="184">
        <f t="shared" si="27"/>
        <v>0</v>
      </c>
      <c r="R40" s="78"/>
      <c r="S40" s="143"/>
      <c r="T40" s="250"/>
      <c r="U40" s="252">
        <f t="shared" si="28"/>
        <v>0</v>
      </c>
      <c r="V40" s="143"/>
      <c r="W40" s="143"/>
      <c r="X40" s="143"/>
      <c r="Y40" s="143"/>
      <c r="Z40" s="143"/>
      <c r="AA40" s="143"/>
      <c r="AB40" s="148">
        <f t="shared" si="29"/>
        <v>0</v>
      </c>
      <c r="AC40" s="148">
        <f t="shared" si="30"/>
        <v>0</v>
      </c>
      <c r="AD40" s="158">
        <f t="shared" si="31"/>
        <v>0</v>
      </c>
      <c r="AE40" s="259" t="str">
        <f t="shared" si="2"/>
        <v/>
      </c>
    </row>
    <row r="41" spans="1:31" x14ac:dyDescent="0.15">
      <c r="A41" s="362"/>
      <c r="B41" s="117"/>
      <c r="C41" s="122" t="s">
        <v>30</v>
      </c>
      <c r="D41" s="78"/>
      <c r="E41" s="182"/>
      <c r="F41" s="182"/>
      <c r="G41" s="213">
        <f t="shared" si="24"/>
        <v>0</v>
      </c>
      <c r="H41" s="182"/>
      <c r="I41" s="182"/>
      <c r="J41" s="182"/>
      <c r="K41" s="182"/>
      <c r="L41" s="182"/>
      <c r="M41" s="182"/>
      <c r="N41" s="183">
        <f t="shared" si="25"/>
        <v>0</v>
      </c>
      <c r="O41" s="206"/>
      <c r="P41" s="183">
        <f t="shared" si="26"/>
        <v>0</v>
      </c>
      <c r="Q41" s="184">
        <f t="shared" si="27"/>
        <v>0</v>
      </c>
      <c r="R41" s="78"/>
      <c r="S41" s="143"/>
      <c r="T41" s="250"/>
      <c r="U41" s="252">
        <f t="shared" si="28"/>
        <v>0</v>
      </c>
      <c r="V41" s="143"/>
      <c r="W41" s="143"/>
      <c r="X41" s="143"/>
      <c r="Y41" s="143"/>
      <c r="Z41" s="143"/>
      <c r="AA41" s="143"/>
      <c r="AB41" s="148">
        <f t="shared" si="29"/>
        <v>0</v>
      </c>
      <c r="AC41" s="148">
        <f t="shared" si="30"/>
        <v>0</v>
      </c>
      <c r="AD41" s="158">
        <f t="shared" si="31"/>
        <v>0</v>
      </c>
      <c r="AE41" s="259" t="str">
        <f t="shared" si="2"/>
        <v/>
      </c>
    </row>
    <row r="42" spans="1:31" x14ac:dyDescent="0.15">
      <c r="A42" s="362"/>
      <c r="B42" s="117"/>
      <c r="C42" s="122"/>
      <c r="D42" s="78"/>
      <c r="E42" s="182"/>
      <c r="F42" s="182"/>
      <c r="G42" s="213">
        <f t="shared" si="24"/>
        <v>0</v>
      </c>
      <c r="H42" s="182"/>
      <c r="I42" s="182"/>
      <c r="J42" s="182"/>
      <c r="K42" s="182"/>
      <c r="L42" s="182"/>
      <c r="M42" s="182"/>
      <c r="N42" s="183">
        <f t="shared" si="25"/>
        <v>0</v>
      </c>
      <c r="O42" s="206"/>
      <c r="P42" s="183">
        <f t="shared" si="26"/>
        <v>0</v>
      </c>
      <c r="Q42" s="184">
        <f t="shared" si="27"/>
        <v>0</v>
      </c>
      <c r="R42" s="78"/>
      <c r="S42" s="143"/>
      <c r="T42" s="250"/>
      <c r="U42" s="252">
        <f t="shared" si="28"/>
        <v>0</v>
      </c>
      <c r="V42" s="143"/>
      <c r="W42" s="143"/>
      <c r="X42" s="143"/>
      <c r="Y42" s="143"/>
      <c r="Z42" s="143"/>
      <c r="AA42" s="143"/>
      <c r="AB42" s="148">
        <f t="shared" si="29"/>
        <v>0</v>
      </c>
      <c r="AC42" s="148">
        <f t="shared" si="30"/>
        <v>0</v>
      </c>
      <c r="AD42" s="158">
        <f t="shared" si="31"/>
        <v>0</v>
      </c>
      <c r="AE42" s="259" t="str">
        <f t="shared" si="2"/>
        <v/>
      </c>
    </row>
    <row r="43" spans="1:31" x14ac:dyDescent="0.15">
      <c r="A43" s="362"/>
      <c r="B43" s="117"/>
      <c r="C43" s="122" t="s">
        <v>59</v>
      </c>
      <c r="D43" s="78"/>
      <c r="E43" s="182"/>
      <c r="F43" s="182"/>
      <c r="G43" s="213">
        <f t="shared" si="24"/>
        <v>0</v>
      </c>
      <c r="H43" s="182"/>
      <c r="I43" s="182"/>
      <c r="J43" s="182"/>
      <c r="K43" s="182"/>
      <c r="L43" s="182"/>
      <c r="M43" s="182"/>
      <c r="N43" s="183">
        <f t="shared" si="25"/>
        <v>0</v>
      </c>
      <c r="O43" s="206"/>
      <c r="P43" s="183">
        <f t="shared" si="26"/>
        <v>0</v>
      </c>
      <c r="Q43" s="184">
        <f t="shared" si="27"/>
        <v>0</v>
      </c>
      <c r="R43" s="78"/>
      <c r="S43" s="143"/>
      <c r="T43" s="250"/>
      <c r="U43" s="252">
        <f t="shared" si="28"/>
        <v>0</v>
      </c>
      <c r="V43" s="143"/>
      <c r="W43" s="143"/>
      <c r="X43" s="143"/>
      <c r="Y43" s="143"/>
      <c r="Z43" s="143"/>
      <c r="AA43" s="143"/>
      <c r="AB43" s="148">
        <f t="shared" si="29"/>
        <v>0</v>
      </c>
      <c r="AC43" s="148">
        <f t="shared" si="30"/>
        <v>0</v>
      </c>
      <c r="AD43" s="158">
        <f t="shared" si="31"/>
        <v>0</v>
      </c>
      <c r="AE43" s="259" t="str">
        <f t="shared" si="2"/>
        <v/>
      </c>
    </row>
    <row r="44" spans="1:31" x14ac:dyDescent="0.15">
      <c r="A44" s="362"/>
      <c r="B44" s="117"/>
      <c r="C44" s="124"/>
      <c r="D44" s="78"/>
      <c r="E44" s="182"/>
      <c r="F44" s="182"/>
      <c r="G44" s="213">
        <f t="shared" si="24"/>
        <v>0</v>
      </c>
      <c r="H44" s="182"/>
      <c r="I44" s="182"/>
      <c r="J44" s="182"/>
      <c r="K44" s="182"/>
      <c r="L44" s="182"/>
      <c r="M44" s="182"/>
      <c r="N44" s="183">
        <f t="shared" si="25"/>
        <v>0</v>
      </c>
      <c r="O44" s="206"/>
      <c r="P44" s="183">
        <f t="shared" si="26"/>
        <v>0</v>
      </c>
      <c r="Q44" s="184">
        <f t="shared" si="27"/>
        <v>0</v>
      </c>
      <c r="R44" s="78"/>
      <c r="S44" s="143"/>
      <c r="T44" s="250"/>
      <c r="U44" s="252">
        <f t="shared" si="28"/>
        <v>0</v>
      </c>
      <c r="V44" s="143"/>
      <c r="W44" s="143"/>
      <c r="X44" s="143"/>
      <c r="Y44" s="143"/>
      <c r="Z44" s="143"/>
      <c r="AA44" s="143"/>
      <c r="AB44" s="148">
        <f t="shared" si="29"/>
        <v>0</v>
      </c>
      <c r="AC44" s="148">
        <f t="shared" si="30"/>
        <v>0</v>
      </c>
      <c r="AD44" s="158">
        <f t="shared" si="31"/>
        <v>0</v>
      </c>
      <c r="AE44" s="259" t="str">
        <f t="shared" si="2"/>
        <v/>
      </c>
    </row>
    <row r="45" spans="1:31" x14ac:dyDescent="0.15">
      <c r="A45" s="362"/>
      <c r="B45" s="117"/>
      <c r="C45" s="124"/>
      <c r="D45" s="78"/>
      <c r="E45" s="182"/>
      <c r="F45" s="182"/>
      <c r="G45" s="213">
        <f t="shared" si="24"/>
        <v>0</v>
      </c>
      <c r="H45" s="182"/>
      <c r="I45" s="182"/>
      <c r="J45" s="182"/>
      <c r="K45" s="182"/>
      <c r="L45" s="182"/>
      <c r="M45" s="182"/>
      <c r="N45" s="183">
        <f t="shared" si="25"/>
        <v>0</v>
      </c>
      <c r="O45" s="206"/>
      <c r="P45" s="183">
        <f t="shared" si="26"/>
        <v>0</v>
      </c>
      <c r="Q45" s="184">
        <f t="shared" si="27"/>
        <v>0</v>
      </c>
      <c r="R45" s="78"/>
      <c r="S45" s="143"/>
      <c r="T45" s="250"/>
      <c r="U45" s="252">
        <f t="shared" si="28"/>
        <v>0</v>
      </c>
      <c r="V45" s="143"/>
      <c r="W45" s="143"/>
      <c r="X45" s="143"/>
      <c r="Y45" s="143"/>
      <c r="Z45" s="143"/>
      <c r="AA45" s="143"/>
      <c r="AB45" s="148">
        <f t="shared" si="29"/>
        <v>0</v>
      </c>
      <c r="AC45" s="148">
        <f t="shared" si="30"/>
        <v>0</v>
      </c>
      <c r="AD45" s="158">
        <f t="shared" si="31"/>
        <v>0</v>
      </c>
      <c r="AE45" s="259" t="str">
        <f t="shared" si="2"/>
        <v/>
      </c>
    </row>
    <row r="46" spans="1:31" x14ac:dyDescent="0.15">
      <c r="A46" s="362"/>
      <c r="B46" s="117"/>
      <c r="C46" s="122"/>
      <c r="D46" s="78"/>
      <c r="E46" s="182"/>
      <c r="F46" s="182"/>
      <c r="G46" s="213">
        <f t="shared" si="24"/>
        <v>0</v>
      </c>
      <c r="H46" s="182"/>
      <c r="I46" s="182"/>
      <c r="J46" s="182"/>
      <c r="K46" s="182"/>
      <c r="L46" s="182"/>
      <c r="M46" s="182"/>
      <c r="N46" s="183">
        <f t="shared" si="25"/>
        <v>0</v>
      </c>
      <c r="O46" s="206"/>
      <c r="P46" s="183">
        <f t="shared" si="26"/>
        <v>0</v>
      </c>
      <c r="Q46" s="184">
        <f t="shared" si="27"/>
        <v>0</v>
      </c>
      <c r="R46" s="78"/>
      <c r="S46" s="143"/>
      <c r="T46" s="250"/>
      <c r="U46" s="252">
        <f t="shared" si="28"/>
        <v>0</v>
      </c>
      <c r="V46" s="143"/>
      <c r="W46" s="143"/>
      <c r="X46" s="143"/>
      <c r="Y46" s="143"/>
      <c r="Z46" s="143"/>
      <c r="AA46" s="143"/>
      <c r="AB46" s="148">
        <f t="shared" si="29"/>
        <v>0</v>
      </c>
      <c r="AC46" s="148">
        <f t="shared" si="30"/>
        <v>0</v>
      </c>
      <c r="AD46" s="158">
        <f t="shared" si="31"/>
        <v>0</v>
      </c>
      <c r="AE46" s="259" t="str">
        <f t="shared" si="2"/>
        <v/>
      </c>
    </row>
    <row r="47" spans="1:31" x14ac:dyDescent="0.15">
      <c r="A47" s="362"/>
      <c r="B47" s="117"/>
      <c r="C47" s="122"/>
      <c r="D47" s="78"/>
      <c r="E47" s="182"/>
      <c r="F47" s="182"/>
      <c r="G47" s="213">
        <f t="shared" si="24"/>
        <v>0</v>
      </c>
      <c r="H47" s="182"/>
      <c r="I47" s="182"/>
      <c r="J47" s="182"/>
      <c r="K47" s="182"/>
      <c r="L47" s="182"/>
      <c r="M47" s="182"/>
      <c r="N47" s="183">
        <f t="shared" si="25"/>
        <v>0</v>
      </c>
      <c r="O47" s="206"/>
      <c r="P47" s="183">
        <f t="shared" si="26"/>
        <v>0</v>
      </c>
      <c r="Q47" s="184">
        <f t="shared" si="27"/>
        <v>0</v>
      </c>
      <c r="R47" s="78"/>
      <c r="S47" s="143"/>
      <c r="T47" s="250"/>
      <c r="U47" s="252">
        <f t="shared" si="28"/>
        <v>0</v>
      </c>
      <c r="V47" s="143"/>
      <c r="W47" s="143"/>
      <c r="X47" s="143"/>
      <c r="Y47" s="143"/>
      <c r="Z47" s="143"/>
      <c r="AA47" s="143"/>
      <c r="AB47" s="148">
        <f t="shared" si="29"/>
        <v>0</v>
      </c>
      <c r="AC47" s="148">
        <f t="shared" si="30"/>
        <v>0</v>
      </c>
      <c r="AD47" s="158">
        <f t="shared" si="31"/>
        <v>0</v>
      </c>
      <c r="AE47" s="259" t="str">
        <f t="shared" si="2"/>
        <v/>
      </c>
    </row>
    <row r="48" spans="1:31" x14ac:dyDescent="0.15">
      <c r="A48" s="362"/>
      <c r="B48" s="117"/>
      <c r="C48" s="122"/>
      <c r="D48" s="78"/>
      <c r="E48" s="182"/>
      <c r="F48" s="182"/>
      <c r="G48" s="213">
        <f t="shared" si="24"/>
        <v>0</v>
      </c>
      <c r="H48" s="182"/>
      <c r="I48" s="182"/>
      <c r="J48" s="182"/>
      <c r="K48" s="182"/>
      <c r="L48" s="182"/>
      <c r="M48" s="182"/>
      <c r="N48" s="183">
        <f t="shared" si="25"/>
        <v>0</v>
      </c>
      <c r="O48" s="206"/>
      <c r="P48" s="183">
        <f t="shared" si="26"/>
        <v>0</v>
      </c>
      <c r="Q48" s="184">
        <f t="shared" si="27"/>
        <v>0</v>
      </c>
      <c r="R48" s="78"/>
      <c r="S48" s="143"/>
      <c r="T48" s="250"/>
      <c r="U48" s="252">
        <f t="shared" si="28"/>
        <v>0</v>
      </c>
      <c r="V48" s="143"/>
      <c r="W48" s="143"/>
      <c r="X48" s="143"/>
      <c r="Y48" s="143"/>
      <c r="Z48" s="143"/>
      <c r="AA48" s="143"/>
      <c r="AB48" s="148">
        <f t="shared" si="29"/>
        <v>0</v>
      </c>
      <c r="AC48" s="148">
        <f t="shared" si="30"/>
        <v>0</v>
      </c>
      <c r="AD48" s="158">
        <f t="shared" si="31"/>
        <v>0</v>
      </c>
      <c r="AE48" s="259" t="str">
        <f t="shared" si="2"/>
        <v/>
      </c>
    </row>
    <row r="49" spans="1:31" x14ac:dyDescent="0.15">
      <c r="A49" s="363"/>
      <c r="B49" s="118"/>
      <c r="C49" s="125"/>
      <c r="D49" s="131"/>
      <c r="E49" s="188"/>
      <c r="F49" s="188"/>
      <c r="G49" s="213">
        <f t="shared" si="24"/>
        <v>0</v>
      </c>
      <c r="H49" s="188"/>
      <c r="I49" s="188"/>
      <c r="J49" s="188"/>
      <c r="K49" s="188"/>
      <c r="L49" s="188"/>
      <c r="M49" s="188"/>
      <c r="N49" s="189">
        <f t="shared" si="25"/>
        <v>0</v>
      </c>
      <c r="O49" s="205"/>
      <c r="P49" s="189">
        <f t="shared" si="26"/>
        <v>0</v>
      </c>
      <c r="Q49" s="190">
        <f t="shared" si="27"/>
        <v>0</v>
      </c>
      <c r="R49" s="131"/>
      <c r="S49" s="144"/>
      <c r="T49" s="251"/>
      <c r="U49" s="252">
        <f t="shared" si="28"/>
        <v>0</v>
      </c>
      <c r="V49" s="144"/>
      <c r="W49" s="144"/>
      <c r="X49" s="144"/>
      <c r="Y49" s="144"/>
      <c r="Z49" s="144"/>
      <c r="AA49" s="144"/>
      <c r="AB49" s="149">
        <f t="shared" si="29"/>
        <v>0</v>
      </c>
      <c r="AC49" s="149">
        <f t="shared" si="30"/>
        <v>0</v>
      </c>
      <c r="AD49" s="159">
        <f t="shared" si="31"/>
        <v>0</v>
      </c>
      <c r="AE49" s="260" t="str">
        <f t="shared" si="2"/>
        <v/>
      </c>
    </row>
    <row r="50" spans="1:31" x14ac:dyDescent="0.15">
      <c r="A50" s="112">
        <v>4</v>
      </c>
      <c r="B50" s="115"/>
      <c r="C50" s="120"/>
      <c r="D50" s="129" t="s">
        <v>60</v>
      </c>
      <c r="E50" s="174" t="s">
        <v>54</v>
      </c>
      <c r="F50" s="175" t="s">
        <v>60</v>
      </c>
      <c r="G50" s="170">
        <f t="shared" ref="G50:N50" si="32">SUM(G51:G62)</f>
        <v>0</v>
      </c>
      <c r="H50" s="170">
        <f t="shared" si="32"/>
        <v>0</v>
      </c>
      <c r="I50" s="170">
        <f t="shared" si="32"/>
        <v>0</v>
      </c>
      <c r="J50" s="170">
        <f t="shared" si="32"/>
        <v>0</v>
      </c>
      <c r="K50" s="170">
        <f t="shared" si="32"/>
        <v>0</v>
      </c>
      <c r="L50" s="170">
        <f t="shared" si="32"/>
        <v>0</v>
      </c>
      <c r="M50" s="170">
        <f t="shared" si="32"/>
        <v>0</v>
      </c>
      <c r="N50" s="170">
        <f t="shared" si="32"/>
        <v>0</v>
      </c>
      <c r="O50" s="245"/>
      <c r="P50" s="170">
        <f>SUM(P51:P62)</f>
        <v>0</v>
      </c>
      <c r="Q50" s="172">
        <f>SUM(Q51:Q62)</f>
        <v>0</v>
      </c>
      <c r="R50" s="129" t="s">
        <v>60</v>
      </c>
      <c r="S50" s="135" t="s">
        <v>54</v>
      </c>
      <c r="T50" s="140" t="s">
        <v>60</v>
      </c>
      <c r="U50" s="142">
        <f t="shared" ref="U50:AD50" si="33">SUM(U51:U62)</f>
        <v>0</v>
      </c>
      <c r="V50" s="140">
        <f t="shared" si="33"/>
        <v>0</v>
      </c>
      <c r="W50" s="140">
        <f t="shared" si="33"/>
        <v>0</v>
      </c>
      <c r="X50" s="140">
        <f t="shared" si="33"/>
        <v>0</v>
      </c>
      <c r="Y50" s="140">
        <f t="shared" si="33"/>
        <v>0</v>
      </c>
      <c r="Z50" s="140">
        <f t="shared" si="33"/>
        <v>0</v>
      </c>
      <c r="AA50" s="140">
        <f t="shared" si="33"/>
        <v>0</v>
      </c>
      <c r="AB50" s="142">
        <f t="shared" si="33"/>
        <v>0</v>
      </c>
      <c r="AC50" s="142">
        <f t="shared" si="33"/>
        <v>0</v>
      </c>
      <c r="AD50" s="157">
        <f t="shared" si="33"/>
        <v>0</v>
      </c>
      <c r="AE50" s="247" t="str">
        <f t="shared" si="2"/>
        <v/>
      </c>
    </row>
    <row r="51" spans="1:31" x14ac:dyDescent="0.15">
      <c r="A51" s="361"/>
      <c r="B51" s="117"/>
      <c r="C51" s="126" t="s">
        <v>58</v>
      </c>
      <c r="D51" s="78"/>
      <c r="E51" s="182"/>
      <c r="F51" s="182"/>
      <c r="G51" s="213">
        <f t="shared" ref="G51:G62" si="34">E51*F51</f>
        <v>0</v>
      </c>
      <c r="H51" s="182"/>
      <c r="I51" s="182"/>
      <c r="J51" s="182"/>
      <c r="K51" s="182"/>
      <c r="L51" s="182"/>
      <c r="M51" s="182"/>
      <c r="N51" s="183">
        <f t="shared" ref="N51:N62" si="35">SUM(G51:M51)</f>
        <v>0</v>
      </c>
      <c r="O51" s="206"/>
      <c r="P51" s="197">
        <f t="shared" ref="P51:P62" si="36">IF(ROUNDUP(N51*O51-0.5,0)&lt;=0,0,ROUNDUP(N51*O51-0.5,0))</f>
        <v>0</v>
      </c>
      <c r="Q51" s="184">
        <f t="shared" ref="Q51:Q62" si="37">N51+P51</f>
        <v>0</v>
      </c>
      <c r="R51" s="78"/>
      <c r="S51" s="143"/>
      <c r="T51" s="250"/>
      <c r="U51" s="252">
        <f t="shared" ref="U51:U62" si="38">S51*T51</f>
        <v>0</v>
      </c>
      <c r="V51" s="143"/>
      <c r="W51" s="143"/>
      <c r="X51" s="143"/>
      <c r="Y51" s="143"/>
      <c r="Z51" s="143"/>
      <c r="AA51" s="143"/>
      <c r="AB51" s="148">
        <f t="shared" ref="AB51:AB62" si="39">SUM(U51:AA51)</f>
        <v>0</v>
      </c>
      <c r="AC51" s="148">
        <f t="shared" ref="AC51:AC62" si="40">IF(ROUNDUP(AB51*O51-0.5,0)&lt;=0,0,ROUNDUP(AB51*O51-0.5,0))</f>
        <v>0</v>
      </c>
      <c r="AD51" s="158">
        <f t="shared" ref="AD51:AD62" si="41">AB51+AC51</f>
        <v>0</v>
      </c>
      <c r="AE51" s="259" t="str">
        <f t="shared" si="2"/>
        <v/>
      </c>
    </row>
    <row r="52" spans="1:31" x14ac:dyDescent="0.15">
      <c r="A52" s="362"/>
      <c r="B52" s="117"/>
      <c r="C52" s="122"/>
      <c r="D52" s="78"/>
      <c r="E52" s="182"/>
      <c r="F52" s="182"/>
      <c r="G52" s="213">
        <f t="shared" si="34"/>
        <v>0</v>
      </c>
      <c r="H52" s="182"/>
      <c r="I52" s="182"/>
      <c r="J52" s="182"/>
      <c r="K52" s="182"/>
      <c r="L52" s="182"/>
      <c r="M52" s="182"/>
      <c r="N52" s="183">
        <f t="shared" si="35"/>
        <v>0</v>
      </c>
      <c r="O52" s="206"/>
      <c r="P52" s="183">
        <f t="shared" si="36"/>
        <v>0</v>
      </c>
      <c r="Q52" s="184">
        <f t="shared" si="37"/>
        <v>0</v>
      </c>
      <c r="R52" s="78"/>
      <c r="S52" s="143"/>
      <c r="T52" s="250"/>
      <c r="U52" s="252">
        <f t="shared" si="38"/>
        <v>0</v>
      </c>
      <c r="V52" s="143"/>
      <c r="W52" s="143"/>
      <c r="X52" s="143"/>
      <c r="Y52" s="143"/>
      <c r="Z52" s="143"/>
      <c r="AA52" s="143"/>
      <c r="AB52" s="148">
        <f t="shared" si="39"/>
        <v>0</v>
      </c>
      <c r="AC52" s="148">
        <f t="shared" si="40"/>
        <v>0</v>
      </c>
      <c r="AD52" s="158">
        <f t="shared" si="41"/>
        <v>0</v>
      </c>
      <c r="AE52" s="259" t="str">
        <f t="shared" si="2"/>
        <v/>
      </c>
    </row>
    <row r="53" spans="1:31" x14ac:dyDescent="0.15">
      <c r="A53" s="362"/>
      <c r="B53" s="117"/>
      <c r="C53" s="123"/>
      <c r="D53" s="78"/>
      <c r="E53" s="182"/>
      <c r="F53" s="182"/>
      <c r="G53" s="213">
        <f t="shared" si="34"/>
        <v>0</v>
      </c>
      <c r="H53" s="182"/>
      <c r="I53" s="182"/>
      <c r="J53" s="182"/>
      <c r="K53" s="182"/>
      <c r="L53" s="182"/>
      <c r="M53" s="182"/>
      <c r="N53" s="183">
        <f t="shared" si="35"/>
        <v>0</v>
      </c>
      <c r="O53" s="206"/>
      <c r="P53" s="183">
        <f t="shared" si="36"/>
        <v>0</v>
      </c>
      <c r="Q53" s="184">
        <f t="shared" si="37"/>
        <v>0</v>
      </c>
      <c r="R53" s="78"/>
      <c r="S53" s="143"/>
      <c r="T53" s="250"/>
      <c r="U53" s="252">
        <f t="shared" si="38"/>
        <v>0</v>
      </c>
      <c r="V53" s="143"/>
      <c r="W53" s="143"/>
      <c r="X53" s="143"/>
      <c r="Y53" s="143"/>
      <c r="Z53" s="143"/>
      <c r="AA53" s="143"/>
      <c r="AB53" s="148">
        <f t="shared" si="39"/>
        <v>0</v>
      </c>
      <c r="AC53" s="148">
        <f t="shared" si="40"/>
        <v>0</v>
      </c>
      <c r="AD53" s="158">
        <f t="shared" si="41"/>
        <v>0</v>
      </c>
      <c r="AE53" s="259" t="str">
        <f t="shared" si="2"/>
        <v/>
      </c>
    </row>
    <row r="54" spans="1:31" x14ac:dyDescent="0.15">
      <c r="A54" s="362"/>
      <c r="B54" s="117"/>
      <c r="C54" s="122" t="s">
        <v>30</v>
      </c>
      <c r="D54" s="78"/>
      <c r="E54" s="182"/>
      <c r="F54" s="182"/>
      <c r="G54" s="213">
        <f t="shared" si="34"/>
        <v>0</v>
      </c>
      <c r="H54" s="182"/>
      <c r="I54" s="182"/>
      <c r="J54" s="182"/>
      <c r="K54" s="182"/>
      <c r="L54" s="182"/>
      <c r="M54" s="182"/>
      <c r="N54" s="183">
        <f t="shared" si="35"/>
        <v>0</v>
      </c>
      <c r="O54" s="206"/>
      <c r="P54" s="183">
        <f t="shared" si="36"/>
        <v>0</v>
      </c>
      <c r="Q54" s="184">
        <f t="shared" si="37"/>
        <v>0</v>
      </c>
      <c r="R54" s="78"/>
      <c r="S54" s="143"/>
      <c r="T54" s="250"/>
      <c r="U54" s="252">
        <f t="shared" si="38"/>
        <v>0</v>
      </c>
      <c r="V54" s="143"/>
      <c r="W54" s="143"/>
      <c r="X54" s="143"/>
      <c r="Y54" s="143"/>
      <c r="Z54" s="143"/>
      <c r="AA54" s="143"/>
      <c r="AB54" s="148">
        <f t="shared" si="39"/>
        <v>0</v>
      </c>
      <c r="AC54" s="148">
        <f t="shared" si="40"/>
        <v>0</v>
      </c>
      <c r="AD54" s="158">
        <f t="shared" si="41"/>
        <v>0</v>
      </c>
      <c r="AE54" s="259" t="str">
        <f t="shared" si="2"/>
        <v/>
      </c>
    </row>
    <row r="55" spans="1:31" x14ac:dyDescent="0.15">
      <c r="A55" s="362"/>
      <c r="B55" s="117"/>
      <c r="C55" s="122"/>
      <c r="D55" s="78"/>
      <c r="E55" s="182"/>
      <c r="F55" s="182"/>
      <c r="G55" s="213">
        <f t="shared" si="34"/>
        <v>0</v>
      </c>
      <c r="H55" s="182"/>
      <c r="I55" s="182"/>
      <c r="J55" s="182"/>
      <c r="K55" s="182"/>
      <c r="L55" s="182"/>
      <c r="M55" s="182"/>
      <c r="N55" s="183">
        <f t="shared" si="35"/>
        <v>0</v>
      </c>
      <c r="O55" s="206"/>
      <c r="P55" s="183">
        <f t="shared" si="36"/>
        <v>0</v>
      </c>
      <c r="Q55" s="184">
        <f t="shared" si="37"/>
        <v>0</v>
      </c>
      <c r="R55" s="78"/>
      <c r="S55" s="143"/>
      <c r="T55" s="250"/>
      <c r="U55" s="252">
        <f t="shared" si="38"/>
        <v>0</v>
      </c>
      <c r="V55" s="143"/>
      <c r="W55" s="143"/>
      <c r="X55" s="143"/>
      <c r="Y55" s="143"/>
      <c r="Z55" s="143"/>
      <c r="AA55" s="143"/>
      <c r="AB55" s="148">
        <f t="shared" si="39"/>
        <v>0</v>
      </c>
      <c r="AC55" s="148">
        <f t="shared" si="40"/>
        <v>0</v>
      </c>
      <c r="AD55" s="158">
        <f t="shared" si="41"/>
        <v>0</v>
      </c>
      <c r="AE55" s="259" t="str">
        <f t="shared" si="2"/>
        <v/>
      </c>
    </row>
    <row r="56" spans="1:31" x14ac:dyDescent="0.15">
      <c r="A56" s="362"/>
      <c r="B56" s="117"/>
      <c r="C56" s="122" t="s">
        <v>59</v>
      </c>
      <c r="D56" s="78"/>
      <c r="E56" s="182"/>
      <c r="F56" s="182"/>
      <c r="G56" s="213">
        <f t="shared" si="34"/>
        <v>0</v>
      </c>
      <c r="H56" s="182"/>
      <c r="I56" s="182"/>
      <c r="J56" s="182"/>
      <c r="K56" s="182"/>
      <c r="L56" s="182"/>
      <c r="M56" s="182"/>
      <c r="N56" s="183">
        <f t="shared" si="35"/>
        <v>0</v>
      </c>
      <c r="O56" s="206"/>
      <c r="P56" s="183">
        <f t="shared" si="36"/>
        <v>0</v>
      </c>
      <c r="Q56" s="184">
        <f t="shared" si="37"/>
        <v>0</v>
      </c>
      <c r="R56" s="78"/>
      <c r="S56" s="143"/>
      <c r="T56" s="250"/>
      <c r="U56" s="252">
        <f t="shared" si="38"/>
        <v>0</v>
      </c>
      <c r="V56" s="143"/>
      <c r="W56" s="143"/>
      <c r="X56" s="143"/>
      <c r="Y56" s="143"/>
      <c r="Z56" s="143"/>
      <c r="AA56" s="143"/>
      <c r="AB56" s="148">
        <f t="shared" si="39"/>
        <v>0</v>
      </c>
      <c r="AC56" s="148">
        <f t="shared" si="40"/>
        <v>0</v>
      </c>
      <c r="AD56" s="158">
        <f t="shared" si="41"/>
        <v>0</v>
      </c>
      <c r="AE56" s="259" t="str">
        <f t="shared" si="2"/>
        <v/>
      </c>
    </row>
    <row r="57" spans="1:31" x14ac:dyDescent="0.15">
      <c r="A57" s="362"/>
      <c r="B57" s="117"/>
      <c r="C57" s="124"/>
      <c r="D57" s="78"/>
      <c r="E57" s="182"/>
      <c r="F57" s="182"/>
      <c r="G57" s="213">
        <f t="shared" si="34"/>
        <v>0</v>
      </c>
      <c r="H57" s="182"/>
      <c r="I57" s="182"/>
      <c r="J57" s="182"/>
      <c r="K57" s="182"/>
      <c r="L57" s="182"/>
      <c r="M57" s="182"/>
      <c r="N57" s="183">
        <f t="shared" si="35"/>
        <v>0</v>
      </c>
      <c r="O57" s="206"/>
      <c r="P57" s="183">
        <f t="shared" si="36"/>
        <v>0</v>
      </c>
      <c r="Q57" s="184">
        <f t="shared" si="37"/>
        <v>0</v>
      </c>
      <c r="R57" s="78"/>
      <c r="S57" s="143"/>
      <c r="T57" s="250"/>
      <c r="U57" s="252">
        <f t="shared" si="38"/>
        <v>0</v>
      </c>
      <c r="V57" s="143"/>
      <c r="W57" s="143"/>
      <c r="X57" s="143"/>
      <c r="Y57" s="143"/>
      <c r="Z57" s="143"/>
      <c r="AA57" s="143"/>
      <c r="AB57" s="148">
        <f t="shared" si="39"/>
        <v>0</v>
      </c>
      <c r="AC57" s="148">
        <f t="shared" si="40"/>
        <v>0</v>
      </c>
      <c r="AD57" s="158">
        <f t="shared" si="41"/>
        <v>0</v>
      </c>
      <c r="AE57" s="259" t="str">
        <f t="shared" si="2"/>
        <v/>
      </c>
    </row>
    <row r="58" spans="1:31" x14ac:dyDescent="0.15">
      <c r="A58" s="362"/>
      <c r="B58" s="117"/>
      <c r="C58" s="124"/>
      <c r="D58" s="78"/>
      <c r="E58" s="182"/>
      <c r="F58" s="182"/>
      <c r="G58" s="213">
        <f t="shared" si="34"/>
        <v>0</v>
      </c>
      <c r="H58" s="182"/>
      <c r="I58" s="182"/>
      <c r="J58" s="182"/>
      <c r="K58" s="182"/>
      <c r="L58" s="182"/>
      <c r="M58" s="182"/>
      <c r="N58" s="183">
        <f t="shared" si="35"/>
        <v>0</v>
      </c>
      <c r="O58" s="206"/>
      <c r="P58" s="183">
        <f t="shared" si="36"/>
        <v>0</v>
      </c>
      <c r="Q58" s="184">
        <f t="shared" si="37"/>
        <v>0</v>
      </c>
      <c r="R58" s="78"/>
      <c r="S58" s="143"/>
      <c r="T58" s="250"/>
      <c r="U58" s="252">
        <f t="shared" si="38"/>
        <v>0</v>
      </c>
      <c r="V58" s="143"/>
      <c r="W58" s="143"/>
      <c r="X58" s="143"/>
      <c r="Y58" s="143"/>
      <c r="Z58" s="143"/>
      <c r="AA58" s="143"/>
      <c r="AB58" s="148">
        <f t="shared" si="39"/>
        <v>0</v>
      </c>
      <c r="AC58" s="148">
        <f t="shared" si="40"/>
        <v>0</v>
      </c>
      <c r="AD58" s="158">
        <f t="shared" si="41"/>
        <v>0</v>
      </c>
      <c r="AE58" s="259" t="str">
        <f t="shared" si="2"/>
        <v/>
      </c>
    </row>
    <row r="59" spans="1:31" x14ac:dyDescent="0.15">
      <c r="A59" s="362"/>
      <c r="B59" s="117"/>
      <c r="C59" s="122"/>
      <c r="D59" s="78"/>
      <c r="E59" s="182"/>
      <c r="F59" s="182"/>
      <c r="G59" s="213">
        <f t="shared" si="34"/>
        <v>0</v>
      </c>
      <c r="H59" s="182"/>
      <c r="I59" s="182"/>
      <c r="J59" s="182"/>
      <c r="K59" s="182"/>
      <c r="L59" s="182"/>
      <c r="M59" s="182"/>
      <c r="N59" s="183">
        <f t="shared" si="35"/>
        <v>0</v>
      </c>
      <c r="O59" s="206"/>
      <c r="P59" s="183">
        <f t="shared" si="36"/>
        <v>0</v>
      </c>
      <c r="Q59" s="184">
        <f t="shared" si="37"/>
        <v>0</v>
      </c>
      <c r="R59" s="78"/>
      <c r="S59" s="143"/>
      <c r="T59" s="250"/>
      <c r="U59" s="252">
        <f t="shared" si="38"/>
        <v>0</v>
      </c>
      <c r="V59" s="143"/>
      <c r="W59" s="143"/>
      <c r="X59" s="143"/>
      <c r="Y59" s="143"/>
      <c r="Z59" s="143"/>
      <c r="AA59" s="143"/>
      <c r="AB59" s="148">
        <f t="shared" si="39"/>
        <v>0</v>
      </c>
      <c r="AC59" s="148">
        <f t="shared" si="40"/>
        <v>0</v>
      </c>
      <c r="AD59" s="158">
        <f t="shared" si="41"/>
        <v>0</v>
      </c>
      <c r="AE59" s="259" t="str">
        <f t="shared" si="2"/>
        <v/>
      </c>
    </row>
    <row r="60" spans="1:31" x14ac:dyDescent="0.15">
      <c r="A60" s="362"/>
      <c r="B60" s="117"/>
      <c r="C60" s="122"/>
      <c r="D60" s="78"/>
      <c r="E60" s="182"/>
      <c r="F60" s="182"/>
      <c r="G60" s="213">
        <f t="shared" si="34"/>
        <v>0</v>
      </c>
      <c r="H60" s="182"/>
      <c r="I60" s="182"/>
      <c r="J60" s="182"/>
      <c r="K60" s="182"/>
      <c r="L60" s="182"/>
      <c r="M60" s="182"/>
      <c r="N60" s="183">
        <f t="shared" si="35"/>
        <v>0</v>
      </c>
      <c r="O60" s="206"/>
      <c r="P60" s="183">
        <f t="shared" si="36"/>
        <v>0</v>
      </c>
      <c r="Q60" s="184">
        <f t="shared" si="37"/>
        <v>0</v>
      </c>
      <c r="R60" s="78"/>
      <c r="S60" s="143"/>
      <c r="T60" s="250"/>
      <c r="U60" s="252">
        <f t="shared" si="38"/>
        <v>0</v>
      </c>
      <c r="V60" s="143"/>
      <c r="W60" s="143"/>
      <c r="X60" s="143"/>
      <c r="Y60" s="143"/>
      <c r="Z60" s="143"/>
      <c r="AA60" s="143"/>
      <c r="AB60" s="148">
        <f t="shared" si="39"/>
        <v>0</v>
      </c>
      <c r="AC60" s="148">
        <f t="shared" si="40"/>
        <v>0</v>
      </c>
      <c r="AD60" s="158">
        <f t="shared" si="41"/>
        <v>0</v>
      </c>
      <c r="AE60" s="259" t="str">
        <f t="shared" si="2"/>
        <v/>
      </c>
    </row>
    <row r="61" spans="1:31" x14ac:dyDescent="0.15">
      <c r="A61" s="362"/>
      <c r="B61" s="117"/>
      <c r="C61" s="122"/>
      <c r="D61" s="78"/>
      <c r="E61" s="182"/>
      <c r="F61" s="182"/>
      <c r="G61" s="213">
        <f t="shared" si="34"/>
        <v>0</v>
      </c>
      <c r="H61" s="182"/>
      <c r="I61" s="182"/>
      <c r="J61" s="182"/>
      <c r="K61" s="182"/>
      <c r="L61" s="182"/>
      <c r="M61" s="182"/>
      <c r="N61" s="183">
        <f t="shared" si="35"/>
        <v>0</v>
      </c>
      <c r="O61" s="206"/>
      <c r="P61" s="183">
        <f t="shared" si="36"/>
        <v>0</v>
      </c>
      <c r="Q61" s="184">
        <f t="shared" si="37"/>
        <v>0</v>
      </c>
      <c r="R61" s="78"/>
      <c r="S61" s="143"/>
      <c r="T61" s="250"/>
      <c r="U61" s="252">
        <f t="shared" si="38"/>
        <v>0</v>
      </c>
      <c r="V61" s="143"/>
      <c r="W61" s="143"/>
      <c r="X61" s="143"/>
      <c r="Y61" s="143"/>
      <c r="Z61" s="143"/>
      <c r="AA61" s="143"/>
      <c r="AB61" s="148">
        <f t="shared" si="39"/>
        <v>0</v>
      </c>
      <c r="AC61" s="148">
        <f t="shared" si="40"/>
        <v>0</v>
      </c>
      <c r="AD61" s="158">
        <f t="shared" si="41"/>
        <v>0</v>
      </c>
      <c r="AE61" s="259" t="str">
        <f t="shared" si="2"/>
        <v/>
      </c>
    </row>
    <row r="62" spans="1:31" x14ac:dyDescent="0.15">
      <c r="A62" s="363"/>
      <c r="B62" s="118"/>
      <c r="C62" s="125"/>
      <c r="D62" s="131"/>
      <c r="E62" s="188"/>
      <c r="F62" s="188"/>
      <c r="G62" s="213">
        <f t="shared" si="34"/>
        <v>0</v>
      </c>
      <c r="H62" s="188"/>
      <c r="I62" s="188"/>
      <c r="J62" s="188"/>
      <c r="K62" s="188"/>
      <c r="L62" s="188"/>
      <c r="M62" s="188"/>
      <c r="N62" s="189">
        <f t="shared" si="35"/>
        <v>0</v>
      </c>
      <c r="O62" s="205"/>
      <c r="P62" s="189">
        <f t="shared" si="36"/>
        <v>0</v>
      </c>
      <c r="Q62" s="190">
        <f t="shared" si="37"/>
        <v>0</v>
      </c>
      <c r="R62" s="131"/>
      <c r="S62" s="144"/>
      <c r="T62" s="251"/>
      <c r="U62" s="252">
        <f t="shared" si="38"/>
        <v>0</v>
      </c>
      <c r="V62" s="144"/>
      <c r="W62" s="144"/>
      <c r="X62" s="144"/>
      <c r="Y62" s="144"/>
      <c r="Z62" s="144"/>
      <c r="AA62" s="144"/>
      <c r="AB62" s="149">
        <f t="shared" si="39"/>
        <v>0</v>
      </c>
      <c r="AC62" s="149">
        <f t="shared" si="40"/>
        <v>0</v>
      </c>
      <c r="AD62" s="159">
        <f t="shared" si="41"/>
        <v>0</v>
      </c>
      <c r="AE62" s="260" t="str">
        <f t="shared" si="2"/>
        <v/>
      </c>
    </row>
    <row r="63" spans="1:31" x14ac:dyDescent="0.15">
      <c r="A63" s="112">
        <v>5</v>
      </c>
      <c r="B63" s="115"/>
      <c r="C63" s="120"/>
      <c r="D63" s="129" t="s">
        <v>60</v>
      </c>
      <c r="E63" s="174" t="s">
        <v>54</v>
      </c>
      <c r="F63" s="175" t="s">
        <v>60</v>
      </c>
      <c r="G63" s="170">
        <f t="shared" ref="G63:N63" si="42">SUM(G64:G75)</f>
        <v>0</v>
      </c>
      <c r="H63" s="170">
        <f t="shared" si="42"/>
        <v>0</v>
      </c>
      <c r="I63" s="170">
        <f t="shared" si="42"/>
        <v>0</v>
      </c>
      <c r="J63" s="170">
        <f t="shared" si="42"/>
        <v>0</v>
      </c>
      <c r="K63" s="170">
        <f t="shared" si="42"/>
        <v>0</v>
      </c>
      <c r="L63" s="170">
        <f t="shared" si="42"/>
        <v>0</v>
      </c>
      <c r="M63" s="170">
        <f t="shared" si="42"/>
        <v>0</v>
      </c>
      <c r="N63" s="170">
        <f t="shared" si="42"/>
        <v>0</v>
      </c>
      <c r="O63" s="245"/>
      <c r="P63" s="170">
        <f>SUM(P64:P75)</f>
        <v>0</v>
      </c>
      <c r="Q63" s="172">
        <f>SUM(Q64:Q75)</f>
        <v>0</v>
      </c>
      <c r="R63" s="129" t="s">
        <v>60</v>
      </c>
      <c r="S63" s="135" t="s">
        <v>54</v>
      </c>
      <c r="T63" s="140" t="s">
        <v>60</v>
      </c>
      <c r="U63" s="142">
        <f t="shared" ref="U63:AD63" si="43">SUM(U64:U75)</f>
        <v>0</v>
      </c>
      <c r="V63" s="140">
        <f t="shared" si="43"/>
        <v>0</v>
      </c>
      <c r="W63" s="140">
        <f t="shared" si="43"/>
        <v>0</v>
      </c>
      <c r="X63" s="140">
        <f t="shared" si="43"/>
        <v>0</v>
      </c>
      <c r="Y63" s="140">
        <f t="shared" si="43"/>
        <v>0</v>
      </c>
      <c r="Z63" s="140">
        <f t="shared" si="43"/>
        <v>0</v>
      </c>
      <c r="AA63" s="140">
        <f t="shared" si="43"/>
        <v>0</v>
      </c>
      <c r="AB63" s="142">
        <f t="shared" si="43"/>
        <v>0</v>
      </c>
      <c r="AC63" s="142">
        <f t="shared" si="43"/>
        <v>0</v>
      </c>
      <c r="AD63" s="157">
        <f t="shared" si="43"/>
        <v>0</v>
      </c>
      <c r="AE63" s="247" t="str">
        <f t="shared" si="2"/>
        <v/>
      </c>
    </row>
    <row r="64" spans="1:31" x14ac:dyDescent="0.15">
      <c r="A64" s="361"/>
      <c r="B64" s="117"/>
      <c r="C64" s="126" t="s">
        <v>58</v>
      </c>
      <c r="D64" s="78"/>
      <c r="E64" s="182"/>
      <c r="F64" s="182"/>
      <c r="G64" s="213">
        <f t="shared" ref="G64:G75" si="44">E64*F64</f>
        <v>0</v>
      </c>
      <c r="H64" s="182"/>
      <c r="I64" s="182"/>
      <c r="J64" s="182"/>
      <c r="K64" s="182"/>
      <c r="L64" s="182"/>
      <c r="M64" s="182"/>
      <c r="N64" s="183">
        <f t="shared" ref="N64:N75" si="45">SUM(G64:M64)</f>
        <v>0</v>
      </c>
      <c r="O64" s="206"/>
      <c r="P64" s="197">
        <f t="shared" ref="P64:P75" si="46">IF(ROUNDUP(N64*O64-0.5,0)&lt;=0,0,ROUNDUP(N64*O64-0.5,0))</f>
        <v>0</v>
      </c>
      <c r="Q64" s="184">
        <f t="shared" ref="Q64:Q75" si="47">N64+P64</f>
        <v>0</v>
      </c>
      <c r="R64" s="78"/>
      <c r="S64" s="143"/>
      <c r="T64" s="250"/>
      <c r="U64" s="252">
        <f t="shared" ref="U64:U75" si="48">S64*T64</f>
        <v>0</v>
      </c>
      <c r="V64" s="143"/>
      <c r="W64" s="143"/>
      <c r="X64" s="143"/>
      <c r="Y64" s="143"/>
      <c r="Z64" s="143"/>
      <c r="AA64" s="143"/>
      <c r="AB64" s="148">
        <f t="shared" ref="AB64:AB75" si="49">SUM(U64:AA64)</f>
        <v>0</v>
      </c>
      <c r="AC64" s="148">
        <f t="shared" ref="AC64:AC75" si="50">IF(ROUNDUP(AB64*O64-0.5,0)&lt;=0,0,ROUNDUP(AB64*O64-0.5,0))</f>
        <v>0</v>
      </c>
      <c r="AD64" s="158">
        <f t="shared" ref="AD64:AD75" si="51">AB64+AC64</f>
        <v>0</v>
      </c>
      <c r="AE64" s="259" t="str">
        <f t="shared" si="2"/>
        <v/>
      </c>
    </row>
    <row r="65" spans="1:31" x14ac:dyDescent="0.15">
      <c r="A65" s="362"/>
      <c r="B65" s="117"/>
      <c r="C65" s="122"/>
      <c r="D65" s="78"/>
      <c r="E65" s="182"/>
      <c r="F65" s="182"/>
      <c r="G65" s="213">
        <f t="shared" si="44"/>
        <v>0</v>
      </c>
      <c r="H65" s="182"/>
      <c r="I65" s="182"/>
      <c r="J65" s="182"/>
      <c r="K65" s="182"/>
      <c r="L65" s="182"/>
      <c r="M65" s="182"/>
      <c r="N65" s="183">
        <f t="shared" si="45"/>
        <v>0</v>
      </c>
      <c r="O65" s="206"/>
      <c r="P65" s="183">
        <f t="shared" si="46"/>
        <v>0</v>
      </c>
      <c r="Q65" s="184">
        <f t="shared" si="47"/>
        <v>0</v>
      </c>
      <c r="R65" s="78"/>
      <c r="S65" s="143"/>
      <c r="T65" s="250"/>
      <c r="U65" s="252">
        <f t="shared" si="48"/>
        <v>0</v>
      </c>
      <c r="V65" s="143"/>
      <c r="W65" s="143"/>
      <c r="X65" s="143"/>
      <c r="Y65" s="143"/>
      <c r="Z65" s="143"/>
      <c r="AA65" s="143"/>
      <c r="AB65" s="148">
        <f t="shared" si="49"/>
        <v>0</v>
      </c>
      <c r="AC65" s="148">
        <f t="shared" si="50"/>
        <v>0</v>
      </c>
      <c r="AD65" s="158">
        <f t="shared" si="51"/>
        <v>0</v>
      </c>
      <c r="AE65" s="259" t="str">
        <f t="shared" si="2"/>
        <v/>
      </c>
    </row>
    <row r="66" spans="1:31" x14ac:dyDescent="0.15">
      <c r="A66" s="362"/>
      <c r="B66" s="117"/>
      <c r="C66" s="123"/>
      <c r="D66" s="78"/>
      <c r="E66" s="182"/>
      <c r="F66" s="182"/>
      <c r="G66" s="213">
        <f t="shared" si="44"/>
        <v>0</v>
      </c>
      <c r="H66" s="182"/>
      <c r="I66" s="182"/>
      <c r="J66" s="182"/>
      <c r="K66" s="182"/>
      <c r="L66" s="182"/>
      <c r="M66" s="182"/>
      <c r="N66" s="183">
        <f t="shared" si="45"/>
        <v>0</v>
      </c>
      <c r="O66" s="206"/>
      <c r="P66" s="183">
        <f t="shared" si="46"/>
        <v>0</v>
      </c>
      <c r="Q66" s="184">
        <f t="shared" si="47"/>
        <v>0</v>
      </c>
      <c r="R66" s="78"/>
      <c r="S66" s="143"/>
      <c r="T66" s="250"/>
      <c r="U66" s="252">
        <f t="shared" si="48"/>
        <v>0</v>
      </c>
      <c r="V66" s="143"/>
      <c r="W66" s="143"/>
      <c r="X66" s="143"/>
      <c r="Y66" s="143"/>
      <c r="Z66" s="143"/>
      <c r="AA66" s="143"/>
      <c r="AB66" s="148">
        <f t="shared" si="49"/>
        <v>0</v>
      </c>
      <c r="AC66" s="148">
        <f t="shared" si="50"/>
        <v>0</v>
      </c>
      <c r="AD66" s="158">
        <f t="shared" si="51"/>
        <v>0</v>
      </c>
      <c r="AE66" s="259" t="str">
        <f t="shared" si="2"/>
        <v/>
      </c>
    </row>
    <row r="67" spans="1:31" x14ac:dyDescent="0.15">
      <c r="A67" s="362"/>
      <c r="B67" s="117"/>
      <c r="C67" s="122" t="s">
        <v>30</v>
      </c>
      <c r="D67" s="78"/>
      <c r="E67" s="182"/>
      <c r="F67" s="182"/>
      <c r="G67" s="213">
        <f t="shared" si="44"/>
        <v>0</v>
      </c>
      <c r="H67" s="182"/>
      <c r="I67" s="182"/>
      <c r="J67" s="182"/>
      <c r="K67" s="182"/>
      <c r="L67" s="182"/>
      <c r="M67" s="182"/>
      <c r="N67" s="183">
        <f t="shared" si="45"/>
        <v>0</v>
      </c>
      <c r="O67" s="206"/>
      <c r="P67" s="183">
        <f t="shared" si="46"/>
        <v>0</v>
      </c>
      <c r="Q67" s="184">
        <f t="shared" si="47"/>
        <v>0</v>
      </c>
      <c r="R67" s="78"/>
      <c r="S67" s="143"/>
      <c r="T67" s="250"/>
      <c r="U67" s="252">
        <f t="shared" si="48"/>
        <v>0</v>
      </c>
      <c r="V67" s="143"/>
      <c r="W67" s="143"/>
      <c r="X67" s="143"/>
      <c r="Y67" s="143"/>
      <c r="Z67" s="143"/>
      <c r="AA67" s="143"/>
      <c r="AB67" s="148">
        <f t="shared" si="49"/>
        <v>0</v>
      </c>
      <c r="AC67" s="148">
        <f t="shared" si="50"/>
        <v>0</v>
      </c>
      <c r="AD67" s="158">
        <f t="shared" si="51"/>
        <v>0</v>
      </c>
      <c r="AE67" s="259" t="str">
        <f t="shared" si="2"/>
        <v/>
      </c>
    </row>
    <row r="68" spans="1:31" x14ac:dyDescent="0.15">
      <c r="A68" s="362"/>
      <c r="B68" s="117"/>
      <c r="C68" s="122"/>
      <c r="D68" s="78"/>
      <c r="E68" s="182"/>
      <c r="F68" s="182"/>
      <c r="G68" s="213">
        <f t="shared" si="44"/>
        <v>0</v>
      </c>
      <c r="H68" s="182"/>
      <c r="I68" s="182"/>
      <c r="J68" s="182"/>
      <c r="K68" s="182"/>
      <c r="L68" s="182"/>
      <c r="M68" s="182"/>
      <c r="N68" s="183">
        <f t="shared" si="45"/>
        <v>0</v>
      </c>
      <c r="O68" s="206"/>
      <c r="P68" s="183">
        <f t="shared" si="46"/>
        <v>0</v>
      </c>
      <c r="Q68" s="184">
        <f t="shared" si="47"/>
        <v>0</v>
      </c>
      <c r="R68" s="78"/>
      <c r="S68" s="143"/>
      <c r="T68" s="250"/>
      <c r="U68" s="252">
        <f t="shared" si="48"/>
        <v>0</v>
      </c>
      <c r="V68" s="143"/>
      <c r="W68" s="143"/>
      <c r="X68" s="143"/>
      <c r="Y68" s="143"/>
      <c r="Z68" s="143"/>
      <c r="AA68" s="143"/>
      <c r="AB68" s="148">
        <f t="shared" si="49"/>
        <v>0</v>
      </c>
      <c r="AC68" s="148">
        <f t="shared" si="50"/>
        <v>0</v>
      </c>
      <c r="AD68" s="158">
        <f t="shared" si="51"/>
        <v>0</v>
      </c>
      <c r="AE68" s="259" t="str">
        <f t="shared" si="2"/>
        <v/>
      </c>
    </row>
    <row r="69" spans="1:31" x14ac:dyDescent="0.15">
      <c r="A69" s="362"/>
      <c r="B69" s="117"/>
      <c r="C69" s="122" t="s">
        <v>59</v>
      </c>
      <c r="D69" s="78"/>
      <c r="E69" s="182"/>
      <c r="F69" s="182"/>
      <c r="G69" s="213">
        <f t="shared" si="44"/>
        <v>0</v>
      </c>
      <c r="H69" s="182"/>
      <c r="I69" s="182"/>
      <c r="J69" s="182"/>
      <c r="K69" s="182"/>
      <c r="L69" s="182"/>
      <c r="M69" s="182"/>
      <c r="N69" s="183">
        <f t="shared" si="45"/>
        <v>0</v>
      </c>
      <c r="O69" s="206"/>
      <c r="P69" s="183">
        <f t="shared" si="46"/>
        <v>0</v>
      </c>
      <c r="Q69" s="184">
        <f t="shared" si="47"/>
        <v>0</v>
      </c>
      <c r="R69" s="78"/>
      <c r="S69" s="143"/>
      <c r="T69" s="250"/>
      <c r="U69" s="252">
        <f t="shared" si="48"/>
        <v>0</v>
      </c>
      <c r="V69" s="143"/>
      <c r="W69" s="143"/>
      <c r="X69" s="143"/>
      <c r="Y69" s="143"/>
      <c r="Z69" s="143"/>
      <c r="AA69" s="143"/>
      <c r="AB69" s="148">
        <f t="shared" si="49"/>
        <v>0</v>
      </c>
      <c r="AC69" s="148">
        <f t="shared" si="50"/>
        <v>0</v>
      </c>
      <c r="AD69" s="158">
        <f t="shared" si="51"/>
        <v>0</v>
      </c>
      <c r="AE69" s="259" t="str">
        <f t="shared" si="2"/>
        <v/>
      </c>
    </row>
    <row r="70" spans="1:31" x14ac:dyDescent="0.15">
      <c r="A70" s="362"/>
      <c r="B70" s="117"/>
      <c r="C70" s="124"/>
      <c r="D70" s="78"/>
      <c r="E70" s="182"/>
      <c r="F70" s="182"/>
      <c r="G70" s="213">
        <f t="shared" si="44"/>
        <v>0</v>
      </c>
      <c r="H70" s="182"/>
      <c r="I70" s="182"/>
      <c r="J70" s="182"/>
      <c r="K70" s="182"/>
      <c r="L70" s="182"/>
      <c r="M70" s="182"/>
      <c r="N70" s="183">
        <f t="shared" si="45"/>
        <v>0</v>
      </c>
      <c r="O70" s="206"/>
      <c r="P70" s="183">
        <f t="shared" si="46"/>
        <v>0</v>
      </c>
      <c r="Q70" s="184">
        <f t="shared" si="47"/>
        <v>0</v>
      </c>
      <c r="R70" s="78"/>
      <c r="S70" s="143"/>
      <c r="T70" s="250"/>
      <c r="U70" s="252">
        <f t="shared" si="48"/>
        <v>0</v>
      </c>
      <c r="V70" s="143"/>
      <c r="W70" s="143"/>
      <c r="X70" s="143"/>
      <c r="Y70" s="143"/>
      <c r="Z70" s="143"/>
      <c r="AA70" s="143"/>
      <c r="AB70" s="148">
        <f t="shared" si="49"/>
        <v>0</v>
      </c>
      <c r="AC70" s="148">
        <f t="shared" si="50"/>
        <v>0</v>
      </c>
      <c r="AD70" s="158">
        <f t="shared" si="51"/>
        <v>0</v>
      </c>
      <c r="AE70" s="259" t="str">
        <f t="shared" si="2"/>
        <v/>
      </c>
    </row>
    <row r="71" spans="1:31" x14ac:dyDescent="0.15">
      <c r="A71" s="362"/>
      <c r="B71" s="117"/>
      <c r="C71" s="124"/>
      <c r="D71" s="78"/>
      <c r="E71" s="182"/>
      <c r="F71" s="182"/>
      <c r="G71" s="213">
        <f t="shared" si="44"/>
        <v>0</v>
      </c>
      <c r="H71" s="182"/>
      <c r="I71" s="182"/>
      <c r="J71" s="182"/>
      <c r="K71" s="182"/>
      <c r="L71" s="182"/>
      <c r="M71" s="182"/>
      <c r="N71" s="183">
        <f t="shared" si="45"/>
        <v>0</v>
      </c>
      <c r="O71" s="206"/>
      <c r="P71" s="183">
        <f t="shared" si="46"/>
        <v>0</v>
      </c>
      <c r="Q71" s="184">
        <f t="shared" si="47"/>
        <v>0</v>
      </c>
      <c r="R71" s="78"/>
      <c r="S71" s="143"/>
      <c r="T71" s="250"/>
      <c r="U71" s="252">
        <f t="shared" si="48"/>
        <v>0</v>
      </c>
      <c r="V71" s="143"/>
      <c r="W71" s="143"/>
      <c r="X71" s="143"/>
      <c r="Y71" s="143"/>
      <c r="Z71" s="143"/>
      <c r="AA71" s="143"/>
      <c r="AB71" s="148">
        <f t="shared" si="49"/>
        <v>0</v>
      </c>
      <c r="AC71" s="148">
        <f t="shared" si="50"/>
        <v>0</v>
      </c>
      <c r="AD71" s="158">
        <f t="shared" si="51"/>
        <v>0</v>
      </c>
      <c r="AE71" s="259" t="str">
        <f t="shared" si="2"/>
        <v/>
      </c>
    </row>
    <row r="72" spans="1:31" x14ac:dyDescent="0.15">
      <c r="A72" s="362"/>
      <c r="B72" s="117"/>
      <c r="C72" s="122"/>
      <c r="D72" s="78"/>
      <c r="E72" s="182"/>
      <c r="F72" s="182"/>
      <c r="G72" s="213">
        <f t="shared" si="44"/>
        <v>0</v>
      </c>
      <c r="H72" s="182"/>
      <c r="I72" s="182"/>
      <c r="J72" s="182"/>
      <c r="K72" s="182"/>
      <c r="L72" s="182"/>
      <c r="M72" s="182"/>
      <c r="N72" s="183">
        <f t="shared" si="45"/>
        <v>0</v>
      </c>
      <c r="O72" s="206"/>
      <c r="P72" s="183">
        <f t="shared" si="46"/>
        <v>0</v>
      </c>
      <c r="Q72" s="184">
        <f t="shared" si="47"/>
        <v>0</v>
      </c>
      <c r="R72" s="78"/>
      <c r="S72" s="143"/>
      <c r="T72" s="250"/>
      <c r="U72" s="252">
        <f t="shared" si="48"/>
        <v>0</v>
      </c>
      <c r="V72" s="143"/>
      <c r="W72" s="143"/>
      <c r="X72" s="143"/>
      <c r="Y72" s="143"/>
      <c r="Z72" s="143"/>
      <c r="AA72" s="143"/>
      <c r="AB72" s="148">
        <f t="shared" si="49"/>
        <v>0</v>
      </c>
      <c r="AC72" s="148">
        <f t="shared" si="50"/>
        <v>0</v>
      </c>
      <c r="AD72" s="158">
        <f t="shared" si="51"/>
        <v>0</v>
      </c>
      <c r="AE72" s="259" t="str">
        <f t="shared" si="2"/>
        <v/>
      </c>
    </row>
    <row r="73" spans="1:31" x14ac:dyDescent="0.15">
      <c r="A73" s="362"/>
      <c r="B73" s="117"/>
      <c r="C73" s="122"/>
      <c r="D73" s="78"/>
      <c r="E73" s="182"/>
      <c r="F73" s="182"/>
      <c r="G73" s="213">
        <f t="shared" si="44"/>
        <v>0</v>
      </c>
      <c r="H73" s="182"/>
      <c r="I73" s="182"/>
      <c r="J73" s="182"/>
      <c r="K73" s="182"/>
      <c r="L73" s="182"/>
      <c r="M73" s="182"/>
      <c r="N73" s="183">
        <f t="shared" si="45"/>
        <v>0</v>
      </c>
      <c r="O73" s="206"/>
      <c r="P73" s="183">
        <f t="shared" si="46"/>
        <v>0</v>
      </c>
      <c r="Q73" s="184">
        <f t="shared" si="47"/>
        <v>0</v>
      </c>
      <c r="R73" s="78"/>
      <c r="S73" s="143"/>
      <c r="T73" s="250"/>
      <c r="U73" s="252">
        <f t="shared" si="48"/>
        <v>0</v>
      </c>
      <c r="V73" s="143"/>
      <c r="W73" s="143"/>
      <c r="X73" s="143"/>
      <c r="Y73" s="143"/>
      <c r="Z73" s="143"/>
      <c r="AA73" s="143"/>
      <c r="AB73" s="148">
        <f t="shared" si="49"/>
        <v>0</v>
      </c>
      <c r="AC73" s="148">
        <f t="shared" si="50"/>
        <v>0</v>
      </c>
      <c r="AD73" s="158">
        <f t="shared" si="51"/>
        <v>0</v>
      </c>
      <c r="AE73" s="259" t="str">
        <f t="shared" si="2"/>
        <v/>
      </c>
    </row>
    <row r="74" spans="1:31" x14ac:dyDescent="0.15">
      <c r="A74" s="362"/>
      <c r="B74" s="117"/>
      <c r="C74" s="122"/>
      <c r="D74" s="78"/>
      <c r="E74" s="182"/>
      <c r="F74" s="182"/>
      <c r="G74" s="213">
        <f t="shared" si="44"/>
        <v>0</v>
      </c>
      <c r="H74" s="182"/>
      <c r="I74" s="182"/>
      <c r="J74" s="182"/>
      <c r="K74" s="182"/>
      <c r="L74" s="182"/>
      <c r="M74" s="182"/>
      <c r="N74" s="183">
        <f t="shared" si="45"/>
        <v>0</v>
      </c>
      <c r="O74" s="206"/>
      <c r="P74" s="183">
        <f t="shared" si="46"/>
        <v>0</v>
      </c>
      <c r="Q74" s="184">
        <f t="shared" si="47"/>
        <v>0</v>
      </c>
      <c r="R74" s="78"/>
      <c r="S74" s="143"/>
      <c r="T74" s="250"/>
      <c r="U74" s="252">
        <f t="shared" si="48"/>
        <v>0</v>
      </c>
      <c r="V74" s="143"/>
      <c r="W74" s="143"/>
      <c r="X74" s="143"/>
      <c r="Y74" s="143"/>
      <c r="Z74" s="143"/>
      <c r="AA74" s="143"/>
      <c r="AB74" s="148">
        <f t="shared" si="49"/>
        <v>0</v>
      </c>
      <c r="AC74" s="148">
        <f t="shared" si="50"/>
        <v>0</v>
      </c>
      <c r="AD74" s="158">
        <f t="shared" si="51"/>
        <v>0</v>
      </c>
      <c r="AE74" s="259" t="str">
        <f t="shared" si="2"/>
        <v/>
      </c>
    </row>
    <row r="75" spans="1:31" x14ac:dyDescent="0.15">
      <c r="A75" s="363"/>
      <c r="B75" s="118"/>
      <c r="C75" s="125"/>
      <c r="D75" s="131"/>
      <c r="E75" s="188"/>
      <c r="F75" s="188"/>
      <c r="G75" s="213">
        <f t="shared" si="44"/>
        <v>0</v>
      </c>
      <c r="H75" s="188"/>
      <c r="I75" s="188"/>
      <c r="J75" s="188"/>
      <c r="K75" s="188"/>
      <c r="L75" s="188"/>
      <c r="M75" s="188"/>
      <c r="N75" s="189">
        <f t="shared" si="45"/>
        <v>0</v>
      </c>
      <c r="O75" s="205"/>
      <c r="P75" s="189">
        <f t="shared" si="46"/>
        <v>0</v>
      </c>
      <c r="Q75" s="190">
        <f t="shared" si="47"/>
        <v>0</v>
      </c>
      <c r="R75" s="131"/>
      <c r="S75" s="144"/>
      <c r="T75" s="251"/>
      <c r="U75" s="252">
        <f t="shared" si="48"/>
        <v>0</v>
      </c>
      <c r="V75" s="144"/>
      <c r="W75" s="144"/>
      <c r="X75" s="144"/>
      <c r="Y75" s="144"/>
      <c r="Z75" s="144"/>
      <c r="AA75" s="144"/>
      <c r="AB75" s="149">
        <f t="shared" si="49"/>
        <v>0</v>
      </c>
      <c r="AC75" s="149">
        <f t="shared" si="50"/>
        <v>0</v>
      </c>
      <c r="AD75" s="159">
        <f t="shared" si="51"/>
        <v>0</v>
      </c>
      <c r="AE75" s="260" t="str">
        <f>IF(AD75=0,"",ROUND((Q75-AD75)/AD75,3))</f>
        <v/>
      </c>
    </row>
    <row r="76" spans="1:31" x14ac:dyDescent="0.15">
      <c r="A76" s="342" t="s">
        <v>18</v>
      </c>
      <c r="B76" s="343"/>
      <c r="C76" s="367"/>
      <c r="D76" s="168"/>
      <c r="E76" s="199"/>
      <c r="F76" s="199"/>
      <c r="G76" s="198">
        <f t="shared" ref="G76:M76" si="52">G11+G36+G49+G62+G75</f>
        <v>1399200</v>
      </c>
      <c r="H76" s="198">
        <f t="shared" si="52"/>
        <v>36000</v>
      </c>
      <c r="I76" s="198">
        <f t="shared" si="52"/>
        <v>18000</v>
      </c>
      <c r="J76" s="198">
        <f t="shared" si="52"/>
        <v>0</v>
      </c>
      <c r="K76" s="198">
        <f t="shared" si="52"/>
        <v>0</v>
      </c>
      <c r="L76" s="198">
        <f t="shared" si="52"/>
        <v>0</v>
      </c>
      <c r="M76" s="198">
        <f t="shared" si="52"/>
        <v>0</v>
      </c>
      <c r="N76" s="198">
        <f>N11+N24+N37+N49+N63</f>
        <v>1453200</v>
      </c>
      <c r="O76" s="246"/>
      <c r="P76" s="198">
        <f>P11+P24+P37+P49+P63</f>
        <v>0</v>
      </c>
      <c r="Q76" s="198">
        <f>Q11+Q24+Q37+Q49+Q63</f>
        <v>1453200</v>
      </c>
      <c r="R76" s="154"/>
      <c r="S76" s="154"/>
      <c r="T76" s="154"/>
      <c r="U76" s="145">
        <f t="shared" ref="U76:AC76" si="53">U11+U36+U49+U62+U75</f>
        <v>1144800</v>
      </c>
      <c r="V76" s="145">
        <f t="shared" si="53"/>
        <v>36000</v>
      </c>
      <c r="W76" s="145">
        <f t="shared" si="53"/>
        <v>0</v>
      </c>
      <c r="X76" s="145">
        <f t="shared" si="53"/>
        <v>0</v>
      </c>
      <c r="Y76" s="145">
        <f t="shared" si="53"/>
        <v>0</v>
      </c>
      <c r="Z76" s="145">
        <f t="shared" si="53"/>
        <v>0</v>
      </c>
      <c r="AA76" s="145">
        <f t="shared" si="53"/>
        <v>0</v>
      </c>
      <c r="AB76" s="145">
        <f t="shared" si="53"/>
        <v>1180800</v>
      </c>
      <c r="AC76" s="145">
        <f t="shared" si="53"/>
        <v>0</v>
      </c>
      <c r="AD76" s="145">
        <f>AD11+AD24+AD37+AD50+AD63</f>
        <v>1180800</v>
      </c>
      <c r="AE76" s="261">
        <f>IF(AD76=0,"",ROUND((Q76-AD76)/AD76,3))</f>
        <v>0.23100000000000001</v>
      </c>
    </row>
    <row r="77" spans="1:31" x14ac:dyDescent="0.15">
      <c r="A77" s="167"/>
      <c r="B77" s="167"/>
      <c r="C77" s="167"/>
      <c r="D77" s="167"/>
      <c r="E77" s="244"/>
      <c r="F77" s="203" t="s">
        <v>32</v>
      </c>
      <c r="G77" s="200">
        <f t="shared" ref="G77:N77" si="54">G76</f>
        <v>1399200</v>
      </c>
      <c r="H77" s="200">
        <f t="shared" si="54"/>
        <v>36000</v>
      </c>
      <c r="I77" s="200">
        <f t="shared" si="54"/>
        <v>18000</v>
      </c>
      <c r="J77" s="200">
        <f t="shared" si="54"/>
        <v>0</v>
      </c>
      <c r="K77" s="200">
        <f t="shared" si="54"/>
        <v>0</v>
      </c>
      <c r="L77" s="200">
        <f t="shared" si="54"/>
        <v>0</v>
      </c>
      <c r="M77" s="200">
        <f t="shared" si="54"/>
        <v>0</v>
      </c>
      <c r="N77" s="200">
        <f t="shared" si="54"/>
        <v>1453200</v>
      </c>
      <c r="O77" s="204"/>
      <c r="P77" s="200">
        <f>P76</f>
        <v>0</v>
      </c>
      <c r="Q77" s="200">
        <f>Q76</f>
        <v>1453200</v>
      </c>
      <c r="R77" s="167"/>
      <c r="S77" s="163"/>
      <c r="T77" s="141" t="s">
        <v>31</v>
      </c>
      <c r="U77" s="262">
        <f t="shared" ref="U77:AD77" si="55">U76</f>
        <v>1144800</v>
      </c>
      <c r="V77" s="262">
        <f t="shared" si="55"/>
        <v>36000</v>
      </c>
      <c r="W77" s="262">
        <f t="shared" si="55"/>
        <v>0</v>
      </c>
      <c r="X77" s="262">
        <f t="shared" si="55"/>
        <v>0</v>
      </c>
      <c r="Y77" s="262">
        <f t="shared" si="55"/>
        <v>0</v>
      </c>
      <c r="Z77" s="262">
        <f t="shared" si="55"/>
        <v>0</v>
      </c>
      <c r="AA77" s="262">
        <f t="shared" si="55"/>
        <v>0</v>
      </c>
      <c r="AB77" s="262">
        <f t="shared" si="55"/>
        <v>1180800</v>
      </c>
      <c r="AC77" s="262">
        <f t="shared" si="55"/>
        <v>0</v>
      </c>
      <c r="AD77" s="262">
        <f t="shared" si="55"/>
        <v>1180800</v>
      </c>
      <c r="AE77" s="263">
        <f>IF(AD77=0,"",ROUND((Q77-AD77)/AD77,3))</f>
        <v>0.23100000000000001</v>
      </c>
    </row>
  </sheetData>
  <mergeCells count="29">
    <mergeCell ref="A3:C3"/>
    <mergeCell ref="D3:K3"/>
    <mergeCell ref="A4:C4"/>
    <mergeCell ref="D4:K4"/>
    <mergeCell ref="A5:C5"/>
    <mergeCell ref="D5:K5"/>
    <mergeCell ref="A6:C6"/>
    <mergeCell ref="D6:K6"/>
    <mergeCell ref="D8:Q8"/>
    <mergeCell ref="R8:AD8"/>
    <mergeCell ref="H9:M9"/>
    <mergeCell ref="O9:P9"/>
    <mergeCell ref="V9:AA9"/>
    <mergeCell ref="A76:C76"/>
    <mergeCell ref="M3:N4"/>
    <mergeCell ref="A8:C9"/>
    <mergeCell ref="AE8:AE10"/>
    <mergeCell ref="G9:G10"/>
    <mergeCell ref="N9:N10"/>
    <mergeCell ref="Q9:Q10"/>
    <mergeCell ref="U9:U10"/>
    <mergeCell ref="AB9:AB10"/>
    <mergeCell ref="AC9:AC10"/>
    <mergeCell ref="AD9:AD10"/>
    <mergeCell ref="A12:A23"/>
    <mergeCell ref="A25:A36"/>
    <mergeCell ref="A38:A49"/>
    <mergeCell ref="A51:A62"/>
    <mergeCell ref="A64:A75"/>
  </mergeCells>
  <phoneticPr fontId="7"/>
  <printOptions horizontalCentered="1"/>
  <pageMargins left="0.31496062992125984" right="0.31496062992125984" top="0.55118110236220474" bottom="0.35433070866141736" header="0.31496062992125984" footer="0.31496062992125984"/>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月給①</vt:lpstr>
      <vt:lpstr>日時給①</vt:lpstr>
      <vt:lpstr>総括表!Print_Area</vt:lpstr>
      <vt:lpstr>日時給①!Print_Area</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shidokansa182</dc:creator>
  <cp:lastModifiedBy>shidokansa186</cp:lastModifiedBy>
  <cp:lastPrinted>2020-06-01T05:20:00Z</cp:lastPrinted>
  <dcterms:created xsi:type="dcterms:W3CDTF">2016-04-11T04:37:50Z</dcterms:created>
  <dcterms:modified xsi:type="dcterms:W3CDTF">2020-06-01T11:09:05Z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2020-05-28T08:24:10Z</vt:filetime>
  </property>
</Properties>
</file>