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130" yWindow="2445" windowWidth="11325" windowHeight="7050" tabRatio="801"/>
  </bookViews>
  <sheets>
    <sheet name="単価入力" sheetId="7" r:id="rId1"/>
    <sheet name="様式第４号" sheetId="2" r:id="rId2"/>
    <sheet name="様式第２号" sheetId="13" r:id="rId3"/>
    <sheet name="（１）所要額内訳書" sheetId="10" r:id="rId4"/>
    <sheet name="（２）階層別月別人員内訳" sheetId="1" r:id="rId5"/>
    <sheet name="（３）事務基準額内訳" sheetId="3" r:id="rId6"/>
    <sheet name="（４）職員の状況" sheetId="8" r:id="rId7"/>
    <sheet name="（５）職員勤続年数" sheetId="9" r:id="rId8"/>
    <sheet name="（６）処遇改善支援加算対象職員数" sheetId="4" r:id="rId9"/>
  </sheets>
  <definedNames>
    <definedName name="_xlnm.Print_Area" localSheetId="4">'（２）階層別月別人員内訳'!$A$1:$O$33</definedName>
    <definedName name="_xlnm.Print_Area" localSheetId="1">様式第４号!$F$1:$Q$40</definedName>
    <definedName name="_xlnm.Print_Area" localSheetId="5">'（３）事務基準額内訳'!$A$1:$O$42</definedName>
    <definedName name="_xlnm.Print_Area" localSheetId="8">'（６）処遇改善支援加算対象職員数'!$A$1:$D$17</definedName>
    <definedName name="_xlnm.Print_Area" localSheetId="0">単価入力!$A$1:$E$25</definedName>
    <definedName name="_xlnm.Print_Area" localSheetId="6">'（４）職員の状況'!$A$1:$H$30</definedName>
    <definedName name="_xlnm.Print_Area" localSheetId="7">'（５）職員勤続年数'!$A$1:$L$44</definedName>
    <definedName name="_xlnm.Print_Area" localSheetId="3">'（１）所要額内訳書'!$A$1:$G$76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旭川市役所</author>
  </authors>
  <commentList>
    <comment ref="G5" authorId="0">
      <text>
        <r>
          <rPr>
            <b/>
            <sz val="14"/>
            <color indexed="81"/>
            <rFont val="ＭＳ Ｐゴシック"/>
          </rPr>
          <t>左側枠内の各項目に入力した上で，各シートの注記に従って入力してください。</t>
        </r>
      </text>
    </comment>
  </commentList>
</comments>
</file>

<file path=xl/comments2.xml><?xml version="1.0" encoding="utf-8"?>
<comments xmlns="http://schemas.openxmlformats.org/spreadsheetml/2006/main">
  <authors>
    <author>旭川市役所</author>
  </authors>
  <commentList>
    <comment ref="A22" authorId="0">
      <text>
        <r>
          <rPr>
            <b/>
            <sz val="20"/>
            <color indexed="81"/>
            <rFont val="ＭＳ Ｐゴシック"/>
          </rPr>
          <t xml:space="preserve">上の欄の枠内にのみ入力してください。
</t>
        </r>
        <r>
          <rPr>
            <b/>
            <sz val="14"/>
            <color indexed="81"/>
            <rFont val="ＭＳ Ｐゴシック"/>
          </rPr>
          <t>（本文には自動で反映）</t>
        </r>
      </text>
    </comment>
  </commentList>
</comments>
</file>

<file path=xl/comments3.xml><?xml version="1.0" encoding="utf-8"?>
<comments xmlns="http://schemas.openxmlformats.org/spreadsheetml/2006/main">
  <authors>
    <author>旭川市役所</author>
  </authors>
  <commentList>
    <comment ref="C2" authorId="0">
      <text>
        <r>
          <rPr>
            <b/>
            <sz val="20"/>
            <color indexed="81"/>
            <rFont val="ＭＳ Ｐゴシック"/>
          </rPr>
          <t>このシートは入力不要（自動計算）</t>
        </r>
      </text>
    </comment>
  </commentList>
</comments>
</file>

<file path=xl/comments4.xml><?xml version="1.0" encoding="utf-8"?>
<comments xmlns="http://schemas.openxmlformats.org/spreadsheetml/2006/main">
  <authors>
    <author>旭川市役所</author>
  </authors>
  <commentList>
    <comment ref="H3" authorId="0">
      <text>
        <r>
          <rPr>
            <b/>
            <sz val="18"/>
            <color indexed="81"/>
            <rFont val="ＭＳ Ｐゴシック"/>
          </rPr>
          <t>各科目について入力してください。
必要のない科目（行）については非表示にしてください</t>
        </r>
        <r>
          <rPr>
            <b/>
            <sz val="20"/>
            <color indexed="81"/>
            <rFont val="ＭＳ Ｐゴシック"/>
          </rPr>
          <t xml:space="preserve">
</t>
        </r>
        <r>
          <rPr>
            <b/>
            <sz val="14"/>
            <color indexed="81"/>
            <rFont val="ＭＳ Ｐゴシック"/>
          </rPr>
          <t>（方法がわからない場合はそのままで結構です）</t>
        </r>
      </text>
    </comment>
    <comment ref="I71" authorId="0">
      <text>
        <r>
          <rPr>
            <b/>
            <sz val="18"/>
            <color indexed="81"/>
            <rFont val="ＭＳ Ｐゴシック"/>
          </rPr>
          <t>行が足りない場合，行を挿入して増やしてください。</t>
        </r>
        <r>
          <rPr>
            <b/>
            <sz val="9"/>
            <color indexed="81"/>
            <rFont val="ＭＳ Ｐゴシック"/>
          </rPr>
          <t xml:space="preserve">
</t>
        </r>
        <r>
          <rPr>
            <b/>
            <sz val="12"/>
            <color indexed="81"/>
            <rFont val="ＭＳ Ｐゴシック"/>
          </rPr>
          <t>（合計欄は関数が入っているので，計算がずれないよう注意してください）</t>
        </r>
      </text>
    </comment>
  </commentList>
</comments>
</file>

<file path=xl/comments5.xml><?xml version="1.0" encoding="utf-8"?>
<comments xmlns="http://schemas.openxmlformats.org/spreadsheetml/2006/main">
  <authors>
    <author>旭川市役所</author>
  </authors>
  <commentList>
    <comment ref="O3" authorId="0">
      <text>
        <r>
          <rPr>
            <b/>
            <sz val="20"/>
            <color indexed="81"/>
            <rFont val="ＭＳ Ｐゴシック"/>
          </rPr>
          <t>各該当する欄に数字を入力してください。</t>
        </r>
      </text>
    </comment>
  </commentList>
</comments>
</file>

<file path=xl/comments6.xml><?xml version="1.0" encoding="utf-8"?>
<comments xmlns="http://schemas.openxmlformats.org/spreadsheetml/2006/main">
  <authors>
    <author>旭川市役所</author>
  </authors>
  <commentList>
    <comment ref="I4" authorId="0">
      <text>
        <r>
          <rPr>
            <b/>
            <sz val="20"/>
            <color indexed="81"/>
            <rFont val="ＭＳ Ｐゴシック"/>
          </rPr>
          <t>このシートは入力不要（自動計算）</t>
        </r>
      </text>
    </comment>
  </commentList>
</comments>
</file>

<file path=xl/comments7.xml><?xml version="1.0" encoding="utf-8"?>
<comments xmlns="http://schemas.openxmlformats.org/spreadsheetml/2006/main">
  <authors>
    <author>旭川市役所</author>
  </authors>
  <commentList>
    <comment ref="J6" authorId="0">
      <text>
        <r>
          <rPr>
            <b/>
            <sz val="14"/>
            <color indexed="81"/>
            <rFont val="ＭＳ Ｐゴシック"/>
          </rPr>
          <t>このシートは「区分」，及び「職員数（現員）」のうち専任と兼任の欄のみ，半角数字で入力してください。</t>
        </r>
      </text>
    </comment>
  </commentList>
</comments>
</file>

<file path=xl/comments8.xml><?xml version="1.0" encoding="utf-8"?>
<comments xmlns="http://schemas.openxmlformats.org/spreadsheetml/2006/main">
  <authors>
    <author>旭川市役所</author>
  </authors>
  <commentList>
    <comment ref="E3" authorId="0">
      <text>
        <r>
          <rPr>
            <b/>
            <sz val="11"/>
            <color indexed="81"/>
            <rFont val="ＭＳ Ｐゴシック"/>
          </rPr>
          <t>このシートは，「氏名」，「職種」，「現に勤務する施設の勤続年数」，「その他の施設における勤続年数」の欄のみ入力し，勤続年数の年月については半角で数字のみ入力してください。</t>
        </r>
      </text>
    </comment>
  </commentList>
</comments>
</file>

<file path=xl/sharedStrings.xml><?xml version="1.0" encoding="utf-8"?>
<sst xmlns="http://schemas.openxmlformats.org/spreadsheetml/2006/main" xmlns:r="http://schemas.openxmlformats.org/officeDocument/2006/relationships" count="284" uniqueCount="284">
  <si>
    <t xml:space="preserve"> 　ア　Ａ 型</t>
    <rPh sb="6" eb="7">
      <t>カタ</t>
    </rPh>
    <phoneticPr fontId="1"/>
  </si>
  <si>
    <t>金　額</t>
    <rPh sb="0" eb="3">
      <t>キンガク</t>
    </rPh>
    <phoneticPr fontId="1"/>
  </si>
  <si>
    <t>旭川　二郎</t>
    <rPh sb="0" eb="2">
      <t>アサヒカワ</t>
    </rPh>
    <rPh sb="3" eb="5">
      <t>ジロウ</t>
    </rPh>
    <phoneticPr fontId="1"/>
  </si>
  <si>
    <t>適　　　用　　　月</t>
    <rPh sb="0" eb="5">
      <t>テキヨウ</t>
    </rPh>
    <rPh sb="8" eb="9">
      <t>ツキ</t>
    </rPh>
    <phoneticPr fontId="1"/>
  </si>
  <si>
    <t>１０年以上１２年未満</t>
    <rPh sb="2" eb="5">
      <t>ネンイジョウ</t>
    </rPh>
    <rPh sb="7" eb="8">
      <t>ネン</t>
    </rPh>
    <rPh sb="8" eb="10">
      <t>ミマン</t>
    </rPh>
    <phoneticPr fontId="1"/>
  </si>
  <si>
    <t>　　     区分</t>
    <rPh sb="7" eb="9">
      <t>クブン</t>
    </rPh>
    <phoneticPr fontId="16"/>
  </si>
  <si>
    <t>設定年月日</t>
    <rPh sb="0" eb="2">
      <t>セッテイ</t>
    </rPh>
    <rPh sb="2" eb="5">
      <t>ネンガッピ</t>
    </rPh>
    <phoneticPr fontId="16"/>
  </si>
  <si>
    <t>生活指導員</t>
    <rPh sb="0" eb="2">
      <t>セイカツ</t>
    </rPh>
    <rPh sb="2" eb="5">
      <t>シドウイン</t>
    </rPh>
    <phoneticPr fontId="1"/>
  </si>
  <si>
    <t>１１月</t>
  </si>
  <si>
    <t>９月</t>
  </si>
  <si>
    <t>　（注）　特定施設入居者生活介護の指定を受けた施設については，「左のうち事務費</t>
    <rPh sb="2" eb="3">
      <t>チュウ</t>
    </rPh>
    <rPh sb="5" eb="7">
      <t>トクテイ</t>
    </rPh>
    <rPh sb="7" eb="9">
      <t>シセツ</t>
    </rPh>
    <rPh sb="9" eb="12">
      <t>ニュウキョシャ</t>
    </rPh>
    <rPh sb="12" eb="14">
      <t>セイカツ</t>
    </rPh>
    <rPh sb="14" eb="16">
      <t>カイゴ</t>
    </rPh>
    <rPh sb="17" eb="19">
      <t>シテイ</t>
    </rPh>
    <rPh sb="20" eb="21">
      <t>ウ</t>
    </rPh>
    <rPh sb="23" eb="25">
      <t>シセツ</t>
    </rPh>
    <rPh sb="32" eb="33">
      <t>ヒダリ</t>
    </rPh>
    <rPh sb="36" eb="39">
      <t>ジムヒ</t>
    </rPh>
    <phoneticPr fontId="1"/>
  </si>
  <si>
    <t>計</t>
    <rPh sb="0" eb="1">
      <t>ケイ</t>
    </rPh>
    <phoneticPr fontId="1"/>
  </si>
  <si>
    <t>↓</t>
  </si>
  <si>
    <t>保険料</t>
    <rPh sb="0" eb="3">
      <t>ホケンリョウ</t>
    </rPh>
    <phoneticPr fontId="1"/>
  </si>
  <si>
    <t>階層の区分</t>
    <rPh sb="0" eb="2">
      <t>カイソウ</t>
    </rPh>
    <rPh sb="3" eb="5">
      <t>クブン</t>
    </rPh>
    <phoneticPr fontId="1"/>
  </si>
  <si>
    <t>ボイラー技士</t>
    <rPh sb="4" eb="6">
      <t>ギシ</t>
    </rPh>
    <phoneticPr fontId="16"/>
  </si>
  <si>
    <t>５月</t>
  </si>
  <si>
    <t>勤続年数</t>
    <rPh sb="0" eb="1">
      <t>キン</t>
    </rPh>
    <rPh sb="1" eb="2">
      <t>ゾク</t>
    </rPh>
    <rPh sb="2" eb="4">
      <t>ネンスウ</t>
    </rPh>
    <phoneticPr fontId="16"/>
  </si>
  <si>
    <t>４月</t>
    <rPh sb="1" eb="2">
      <t>ガツ</t>
    </rPh>
    <phoneticPr fontId="1"/>
  </si>
  <si>
    <t>民間施設給与等改善費　％割合</t>
    <rPh sb="0" eb="2">
      <t>ミンカン</t>
    </rPh>
    <rPh sb="2" eb="4">
      <t>シセツ</t>
    </rPh>
    <rPh sb="4" eb="6">
      <t>キュウヨ</t>
    </rPh>
    <rPh sb="6" eb="7">
      <t>トウ</t>
    </rPh>
    <rPh sb="7" eb="10">
      <t>カイゼンヒ</t>
    </rPh>
    <rPh sb="12" eb="14">
      <t>ワリアイ</t>
    </rPh>
    <phoneticPr fontId="1"/>
  </si>
  <si>
    <t>６月</t>
  </si>
  <si>
    <t>８月</t>
  </si>
  <si>
    <t>調理員等</t>
    <rPh sb="0" eb="3">
      <t>チョウリイン</t>
    </rPh>
    <rPh sb="3" eb="4">
      <t>トウ</t>
    </rPh>
    <phoneticPr fontId="16"/>
  </si>
  <si>
    <t>８年以上１０年未満</t>
    <rPh sb="1" eb="4">
      <t>ネンイジョウ</t>
    </rPh>
    <rPh sb="6" eb="7">
      <t>ネン</t>
    </rPh>
    <rPh sb="7" eb="9">
      <t>ミマン</t>
    </rPh>
    <phoneticPr fontId="1"/>
  </si>
  <si>
    <t>７月</t>
  </si>
  <si>
    <t>法人住所</t>
    <rPh sb="0" eb="2">
      <t>ホウジン</t>
    </rPh>
    <rPh sb="2" eb="4">
      <t>ジュウショ</t>
    </rPh>
    <phoneticPr fontId="1"/>
  </si>
  <si>
    <t>３月</t>
  </si>
  <si>
    <t>１０月</t>
  </si>
  <si>
    <t>１２月</t>
  </si>
  <si>
    <t>１月</t>
  </si>
  <si>
    <t>２月</t>
  </si>
  <si>
    <t>利用人員</t>
    <rPh sb="0" eb="2">
      <t>リヨウ</t>
    </rPh>
    <rPh sb="2" eb="4">
      <t>ジンイン</t>
    </rPh>
    <phoneticPr fontId="1"/>
  </si>
  <si>
    <t>施設名</t>
    <rPh sb="0" eb="3">
      <t>シセツメイ</t>
    </rPh>
    <phoneticPr fontId="1"/>
  </si>
  <si>
    <t>（施設名）</t>
    <rPh sb="1" eb="3">
      <t>シセツ</t>
    </rPh>
    <rPh sb="3" eb="4">
      <t>メイ</t>
    </rPh>
    <phoneticPr fontId="1"/>
  </si>
  <si>
    <t>備　考</t>
    <rPh sb="0" eb="3">
      <t>ビコウ</t>
    </rPh>
    <phoneticPr fontId="1"/>
  </si>
  <si>
    <t>（３）　利用料納付額及び事務費基準額内訳</t>
    <rPh sb="4" eb="7">
      <t>リヨウリョウ</t>
    </rPh>
    <rPh sb="7" eb="10">
      <t>ノウフガク</t>
    </rPh>
    <rPh sb="10" eb="11">
      <t>オヨ</t>
    </rPh>
    <rPh sb="12" eb="15">
      <t>ジムヒ</t>
    </rPh>
    <rPh sb="15" eb="18">
      <t>キジュンガク</t>
    </rPh>
    <rPh sb="18" eb="20">
      <t>ウチワケ</t>
    </rPh>
    <phoneticPr fontId="1"/>
  </si>
  <si>
    <t>計</t>
    <rPh sb="0" eb="1">
      <t>ケイ</t>
    </rPh>
    <phoneticPr fontId="16"/>
  </si>
  <si>
    <t>　　　　一　般　事　務　費</t>
    <rPh sb="4" eb="7">
      <t>イッパン</t>
    </rPh>
    <rPh sb="8" eb="13">
      <t>ジムヒ</t>
    </rPh>
    <phoneticPr fontId="1"/>
  </si>
  <si>
    <t>（２）階層別・月別利用人員内訳</t>
    <rPh sb="3" eb="6">
      <t>カイソウベツ</t>
    </rPh>
    <rPh sb="7" eb="9">
      <t>ツキベツ</t>
    </rPh>
    <rPh sb="9" eb="11">
      <t>リヨウ</t>
    </rPh>
    <rPh sb="11" eb="13">
      <t>ジンイン</t>
    </rPh>
    <rPh sb="13" eb="15">
      <t>ウチワケ</t>
    </rPh>
    <phoneticPr fontId="1"/>
  </si>
  <si>
    <t>　　ア　Ａ 型（一般入所者分・特定施設入所者生活介護対象者分）</t>
    <rPh sb="6" eb="7">
      <t>カタ</t>
    </rPh>
    <rPh sb="8" eb="10">
      <t>イッパン</t>
    </rPh>
    <rPh sb="10" eb="13">
      <t>ニュウショシャ</t>
    </rPh>
    <rPh sb="13" eb="14">
      <t>ブン</t>
    </rPh>
    <rPh sb="15" eb="17">
      <t>トクテイ</t>
    </rPh>
    <rPh sb="17" eb="19">
      <t>シセツ</t>
    </rPh>
    <rPh sb="19" eb="22">
      <t>ニュウショシャ</t>
    </rPh>
    <rPh sb="22" eb="24">
      <t>セイカツ</t>
    </rPh>
    <rPh sb="24" eb="26">
      <t>カイゴ</t>
    </rPh>
    <rPh sb="26" eb="29">
      <t>タイショウシャ</t>
    </rPh>
    <rPh sb="29" eb="30">
      <t>ブン</t>
    </rPh>
    <phoneticPr fontId="1"/>
  </si>
  <si>
    <t>　（施設名）</t>
    <rPh sb="2" eb="4">
      <t>シセツ</t>
    </rPh>
    <rPh sb="4" eb="5">
      <t>メイ</t>
    </rPh>
    <phoneticPr fontId="16"/>
  </si>
  <si>
    <t>定員</t>
    <rPh sb="0" eb="2">
      <t>テイイン</t>
    </rPh>
    <phoneticPr fontId="1"/>
  </si>
  <si>
    <t>賃借料</t>
    <rPh sb="0" eb="3">
      <t>チンシャクリョウ</t>
    </rPh>
    <phoneticPr fontId="1"/>
  </si>
  <si>
    <t>区分別</t>
  </si>
  <si>
    <t>加算率</t>
    <rPh sb="0" eb="3">
      <t>カサンリツ</t>
    </rPh>
    <phoneticPr fontId="1"/>
  </si>
  <si>
    <t>及び生活費）</t>
    <rPh sb="0" eb="1">
      <t>オヨ</t>
    </rPh>
    <rPh sb="2" eb="5">
      <t>セイカツヒ</t>
    </rPh>
    <phoneticPr fontId="1"/>
  </si>
  <si>
    <t>予 定 額</t>
    <rPh sb="0" eb="5">
      <t>ヨテイガク</t>
    </rPh>
    <phoneticPr fontId="1"/>
  </si>
  <si>
    <t>Ａ</t>
  </si>
  <si>
    <t>Ｅ</t>
  </si>
  <si>
    <t>単価区分</t>
    <rPh sb="0" eb="2">
      <t>タンカ</t>
    </rPh>
    <rPh sb="2" eb="4">
      <t>クブン</t>
    </rPh>
    <phoneticPr fontId="1"/>
  </si>
  <si>
    <t>事 務 費 基 準 額</t>
    <rPh sb="0" eb="5">
      <t>ジムヒ</t>
    </rPh>
    <rPh sb="6" eb="11">
      <t>キジュンガク</t>
    </rPh>
    <phoneticPr fontId="1"/>
  </si>
  <si>
    <t>　　　　に記入すること。</t>
    <rPh sb="5" eb="7">
      <t>キニュウ</t>
    </rPh>
    <phoneticPr fontId="1"/>
  </si>
  <si>
    <t>修繕費</t>
    <rPh sb="0" eb="3">
      <t>シュウゼンヒ</t>
    </rPh>
    <phoneticPr fontId="1"/>
  </si>
  <si>
    <t>（４）職員の状況　（Ａ型・ケアハウス）</t>
    <rPh sb="3" eb="5">
      <t>ショクイン</t>
    </rPh>
    <rPh sb="6" eb="8">
      <t>ジョウキョウ</t>
    </rPh>
    <rPh sb="11" eb="12">
      <t>カタ</t>
    </rPh>
    <phoneticPr fontId="16"/>
  </si>
  <si>
    <t>職　員　数　（現　員）</t>
    <rPh sb="0" eb="5">
      <t>ショクインスウ</t>
    </rPh>
    <rPh sb="7" eb="8">
      <t>ゲン</t>
    </rPh>
    <rPh sb="9" eb="10">
      <t>イン</t>
    </rPh>
    <phoneticPr fontId="16"/>
  </si>
  <si>
    <t>施設長</t>
    <rPh sb="0" eb="2">
      <t>シセツ</t>
    </rPh>
    <rPh sb="2" eb="3">
      <t>チョウ</t>
    </rPh>
    <phoneticPr fontId="16"/>
  </si>
  <si>
    <t>介護職員</t>
    <rPh sb="0" eb="2">
      <t>カイゴ</t>
    </rPh>
    <rPh sb="2" eb="4">
      <t>ショクイン</t>
    </rPh>
    <phoneticPr fontId="16"/>
  </si>
  <si>
    <t>事務員</t>
    <rPh sb="0" eb="3">
      <t>ジムイン</t>
    </rPh>
    <phoneticPr fontId="16"/>
  </si>
  <si>
    <t>生活相談員</t>
    <rPh sb="0" eb="2">
      <t>セイカツ</t>
    </rPh>
    <rPh sb="2" eb="5">
      <t>ソウダンイン</t>
    </rPh>
    <phoneticPr fontId="16"/>
  </si>
  <si>
    <t>区　　分</t>
    <rPh sb="0" eb="4">
      <t>クブン</t>
    </rPh>
    <phoneticPr fontId="16"/>
  </si>
  <si>
    <t>看護職員</t>
    <rPh sb="0" eb="3">
      <t>カンゴショク</t>
    </rPh>
    <rPh sb="3" eb="4">
      <t>イン</t>
    </rPh>
    <phoneticPr fontId="16"/>
  </si>
  <si>
    <t>冬期加算額</t>
    <rPh sb="0" eb="2">
      <t>トウキ</t>
    </rPh>
    <rPh sb="2" eb="5">
      <t>カサンガク</t>
    </rPh>
    <phoneticPr fontId="1"/>
  </si>
  <si>
    <t>栄養士</t>
    <rPh sb="0" eb="3">
      <t>エイヨウシ</t>
    </rPh>
    <phoneticPr fontId="16"/>
  </si>
  <si>
    <t>　　　２　単価は，（ウ）単価積算内訳のとおり。</t>
    <rPh sb="5" eb="7">
      <t>タンカ</t>
    </rPh>
    <rPh sb="12" eb="14">
      <t>タンカ</t>
    </rPh>
    <rPh sb="14" eb="16">
      <t>セキサン</t>
    </rPh>
    <rPh sb="16" eb="18">
      <t>ウチワケ</t>
    </rPh>
    <phoneticPr fontId="1"/>
  </si>
  <si>
    <t>○　○　○</t>
  </si>
  <si>
    <t>１４年以上</t>
    <rPh sb="2" eb="5">
      <t>ネンイジョウ</t>
    </rPh>
    <phoneticPr fontId="1"/>
  </si>
  <si>
    <t>サービスの提供に要する基本額</t>
    <rPh sb="5" eb="7">
      <t>テイキョウ</t>
    </rPh>
    <rPh sb="8" eb="9">
      <t>ヨウ</t>
    </rPh>
    <rPh sb="11" eb="14">
      <t>キホンガク</t>
    </rPh>
    <phoneticPr fontId="1"/>
  </si>
  <si>
    <t>専　任</t>
    <rPh sb="0" eb="3">
      <t>センニン</t>
    </rPh>
    <phoneticPr fontId="16"/>
  </si>
  <si>
    <t>兼　任</t>
    <rPh sb="0" eb="3">
      <t>ケンニン</t>
    </rPh>
    <phoneticPr fontId="16"/>
  </si>
  <si>
    <t>旭川　三郎</t>
    <rPh sb="0" eb="2">
      <t>アサヒカワ</t>
    </rPh>
    <rPh sb="3" eb="5">
      <t>サブロウ</t>
    </rPh>
    <phoneticPr fontId="1"/>
  </si>
  <si>
    <t>1減</t>
    <rPh sb="1" eb="2">
      <t>ゲン</t>
    </rPh>
    <phoneticPr fontId="1"/>
  </si>
  <si>
    <t>　（施設名）</t>
    <rPh sb="2" eb="4">
      <t>シセツ</t>
    </rPh>
    <rPh sb="4" eb="5">
      <t>メイ</t>
    </rPh>
    <phoneticPr fontId="1"/>
  </si>
  <si>
    <t>Ｇ</t>
  </si>
  <si>
    <t>【事務費】</t>
    <rPh sb="1" eb="4">
      <t>ジムヒ</t>
    </rPh>
    <phoneticPr fontId="1"/>
  </si>
  <si>
    <t>研修研究費</t>
    <rPh sb="0" eb="2">
      <t>ケンシュウ</t>
    </rPh>
    <rPh sb="2" eb="5">
      <t>ケンキュウヒ</t>
    </rPh>
    <phoneticPr fontId="1"/>
  </si>
  <si>
    <t>円</t>
    <rPh sb="0" eb="1">
      <t>エン</t>
    </rPh>
    <phoneticPr fontId="1"/>
  </si>
  <si>
    <t>寒冷地加算額</t>
    <rPh sb="0" eb="3">
      <t>カンレイチ</t>
    </rPh>
    <rPh sb="3" eb="6">
      <t>カサンガク</t>
    </rPh>
    <phoneticPr fontId="1"/>
  </si>
  <si>
    <t>２年未満</t>
    <rPh sb="1" eb="2">
      <t>ネン</t>
    </rPh>
    <rPh sb="2" eb="4">
      <t>ミマン</t>
    </rPh>
    <phoneticPr fontId="1"/>
  </si>
  <si>
    <t>４年以上６年未満</t>
    <rPh sb="1" eb="4">
      <t>ネンイジョウ</t>
    </rPh>
    <rPh sb="5" eb="6">
      <t>ネン</t>
    </rPh>
    <rPh sb="6" eb="8">
      <t>ミマン</t>
    </rPh>
    <phoneticPr fontId="1"/>
  </si>
  <si>
    <t>事務用冬季採暖費</t>
    <rPh sb="0" eb="3">
      <t>ジムヨウ</t>
    </rPh>
    <rPh sb="3" eb="5">
      <t>トウキ</t>
    </rPh>
    <rPh sb="5" eb="7">
      <t>サイダン</t>
    </rPh>
    <rPh sb="7" eb="8">
      <t>ヒ</t>
    </rPh>
    <phoneticPr fontId="1"/>
  </si>
  <si>
    <t>【生活費】</t>
    <rPh sb="1" eb="4">
      <t>セイカツヒ</t>
    </rPh>
    <phoneticPr fontId="1"/>
  </si>
  <si>
    <r>
      <t xml:space="preserve">（ｂ）＋（ｃ） </t>
    </r>
    <r>
      <rPr>
        <sz val="8"/>
        <color auto="1"/>
        <rFont val="明朝"/>
      </rPr>
      <t>（ｄ）</t>
    </r>
  </si>
  <si>
    <t>生活費</t>
    <rPh sb="0" eb="3">
      <t>セイカツヒ</t>
    </rPh>
    <phoneticPr fontId="1"/>
  </si>
  <si>
    <t>１２年以上１４年未満</t>
    <rPh sb="2" eb="5">
      <t>ネンイジョウ</t>
    </rPh>
    <rPh sb="7" eb="8">
      <t>ネン</t>
    </rPh>
    <rPh sb="8" eb="10">
      <t>ミマン</t>
    </rPh>
    <phoneticPr fontId="1"/>
  </si>
  <si>
    <t>年</t>
    <rPh sb="0" eb="1">
      <t>ネン</t>
    </rPh>
    <phoneticPr fontId="16"/>
  </si>
  <si>
    <t>６年以上８年未満</t>
    <rPh sb="1" eb="4">
      <t>ネンイジョウ</t>
    </rPh>
    <rPh sb="5" eb="6">
      <t>ネン</t>
    </rPh>
    <rPh sb="6" eb="8">
      <t>ミマン</t>
    </rPh>
    <phoneticPr fontId="1"/>
  </si>
  <si>
    <t>２年以上４年未満</t>
    <rPh sb="1" eb="4">
      <t>ネンイジョウ</t>
    </rPh>
    <rPh sb="5" eb="6">
      <t>ネン</t>
    </rPh>
    <rPh sb="6" eb="8">
      <t>ミマン</t>
    </rPh>
    <phoneticPr fontId="1"/>
  </si>
  <si>
    <t>名</t>
    <rPh sb="0" eb="1">
      <t>メイ</t>
    </rPh>
    <phoneticPr fontId="1"/>
  </si>
  <si>
    <t>民改費</t>
    <rPh sb="0" eb="1">
      <t>タミ</t>
    </rPh>
    <rPh sb="1" eb="2">
      <t>アラタメル</t>
    </rPh>
    <rPh sb="2" eb="3">
      <t>ヒ</t>
    </rPh>
    <phoneticPr fontId="1"/>
  </si>
  <si>
    <t>調理員</t>
    <rPh sb="0" eb="3">
      <t>チョウリイン</t>
    </rPh>
    <phoneticPr fontId="1"/>
  </si>
  <si>
    <t>負担額</t>
    <rPh sb="0" eb="3">
      <t>フタンガク</t>
    </rPh>
    <phoneticPr fontId="1"/>
  </si>
  <si>
    <t>合計</t>
    <rPh sb="0" eb="2">
      <t>ゴウケイ</t>
    </rPh>
    <phoneticPr fontId="1"/>
  </si>
  <si>
    <t>単　価</t>
    <rPh sb="0" eb="1">
      <t>タン</t>
    </rPh>
    <rPh sb="2" eb="3">
      <t>アタイ</t>
    </rPh>
    <phoneticPr fontId="1"/>
  </si>
  <si>
    <t>事務費</t>
    <rPh sb="0" eb="3">
      <t>ジムヒ</t>
    </rPh>
    <phoneticPr fontId="1"/>
  </si>
  <si>
    <t>本人徴収</t>
    <rPh sb="1" eb="2">
      <t>ニン</t>
    </rPh>
    <rPh sb="2" eb="4">
      <t>チョウシュウ</t>
    </rPh>
    <phoneticPr fontId="1"/>
  </si>
  <si>
    <t>（５）　１施設当たり職員平均勤続年数算定表</t>
    <rPh sb="5" eb="7">
      <t>シセツ</t>
    </rPh>
    <rPh sb="7" eb="8">
      <t>ア</t>
    </rPh>
    <rPh sb="10" eb="12">
      <t>ショクイン</t>
    </rPh>
    <rPh sb="12" eb="14">
      <t>ヘイキン</t>
    </rPh>
    <rPh sb="14" eb="16">
      <t>キンゾク</t>
    </rPh>
    <rPh sb="16" eb="18">
      <t>ネンスウ</t>
    </rPh>
    <rPh sb="18" eb="20">
      <t>サンテイ</t>
    </rPh>
    <rPh sb="20" eb="21">
      <t>ヒョウ</t>
    </rPh>
    <phoneticPr fontId="16"/>
  </si>
  <si>
    <t>施　設　名</t>
    <rPh sb="0" eb="3">
      <t>シセツ</t>
    </rPh>
    <rPh sb="4" eb="5">
      <t>メイ</t>
    </rPh>
    <phoneticPr fontId="16"/>
  </si>
  <si>
    <t>施設所在地</t>
    <rPh sb="0" eb="2">
      <t>シセツ</t>
    </rPh>
    <rPh sb="2" eb="5">
      <t>ショザイチ</t>
    </rPh>
    <phoneticPr fontId="16"/>
  </si>
  <si>
    <t>Ｈ</t>
  </si>
  <si>
    <t>（Ｆ）</t>
  </si>
  <si>
    <t>施設の区分</t>
    <rPh sb="0" eb="2">
      <t>シセツ</t>
    </rPh>
    <rPh sb="3" eb="5">
      <t>クブン</t>
    </rPh>
    <phoneticPr fontId="16"/>
  </si>
  <si>
    <t>　　　 年数等</t>
    <rPh sb="4" eb="6">
      <t>ネンスウ</t>
    </rPh>
    <rPh sb="6" eb="7">
      <t>トウ</t>
    </rPh>
    <phoneticPr fontId="16"/>
  </si>
  <si>
    <t>介護職員数
(常勤換算)</t>
    <rPh sb="0" eb="2">
      <t>かいご</t>
    </rPh>
    <rPh sb="2" eb="5">
      <t>しょくいんすう</t>
    </rPh>
    <rPh sb="7" eb="9">
      <t>じょうきん</t>
    </rPh>
    <rPh sb="9" eb="11">
      <t>かんさん</t>
    </rPh>
    <phoneticPr fontId="15" type="Hiragana"/>
  </si>
  <si>
    <t>現に勤務する施設の状況</t>
    <rPh sb="0" eb="1">
      <t>ゲン</t>
    </rPh>
    <rPh sb="2" eb="4">
      <t>キンム</t>
    </rPh>
    <rPh sb="6" eb="8">
      <t>シセツ</t>
    </rPh>
    <rPh sb="9" eb="11">
      <t>ジョウキョウ</t>
    </rPh>
    <phoneticPr fontId="16"/>
  </si>
  <si>
    <t>その他の社会</t>
    <rPh sb="0" eb="3">
      <t>ソノタ</t>
    </rPh>
    <rPh sb="4" eb="6">
      <t>シャカイ</t>
    </rPh>
    <phoneticPr fontId="16"/>
  </si>
  <si>
    <t>旭川市東１条２丁目３番４号</t>
    <rPh sb="0" eb="3">
      <t>アサヒカワシ</t>
    </rPh>
    <rPh sb="3" eb="4">
      <t>ヒガシ</t>
    </rPh>
    <rPh sb="5" eb="6">
      <t>ジョウ</t>
    </rPh>
    <rPh sb="7" eb="9">
      <t>チョウメ</t>
    </rPh>
    <rPh sb="10" eb="11">
      <t>バン</t>
    </rPh>
    <rPh sb="12" eb="13">
      <t>ゴウ</t>
    </rPh>
    <phoneticPr fontId="1"/>
  </si>
  <si>
    <t>１施設当た</t>
    <rPh sb="1" eb="3">
      <t>シセツ</t>
    </rPh>
    <rPh sb="3" eb="4">
      <t>ア</t>
    </rPh>
    <phoneticPr fontId="16"/>
  </si>
  <si>
    <t>備　考</t>
    <rPh sb="0" eb="3">
      <t>ビコウ</t>
    </rPh>
    <phoneticPr fontId="16"/>
  </si>
  <si>
    <t>職員数</t>
    <rPh sb="0" eb="3">
      <t>ショクインスウ</t>
    </rPh>
    <phoneticPr fontId="16"/>
  </si>
  <si>
    <t>職　種</t>
    <rPh sb="0" eb="3">
      <t>ショクシュ</t>
    </rPh>
    <phoneticPr fontId="16"/>
  </si>
  <si>
    <t>勤続年数</t>
    <rPh sb="0" eb="2">
      <t>キンゾク</t>
    </rPh>
    <rPh sb="2" eb="4">
      <t>ネンスウ</t>
    </rPh>
    <phoneticPr fontId="16"/>
  </si>
  <si>
    <t>消耗器具備品費</t>
    <rPh sb="0" eb="2">
      <t>ショウモウ</t>
    </rPh>
    <rPh sb="2" eb="4">
      <t>キグ</t>
    </rPh>
    <rPh sb="4" eb="7">
      <t>ビヒンヒ</t>
    </rPh>
    <phoneticPr fontId="1"/>
  </si>
  <si>
    <t>福祉施設にお</t>
    <rPh sb="0" eb="2">
      <t>フクシ</t>
    </rPh>
    <rPh sb="2" eb="4">
      <t>シセツ</t>
    </rPh>
    <phoneticPr fontId="16"/>
  </si>
  <si>
    <t>り職員総勤</t>
    <rPh sb="1" eb="3">
      <t>ショクイン</t>
    </rPh>
    <rPh sb="3" eb="4">
      <t>ソウ</t>
    </rPh>
    <rPh sb="4" eb="5">
      <t>キンゾク</t>
    </rPh>
    <phoneticPr fontId="16"/>
  </si>
  <si>
    <t>り職員平均</t>
    <rPh sb="1" eb="3">
      <t>ショクイン</t>
    </rPh>
    <rPh sb="3" eb="5">
      <t>ヘイキン</t>
    </rPh>
    <phoneticPr fontId="16"/>
  </si>
  <si>
    <t>ける勤続年数</t>
    <rPh sb="2" eb="4">
      <t>キンゾク</t>
    </rPh>
    <rPh sb="4" eb="6">
      <t>ネンスウ</t>
    </rPh>
    <phoneticPr fontId="16"/>
  </si>
  <si>
    <t>補　助　金　所　要　額　内　訳　書</t>
    <rPh sb="0" eb="1">
      <t>ホ</t>
    </rPh>
    <rPh sb="2" eb="3">
      <t>スケ</t>
    </rPh>
    <rPh sb="4" eb="5">
      <t>キン</t>
    </rPh>
    <rPh sb="6" eb="7">
      <t>ショ</t>
    </rPh>
    <rPh sb="8" eb="9">
      <t>ヨウ</t>
    </rPh>
    <rPh sb="10" eb="11">
      <t>ガク</t>
    </rPh>
    <rPh sb="12" eb="13">
      <t>ウチ</t>
    </rPh>
    <rPh sb="14" eb="15">
      <t>ヤク</t>
    </rPh>
    <rPh sb="16" eb="17">
      <t>ショ</t>
    </rPh>
    <phoneticPr fontId="1"/>
  </si>
  <si>
    <t>旭川市東１条２丁目３番４号</t>
    <rPh sb="0" eb="3">
      <t>アサヒカワシ</t>
    </rPh>
    <phoneticPr fontId="1"/>
  </si>
  <si>
    <t>　続年数</t>
    <rPh sb="1" eb="2">
      <t>ゾク</t>
    </rPh>
    <rPh sb="2" eb="4">
      <t>ネンスウ</t>
    </rPh>
    <phoneticPr fontId="16"/>
  </si>
  <si>
    <t>Ｆ</t>
  </si>
  <si>
    <t>氏名</t>
    <rPh sb="0" eb="2">
      <t>シメイ</t>
    </rPh>
    <phoneticPr fontId="16"/>
  </si>
  <si>
    <t>　　　　（ａ）</t>
  </si>
  <si>
    <t xml:space="preserve">         （ｂ）</t>
  </si>
  <si>
    <t>　　　　 　（ｃ）</t>
  </si>
  <si>
    <r>
      <t xml:space="preserve">（ｄ）／（ａ） </t>
    </r>
    <r>
      <rPr>
        <sz val="8"/>
        <color auto="1"/>
        <rFont val="明朝"/>
      </rPr>
      <t>（ｅ）</t>
    </r>
  </si>
  <si>
    <t>　　　　　　人</t>
    <rPh sb="6" eb="7">
      <t>ニン</t>
    </rPh>
    <phoneticPr fontId="16"/>
  </si>
  <si>
    <t>月</t>
    <rPh sb="0" eb="1">
      <t>ゲツ</t>
    </rPh>
    <phoneticPr fontId="16"/>
  </si>
  <si>
    <t>Ｄ</t>
  </si>
  <si>
    <t>旭川　</t>
    <rPh sb="0" eb="2">
      <t>アサヒカワ</t>
    </rPh>
    <phoneticPr fontId="1"/>
  </si>
  <si>
    <t>Ｃ</t>
  </si>
  <si>
    <t>Ｂ</t>
  </si>
  <si>
    <t>→月数換算</t>
    <rPh sb="1" eb="3">
      <t>ツキスウ</t>
    </rPh>
    <rPh sb="3" eb="5">
      <t>カンザン</t>
    </rPh>
    <phoneticPr fontId="16"/>
  </si>
  <si>
    <t>（Ａ）</t>
  </si>
  <si>
    <t>（Ｅ）</t>
  </si>
  <si>
    <t>→人数で除した月数</t>
    <rPh sb="1" eb="3">
      <t>ニンズウ</t>
    </rPh>
    <rPh sb="4" eb="5">
      <t>ジョ</t>
    </rPh>
    <rPh sb="7" eb="8">
      <t>ゲツ</t>
    </rPh>
    <rPh sb="8" eb="9">
      <t>カズ</t>
    </rPh>
    <phoneticPr fontId="16"/>
  </si>
  <si>
    <t>　　　　①　その施設に勤務するすべての常勤職員</t>
    <rPh sb="8" eb="10">
      <t>シセツ</t>
    </rPh>
    <rPh sb="11" eb="13">
      <t>キンム</t>
    </rPh>
    <rPh sb="19" eb="21">
      <t>ジョウキン</t>
    </rPh>
    <rPh sb="21" eb="23">
      <t>ショクイン</t>
    </rPh>
    <phoneticPr fontId="1"/>
  </si>
  <si>
    <t>社会福祉法人　旭川福祉会</t>
    <rPh sb="0" eb="2">
      <t>シャカイ</t>
    </rPh>
    <rPh sb="2" eb="4">
      <t>フクシ</t>
    </rPh>
    <rPh sb="4" eb="6">
      <t>ホウジン</t>
    </rPh>
    <rPh sb="7" eb="9">
      <t>アサヒカワ</t>
    </rPh>
    <rPh sb="9" eb="11">
      <t>フクシ</t>
    </rPh>
    <rPh sb="11" eb="12">
      <t>カイ</t>
    </rPh>
    <phoneticPr fontId="1"/>
  </si>
  <si>
    <t>月　　→年月に換算</t>
    <rPh sb="0" eb="1">
      <t>ゲツ</t>
    </rPh>
    <rPh sb="4" eb="6">
      <t>ネンゲツ</t>
    </rPh>
    <rPh sb="7" eb="9">
      <t>カンザン</t>
    </rPh>
    <phoneticPr fontId="16"/>
  </si>
  <si>
    <t>　　　っては次の事項に留意すること。</t>
    <rPh sb="6" eb="7">
      <t>ツギ</t>
    </rPh>
    <rPh sb="8" eb="10">
      <t>ジコウ</t>
    </rPh>
    <rPh sb="11" eb="13">
      <t>リュウイ</t>
    </rPh>
    <phoneticPr fontId="16"/>
  </si>
  <si>
    <t>施設所在地</t>
    <rPh sb="0" eb="2">
      <t>シセツ</t>
    </rPh>
    <rPh sb="2" eb="5">
      <t>ショザイチ</t>
    </rPh>
    <phoneticPr fontId="1"/>
  </si>
  <si>
    <t>旭川　一郎</t>
    <rPh sb="0" eb="2">
      <t>アサヒカワ</t>
    </rPh>
    <rPh sb="3" eb="5">
      <t>イチロウ</t>
    </rPh>
    <phoneticPr fontId="1"/>
  </si>
  <si>
    <t>旭川　四郎</t>
    <rPh sb="0" eb="2">
      <t>アサヒカワ</t>
    </rPh>
    <rPh sb="3" eb="5">
      <t>シロウ</t>
    </rPh>
    <phoneticPr fontId="1"/>
  </si>
  <si>
    <t>（単位　　円）</t>
    <rPh sb="1" eb="3">
      <t>タンイ</t>
    </rPh>
    <rPh sb="5" eb="6">
      <t>エン</t>
    </rPh>
    <phoneticPr fontId="1"/>
  </si>
  <si>
    <t>旭川　五郎</t>
    <rPh sb="0" eb="2">
      <t>アサヒカワ</t>
    </rPh>
    <rPh sb="3" eb="5">
      <t>ゴロウ</t>
    </rPh>
    <phoneticPr fontId="1"/>
  </si>
  <si>
    <t>事務用冬期採暖費</t>
    <rPh sb="0" eb="3">
      <t>ジムヨウ</t>
    </rPh>
    <rPh sb="3" eb="5">
      <t>トウキ</t>
    </rPh>
    <rPh sb="5" eb="6">
      <t>サイ</t>
    </rPh>
    <rPh sb="6" eb="7">
      <t>ダン</t>
    </rPh>
    <rPh sb="7" eb="8">
      <t>ヒ</t>
    </rPh>
    <phoneticPr fontId="1"/>
  </si>
  <si>
    <t>旭川　六郎</t>
    <rPh sb="0" eb="2">
      <t>アサヒカワ</t>
    </rPh>
    <rPh sb="3" eb="5">
      <t>ロクロウ</t>
    </rPh>
    <phoneticPr fontId="1"/>
  </si>
  <si>
    <t>民間施設給与等改善費</t>
    <rPh sb="0" eb="2">
      <t>ミンカン</t>
    </rPh>
    <rPh sb="2" eb="4">
      <t>シセツ</t>
    </rPh>
    <rPh sb="4" eb="6">
      <t>キュウヨ</t>
    </rPh>
    <rPh sb="6" eb="7">
      <t>トウ</t>
    </rPh>
    <rPh sb="7" eb="10">
      <t>カイゼンヒ</t>
    </rPh>
    <phoneticPr fontId="1"/>
  </si>
  <si>
    <t>旭川　七郎</t>
    <rPh sb="0" eb="2">
      <t>アサヒカワ</t>
    </rPh>
    <rPh sb="3" eb="5">
      <t>シチロウ</t>
    </rPh>
    <phoneticPr fontId="1"/>
  </si>
  <si>
    <t>旭川　八郎</t>
    <rPh sb="0" eb="2">
      <t>アサヒカワ</t>
    </rPh>
    <rPh sb="3" eb="5">
      <t>ハチロウ</t>
    </rPh>
    <phoneticPr fontId="1"/>
  </si>
  <si>
    <t>利用料納付</t>
    <rPh sb="0" eb="3">
      <t>リヨウリョウ</t>
    </rPh>
    <rPh sb="3" eb="5">
      <t>ノウフ</t>
    </rPh>
    <phoneticPr fontId="1"/>
  </si>
  <si>
    <t>予定額（事務費</t>
    <rPh sb="1" eb="3">
      <t>テイガク</t>
    </rPh>
    <rPh sb="4" eb="7">
      <t>ジムヒ</t>
    </rPh>
    <phoneticPr fontId="1"/>
  </si>
  <si>
    <t>施設長</t>
    <rPh sb="0" eb="3">
      <t>シセツチョウ</t>
    </rPh>
    <phoneticPr fontId="1"/>
  </si>
  <si>
    <t>事務員</t>
    <rPh sb="0" eb="3">
      <t>ジムイン</t>
    </rPh>
    <phoneticPr fontId="1"/>
  </si>
  <si>
    <t>代表者職</t>
    <rPh sb="0" eb="3">
      <t>ダイヒョウシャ</t>
    </rPh>
    <rPh sb="3" eb="4">
      <t>ショク</t>
    </rPh>
    <phoneticPr fontId="1"/>
  </si>
  <si>
    <t>入退所による入居者数及び事務費階層区分の変動のため</t>
    <rPh sb="0" eb="3">
      <t>ニュウタイショ</t>
    </rPh>
    <rPh sb="6" eb="9">
      <t>ニュウキョシャ</t>
    </rPh>
    <rPh sb="9" eb="10">
      <t>スウ</t>
    </rPh>
    <rPh sb="10" eb="11">
      <t>オヨ</t>
    </rPh>
    <rPh sb="12" eb="15">
      <t>ジムヒ</t>
    </rPh>
    <rPh sb="15" eb="17">
      <t>カイソウ</t>
    </rPh>
    <rPh sb="17" eb="19">
      <t>クブン</t>
    </rPh>
    <rPh sb="20" eb="22">
      <t>ヘンドウ</t>
    </rPh>
    <phoneticPr fontId="1"/>
  </si>
  <si>
    <t>介護職員</t>
    <rPh sb="0" eb="2">
      <t>カイゴ</t>
    </rPh>
    <rPh sb="2" eb="4">
      <t>ショクイン</t>
    </rPh>
    <phoneticPr fontId="1"/>
  </si>
  <si>
    <t>看護職員</t>
    <rPh sb="0" eb="2">
      <t>カンゴ</t>
    </rPh>
    <rPh sb="2" eb="4">
      <t>ショクイン</t>
    </rPh>
    <phoneticPr fontId="1"/>
  </si>
  <si>
    <t>栄養士</t>
    <rPh sb="0" eb="3">
      <t>エイヨウシ</t>
    </rPh>
    <phoneticPr fontId="1"/>
  </si>
  <si>
    <t>　　　ア　Ａ型・ケアハウス　（特定施設入居者生活介護の指定を受けていない施設）</t>
    <rPh sb="6" eb="7">
      <t>カタ</t>
    </rPh>
    <rPh sb="15" eb="17">
      <t>トクテイ</t>
    </rPh>
    <rPh sb="17" eb="19">
      <t>シセツ</t>
    </rPh>
    <rPh sb="19" eb="22">
      <t>ニュウキョシャ</t>
    </rPh>
    <rPh sb="22" eb="24">
      <t>セイカツ</t>
    </rPh>
    <rPh sb="24" eb="26">
      <t>カイゴ</t>
    </rPh>
    <rPh sb="27" eb="29">
      <t>シテイ</t>
    </rPh>
    <rPh sb="30" eb="31">
      <t>ウ</t>
    </rPh>
    <rPh sb="36" eb="38">
      <t>シセツ</t>
    </rPh>
    <phoneticPr fontId="16"/>
  </si>
  <si>
    <t>年度（半角数字のみ入力）</t>
    <rPh sb="0" eb="2">
      <t>ネンド</t>
    </rPh>
    <rPh sb="3" eb="5">
      <t>ハンカク</t>
    </rPh>
    <rPh sb="5" eb="7">
      <t>スウジ</t>
    </rPh>
    <rPh sb="9" eb="11">
      <t>ニュウリョク</t>
    </rPh>
    <phoneticPr fontId="1"/>
  </si>
  <si>
    <t>（１）　軽費老人ホーム支出額内訳</t>
    <rPh sb="4" eb="6">
      <t>ケイヒ</t>
    </rPh>
    <rPh sb="6" eb="8">
      <t>ロウジン</t>
    </rPh>
    <rPh sb="11" eb="14">
      <t>シシュツガク</t>
    </rPh>
    <rPh sb="14" eb="16">
      <t>ウチワケ</t>
    </rPh>
    <phoneticPr fontId="1"/>
  </si>
  <si>
    <t>　　Ａ型・ケアハウス</t>
    <rPh sb="3" eb="4">
      <t>ガタ</t>
    </rPh>
    <phoneticPr fontId="1"/>
  </si>
  <si>
    <t>人件費</t>
    <rPh sb="0" eb="3">
      <t>ジンケンヒ</t>
    </rPh>
    <phoneticPr fontId="1"/>
  </si>
  <si>
    <t>事業費</t>
    <rPh sb="0" eb="3">
      <t>ジギョウヒ</t>
    </rPh>
    <phoneticPr fontId="1"/>
  </si>
  <si>
    <t>総事業費</t>
    <rPh sb="0" eb="1">
      <t>ソウ</t>
    </rPh>
    <rPh sb="1" eb="4">
      <t>ジギョウヒ</t>
    </rPh>
    <phoneticPr fontId="1"/>
  </si>
  <si>
    <t>左のうち事務費</t>
    <rPh sb="0" eb="1">
      <t>ヒダリ</t>
    </rPh>
    <rPh sb="4" eb="7">
      <t>ジムヒ</t>
    </rPh>
    <phoneticPr fontId="1"/>
  </si>
  <si>
    <t>職員賞与</t>
    <rPh sb="0" eb="2">
      <t>ショクイン</t>
    </rPh>
    <rPh sb="2" eb="4">
      <t>ショウヨ</t>
    </rPh>
    <phoneticPr fontId="1"/>
  </si>
  <si>
    <t>職員給料</t>
    <rPh sb="0" eb="2">
      <t>ショクイン</t>
    </rPh>
    <rPh sb="2" eb="4">
      <t>キュウリョウ</t>
    </rPh>
    <phoneticPr fontId="1"/>
  </si>
  <si>
    <t>広報費</t>
    <rPh sb="0" eb="3">
      <t>コウホウヒ</t>
    </rPh>
    <phoneticPr fontId="1"/>
  </si>
  <si>
    <t>　　　　　　合　　　　計</t>
    <rPh sb="6" eb="7">
      <t>ア</t>
    </rPh>
    <rPh sb="11" eb="12">
      <t>ケイ</t>
    </rPh>
    <phoneticPr fontId="1"/>
  </si>
  <si>
    <t>備　　　考</t>
    <rPh sb="0" eb="1">
      <t>ソナエ</t>
    </rPh>
    <rPh sb="4" eb="5">
      <t>コウ</t>
    </rPh>
    <phoneticPr fontId="1"/>
  </si>
  <si>
    <t>福利厚生費</t>
    <rPh sb="0" eb="2">
      <t>フクリ</t>
    </rPh>
    <rPh sb="2" eb="5">
      <t>コウセイヒ</t>
    </rPh>
    <phoneticPr fontId="1"/>
  </si>
  <si>
    <t>（注）　　１　（Ｂ）欄は，支出しようとする事務費の年間総額を記入すること。</t>
    <rPh sb="1" eb="2">
      <t>チュウ</t>
    </rPh>
    <rPh sb="10" eb="11">
      <t>ラン</t>
    </rPh>
    <rPh sb="13" eb="15">
      <t>シシュツ</t>
    </rPh>
    <rPh sb="21" eb="24">
      <t>ジムヒ</t>
    </rPh>
    <rPh sb="25" eb="27">
      <t>ネンカン</t>
    </rPh>
    <rPh sb="27" eb="29">
      <t>ソウガク</t>
    </rPh>
    <rPh sb="30" eb="32">
      <t>キニュウ</t>
    </rPh>
    <phoneticPr fontId="1"/>
  </si>
  <si>
    <t>法定福利費</t>
    <rPh sb="0" eb="2">
      <t>ホウテイ</t>
    </rPh>
    <rPh sb="2" eb="5">
      <t>フクリヒ</t>
    </rPh>
    <phoneticPr fontId="1"/>
  </si>
  <si>
    <t>非常勤職員給与</t>
    <rPh sb="0" eb="3">
      <t>ヒジョウキン</t>
    </rPh>
    <rPh sb="3" eb="5">
      <t>ショクイン</t>
    </rPh>
    <rPh sb="5" eb="7">
      <t>キュウヨ</t>
    </rPh>
    <phoneticPr fontId="1"/>
  </si>
  <si>
    <t>退職給付</t>
    <rPh sb="0" eb="2">
      <t>タイショク</t>
    </rPh>
    <rPh sb="2" eb="4">
      <t>キュウフ</t>
    </rPh>
    <phoneticPr fontId="1"/>
  </si>
  <si>
    <t>職員被服費</t>
    <rPh sb="0" eb="2">
      <t>ショクイン</t>
    </rPh>
    <rPh sb="2" eb="5">
      <t>ヒフクヒ</t>
    </rPh>
    <phoneticPr fontId="1"/>
  </si>
  <si>
    <t>旅費交通費</t>
    <rPh sb="0" eb="2">
      <t>リョヒ</t>
    </rPh>
    <rPh sb="2" eb="5">
      <t>コウツウヒ</t>
    </rPh>
    <phoneticPr fontId="1"/>
  </si>
  <si>
    <t>事務消耗品費</t>
    <rPh sb="0" eb="2">
      <t>ジム</t>
    </rPh>
    <rPh sb="2" eb="5">
      <t>ショウモウヒン</t>
    </rPh>
    <rPh sb="5" eb="6">
      <t>ヒ</t>
    </rPh>
    <phoneticPr fontId="1"/>
  </si>
  <si>
    <t>印刷製本費</t>
    <rPh sb="0" eb="2">
      <t>インサツ</t>
    </rPh>
    <rPh sb="2" eb="5">
      <t>セイホンヒ</t>
    </rPh>
    <phoneticPr fontId="1"/>
  </si>
  <si>
    <t>通信運搬費</t>
    <rPh sb="0" eb="2">
      <t>ツウシン</t>
    </rPh>
    <rPh sb="2" eb="5">
      <t>ウンパンヒ</t>
    </rPh>
    <phoneticPr fontId="1"/>
  </si>
  <si>
    <t>会議費</t>
    <rPh sb="0" eb="3">
      <t>カイギヒ</t>
    </rPh>
    <phoneticPr fontId="1"/>
  </si>
  <si>
    <t>業務委託費</t>
    <rPh sb="0" eb="2">
      <t>ギョウム</t>
    </rPh>
    <rPh sb="2" eb="5">
      <t>イタクヒ</t>
    </rPh>
    <phoneticPr fontId="1"/>
  </si>
  <si>
    <t>手数料</t>
    <rPh sb="0" eb="3">
      <t>テスウリョウ</t>
    </rPh>
    <phoneticPr fontId="1"/>
  </si>
  <si>
    <t>水道光熱費</t>
    <rPh sb="0" eb="2">
      <t>スイドウ</t>
    </rPh>
    <rPh sb="2" eb="5">
      <t>コウネツヒ</t>
    </rPh>
    <phoneticPr fontId="1"/>
  </si>
  <si>
    <t>燃料費</t>
    <rPh sb="0" eb="3">
      <t>ネンリョウヒ</t>
    </rPh>
    <phoneticPr fontId="1"/>
  </si>
  <si>
    <t>その他</t>
    <rPh sb="0" eb="3">
      <t>ソノタ</t>
    </rPh>
    <phoneticPr fontId="1"/>
  </si>
  <si>
    <t>土地・建物賃借料</t>
    <rPh sb="0" eb="2">
      <t>トチ</t>
    </rPh>
    <rPh sb="3" eb="5">
      <t>タテモノ</t>
    </rPh>
    <rPh sb="5" eb="8">
      <t>チンシャクリョウ</t>
    </rPh>
    <phoneticPr fontId="1"/>
  </si>
  <si>
    <t>租税公課</t>
    <rPh sb="0" eb="2">
      <t>ソゼイ</t>
    </rPh>
    <rPh sb="2" eb="4">
      <t>コウカ</t>
    </rPh>
    <phoneticPr fontId="1"/>
  </si>
  <si>
    <t>車輌費</t>
    <rPh sb="0" eb="2">
      <t>シャリョウ</t>
    </rPh>
    <rPh sb="2" eb="3">
      <t>ヒ</t>
    </rPh>
    <phoneticPr fontId="1"/>
  </si>
  <si>
    <t>代表者氏名</t>
    <rPh sb="0" eb="3">
      <t>ダイヒョウシャ</t>
    </rPh>
    <rPh sb="3" eb="5">
      <t>シメイ</t>
    </rPh>
    <phoneticPr fontId="1"/>
  </si>
  <si>
    <t>　　　　ること。）</t>
  </si>
  <si>
    <t>保守料</t>
    <rPh sb="0" eb="3">
      <t>ホシュリョウ</t>
    </rPh>
    <phoneticPr fontId="1"/>
  </si>
  <si>
    <t>渉外費</t>
    <rPh sb="0" eb="3">
      <t>ショウガイヒ</t>
    </rPh>
    <phoneticPr fontId="1"/>
  </si>
  <si>
    <t>諸会費</t>
    <rPh sb="0" eb="3">
      <t>ショカイヒ</t>
    </rPh>
    <phoneticPr fontId="1"/>
  </si>
  <si>
    <t>雑費</t>
    <rPh sb="0" eb="2">
      <t>ザッピ</t>
    </rPh>
    <phoneticPr fontId="1"/>
  </si>
  <si>
    <t>給食費</t>
    <rPh sb="0" eb="3">
      <t>キュウショクヒ</t>
    </rPh>
    <phoneticPr fontId="1"/>
  </si>
  <si>
    <t>介護用品費</t>
    <rPh sb="0" eb="2">
      <t>カイゴ</t>
    </rPh>
    <rPh sb="2" eb="4">
      <t>ヨウヒン</t>
    </rPh>
    <rPh sb="4" eb="5">
      <t>ヒ</t>
    </rPh>
    <phoneticPr fontId="1"/>
  </si>
  <si>
    <t>保健衛生費</t>
    <rPh sb="0" eb="2">
      <t>ホケン</t>
    </rPh>
    <rPh sb="2" eb="5">
      <t>エイセイヒ</t>
    </rPh>
    <phoneticPr fontId="1"/>
  </si>
  <si>
    <t>医療費</t>
    <rPh sb="0" eb="3">
      <t>イリョウヒ</t>
    </rPh>
    <phoneticPr fontId="1"/>
  </si>
  <si>
    <t>被服費</t>
    <rPh sb="0" eb="3">
      <t>ヒフクヒ</t>
    </rPh>
    <phoneticPr fontId="1"/>
  </si>
  <si>
    <t>教養娯楽費</t>
    <rPh sb="0" eb="2">
      <t>キョウヨウ</t>
    </rPh>
    <rPh sb="2" eb="5">
      <t>ゴラクヒ</t>
    </rPh>
    <phoneticPr fontId="1"/>
  </si>
  <si>
    <t>日用品費</t>
    <rPh sb="0" eb="3">
      <t>ニチヨウヒン</t>
    </rPh>
    <rPh sb="3" eb="4">
      <t>ヒ</t>
    </rPh>
    <phoneticPr fontId="1"/>
  </si>
  <si>
    <t>　　小　　計</t>
    <rPh sb="2" eb="3">
      <t>ショウ</t>
    </rPh>
    <rPh sb="5" eb="6">
      <t>ケイ</t>
    </rPh>
    <phoneticPr fontId="1"/>
  </si>
  <si>
    <t>葬祭費</t>
    <rPh sb="0" eb="3">
      <t>ソウサイヒ</t>
    </rPh>
    <phoneticPr fontId="1"/>
  </si>
  <si>
    <t>施設名　　</t>
    <rPh sb="0" eb="3">
      <t>シセツメイ</t>
    </rPh>
    <phoneticPr fontId="1"/>
  </si>
  <si>
    <t>　　計上すること。</t>
    <rPh sb="2" eb="4">
      <t>ケイジョウ</t>
    </rPh>
    <phoneticPr fontId="1"/>
  </si>
  <si>
    <t>　　対象経費」の欄には，指定を受けた場合の配置基準表における人員に係る経費を</t>
    <rPh sb="2" eb="4">
      <t>タイショウ</t>
    </rPh>
    <rPh sb="4" eb="6">
      <t>ケイヒ</t>
    </rPh>
    <rPh sb="8" eb="9">
      <t>ラン</t>
    </rPh>
    <rPh sb="12" eb="14">
      <t>シテイ</t>
    </rPh>
    <rPh sb="15" eb="16">
      <t>ウ</t>
    </rPh>
    <rPh sb="18" eb="20">
      <t>バアイ</t>
    </rPh>
    <rPh sb="21" eb="23">
      <t>ハイチ</t>
    </rPh>
    <rPh sb="23" eb="25">
      <t>キジュン</t>
    </rPh>
    <rPh sb="25" eb="26">
      <t>オモテ</t>
    </rPh>
    <rPh sb="30" eb="32">
      <t>ジンイン</t>
    </rPh>
    <rPh sb="33" eb="34">
      <t>カカワ</t>
    </rPh>
    <rPh sb="35" eb="37">
      <t>ケイヒ</t>
    </rPh>
    <phoneticPr fontId="1"/>
  </si>
  <si>
    <t>対　象　経　費</t>
    <rPh sb="0" eb="1">
      <t>タイ</t>
    </rPh>
    <rPh sb="2" eb="3">
      <t>ゾウ</t>
    </rPh>
    <rPh sb="4" eb="5">
      <t>ヘ</t>
    </rPh>
    <rPh sb="6" eb="7">
      <t>ヒ</t>
    </rPh>
    <phoneticPr fontId="1"/>
  </si>
  <si>
    <t>　　　　を日数まで合算した上で，１か月未満の日数について上記１の処理を行うこと。</t>
    <rPh sb="5" eb="7">
      <t>ニッスウ</t>
    </rPh>
    <rPh sb="9" eb="11">
      <t>ガッサン</t>
    </rPh>
    <rPh sb="13" eb="14">
      <t>ウエ</t>
    </rPh>
    <rPh sb="18" eb="19">
      <t>ツキ</t>
    </rPh>
    <rPh sb="19" eb="21">
      <t>ミマン</t>
    </rPh>
    <rPh sb="22" eb="24">
      <t>ニッスウ</t>
    </rPh>
    <rPh sb="28" eb="30">
      <t>ジョウキ</t>
    </rPh>
    <rPh sb="32" eb="34">
      <t>ショリ</t>
    </rPh>
    <rPh sb="35" eb="36">
      <t>オコナ</t>
    </rPh>
    <phoneticPr fontId="16"/>
  </si>
  <si>
    <t>区　　　分</t>
    <rPh sb="0" eb="1">
      <t>ク</t>
    </rPh>
    <rPh sb="4" eb="5">
      <t>ブン</t>
    </rPh>
    <phoneticPr fontId="1"/>
  </si>
  <si>
    <t>施設名</t>
    <rPh sb="0" eb="2">
      <t>シセツ</t>
    </rPh>
    <rPh sb="2" eb="3">
      <t>メイ</t>
    </rPh>
    <phoneticPr fontId="1"/>
  </si>
  <si>
    <t>補助金交付決定通知の指令番号</t>
    <rPh sb="0" eb="3">
      <t>ホジョキン</t>
    </rPh>
    <rPh sb="3" eb="5">
      <t>コウフ</t>
    </rPh>
    <rPh sb="5" eb="7">
      <t>ケッテイ</t>
    </rPh>
    <rPh sb="7" eb="9">
      <t>ツウチ</t>
    </rPh>
    <rPh sb="10" eb="12">
      <t>シレイ</t>
    </rPh>
    <rPh sb="12" eb="14">
      <t>バンゴウ</t>
    </rPh>
    <phoneticPr fontId="1"/>
  </si>
  <si>
    <t>（当初決定の番号）を入力</t>
    <rPh sb="1" eb="3">
      <t>トウショ</t>
    </rPh>
    <rPh sb="3" eb="5">
      <t>ケッテイ</t>
    </rPh>
    <rPh sb="6" eb="8">
      <t>バンゴウ</t>
    </rPh>
    <rPh sb="10" eb="12">
      <t>ニュウリョク</t>
    </rPh>
    <phoneticPr fontId="1"/>
  </si>
  <si>
    <t>補助基本額</t>
    <rPh sb="0" eb="2">
      <t>ホジョ</t>
    </rPh>
    <rPh sb="2" eb="4">
      <t>キホン</t>
    </rPh>
    <rPh sb="4" eb="5">
      <t>ガク</t>
    </rPh>
    <phoneticPr fontId="1"/>
  </si>
  <si>
    <t>理事長</t>
    <rPh sb="0" eb="3">
      <t>リジチョウ</t>
    </rPh>
    <phoneticPr fontId="1"/>
  </si>
  <si>
    <t>（宛先）旭川市長</t>
    <rPh sb="1" eb="3">
      <t>アテサキ</t>
    </rPh>
    <rPh sb="4" eb="6">
      <t>アサヒカワ</t>
    </rPh>
    <rPh sb="6" eb="8">
      <t>シチョウ</t>
    </rPh>
    <phoneticPr fontId="1"/>
  </si>
  <si>
    <t>補助事業者</t>
    <rPh sb="0" eb="2">
      <t>ホジョ</t>
    </rPh>
    <rPh sb="2" eb="5">
      <t>ジギョウシャ</t>
    </rPh>
    <phoneticPr fontId="1"/>
  </si>
  <si>
    <t>様式第３号</t>
    <rPh sb="0" eb="2">
      <t>ヨウシキ</t>
    </rPh>
    <rPh sb="2" eb="3">
      <t>ダイ</t>
    </rPh>
    <rPh sb="4" eb="5">
      <t>ゴウ</t>
    </rPh>
    <phoneticPr fontId="1"/>
  </si>
  <si>
    <t>様式第２号</t>
    <rPh sb="0" eb="2">
      <t>ヨウシキ</t>
    </rPh>
    <rPh sb="2" eb="3">
      <t>ダイ</t>
    </rPh>
    <rPh sb="4" eb="5">
      <t>ゴウ</t>
    </rPh>
    <phoneticPr fontId="1"/>
  </si>
  <si>
    <t>補　助　金　所　要　額　調　書</t>
    <rPh sb="0" eb="1">
      <t>ホ</t>
    </rPh>
    <rPh sb="2" eb="3">
      <t>スケ</t>
    </rPh>
    <rPh sb="4" eb="5">
      <t>キン</t>
    </rPh>
    <rPh sb="6" eb="7">
      <t>トコロ</t>
    </rPh>
    <rPh sb="8" eb="9">
      <t>ヨウ</t>
    </rPh>
    <rPh sb="10" eb="11">
      <t>ガク</t>
    </rPh>
    <rPh sb="12" eb="13">
      <t>チョウ</t>
    </rPh>
    <rPh sb="14" eb="15">
      <t>ショ</t>
    </rPh>
    <phoneticPr fontId="1"/>
  </si>
  <si>
    <t>事務費本人</t>
    <rPh sb="0" eb="3">
      <t>ジムヒ</t>
    </rPh>
    <rPh sb="3" eb="5">
      <t>ホンニン</t>
    </rPh>
    <phoneticPr fontId="1"/>
  </si>
  <si>
    <t>補助事業に要する経費</t>
    <rPh sb="0" eb="2">
      <t>ホジョ</t>
    </rPh>
    <rPh sb="2" eb="4">
      <t>ジギョウ</t>
    </rPh>
    <rPh sb="5" eb="6">
      <t>ヨウ</t>
    </rPh>
    <rPh sb="8" eb="10">
      <t>ケイヒ</t>
    </rPh>
    <phoneticPr fontId="1"/>
  </si>
  <si>
    <t>補助対象経費</t>
    <rPh sb="0" eb="2">
      <t>ホジョ</t>
    </rPh>
    <rPh sb="2" eb="4">
      <t>タイショウ</t>
    </rPh>
    <rPh sb="4" eb="6">
      <t>ケイヒ</t>
    </rPh>
    <phoneticPr fontId="1"/>
  </si>
  <si>
    <t>補助基準額</t>
    <rPh sb="0" eb="2">
      <t>ホジョ</t>
    </rPh>
    <rPh sb="2" eb="4">
      <t>キジュン</t>
    </rPh>
    <rPh sb="4" eb="5">
      <t>ガク</t>
    </rPh>
    <phoneticPr fontId="1"/>
  </si>
  <si>
    <t>（注）　単価の変動があった場合は、異なる単価を使用した各月　</t>
    <rPh sb="1" eb="2">
      <t>チュウ</t>
    </rPh>
    <rPh sb="4" eb="6">
      <t>タンカ</t>
    </rPh>
    <rPh sb="7" eb="9">
      <t>ヘンドウ</t>
    </rPh>
    <rPh sb="13" eb="15">
      <t>バアイ</t>
    </rPh>
    <rPh sb="17" eb="18">
      <t>コト</t>
    </rPh>
    <rPh sb="20" eb="22">
      <t>タンカ</t>
    </rPh>
    <rPh sb="23" eb="25">
      <t>シヨウ</t>
    </rPh>
    <rPh sb="27" eb="29">
      <t>カクツキ</t>
    </rPh>
    <phoneticPr fontId="1"/>
  </si>
  <si>
    <t>徴収予定額</t>
    <rPh sb="0" eb="2">
      <t>チョウシュウ</t>
    </rPh>
    <rPh sb="2" eb="5">
      <t>ヨテイガク</t>
    </rPh>
    <phoneticPr fontId="1"/>
  </si>
  <si>
    <t>[（Ｂ）又は（Ｃ）]-（Ｄ）</t>
    <rPh sb="4" eb="5">
      <t>マタ</t>
    </rPh>
    <phoneticPr fontId="1"/>
  </si>
  <si>
    <t>補助申請額</t>
    <rPh sb="0" eb="2">
      <t>ホジョ</t>
    </rPh>
    <rPh sb="2" eb="5">
      <t>シンセイガク</t>
    </rPh>
    <phoneticPr fontId="1"/>
  </si>
  <si>
    <t>備　　　　考</t>
    <rPh sb="0" eb="1">
      <t>ビ</t>
    </rPh>
    <rPh sb="5" eb="6">
      <t>コウ</t>
    </rPh>
    <phoneticPr fontId="1"/>
  </si>
  <si>
    <t>（Ｂ）</t>
  </si>
  <si>
    <t>（Ｃ）</t>
  </si>
  <si>
    <t>（Ｄ）</t>
  </si>
  <si>
    <t>　　　　　２　（Ｃ）欄は，事務費基準額の合計額を記入すること。</t>
    <rPh sb="10" eb="11">
      <t>ラン</t>
    </rPh>
    <rPh sb="13" eb="16">
      <t>ジムヒ</t>
    </rPh>
    <rPh sb="16" eb="18">
      <t>キジュン</t>
    </rPh>
    <rPh sb="18" eb="19">
      <t>ガク</t>
    </rPh>
    <rPh sb="20" eb="22">
      <t>ゴウケイ</t>
    </rPh>
    <rPh sb="22" eb="23">
      <t>ガク</t>
    </rPh>
    <rPh sb="24" eb="26">
      <t>キニュウ</t>
    </rPh>
    <phoneticPr fontId="1"/>
  </si>
  <si>
    <t>　　　　　３　（Ｄ）欄は，国の基準に従い利用者本人からの徴収予定額の合計を記入すること。</t>
    <rPh sb="10" eb="11">
      <t>ラン</t>
    </rPh>
    <rPh sb="13" eb="14">
      <t>クニ</t>
    </rPh>
    <rPh sb="15" eb="17">
      <t>キジュン</t>
    </rPh>
    <rPh sb="18" eb="19">
      <t>シタガ</t>
    </rPh>
    <rPh sb="20" eb="23">
      <t>リヨウシャ</t>
    </rPh>
    <rPh sb="23" eb="25">
      <t>ホンニン</t>
    </rPh>
    <rPh sb="28" eb="30">
      <t>チョウシュウ</t>
    </rPh>
    <rPh sb="30" eb="33">
      <t>ヨテイガク</t>
    </rPh>
    <rPh sb="34" eb="36">
      <t>ゴウケイ</t>
    </rPh>
    <rPh sb="37" eb="39">
      <t>キニュウ</t>
    </rPh>
    <phoneticPr fontId="1"/>
  </si>
  <si>
    <t>　　　　　　　なお，特別運営費を支出する場合は，その基準額を控除した額を記入し，「備考」欄にその特別運営費の額を記入すること。</t>
    <rPh sb="10" eb="12">
      <t>トクベツ</t>
    </rPh>
    <rPh sb="12" eb="15">
      <t>ウンエイヒ</t>
    </rPh>
    <rPh sb="16" eb="18">
      <t>シシュツ</t>
    </rPh>
    <rPh sb="20" eb="22">
      <t>バアイ</t>
    </rPh>
    <rPh sb="26" eb="28">
      <t>キジュン</t>
    </rPh>
    <rPh sb="28" eb="29">
      <t>ガク</t>
    </rPh>
    <rPh sb="30" eb="32">
      <t>コウジョ</t>
    </rPh>
    <rPh sb="34" eb="35">
      <t>ガク</t>
    </rPh>
    <rPh sb="36" eb="38">
      <t>キニュウ</t>
    </rPh>
    <rPh sb="41" eb="43">
      <t>ビコウ</t>
    </rPh>
    <rPh sb="44" eb="45">
      <t>ラン</t>
    </rPh>
    <rPh sb="48" eb="50">
      <t>トクベツ</t>
    </rPh>
    <rPh sb="50" eb="53">
      <t>ウンエイヒ</t>
    </rPh>
    <rPh sb="54" eb="55">
      <t>ガク</t>
    </rPh>
    <rPh sb="56" eb="58">
      <t>キニュウ</t>
    </rPh>
    <phoneticPr fontId="1"/>
  </si>
  <si>
    <t>当初交付決定による補助金額↓</t>
    <rPh sb="0" eb="2">
      <t>トウショ</t>
    </rPh>
    <rPh sb="2" eb="4">
      <t>コウフ</t>
    </rPh>
    <rPh sb="4" eb="6">
      <t>ケッテイ</t>
    </rPh>
    <rPh sb="9" eb="12">
      <t>ホジョキン</t>
    </rPh>
    <rPh sb="12" eb="13">
      <t>ガク</t>
    </rPh>
    <phoneticPr fontId="1"/>
  </si>
  <si>
    <t>（半角数字）</t>
    <rPh sb="1" eb="3">
      <t>ハンカク</t>
    </rPh>
    <rPh sb="3" eb="5">
      <t>スウジ</t>
    </rPh>
    <phoneticPr fontId="1"/>
  </si>
  <si>
    <t>様式第４号</t>
    <rPh sb="0" eb="2">
      <t>ヨウシキ</t>
    </rPh>
    <rPh sb="2" eb="3">
      <t>ダイ</t>
    </rPh>
    <rPh sb="4" eb="5">
      <t>ゴウ</t>
    </rPh>
    <phoneticPr fontId="1"/>
  </si>
  <si>
    <t>２　変更後の補助金申請額</t>
    <rPh sb="2" eb="5">
      <t>ヘンコウゴ</t>
    </rPh>
    <rPh sb="6" eb="9">
      <t>ホジョキン</t>
    </rPh>
    <rPh sb="9" eb="12">
      <t>シンセイガク</t>
    </rPh>
    <phoneticPr fontId="1"/>
  </si>
  <si>
    <t>３　変更の理由</t>
    <rPh sb="2" eb="4">
      <t>ヘンコウ</t>
    </rPh>
    <rPh sb="5" eb="7">
      <t>リユウ</t>
    </rPh>
    <phoneticPr fontId="1"/>
  </si>
  <si>
    <t>１　補助金交付決定額</t>
    <rPh sb="2" eb="5">
      <t>ホジョキン</t>
    </rPh>
    <rPh sb="5" eb="7">
      <t>コウフ</t>
    </rPh>
    <rPh sb="7" eb="9">
      <t>ケッテイ</t>
    </rPh>
    <rPh sb="9" eb="10">
      <t>ガク</t>
    </rPh>
    <phoneticPr fontId="1"/>
  </si>
  <si>
    <t>↓（半角数字のみ入力）</t>
    <rPh sb="2" eb="4">
      <t>ハンカク</t>
    </rPh>
    <rPh sb="4" eb="6">
      <t>スウジ</t>
    </rPh>
    <rPh sb="8" eb="10">
      <t>ニュウリョク</t>
    </rPh>
    <phoneticPr fontId="1"/>
  </si>
  <si>
    <t>旭　川　　譲　治</t>
    <rPh sb="0" eb="1">
      <t>アサヒ</t>
    </rPh>
    <rPh sb="2" eb="3">
      <t>カワ</t>
    </rPh>
    <rPh sb="5" eb="6">
      <t>ユズル</t>
    </rPh>
    <rPh sb="7" eb="8">
      <t>オサム</t>
    </rPh>
    <phoneticPr fontId="1"/>
  </si>
  <si>
    <t>変更申請提出日↓（半角数字のみ入力）</t>
    <rPh sb="0" eb="2">
      <t>ヘンコウ</t>
    </rPh>
    <rPh sb="2" eb="4">
      <t>シンセイ</t>
    </rPh>
    <rPh sb="4" eb="6">
      <t>テイシュツ</t>
    </rPh>
    <rPh sb="6" eb="7">
      <t>ビ</t>
    </rPh>
    <rPh sb="9" eb="11">
      <t>ハンカク</t>
    </rPh>
    <rPh sb="11" eb="13">
      <t>スウジ</t>
    </rPh>
    <rPh sb="15" eb="17">
      <t>ニュウリョク</t>
    </rPh>
    <phoneticPr fontId="1"/>
  </si>
  <si>
    <t>法人名称等を入力</t>
    <rPh sb="0" eb="2">
      <t>ホウジン</t>
    </rPh>
    <rPh sb="2" eb="4">
      <t>メイショウ</t>
    </rPh>
    <rPh sb="4" eb="5">
      <t>トウ</t>
    </rPh>
    <rPh sb="6" eb="8">
      <t>ニュウリョク</t>
    </rPh>
    <phoneticPr fontId="1"/>
  </si>
  <si>
    <t>法人名称</t>
    <rPh sb="0" eb="2">
      <t>ホウジン</t>
    </rPh>
    <rPh sb="2" eb="4">
      <t>メイショウ</t>
    </rPh>
    <phoneticPr fontId="1"/>
  </si>
  <si>
    <t>旭川軽費園</t>
    <rPh sb="0" eb="2">
      <t>アサヒカワ</t>
    </rPh>
    <rPh sb="2" eb="4">
      <t>ケイヒ</t>
    </rPh>
    <rPh sb="4" eb="5">
      <t>エン</t>
    </rPh>
    <phoneticPr fontId="1"/>
  </si>
  <si>
    <t>（注１）　各月の利用人員は，各月初日の実利用人員を記入すること。（ただし，事業開始後</t>
    <rPh sb="1" eb="2">
      <t>チュウ</t>
    </rPh>
    <rPh sb="5" eb="7">
      <t>カクツキ</t>
    </rPh>
    <rPh sb="8" eb="10">
      <t>リヨウ</t>
    </rPh>
    <rPh sb="10" eb="12">
      <t>ジンイン</t>
    </rPh>
    <rPh sb="14" eb="16">
      <t>カクツキ</t>
    </rPh>
    <rPh sb="16" eb="18">
      <t>ショニチ</t>
    </rPh>
    <rPh sb="19" eb="21">
      <t>ジツリ</t>
    </rPh>
    <rPh sb="21" eb="22">
      <t>ヨウジン</t>
    </rPh>
    <rPh sb="22" eb="24">
      <t>ジンイン</t>
    </rPh>
    <rPh sb="25" eb="27">
      <t>キニュウ</t>
    </rPh>
    <rPh sb="37" eb="39">
      <t>ジギョウ</t>
    </rPh>
    <rPh sb="39" eb="42">
      <t>カイシゴ</t>
    </rPh>
    <phoneticPr fontId="1"/>
  </si>
  <si>
    <t>　　　　３か月を経過した日の属する月までは，３０日又は当該月の実日数で除した人員によ</t>
    <rPh sb="6" eb="7">
      <t>ツキ</t>
    </rPh>
    <rPh sb="8" eb="10">
      <t>ケイカ</t>
    </rPh>
    <rPh sb="12" eb="13">
      <t>ヒ</t>
    </rPh>
    <rPh sb="14" eb="15">
      <t>ゾク</t>
    </rPh>
    <rPh sb="17" eb="18">
      <t>ツキ</t>
    </rPh>
    <rPh sb="24" eb="25">
      <t>ニチ</t>
    </rPh>
    <rPh sb="25" eb="26">
      <t>マタ</t>
    </rPh>
    <rPh sb="27" eb="29">
      <t>トウガイ</t>
    </rPh>
    <rPh sb="29" eb="30">
      <t>ツキ</t>
    </rPh>
    <rPh sb="31" eb="32">
      <t>ジツ</t>
    </rPh>
    <rPh sb="32" eb="34">
      <t>ニッスウ</t>
    </rPh>
    <rPh sb="35" eb="36">
      <t>ジョ</t>
    </rPh>
    <rPh sb="38" eb="40">
      <t>ジンイン</t>
    </rPh>
    <phoneticPr fontId="1"/>
  </si>
  <si>
    <t>（注２）　本表については，特定施設入居者生活介護の指定を受けた施設については，一般</t>
    <rPh sb="1" eb="2">
      <t>チュウ</t>
    </rPh>
    <rPh sb="5" eb="6">
      <t>ホン</t>
    </rPh>
    <rPh sb="6" eb="7">
      <t>ヒョウ</t>
    </rPh>
    <rPh sb="13" eb="15">
      <t>トクテイ</t>
    </rPh>
    <rPh sb="15" eb="17">
      <t>シセツ</t>
    </rPh>
    <rPh sb="17" eb="20">
      <t>ニュウキョシャ</t>
    </rPh>
    <rPh sb="20" eb="22">
      <t>セイカツ</t>
    </rPh>
    <rPh sb="22" eb="24">
      <t>カイゴ</t>
    </rPh>
    <rPh sb="25" eb="27">
      <t>シテイ</t>
    </rPh>
    <rPh sb="28" eb="29">
      <t/>
    </rPh>
    <phoneticPr fontId="1"/>
  </si>
  <si>
    <t>　　　　入所者分，特定施設入居者生活介護対象者分をそれぞれ作成すること。</t>
    <rPh sb="13" eb="15">
      <t>ニュウキョ</t>
    </rPh>
    <phoneticPr fontId="1"/>
  </si>
  <si>
    <t>（注）１　単価区分ごとに別々に記入し，「備考」欄に加算・月別等その理由を簡潔</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phoneticPr fontId="1"/>
  </si>
  <si>
    <t>対象職員数</t>
    <rPh sb="0" eb="2">
      <t>たいしょう</t>
    </rPh>
    <rPh sb="2" eb="5">
      <t>しょくいんすう</t>
    </rPh>
    <phoneticPr fontId="15" type="Hiragana"/>
  </si>
  <si>
    <t>　　　３　本表については，特定施設入居者生活介護の指定を受けた施設については，</t>
    <rPh sb="5" eb="6">
      <t>ホン</t>
    </rPh>
    <rPh sb="6" eb="7">
      <t>ヒョウ</t>
    </rPh>
    <rPh sb="13" eb="15">
      <t>トクテイ</t>
    </rPh>
    <rPh sb="15" eb="17">
      <t>シセツ</t>
    </rPh>
    <rPh sb="17" eb="20">
      <t>ニュウキョシャ</t>
    </rPh>
    <rPh sb="20" eb="22">
      <t>セイカツ</t>
    </rPh>
    <rPh sb="22" eb="24">
      <t>カイゴ</t>
    </rPh>
    <rPh sb="25" eb="27">
      <t>シテイ</t>
    </rPh>
    <rPh sb="28" eb="29">
      <t>ウ</t>
    </rPh>
    <rPh sb="31" eb="33">
      <t>シセツ</t>
    </rPh>
    <phoneticPr fontId="1"/>
  </si>
  <si>
    <t>　　　　一般入所者分，特定施設入居者生活介護対象者分をそれぞれ作成すること。</t>
    <rPh sb="4" eb="6">
      <t>イッパン</t>
    </rPh>
    <rPh sb="6" eb="9">
      <t>ニュウショシャ</t>
    </rPh>
    <rPh sb="9" eb="10">
      <t>ブン</t>
    </rPh>
    <rPh sb="11" eb="13">
      <t>トクテイ</t>
    </rPh>
    <rPh sb="13" eb="15">
      <t>シセツ</t>
    </rPh>
    <rPh sb="15" eb="18">
      <t>ニュウキョシャ</t>
    </rPh>
    <rPh sb="18" eb="20">
      <t>セイカツ</t>
    </rPh>
    <rPh sb="20" eb="22">
      <t>カイゴ</t>
    </rPh>
    <rPh sb="22" eb="25">
      <t>タイショウシャ</t>
    </rPh>
    <rPh sb="25" eb="26">
      <t>ブン</t>
    </rPh>
    <rPh sb="31" eb="33">
      <t>サクセイ</t>
    </rPh>
    <phoneticPr fontId="1"/>
  </si>
  <si>
    <t>（注）１　本表については，補助対象職員のみを計上すること。</t>
    <rPh sb="1" eb="2">
      <t>チュウ</t>
    </rPh>
    <rPh sb="5" eb="6">
      <t>ホン</t>
    </rPh>
    <rPh sb="6" eb="7">
      <t>ヒョウ</t>
    </rPh>
    <rPh sb="13" eb="15">
      <t>ホジョ</t>
    </rPh>
    <rPh sb="15" eb="17">
      <t>タイショウ</t>
    </rPh>
    <rPh sb="17" eb="19">
      <t>ショクイン</t>
    </rPh>
    <rPh sb="22" eb="24">
      <t>ケイジョウ</t>
    </rPh>
    <phoneticPr fontId="16"/>
  </si>
  <si>
    <t>　　　２　本表については，特定施設入居者生活介護の指定を受けた施設については，</t>
    <rPh sb="5" eb="6">
      <t>ホン</t>
    </rPh>
    <rPh sb="6" eb="7">
      <t>ヒョウ</t>
    </rPh>
    <rPh sb="13" eb="15">
      <t>トクテイ</t>
    </rPh>
    <rPh sb="15" eb="17">
      <t>シセツ</t>
    </rPh>
    <rPh sb="17" eb="20">
      <t>ニュウキョシャ</t>
    </rPh>
    <rPh sb="20" eb="22">
      <t>セイカツ</t>
    </rPh>
    <rPh sb="22" eb="24">
      <t>カイゴ</t>
    </rPh>
    <rPh sb="25" eb="27">
      <t>シテイ</t>
    </rPh>
    <rPh sb="28" eb="29">
      <t>ウ</t>
    </rPh>
    <rPh sb="31" eb="33">
      <t>シセツ</t>
    </rPh>
    <phoneticPr fontId="1"/>
  </si>
  <si>
    <t>（注）　上記の表には，①，②に該当する職員の個々の勤務年月数等について記入することとし，記入に当た</t>
    <rPh sb="1" eb="2">
      <t>チュウ</t>
    </rPh>
    <rPh sb="4" eb="6">
      <t>ジョウキ</t>
    </rPh>
    <rPh sb="7" eb="8">
      <t>ヒョウ</t>
    </rPh>
    <rPh sb="15" eb="17">
      <t>ガイトウ</t>
    </rPh>
    <rPh sb="19" eb="21">
      <t>ショクイン</t>
    </rPh>
    <rPh sb="22" eb="24">
      <t>ココ</t>
    </rPh>
    <rPh sb="25" eb="27">
      <t>キンム</t>
    </rPh>
    <rPh sb="27" eb="28">
      <t>ネン</t>
    </rPh>
    <rPh sb="28" eb="30">
      <t>ツキスウ</t>
    </rPh>
    <rPh sb="30" eb="31">
      <t>トウ</t>
    </rPh>
    <rPh sb="35" eb="37">
      <t>キニュウ</t>
    </rPh>
    <rPh sb="44" eb="46">
      <t>キニュウ</t>
    </rPh>
    <rPh sb="47" eb="48">
      <t>ア</t>
    </rPh>
    <phoneticPr fontId="16"/>
  </si>
  <si>
    <t>　　　１　（ｂ）欄，（ｃ）欄及び（ｄ）欄の算定に当たっては，１か月未満の日数はこれを１か月とすること。　</t>
    <rPh sb="8" eb="9">
      <t>ラン</t>
    </rPh>
    <rPh sb="13" eb="14">
      <t>ラン</t>
    </rPh>
    <rPh sb="14" eb="15">
      <t>オヨ</t>
    </rPh>
    <rPh sb="19" eb="20">
      <t>ラン</t>
    </rPh>
    <rPh sb="21" eb="23">
      <t>サンテイ</t>
    </rPh>
    <rPh sb="24" eb="25">
      <t>ア</t>
    </rPh>
    <rPh sb="32" eb="33">
      <t>ツキ</t>
    </rPh>
    <rPh sb="33" eb="35">
      <t>ミマン</t>
    </rPh>
    <rPh sb="36" eb="38">
      <t>ニッスウ</t>
    </rPh>
    <rPh sb="44" eb="45">
      <t>ツキ</t>
    </rPh>
    <phoneticPr fontId="16"/>
  </si>
  <si>
    <t>　　　　　ただし，当該年度４月１日採用者については０月とすること。</t>
    <rPh sb="9" eb="11">
      <t>トウガイ</t>
    </rPh>
    <rPh sb="11" eb="13">
      <t>ネンド</t>
    </rPh>
    <rPh sb="14" eb="15">
      <t>ガツ</t>
    </rPh>
    <rPh sb="16" eb="17">
      <t>ヒ</t>
    </rPh>
    <rPh sb="17" eb="20">
      <t>サイヨウシャ</t>
    </rPh>
    <rPh sb="26" eb="27">
      <t>ツキ</t>
    </rPh>
    <phoneticPr fontId="16"/>
  </si>
  <si>
    <t>　　　２　２以上の施設に勤務した者に係る（ｃ）及び（ｄ）欄の算定に当たっては，各々の施設に勤務した期間</t>
    <rPh sb="6" eb="8">
      <t>イジョウ</t>
    </rPh>
    <rPh sb="9" eb="11">
      <t>シセツ</t>
    </rPh>
    <rPh sb="12" eb="14">
      <t>キンム</t>
    </rPh>
    <rPh sb="16" eb="17">
      <t>モノ</t>
    </rPh>
    <rPh sb="18" eb="19">
      <t>カカ</t>
    </rPh>
    <rPh sb="23" eb="24">
      <t>オヨ</t>
    </rPh>
    <rPh sb="28" eb="29">
      <t>ラン</t>
    </rPh>
    <rPh sb="30" eb="32">
      <t>サンテイ</t>
    </rPh>
    <rPh sb="33" eb="34">
      <t>ア</t>
    </rPh>
    <rPh sb="39" eb="41">
      <t>オノオノ</t>
    </rPh>
    <rPh sb="42" eb="44">
      <t>シセツ</t>
    </rPh>
    <rPh sb="45" eb="47">
      <t>キンム</t>
    </rPh>
    <rPh sb="49" eb="51">
      <t>キカン</t>
    </rPh>
    <phoneticPr fontId="16"/>
  </si>
  <si>
    <t>　　　３　（ｅ）欄の算定に当たっては，６か月以上の端数はこれを１年とし，６か月未満の端数は切り捨てるこ</t>
    <rPh sb="8" eb="9">
      <t>ラン</t>
    </rPh>
    <rPh sb="10" eb="12">
      <t>サンテイ</t>
    </rPh>
    <rPh sb="13" eb="14">
      <t>ア</t>
    </rPh>
    <rPh sb="21" eb="22">
      <t>ツキ</t>
    </rPh>
    <rPh sb="22" eb="24">
      <t>イジョウ</t>
    </rPh>
    <rPh sb="25" eb="27">
      <t>ハスウ</t>
    </rPh>
    <rPh sb="32" eb="33">
      <t>ネン</t>
    </rPh>
    <rPh sb="38" eb="39">
      <t>ツキ</t>
    </rPh>
    <rPh sb="39" eb="41">
      <t>ミマン</t>
    </rPh>
    <rPh sb="42" eb="44">
      <t>ハスウ</t>
    </rPh>
    <rPh sb="45" eb="48">
      <t>キリス</t>
    </rPh>
    <phoneticPr fontId="16"/>
  </si>
  <si>
    <t>　　　　と。</t>
  </si>
  <si>
    <t>冬期加算</t>
  </si>
  <si>
    <t>単価積算内訳</t>
    <rPh sb="0" eb="2">
      <t>タンカ</t>
    </rPh>
    <rPh sb="2" eb="4">
      <t>セキサン</t>
    </rPh>
    <rPh sb="4" eb="6">
      <t>ウチワケ</t>
    </rPh>
    <phoneticPr fontId="1"/>
  </si>
  <si>
    <t>(４月～３月）</t>
    <rPh sb="2" eb="3">
      <t>ツキ</t>
    </rPh>
    <rPh sb="5" eb="6">
      <t>ツキ</t>
    </rPh>
    <phoneticPr fontId="1"/>
  </si>
  <si>
    <t>( 月～ 月）</t>
    <rPh sb="2" eb="3">
      <t>ツキ</t>
    </rPh>
    <rPh sb="5" eb="6">
      <t>ツキ</t>
    </rPh>
    <phoneticPr fontId="1"/>
  </si>
  <si>
    <t>加</t>
    <rPh sb="0" eb="1">
      <t>カ</t>
    </rPh>
    <phoneticPr fontId="1"/>
  </si>
  <si>
    <t>算</t>
    <rPh sb="0" eb="1">
      <t>サン</t>
    </rPh>
    <phoneticPr fontId="1"/>
  </si>
  <si>
    <t>寒冷地加算</t>
    <rPh sb="0" eb="3">
      <t>カンレイチ</t>
    </rPh>
    <rPh sb="3" eb="5">
      <t>カサン</t>
    </rPh>
    <phoneticPr fontId="1"/>
  </si>
  <si>
    <t>分</t>
    <rPh sb="0" eb="1">
      <t>ブン</t>
    </rPh>
    <phoneticPr fontId="1"/>
  </si>
  <si>
    <t>合　　　　　計</t>
    <rPh sb="0" eb="7">
      <t>ゴウケイ</t>
    </rPh>
    <phoneticPr fontId="1"/>
  </si>
  <si>
    <t>　　　の状況を記載すること。</t>
    <rPh sb="4" eb="6">
      <t>ジョウキョウ</t>
    </rPh>
    <rPh sb="7" eb="9">
      <t>キサイ</t>
    </rPh>
    <phoneticPr fontId="1"/>
  </si>
  <si>
    <t>　　　　②　嘱託職員等の非常勤職員のうち１日６時間，月２０日以上勤務する者</t>
    <rPh sb="6" eb="8">
      <t>ショクタク</t>
    </rPh>
    <rPh sb="8" eb="10">
      <t>ショクイン</t>
    </rPh>
    <rPh sb="10" eb="11">
      <t>トウ</t>
    </rPh>
    <rPh sb="12" eb="15">
      <t>ヒジョウキン</t>
    </rPh>
    <rPh sb="15" eb="17">
      <t>ショクイン</t>
    </rPh>
    <rPh sb="21" eb="22">
      <t>ニチ</t>
    </rPh>
    <rPh sb="23" eb="25">
      <t>ジカン</t>
    </rPh>
    <rPh sb="26" eb="27">
      <t>ツキ</t>
    </rPh>
    <rPh sb="29" eb="30">
      <t>ヒ</t>
    </rPh>
    <rPh sb="30" eb="32">
      <t>イジョウ</t>
    </rPh>
    <rPh sb="32" eb="34">
      <t>キンム</t>
    </rPh>
    <rPh sb="36" eb="37">
      <t>シャ</t>
    </rPh>
    <phoneticPr fontId="1"/>
  </si>
  <si>
    <t>（６）　処遇改善支援加算対象職員数算定表</t>
    <rPh sb="4" eb="6">
      <t>しょぐう</t>
    </rPh>
    <rPh sb="6" eb="8">
      <t>かいぜん</t>
    </rPh>
    <rPh sb="8" eb="10">
      <t>しえん</t>
    </rPh>
    <rPh sb="10" eb="12">
      <t>かさん</t>
    </rPh>
    <rPh sb="12" eb="14">
      <t>たいしょう</t>
    </rPh>
    <rPh sb="14" eb="17">
      <t>しょくいんすう</t>
    </rPh>
    <rPh sb="17" eb="19">
      <t>さんてい</t>
    </rPh>
    <rPh sb="19" eb="20">
      <t>ひょう</t>
    </rPh>
    <phoneticPr fontId="15" type="Hiragana"/>
  </si>
  <si>
    <t>４月</t>
    <rPh sb="1" eb="2">
      <t>がつ</t>
    </rPh>
    <phoneticPr fontId="15" type="Hiragana"/>
  </si>
  <si>
    <t>合計</t>
    <rPh sb="0" eb="2">
      <t>ごうけい</t>
    </rPh>
    <phoneticPr fontId="15" type="Hiragana"/>
  </si>
  <si>
    <t>A</t>
  </si>
  <si>
    <t>特定施設入居者生活介護
を担当する介護職員数
(常勤換算)</t>
    <rPh sb="0" eb="2">
      <t>とくてい</t>
    </rPh>
    <rPh sb="2" eb="4">
      <t>しせつ</t>
    </rPh>
    <rPh sb="4" eb="7">
      <t>にゅうきょしゃ</t>
    </rPh>
    <rPh sb="7" eb="9">
      <t>せいかつ</t>
    </rPh>
    <rPh sb="9" eb="11">
      <t>かいご</t>
    </rPh>
    <rPh sb="13" eb="15">
      <t>たんとう</t>
    </rPh>
    <rPh sb="17" eb="19">
      <t>かいご</t>
    </rPh>
    <rPh sb="19" eb="22">
      <t>しょくいんすう</t>
    </rPh>
    <rPh sb="24" eb="26">
      <t>じょうきん</t>
    </rPh>
    <rPh sb="26" eb="28">
      <t>かんさん</t>
    </rPh>
    <phoneticPr fontId="15" type="Hiragana"/>
  </si>
  <si>
    <t>B</t>
  </si>
  <si>
    <t>C=A-B</t>
  </si>
  <si>
    <t>処遇改善支援加算</t>
    <rPh sb="0" eb="2">
      <t>ショグウ</t>
    </rPh>
    <rPh sb="2" eb="4">
      <t>カイゼン</t>
    </rPh>
    <rPh sb="4" eb="6">
      <t>シエン</t>
    </rPh>
    <rPh sb="6" eb="8">
      <t>カサン</t>
    </rPh>
    <phoneticPr fontId="1"/>
  </si>
  <si>
    <t>一般生活費改定加算</t>
    <rPh sb="0" eb="2">
      <t>イッパン</t>
    </rPh>
    <rPh sb="2" eb="5">
      <t>セイカツヒ</t>
    </rPh>
    <rPh sb="5" eb="7">
      <t>カイテイ</t>
    </rPh>
    <rPh sb="7" eb="9">
      <t>カサン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</si>
</sst>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9">
    <numFmt numFmtId="176" formatCode="&quot;令和&quot;#&quot;年度&quot;"/>
    <numFmt numFmtId="177" formatCode="[DBNum3]&quot;令和&quot;#&quot;年&quot;"/>
    <numFmt numFmtId="178" formatCode="[DBNum3]#&quot;月&quot;"/>
    <numFmt numFmtId="179" formatCode="[DBNum3]#&quot;日付け&quot;"/>
    <numFmt numFmtId="180" formatCode="[DBNum3]#&quot;日&quot;"/>
    <numFmt numFmtId="181" formatCode="[DBNum3]#,###&quot;円&quot;"/>
    <numFmt numFmtId="182" formatCode="[DBNum3]&quot;旭長社指令第&quot;#&quot;号&quot;"/>
    <numFmt numFmtId="183" formatCode="[DBNum3]&quot;旭介高指令第&quot;#&quot;号&quot;"/>
    <numFmt numFmtId="184" formatCode="[DBNum3]&quot;令和&quot;#&quot;年度　軽費老人ホーム運営費補助金変更承認申請書&quot;"/>
    <numFmt numFmtId="185" formatCode="#"/>
    <numFmt numFmtId="186" formatCode="[DBNum3]&quot;平成&quot;#&quot;年　３月３１日&quot;"/>
    <numFmt numFmtId="187" formatCode="0_ "/>
    <numFmt numFmtId="188" formatCode="#&quot; &quot;"/>
    <numFmt numFmtId="189" formatCode="0&quot;年&quot;"/>
    <numFmt numFmtId="190" formatCode="0&quot;月&quot;"/>
    <numFmt numFmtId="191" formatCode="&quot;令和&quot;#&quot;年4月1日&quot;"/>
    <numFmt numFmtId="192" formatCode="#&quot;年&quot;"/>
    <numFmt numFmtId="193" formatCode="#&quot;月&quot;"/>
    <numFmt numFmtId="194" formatCode="#,##0.0_ "/>
  </numFmts>
  <fonts count="17">
    <font>
      <sz val="11"/>
      <color auto="1"/>
      <name val="ＭＳ Ｐゴシック"/>
      <family val="3"/>
    </font>
    <font>
      <sz val="6"/>
      <color auto="1"/>
      <name val="ＭＳ Ｐゴシック"/>
      <family val="3"/>
    </font>
    <font>
      <sz val="11"/>
      <color auto="1"/>
      <name val="ＭＳ Ｐゴシック"/>
      <family val="3"/>
    </font>
    <font>
      <sz val="11"/>
      <color auto="1"/>
      <name val="ＭＳ 明朝"/>
      <family val="1"/>
    </font>
    <font>
      <sz val="11"/>
      <color auto="1"/>
      <name val="ＭＳ Ｐ明朝"/>
      <family val="1"/>
    </font>
    <font>
      <sz val="14"/>
      <color auto="1"/>
      <name val="ＭＳ Ｐ明朝"/>
      <family val="1"/>
    </font>
    <font>
      <sz val="10"/>
      <color auto="1"/>
      <name val="明朝"/>
      <family val="1"/>
    </font>
    <font>
      <sz val="11"/>
      <color auto="1"/>
      <name val="明朝"/>
      <family val="1"/>
    </font>
    <font>
      <b/>
      <sz val="10"/>
      <color auto="1"/>
      <name val="明朝"/>
      <family val="1"/>
    </font>
    <font>
      <sz val="8"/>
      <color auto="1"/>
      <name val="明朝"/>
      <family val="1"/>
    </font>
    <font>
      <sz val="9"/>
      <color auto="1"/>
      <name val="明朝"/>
      <family val="1"/>
    </font>
    <font>
      <b/>
      <sz val="11"/>
      <color auto="1"/>
      <name val="ＭＳ Ｐゴシック"/>
      <family val="3"/>
    </font>
    <font>
      <sz val="9"/>
      <color auto="1"/>
      <name val="ＭＳ Ｐゴシック"/>
      <family val="3"/>
    </font>
    <font>
      <sz val="10"/>
      <color auto="1"/>
      <name val="ＭＳ Ｐゴシック"/>
      <family val="3"/>
    </font>
    <font>
      <sz val="6"/>
      <color auto="1"/>
      <name val="明朝"/>
      <family val="3"/>
    </font>
    <font>
      <sz val="6"/>
      <color auto="1"/>
      <name val="游ゴシック"/>
      <family val="3"/>
    </font>
    <font>
      <sz val="10"/>
      <color auto="1"/>
      <name val="明朝"/>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38" fontId="2" fillId="0" borderId="0" applyFont="0" applyFill="0" applyBorder="0" applyAlignment="0" applyProtection="0"/>
    <xf numFmtId="9" fontId="2" fillId="0" borderId="0" applyFont="0" applyFill="0" applyBorder="0" applyAlignment="0" applyProtection="0"/>
  </cellStyleXfs>
  <cellXfs count="256">
    <xf numFmtId="0" fontId="0" fillId="0" borderId="0" xfId="0"/>
    <xf numFmtId="0" fontId="0" fillId="0" borderId="1" xfId="0" applyBorder="1" applyAlignment="1">
      <alignment horizontal="center"/>
    </xf>
    <xf numFmtId="0" fontId="0" fillId="0" borderId="2" xfId="0" applyBorder="1" applyAlignment="1">
      <alignment shrinkToFit="1"/>
    </xf>
    <xf numFmtId="176" fontId="0" fillId="0" borderId="1" xfId="0" applyNumberFormat="1" applyBorder="1" applyAlignment="1">
      <alignment horizontal="center"/>
    </xf>
    <xf numFmtId="38" fontId="0" fillId="0" borderId="1" xfId="1" applyFont="1" applyBorder="1"/>
    <xf numFmtId="0" fontId="0" fillId="0" borderId="1" xfId="0" applyBorder="1"/>
    <xf numFmtId="0" fontId="0" fillId="0" borderId="0" xfId="0" applyAlignment="1">
      <alignment horizontal="right"/>
    </xf>
    <xf numFmtId="0" fontId="0" fillId="0" borderId="3" xfId="0" applyBorder="1" applyAlignment="1">
      <alignment shrinkToFit="1"/>
    </xf>
    <xf numFmtId="0" fontId="0" fillId="0" borderId="4" xfId="0" applyBorder="1" applyAlignment="1">
      <alignment shrinkToFit="1"/>
    </xf>
    <xf numFmtId="0" fontId="0" fillId="0" borderId="5" xfId="0" applyFill="1" applyBorder="1"/>
    <xf numFmtId="0" fontId="3" fillId="0" borderId="0" xfId="0" applyFont="1" applyAlignment="1">
      <alignment vertical="center"/>
    </xf>
    <xf numFmtId="0" fontId="0" fillId="0" borderId="0" xfId="0" applyFont="1" applyAlignment="1">
      <alignment vertical="center"/>
    </xf>
    <xf numFmtId="177" fontId="0" fillId="0" borderId="6" xfId="0" applyNumberFormat="1" applyFont="1" applyBorder="1" applyAlignment="1" applyProtection="1">
      <alignment vertical="center" shrinkToFit="1"/>
    </xf>
    <xf numFmtId="178" fontId="0" fillId="0" borderId="1" xfId="0" applyNumberFormat="1" applyFont="1" applyBorder="1" applyAlignment="1" applyProtection="1">
      <alignment vertical="center" shrinkToFit="1"/>
      <protection locked="0"/>
    </xf>
    <xf numFmtId="179" fontId="0" fillId="0" borderId="1" xfId="0" applyNumberFormat="1" applyFont="1" applyBorder="1" applyAlignment="1" applyProtection="1">
      <alignment vertical="center" shrinkToFit="1"/>
      <protection locked="0"/>
    </xf>
    <xf numFmtId="180" fontId="0" fillId="0" borderId="1" xfId="0" applyNumberFormat="1" applyFont="1" applyBorder="1" applyAlignment="1" applyProtection="1">
      <alignment vertical="center" shrinkToFit="1"/>
      <protection locked="0"/>
    </xf>
    <xf numFmtId="181" fontId="0" fillId="0" borderId="2" xfId="0" applyNumberFormat="1"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182" fontId="0" fillId="0" borderId="1" xfId="0" applyNumberFormat="1" applyFont="1" applyBorder="1" applyAlignment="1" applyProtection="1">
      <alignment vertical="center" shrinkToFit="1"/>
      <protection locked="0"/>
    </xf>
    <xf numFmtId="181" fontId="0" fillId="0" borderId="4" xfId="0" applyNumberFormat="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183" fontId="0" fillId="0" borderId="0" xfId="0" applyNumberFormat="1" applyFont="1" applyBorder="1" applyAlignment="1">
      <alignment vertical="center" shrinkToFit="1"/>
    </xf>
    <xf numFmtId="184" fontId="3" fillId="0" borderId="0" xfId="0" applyNumberFormat="1" applyFont="1" applyAlignment="1">
      <alignment horizontal="center" vertical="center"/>
    </xf>
    <xf numFmtId="0" fontId="3" fillId="0" borderId="0" xfId="0" applyNumberFormat="1" applyFont="1" applyAlignment="1">
      <alignment vertical="distributed" wrapText="1"/>
    </xf>
    <xf numFmtId="0" fontId="0" fillId="0" borderId="0" xfId="0" applyNumberFormat="1" applyAlignment="1">
      <alignment vertical="center" wrapText="1"/>
    </xf>
    <xf numFmtId="181" fontId="3" fillId="0" borderId="0" xfId="0" applyNumberFormat="1" applyFont="1" applyAlignment="1">
      <alignment horizontal="right" vertical="center"/>
    </xf>
    <xf numFmtId="0" fontId="3" fillId="0" borderId="0" xfId="0" applyNumberFormat="1" applyFont="1" applyAlignment="1">
      <alignment horizontal="right" vertical="center"/>
    </xf>
    <xf numFmtId="185" fontId="3" fillId="0" borderId="0" xfId="0" applyNumberFormat="1" applyFont="1" applyAlignment="1">
      <alignment vertical="center" shrinkToFit="1"/>
    </xf>
    <xf numFmtId="186" fontId="3" fillId="0" borderId="0" xfId="0" applyNumberFormat="1" applyFont="1" applyAlignment="1">
      <alignment horizontal="right" vertical="center"/>
    </xf>
    <xf numFmtId="185" fontId="3" fillId="0" borderId="0" xfId="0" applyNumberFormat="1" applyFont="1" applyAlignment="1">
      <alignment horizontal="center" vertical="center" shrinkToFit="1"/>
    </xf>
    <xf numFmtId="186" fontId="0" fillId="0" borderId="0" xfId="0" applyNumberFormat="1" applyAlignment="1">
      <alignment horizontal="right" vertical="center"/>
    </xf>
    <xf numFmtId="0" fontId="4" fillId="0" borderId="0" xfId="0" applyFont="1"/>
    <xf numFmtId="0" fontId="5" fillId="0" borderId="0" xfId="0" applyFont="1" applyAlignment="1">
      <alignment horizontal="center"/>
    </xf>
    <xf numFmtId="0" fontId="4" fillId="0" borderId="9" xfId="0" applyFont="1" applyBorder="1"/>
    <xf numFmtId="0" fontId="4" fillId="0" borderId="5" xfId="0" applyFont="1" applyBorder="1" applyAlignment="1">
      <alignment horizontal="center"/>
    </xf>
    <xf numFmtId="0" fontId="4" fillId="0" borderId="10" xfId="0" applyFont="1" applyBorder="1" applyAlignment="1">
      <alignment horizontal="right"/>
    </xf>
    <xf numFmtId="38" fontId="4" fillId="0" borderId="9" xfId="1" applyFont="1" applyBorder="1" applyAlignment="1">
      <alignment vertical="center"/>
    </xf>
    <xf numFmtId="38" fontId="4" fillId="0" borderId="5" xfId="1" applyFont="1" applyBorder="1" applyAlignment="1">
      <alignment vertical="center"/>
    </xf>
    <xf numFmtId="38" fontId="4" fillId="0" borderId="10" xfId="1" applyFont="1" applyBorder="1" applyAlignment="1">
      <alignment vertical="center"/>
    </xf>
    <xf numFmtId="0" fontId="4" fillId="0" borderId="7" xfId="0" applyFont="1" applyBorder="1" applyAlignment="1">
      <alignment vertical="center"/>
    </xf>
    <xf numFmtId="0" fontId="4" fillId="0" borderId="11" xfId="0" applyFont="1" applyBorder="1"/>
    <xf numFmtId="0" fontId="4" fillId="0" borderId="12" xfId="0" applyFont="1" applyBorder="1" applyAlignment="1">
      <alignment horizontal="center"/>
    </xf>
    <xf numFmtId="0" fontId="4" fillId="0" borderId="13" xfId="0" applyFont="1" applyBorder="1" applyAlignment="1">
      <alignment horizontal="right"/>
    </xf>
    <xf numFmtId="38" fontId="4" fillId="0" borderId="11" xfId="1" applyFont="1" applyBorder="1" applyAlignment="1">
      <alignment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 xfId="0" applyNumberFormat="1" applyFont="1" applyBorder="1" applyAlignment="1">
      <alignment vertical="center"/>
    </xf>
    <xf numFmtId="0" fontId="4" fillId="0" borderId="14" xfId="0" applyFont="1" applyBorder="1"/>
    <xf numFmtId="0" fontId="4" fillId="0" borderId="0" xfId="0" applyFont="1" applyBorder="1" applyAlignment="1">
      <alignment horizontal="center"/>
    </xf>
    <xf numFmtId="0" fontId="4" fillId="0" borderId="15" xfId="0" applyFont="1" applyBorder="1" applyAlignment="1">
      <alignment horizontal="right"/>
    </xf>
    <xf numFmtId="38" fontId="4" fillId="0" borderId="14" xfId="1" applyFont="1" applyBorder="1" applyAlignment="1">
      <alignment vertical="center"/>
    </xf>
    <xf numFmtId="38" fontId="4" fillId="0" borderId="0" xfId="1" applyFont="1" applyBorder="1" applyAlignment="1">
      <alignment vertical="center"/>
    </xf>
    <xf numFmtId="38" fontId="4" fillId="0" borderId="15" xfId="1" applyFont="1" applyBorder="1" applyAlignment="1">
      <alignment vertical="center"/>
    </xf>
    <xf numFmtId="0" fontId="4" fillId="0" borderId="11" xfId="0" applyFont="1" applyBorder="1" applyAlignment="1">
      <alignment horizontal="center"/>
    </xf>
    <xf numFmtId="0" fontId="4" fillId="0" borderId="0" xfId="0" applyFont="1" applyAlignment="1">
      <alignment horizontal="right"/>
    </xf>
    <xf numFmtId="0" fontId="4" fillId="0" borderId="14" xfId="0" applyFont="1" applyBorder="1" applyAlignment="1">
      <alignment horizontal="center"/>
    </xf>
    <xf numFmtId="0" fontId="4" fillId="0" borderId="0" xfId="0" applyFont="1" applyAlignment="1">
      <alignment horizontal="center"/>
    </xf>
    <xf numFmtId="0" fontId="4" fillId="0" borderId="16" xfId="0" applyFont="1" applyBorder="1"/>
    <xf numFmtId="0" fontId="4" fillId="0" borderId="6" xfId="0" applyFont="1" applyBorder="1" applyAlignment="1">
      <alignment horizontal="center"/>
    </xf>
    <xf numFmtId="0" fontId="4" fillId="0" borderId="17" xfId="0" applyFont="1" applyBorder="1"/>
    <xf numFmtId="0" fontId="4" fillId="0" borderId="6" xfId="0" applyFont="1" applyBorder="1" applyAlignment="1" applyProtection="1">
      <alignment vertical="center"/>
      <protection locked="0"/>
    </xf>
    <xf numFmtId="0" fontId="4" fillId="0" borderId="4" xfId="0" applyFont="1" applyBorder="1" applyAlignment="1">
      <alignment vertical="center"/>
    </xf>
    <xf numFmtId="0" fontId="6" fillId="0" borderId="0" xfId="0" applyFont="1"/>
    <xf numFmtId="0" fontId="6" fillId="0" borderId="0" xfId="0" applyFont="1" applyProtection="1">
      <protection locked="0"/>
    </xf>
    <xf numFmtId="0" fontId="6" fillId="0" borderId="0" xfId="0" applyFont="1" applyProtection="1"/>
    <xf numFmtId="0" fontId="7" fillId="0" borderId="0" xfId="0" applyFont="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9" xfId="0" applyFont="1" applyBorder="1" applyProtection="1">
      <protection locked="0"/>
    </xf>
    <xf numFmtId="0" fontId="6" fillId="0" borderId="5" xfId="0" applyFont="1" applyBorder="1" applyProtection="1">
      <protection locked="0"/>
    </xf>
    <xf numFmtId="0" fontId="6" fillId="0" borderId="5" xfId="0" applyFont="1" applyBorder="1" applyProtection="1"/>
    <xf numFmtId="0" fontId="8" fillId="0" borderId="5" xfId="0" applyFont="1" applyBorder="1" applyProtection="1">
      <protection locked="0"/>
    </xf>
    <xf numFmtId="0" fontId="6" fillId="0" borderId="9" xfId="0" applyFont="1" applyBorder="1"/>
    <xf numFmtId="0" fontId="6" fillId="0" borderId="5" xfId="0" applyFont="1" applyBorder="1"/>
    <xf numFmtId="0" fontId="6" fillId="0" borderId="10" xfId="0" applyFont="1" applyBorder="1"/>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Protection="1">
      <protection locked="0"/>
    </xf>
    <xf numFmtId="0" fontId="6" fillId="0" borderId="6" xfId="0" applyFont="1" applyBorder="1" applyProtection="1">
      <protection locked="0"/>
    </xf>
    <xf numFmtId="0" fontId="6" fillId="0" borderId="6" xfId="0" applyFont="1" applyBorder="1" applyProtection="1"/>
    <xf numFmtId="0" fontId="6" fillId="0" borderId="16" xfId="0" applyFont="1" applyBorder="1"/>
    <xf numFmtId="0" fontId="6" fillId="0" borderId="6" xfId="0" applyFont="1" applyBorder="1"/>
    <xf numFmtId="0" fontId="6" fillId="0" borderId="17" xfId="0" applyFont="1" applyBorder="1"/>
    <xf numFmtId="0" fontId="6" fillId="0" borderId="11" xfId="0" applyFont="1" applyBorder="1" applyAlignment="1">
      <alignment horizontal="center" vertical="center"/>
    </xf>
    <xf numFmtId="0" fontId="6" fillId="0" borderId="13" xfId="0" applyFont="1" applyBorder="1" applyAlignment="1">
      <alignment horizontal="center" vertical="center"/>
    </xf>
    <xf numFmtId="38" fontId="6" fillId="0" borderId="11" xfId="1" applyFont="1" applyBorder="1" applyProtection="1">
      <protection locked="0"/>
    </xf>
    <xf numFmtId="38" fontId="6" fillId="0" borderId="12" xfId="1" applyFont="1" applyBorder="1" applyProtection="1">
      <protection locked="0"/>
    </xf>
    <xf numFmtId="38" fontId="6" fillId="0" borderId="12" xfId="1" applyFont="1" applyBorder="1" applyProtection="1"/>
    <xf numFmtId="38" fontId="6" fillId="0" borderId="11" xfId="1" applyFont="1" applyBorder="1"/>
    <xf numFmtId="38" fontId="6" fillId="0" borderId="12" xfId="1" applyFont="1" applyBorder="1"/>
    <xf numFmtId="38" fontId="6" fillId="0" borderId="13" xfId="1" applyFont="1" applyBorder="1"/>
    <xf numFmtId="0" fontId="6" fillId="0" borderId="0" xfId="0" applyFont="1" applyAlignment="1">
      <alignment horizontal="right"/>
    </xf>
    <xf numFmtId="0" fontId="6" fillId="0" borderId="0" xfId="0" applyFont="1" applyAlignment="1">
      <alignment shrinkToFit="1"/>
    </xf>
    <xf numFmtId="0" fontId="6" fillId="0" borderId="11" xfId="0" applyFont="1" applyBorder="1" applyProtection="1">
      <protection locked="0"/>
    </xf>
    <xf numFmtId="0" fontId="6" fillId="0" borderId="12" xfId="0" applyFont="1" applyBorder="1" applyProtection="1">
      <protection locked="0"/>
    </xf>
    <xf numFmtId="0" fontId="6" fillId="0" borderId="12" xfId="0" applyFont="1" applyBorder="1" applyProtection="1"/>
    <xf numFmtId="0" fontId="6" fillId="0" borderId="11" xfId="0" applyFont="1" applyBorder="1"/>
    <xf numFmtId="0" fontId="6" fillId="0" borderId="12" xfId="0" applyFont="1" applyBorder="1"/>
    <xf numFmtId="0" fontId="6" fillId="0" borderId="13" xfId="0" applyFont="1" applyBorder="1"/>
    <xf numFmtId="0" fontId="9" fillId="0" borderId="1" xfId="0" applyFont="1" applyBorder="1" applyAlignment="1">
      <alignment shrinkToFit="1"/>
    </xf>
    <xf numFmtId="0" fontId="10" fillId="0" borderId="1" xfId="0" applyFont="1" applyBorder="1" applyAlignment="1">
      <alignment horizontal="center"/>
    </xf>
    <xf numFmtId="0" fontId="10" fillId="0" borderId="0" xfId="0" applyFont="1"/>
    <xf numFmtId="0" fontId="9" fillId="0" borderId="1" xfId="0" applyFont="1" applyFill="1" applyBorder="1" applyAlignment="1">
      <alignment horizontal="center" shrinkToFit="1"/>
    </xf>
    <xf numFmtId="0" fontId="10" fillId="0" borderId="1" xfId="0" applyFont="1" applyBorder="1" applyProtection="1">
      <protection locked="0"/>
    </xf>
    <xf numFmtId="0" fontId="10" fillId="0" borderId="1" xfId="0" applyFont="1" applyBorder="1"/>
    <xf numFmtId="0" fontId="10" fillId="0" borderId="1" xfId="0" applyFont="1" applyBorder="1" applyAlignment="1">
      <alignment horizontal="center" shrinkToFit="1"/>
    </xf>
    <xf numFmtId="0" fontId="11" fillId="0" borderId="0" xfId="0" applyFont="1"/>
    <xf numFmtId="0" fontId="10" fillId="0" borderId="9" xfId="0" applyFont="1" applyBorder="1"/>
    <xf numFmtId="0" fontId="10" fillId="0" borderId="5"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0" xfId="0" applyFont="1" applyBorder="1"/>
    <xf numFmtId="0" fontId="10" fillId="0" borderId="14" xfId="0" applyFont="1" applyBorder="1" applyAlignment="1">
      <alignment horizontal="center" shrinkToFit="1"/>
    </xf>
    <xf numFmtId="0" fontId="10" fillId="0" borderId="0" xfId="0" applyFont="1" applyBorder="1" applyAlignment="1">
      <alignment horizontal="center" shrinkToFit="1"/>
    </xf>
    <xf numFmtId="0" fontId="10" fillId="0" borderId="15" xfId="0" applyFont="1" applyBorder="1" applyAlignment="1">
      <alignment horizontal="center" shrinkToFit="1"/>
    </xf>
    <xf numFmtId="38" fontId="10" fillId="0" borderId="1" xfId="1" applyFont="1" applyBorder="1"/>
    <xf numFmtId="0" fontId="6" fillId="0" borderId="12" xfId="0" applyFont="1" applyBorder="1" applyAlignment="1">
      <alignment horizontal="center"/>
    </xf>
    <xf numFmtId="0" fontId="6" fillId="0" borderId="13" xfId="0"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xf numFmtId="0" fontId="6" fillId="0" borderId="11" xfId="0" applyFont="1" applyBorder="1" applyAlignment="1">
      <alignment horizontal="center"/>
    </xf>
    <xf numFmtId="9" fontId="6" fillId="0" borderId="13" xfId="2"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xf numFmtId="0" fontId="10" fillId="0" borderId="6" xfId="0" applyFont="1" applyBorder="1" applyAlignment="1">
      <alignment horizontal="center"/>
    </xf>
    <xf numFmtId="0" fontId="10" fillId="0" borderId="17" xfId="0" applyFont="1" applyBorder="1"/>
    <xf numFmtId="0" fontId="6" fillId="0" borderId="0" xfId="0" applyFont="1" applyAlignment="1">
      <alignment vertical="center"/>
    </xf>
    <xf numFmtId="0" fontId="10" fillId="0" borderId="7" xfId="0" applyFont="1" applyBorder="1" applyAlignment="1">
      <alignment horizontal="center" vertical="center"/>
    </xf>
    <xf numFmtId="0" fontId="10" fillId="0" borderId="9" xfId="0" applyFont="1" applyBorder="1" applyAlignment="1">
      <alignment vertical="center"/>
    </xf>
    <xf numFmtId="0" fontId="0" fillId="0" borderId="10" xfId="0"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0" borderId="12" xfId="0" applyBorder="1"/>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8"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9" fillId="0" borderId="1" xfId="0" applyFont="1" applyBorder="1" applyAlignment="1">
      <alignment horizontal="center" vertical="center"/>
    </xf>
    <xf numFmtId="38" fontId="10" fillId="0" borderId="11" xfId="1" applyFont="1" applyBorder="1" applyAlignment="1">
      <alignment vertical="center"/>
    </xf>
    <xf numFmtId="38" fontId="10" fillId="0" borderId="13" xfId="1" applyFont="1" applyBorder="1" applyAlignment="1">
      <alignment vertical="center"/>
    </xf>
    <xf numFmtId="38" fontId="10" fillId="0" borderId="11" xfId="1" applyFont="1" applyBorder="1" applyAlignment="1">
      <alignment horizontal="right" vertical="center"/>
    </xf>
    <xf numFmtId="38" fontId="10" fillId="0" borderId="13" xfId="1" applyFont="1" applyBorder="1" applyAlignment="1">
      <alignment horizontal="right" vertical="center"/>
    </xf>
    <xf numFmtId="0" fontId="9" fillId="0" borderId="3"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12" xfId="0" applyFont="1" applyBorder="1" applyAlignment="1">
      <alignment vertical="center"/>
    </xf>
    <xf numFmtId="9" fontId="6" fillId="0" borderId="0" xfId="0" applyNumberFormat="1" applyFont="1"/>
    <xf numFmtId="0" fontId="10" fillId="0" borderId="11" xfId="0" applyFont="1" applyBorder="1"/>
    <xf numFmtId="0" fontId="10" fillId="0" borderId="14" xfId="0" applyFont="1" applyBorder="1"/>
    <xf numFmtId="38" fontId="10" fillId="0" borderId="0" xfId="1" applyFont="1" applyBorder="1"/>
    <xf numFmtId="0" fontId="12" fillId="0" borderId="0" xfId="0" applyFont="1"/>
    <xf numFmtId="0" fontId="6" fillId="0" borderId="0" xfId="0" applyFont="1" applyBorder="1"/>
    <xf numFmtId="0" fontId="9" fillId="0" borderId="0" xfId="0" applyFont="1" applyBorder="1"/>
    <xf numFmtId="0" fontId="6" fillId="0" borderId="10" xfId="0" applyFont="1" applyBorder="1" applyAlignment="1">
      <alignment horizontal="center"/>
    </xf>
    <xf numFmtId="0" fontId="6" fillId="0" borderId="15" xfId="0" applyFont="1" applyBorder="1" applyAlignment="1">
      <alignment shrinkToFit="1"/>
    </xf>
    <xf numFmtId="0" fontId="6" fillId="0" borderId="17" xfId="0" applyFont="1" applyBorder="1" applyAlignment="1">
      <alignment horizontal="center"/>
    </xf>
    <xf numFmtId="0" fontId="0" fillId="0" borderId="15" xfId="0" applyBorder="1" applyAlignment="1">
      <alignment shrinkToFit="1"/>
    </xf>
    <xf numFmtId="0" fontId="6" fillId="0" borderId="3" xfId="0" applyFont="1" applyBorder="1" applyAlignment="1">
      <alignment horizontal="center"/>
    </xf>
    <xf numFmtId="187" fontId="6" fillId="0" borderId="6" xfId="0" applyNumberFormat="1" applyFont="1" applyBorder="1"/>
    <xf numFmtId="187" fontId="6" fillId="0" borderId="6" xfId="0" applyNumberFormat="1" applyFont="1" applyBorder="1" applyProtection="1">
      <protection locked="0"/>
    </xf>
    <xf numFmtId="187" fontId="6" fillId="0" borderId="0" xfId="0" applyNumberFormat="1" applyFont="1" applyProtection="1">
      <protection locked="0"/>
    </xf>
    <xf numFmtId="187" fontId="6" fillId="0" borderId="17" xfId="0" applyNumberFormat="1" applyFont="1" applyBorder="1"/>
    <xf numFmtId="0" fontId="7" fillId="0" borderId="15" xfId="0" applyFont="1" applyBorder="1"/>
    <xf numFmtId="0" fontId="7" fillId="0" borderId="0" xfId="0" applyFont="1"/>
    <xf numFmtId="0" fontId="6" fillId="0" borderId="15" xfId="0" applyFont="1" applyBorder="1" applyAlignment="1">
      <alignment horizontal="center"/>
    </xf>
    <xf numFmtId="187" fontId="6" fillId="0" borderId="0" xfId="0" applyNumberFormat="1" applyFont="1" applyBorder="1"/>
    <xf numFmtId="187" fontId="6" fillId="0" borderId="0" xfId="0" applyNumberFormat="1" applyFont="1" applyBorder="1" applyProtection="1">
      <protection locked="0"/>
    </xf>
    <xf numFmtId="187" fontId="6" fillId="0" borderId="12" xfId="0" applyNumberFormat="1" applyFont="1" applyBorder="1" applyProtection="1">
      <protection locked="0"/>
    </xf>
    <xf numFmtId="187" fontId="6" fillId="0" borderId="13" xfId="0" applyNumberFormat="1" applyFont="1" applyBorder="1"/>
    <xf numFmtId="0" fontId="13" fillId="0" borderId="0" xfId="0" applyFont="1"/>
    <xf numFmtId="0" fontId="6" fillId="0" borderId="4" xfId="0" applyFont="1" applyBorder="1" applyAlignment="1">
      <alignment horizontal="center"/>
    </xf>
    <xf numFmtId="187" fontId="6" fillId="0" borderId="12" xfId="0" applyNumberFormat="1" applyFont="1" applyBorder="1"/>
    <xf numFmtId="188" fontId="6" fillId="0" borderId="12" xfId="0" applyNumberFormat="1" applyFont="1" applyBorder="1"/>
    <xf numFmtId="0" fontId="6" fillId="0" borderId="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pplyProtection="1">
      <alignment vertical="center" shrinkToFit="1"/>
      <protection locked="0"/>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6" fillId="0" borderId="3" xfId="0" applyFont="1" applyBorder="1" applyAlignment="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vertical="center"/>
    </xf>
    <xf numFmtId="0" fontId="6" fillId="0" borderId="12" xfId="0" applyFont="1" applyBorder="1" applyAlignment="1">
      <alignment shrinkToFit="1"/>
    </xf>
    <xf numFmtId="0" fontId="6" fillId="0" borderId="1" xfId="0" applyFont="1" applyBorder="1" applyAlignment="1">
      <alignment vertical="center"/>
    </xf>
    <xf numFmtId="0" fontId="6" fillId="0" borderId="5"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top"/>
    </xf>
    <xf numFmtId="189" fontId="6" fillId="0" borderId="0" xfId="0" applyNumberFormat="1" applyFont="1" applyBorder="1" applyAlignment="1" applyProtection="1">
      <alignment vertical="center"/>
      <protection locked="0"/>
    </xf>
    <xf numFmtId="189" fontId="6" fillId="0" borderId="3" xfId="0" applyNumberFormat="1" applyFont="1"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top"/>
    </xf>
    <xf numFmtId="190" fontId="6" fillId="0" borderId="0" xfId="0" applyNumberFormat="1" applyFont="1" applyBorder="1" applyAlignment="1" applyProtection="1">
      <alignment vertical="center"/>
      <protection locked="0"/>
    </xf>
    <xf numFmtId="190" fontId="6" fillId="0" borderId="3" xfId="0" applyNumberFormat="1" applyFont="1" applyBorder="1" applyAlignment="1">
      <alignment vertical="center"/>
    </xf>
    <xf numFmtId="0" fontId="9" fillId="0" borderId="10" xfId="0" applyFont="1" applyBorder="1" applyAlignment="1">
      <alignment horizontal="center" vertical="center" shrinkToFit="1"/>
    </xf>
    <xf numFmtId="189" fontId="6" fillId="0" borderId="5" xfId="0" applyNumberFormat="1" applyFont="1" applyBorder="1" applyAlignment="1" applyProtection="1">
      <alignment vertical="center"/>
      <protection locked="0"/>
    </xf>
    <xf numFmtId="189" fontId="6" fillId="0" borderId="2" xfId="0" applyNumberFormat="1" applyFont="1" applyBorder="1" applyAlignment="1">
      <alignment vertical="center"/>
    </xf>
    <xf numFmtId="0" fontId="9" fillId="0" borderId="17" xfId="0" applyFont="1" applyBorder="1" applyAlignment="1">
      <alignment horizontal="center" vertical="center" shrinkToFit="1"/>
    </xf>
    <xf numFmtId="0" fontId="9" fillId="0" borderId="16" xfId="0" applyFont="1" applyBorder="1" applyAlignment="1">
      <alignment horizontal="center" vertical="top"/>
    </xf>
    <xf numFmtId="190" fontId="6" fillId="0" borderId="6" xfId="0" applyNumberFormat="1" applyFont="1" applyBorder="1" applyAlignment="1" applyProtection="1">
      <alignment vertical="center"/>
      <protection locked="0"/>
    </xf>
    <xf numFmtId="0" fontId="6" fillId="0" borderId="2" xfId="0" applyFont="1" applyBorder="1" applyAlignment="1">
      <alignment horizontal="center" vertical="center" shrinkToFit="1"/>
    </xf>
    <xf numFmtId="191" fontId="6" fillId="0" borderId="2" xfId="0" applyNumberFormat="1" applyFont="1" applyBorder="1" applyAlignment="1">
      <alignment horizontal="center" vertical="center" shrinkToFit="1"/>
    </xf>
    <xf numFmtId="0" fontId="14" fillId="0" borderId="10" xfId="0" applyFont="1" applyBorder="1" applyAlignment="1">
      <alignment horizontal="center" vertical="center" shrinkToFit="1"/>
    </xf>
    <xf numFmtId="189" fontId="6" fillId="0" borderId="5" xfId="0" applyNumberFormat="1" applyFont="1" applyBorder="1" applyAlignment="1">
      <alignment vertical="center"/>
    </xf>
    <xf numFmtId="192" fontId="6" fillId="0" borderId="2" xfId="0" applyNumberFormat="1" applyFont="1" applyBorder="1" applyAlignment="1">
      <alignment vertical="center"/>
    </xf>
    <xf numFmtId="0" fontId="0" fillId="0" borderId="3" xfId="0" applyBorder="1" applyAlignment="1">
      <alignment vertical="center" shrinkToFit="1"/>
    </xf>
    <xf numFmtId="191" fontId="6" fillId="0" borderId="3" xfId="0" applyNumberFormat="1" applyFont="1" applyBorder="1" applyAlignment="1">
      <alignment horizontal="center" vertical="center" shrinkToFit="1"/>
    </xf>
    <xf numFmtId="0" fontId="14" fillId="0" borderId="17" xfId="0" applyFont="1" applyBorder="1" applyAlignment="1">
      <alignment horizontal="center" vertical="center" shrinkToFit="1"/>
    </xf>
    <xf numFmtId="190" fontId="6" fillId="0" borderId="6" xfId="0" applyNumberFormat="1" applyFont="1" applyBorder="1" applyAlignment="1">
      <alignment vertical="center"/>
    </xf>
    <xf numFmtId="193" fontId="6" fillId="0" borderId="3" xfId="0" applyNumberFormat="1" applyFont="1" applyBorder="1" applyAlignment="1">
      <alignment vertical="center"/>
    </xf>
    <xf numFmtId="0" fontId="0" fillId="0" borderId="4" xfId="0" applyBorder="1" applyAlignment="1">
      <alignment vertical="center" shrinkToFit="1"/>
    </xf>
    <xf numFmtId="191" fontId="6" fillId="0" borderId="4" xfId="0" applyNumberFormat="1" applyFont="1" applyBorder="1" applyAlignment="1">
      <alignment horizontal="center" vertical="center" shrinkToFit="1"/>
    </xf>
    <xf numFmtId="0" fontId="6" fillId="0" borderId="12" xfId="0" applyFont="1" applyBorder="1" applyAlignment="1">
      <alignment horizontal="center" vertical="center"/>
    </xf>
    <xf numFmtId="0" fontId="14" fillId="0" borderId="15" xfId="0" applyFont="1" applyBorder="1" applyAlignment="1">
      <alignment vertical="center" shrinkToFit="1"/>
    </xf>
    <xf numFmtId="0" fontId="6" fillId="0" borderId="19" xfId="0" applyFont="1" applyBorder="1" applyAlignment="1"/>
    <xf numFmtId="0" fontId="0" fillId="0" borderId="20" xfId="0" applyBorder="1" applyAlignment="1"/>
    <xf numFmtId="0" fontId="0" fillId="0" borderId="21" xfId="0" applyBorder="1" applyAlignment="1"/>
    <xf numFmtId="189" fontId="6" fillId="0" borderId="1" xfId="0" applyNumberFormat="1"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pplyProtection="1">
      <alignment horizontal="center"/>
      <protection locked="0"/>
    </xf>
    <xf numFmtId="0" fontId="9" fillId="0" borderId="0" xfId="0" applyFont="1"/>
    <xf numFmtId="9" fontId="10" fillId="0" borderId="0" xfId="0" applyNumberFormat="1" applyFont="1"/>
    <xf numFmtId="0" fontId="0" fillId="0" borderId="11" xfId="0" applyBorder="1"/>
    <xf numFmtId="0" fontId="0" fillId="0" borderId="13" xfId="0" applyBorder="1"/>
    <xf numFmtId="0" fontId="0" fillId="0" borderId="11" xfId="0" applyBorder="1" applyAlignment="1">
      <alignment horizontal="center" vertical="center" wrapText="1"/>
    </xf>
    <xf numFmtId="0" fontId="0" fillId="0" borderId="13" xfId="0" applyBorder="1" applyAlignment="1">
      <alignment horizontal="right"/>
    </xf>
    <xf numFmtId="194" fontId="0" fillId="0" borderId="1" xfId="0" applyNumberFormat="1" applyBorder="1"/>
    <xf numFmtId="0" fontId="0" fillId="0" borderId="11" xfId="0" applyBorder="1" applyAlignment="1">
      <alignment horizontal="center" vertical="center"/>
    </xf>
  </cellXfs>
  <cellStyles count="3">
    <cellStyle name="標準" xfId="0" builtinId="0"/>
    <cellStyle name="桁区切り" xfId="1" builtinId="6"/>
    <cellStyle name="パーセント" xfId="2"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476250</xdr:colOff>
      <xdr:row>0</xdr:row>
      <xdr:rowOff>76200</xdr:rowOff>
    </xdr:from>
    <xdr:to xmlns:xdr="http://schemas.openxmlformats.org/drawingml/2006/spreadsheetDrawing">
      <xdr:col>11</xdr:col>
      <xdr:colOff>276225</xdr:colOff>
      <xdr:row>3</xdr:row>
      <xdr:rowOff>29210</xdr:rowOff>
    </xdr:to>
    <xdr:sp macro="" textlink="">
      <xdr:nvSpPr>
        <xdr:cNvPr id="3" name="テキスト ボックス 2"/>
        <xdr:cNvSpPr txBox="1"/>
      </xdr:nvSpPr>
      <xdr:spPr>
        <a:xfrm>
          <a:off x="5543550" y="76200"/>
          <a:ext cx="3914775" cy="46736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1">
              <a:solidFill>
                <a:srgbClr val="FF0000"/>
              </a:solidFill>
            </a:rPr>
            <a:t>変更申請様式（Ａ型）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361950</xdr:colOff>
      <xdr:row>2</xdr:row>
      <xdr:rowOff>86995</xdr:rowOff>
    </xdr:from>
    <xdr:to xmlns:xdr="http://schemas.openxmlformats.org/drawingml/2006/spreadsheetDrawing">
      <xdr:col>10</xdr:col>
      <xdr:colOff>276225</xdr:colOff>
      <xdr:row>4</xdr:row>
      <xdr:rowOff>201930</xdr:rowOff>
    </xdr:to>
    <xdr:sp macro="" textlink="">
      <xdr:nvSpPr>
        <xdr:cNvPr id="2" name="テキスト 1"/>
        <xdr:cNvSpPr txBox="1"/>
      </xdr:nvSpPr>
      <xdr:spPr>
        <a:xfrm>
          <a:off x="6534150" y="429895"/>
          <a:ext cx="4029075" cy="800735"/>
        </a:xfrm>
        <a:prstGeom prst="rect">
          <a:avLst/>
        </a:prstGeom>
        <a:solidFill>
          <a:srgbClr val="FFFFBE"/>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000"/>
            <a:t>このシートは，毎月の「介護職員数」（A）と「特定施設入居者生活介護を担当する介護職員数（B）」の欄のみ記入してください。</a:t>
          </a:r>
          <a:endParaRPr kumimoji="1" lang="ja-JP" altLang="en-US" sz="1000"/>
        </a:p>
        <a:p>
          <a:r>
            <a:rPr kumimoji="1" lang="ja-JP" altLang="en-US" sz="1000"/>
            <a:t>なお，いずれも「常勤換算方法」により入力するものとし，小数点第２位以下は切り捨てて入力してください。</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E22"/>
  <sheetViews>
    <sheetView tabSelected="1" view="pageBreakPreview" zoomScaleSheetLayoutView="100" workbookViewId="0">
      <selection activeCell="G10" sqref="G10"/>
    </sheetView>
  </sheetViews>
  <sheetFormatPr defaultRowHeight="13.5"/>
  <cols>
    <col min="1" max="1" width="28.25" customWidth="1"/>
    <col min="2" max="2" width="15.25" customWidth="1"/>
    <col min="5" max="5" width="5" customWidth="1"/>
  </cols>
  <sheetData>
    <row r="2" spans="1:5">
      <c r="A2" t="s">
        <v>32</v>
      </c>
      <c r="B2" s="1" t="s">
        <v>247</v>
      </c>
      <c r="C2" s="6" t="s">
        <v>41</v>
      </c>
      <c r="D2" s="5">
        <v>50</v>
      </c>
      <c r="E2" s="9" t="s">
        <v>87</v>
      </c>
    </row>
    <row r="4" spans="1:5">
      <c r="A4" t="s">
        <v>139</v>
      </c>
      <c r="B4" s="2" t="s">
        <v>105</v>
      </c>
      <c r="C4" s="7"/>
      <c r="D4" s="8"/>
    </row>
    <row r="6" spans="1:5">
      <c r="A6" t="s">
        <v>159</v>
      </c>
      <c r="B6" s="3">
        <v>5</v>
      </c>
    </row>
    <row r="8" spans="1:5">
      <c r="A8" t="s">
        <v>73</v>
      </c>
    </row>
    <row r="10" spans="1:5">
      <c r="A10" t="s">
        <v>66</v>
      </c>
      <c r="B10" s="4">
        <v>110900</v>
      </c>
      <c r="C10" t="s">
        <v>75</v>
      </c>
    </row>
    <row r="12" spans="1:5">
      <c r="A12" t="s">
        <v>76</v>
      </c>
      <c r="B12" s="4">
        <v>1340</v>
      </c>
      <c r="C12" t="s">
        <v>75</v>
      </c>
    </row>
    <row r="14" spans="1:5">
      <c r="A14" t="s">
        <v>79</v>
      </c>
      <c r="B14" s="4">
        <v>180</v>
      </c>
      <c r="C14" t="s">
        <v>75</v>
      </c>
    </row>
    <row r="16" spans="1:5">
      <c r="A16" t="s">
        <v>283</v>
      </c>
      <c r="B16" s="5">
        <v>770</v>
      </c>
      <c r="C16" t="s">
        <v>75</v>
      </c>
    </row>
    <row r="18" spans="1:3">
      <c r="A18" t="s">
        <v>80</v>
      </c>
    </row>
    <row r="20" spans="1:3">
      <c r="A20" t="s">
        <v>82</v>
      </c>
      <c r="B20" s="4">
        <v>55280</v>
      </c>
      <c r="C20" t="s">
        <v>75</v>
      </c>
    </row>
    <row r="22" spans="1:3">
      <c r="A22" t="s">
        <v>61</v>
      </c>
      <c r="B22" s="4">
        <v>9220</v>
      </c>
      <c r="C22" t="s">
        <v>75</v>
      </c>
    </row>
  </sheetData>
  <mergeCells count="1">
    <mergeCell ref="B4:D4"/>
  </mergeCells>
  <phoneticPr fontId="1"/>
  <dataValidations count="4">
    <dataValidation type="whole" imeMode="off" allowBlank="1" showDropDown="0" showInputMessage="1" showErrorMessage="1" sqref="D2">
      <formula1>0</formula1>
      <formula2>100</formula2>
    </dataValidation>
    <dataValidation imeMode="on" allowBlank="1" showDropDown="0" showInputMessage="1" showErrorMessage="1" sqref="B2"/>
    <dataValidation type="whole" imeMode="off" allowBlank="1" showDropDown="0" showInputMessage="1" showErrorMessage="1" sqref="B22 B20 B10 B12 B14">
      <formula1>0</formula1>
      <formula2>120000</formula2>
    </dataValidation>
    <dataValidation imeMode="off" allowBlank="1" showDropDown="0" showInputMessage="1" showErrorMessage="1" sqref="B6"/>
  </dataValidations>
  <pageMargins left="0.7" right="0.7" top="0.75" bottom="0.75" header="0.3" footer="0.3"/>
  <pageSetup paperSize="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P33"/>
  <sheetViews>
    <sheetView zoomScaleSheetLayoutView="100" workbookViewId="0">
      <selection activeCell="B5" sqref="B5"/>
    </sheetView>
  </sheetViews>
  <sheetFormatPr defaultRowHeight="16.5" customHeight="1"/>
  <cols>
    <col min="1" max="1" width="8.375" style="10" customWidth="1"/>
    <col min="2" max="2" width="4.375" style="10" customWidth="1"/>
    <col min="3" max="3" width="9.125" style="10" customWidth="1"/>
    <col min="4" max="4" width="17.25" style="10" customWidth="1"/>
    <col min="5" max="6" width="1.375" style="10" customWidth="1"/>
    <col min="7" max="15" width="9" style="10" customWidth="1"/>
    <col min="16" max="16" width="3.625" style="10" customWidth="1"/>
    <col min="17" max="17" width="1.625" style="10" customWidth="1"/>
    <col min="18" max="16384" width="9" style="10" customWidth="1"/>
  </cols>
  <sheetData>
    <row r="1" spans="1:16" ht="16.5" customHeight="1">
      <c r="A1" s="11"/>
      <c r="B1" s="11"/>
      <c r="C1" s="11"/>
      <c r="D1" s="11"/>
      <c r="E1" s="11"/>
      <c r="G1" s="10" t="s">
        <v>238</v>
      </c>
    </row>
    <row r="2" spans="1:16" ht="16.5" customHeight="1">
      <c r="A2" s="11" t="s">
        <v>212</v>
      </c>
      <c r="B2" s="11"/>
      <c r="C2" s="11"/>
      <c r="D2" s="11"/>
      <c r="E2" s="11"/>
    </row>
    <row r="3" spans="1:16" ht="16.5" customHeight="1">
      <c r="A3" s="11" t="s">
        <v>213</v>
      </c>
      <c r="B3" s="11"/>
      <c r="C3" s="11"/>
      <c r="D3" s="11"/>
      <c r="E3" s="11"/>
      <c r="M3" s="28" t="str">
        <f>"令和"&amp;DBCS(A8)&amp;"年"&amp;DBCS(B8)&amp;"月"&amp;IF(C8="","　　",DBCS(C8))&amp;"日"</f>
        <v>令和６年３月１日</v>
      </c>
      <c r="N3" s="30"/>
      <c r="O3" s="30"/>
      <c r="P3" s="30"/>
    </row>
    <row r="4" spans="1:16" ht="16.5" customHeight="1">
      <c r="A4" s="11"/>
      <c r="B4" s="11" t="s">
        <v>242</v>
      </c>
      <c r="C4" s="11"/>
      <c r="D4" s="11"/>
      <c r="E4" s="11"/>
    </row>
    <row r="5" spans="1:16" ht="16.5" customHeight="1">
      <c r="A5" s="12">
        <f>単価入力!B6</f>
        <v>5</v>
      </c>
      <c r="B5" s="13">
        <v>4</v>
      </c>
      <c r="C5" s="14">
        <v>25</v>
      </c>
      <c r="D5" s="18">
        <v>1</v>
      </c>
      <c r="E5" s="21"/>
    </row>
    <row r="6" spans="1:16" ht="16.5" customHeight="1">
      <c r="A6" s="11"/>
      <c r="B6" s="11"/>
      <c r="C6" s="11"/>
      <c r="D6" s="11"/>
      <c r="E6" s="11"/>
      <c r="G6" s="10" t="s">
        <v>216</v>
      </c>
    </row>
    <row r="7" spans="1:16" ht="16.5" customHeight="1">
      <c r="A7" s="11" t="s">
        <v>244</v>
      </c>
      <c r="B7" s="11"/>
      <c r="C7" s="11"/>
      <c r="D7" s="11"/>
      <c r="E7" s="11"/>
    </row>
    <row r="8" spans="1:16" ht="16.5" customHeight="1">
      <c r="A8" s="12">
        <f>A5+1</f>
        <v>6</v>
      </c>
      <c r="B8" s="13">
        <v>3</v>
      </c>
      <c r="C8" s="15">
        <v>1</v>
      </c>
      <c r="D8" s="11"/>
      <c r="E8" s="11"/>
    </row>
    <row r="9" spans="1:16" ht="16.5" customHeight="1">
      <c r="A9" s="11"/>
      <c r="B9" s="11"/>
      <c r="C9" s="11"/>
      <c r="D9" s="11"/>
      <c r="E9" s="11"/>
      <c r="L9" s="10" t="s">
        <v>217</v>
      </c>
    </row>
    <row r="10" spans="1:16" ht="16.5" customHeight="1">
      <c r="A10" s="11" t="s">
        <v>236</v>
      </c>
      <c r="B10" s="11"/>
      <c r="C10" s="11"/>
      <c r="D10" s="11"/>
      <c r="E10" s="11"/>
    </row>
    <row r="11" spans="1:16" ht="16.5" customHeight="1">
      <c r="A11" s="11" t="s">
        <v>237</v>
      </c>
      <c r="B11" s="11"/>
      <c r="C11" s="16">
        <v>63298000</v>
      </c>
      <c r="D11" s="19"/>
      <c r="E11" s="11"/>
      <c r="L11" s="27" t="str">
        <f>C15</f>
        <v>旭川市東１条２丁目３番４号</v>
      </c>
      <c r="M11" s="27"/>
      <c r="N11" s="27"/>
      <c r="O11" s="27"/>
    </row>
    <row r="12" spans="1:16" ht="16.5" customHeight="1">
      <c r="A12" s="11"/>
      <c r="B12" s="11"/>
      <c r="C12" s="11"/>
      <c r="D12" s="11"/>
      <c r="E12" s="11"/>
      <c r="L12" s="27" t="str">
        <f>C16</f>
        <v>社会福祉法人　旭川福祉会</v>
      </c>
      <c r="M12" s="27"/>
      <c r="N12" s="27"/>
      <c r="O12" s="27"/>
    </row>
    <row r="13" spans="1:16" ht="16.5" customHeight="1">
      <c r="A13" s="11" t="s">
        <v>245</v>
      </c>
      <c r="B13" s="11"/>
      <c r="C13" s="11"/>
      <c r="D13" s="11"/>
      <c r="L13" s="27" t="str">
        <f>C17</f>
        <v>理事長</v>
      </c>
      <c r="M13" s="29" t="str">
        <f>C18</f>
        <v>旭　川　　譲　治</v>
      </c>
      <c r="N13" s="29"/>
      <c r="O13" s="29"/>
    </row>
    <row r="14" spans="1:16" ht="16.5" customHeight="1">
      <c r="A14" s="11"/>
      <c r="B14" s="11"/>
      <c r="C14" s="11" t="s">
        <v>12</v>
      </c>
      <c r="D14" s="11"/>
    </row>
    <row r="15" spans="1:16" ht="16.5" customHeight="1">
      <c r="A15" s="11" t="s">
        <v>25</v>
      </c>
      <c r="B15" s="11"/>
      <c r="C15" s="17" t="s">
        <v>117</v>
      </c>
      <c r="D15" s="20"/>
    </row>
    <row r="16" spans="1:16" ht="16.5" customHeight="1">
      <c r="A16" s="11" t="s">
        <v>246</v>
      </c>
      <c r="B16" s="11"/>
      <c r="C16" s="17" t="s">
        <v>136</v>
      </c>
      <c r="D16" s="20"/>
    </row>
    <row r="17" spans="1:16" ht="16.5" customHeight="1">
      <c r="A17" s="11" t="s">
        <v>153</v>
      </c>
      <c r="B17" s="11"/>
      <c r="C17" s="17" t="s">
        <v>215</v>
      </c>
      <c r="D17" s="20"/>
      <c r="G17" s="22">
        <f>IF(A5=1,"令和元年度 軽費老人ホーム運営費補助金変更承認申請書",A5)</f>
        <v>5</v>
      </c>
      <c r="H17" s="22"/>
      <c r="I17" s="22"/>
      <c r="J17" s="22"/>
      <c r="K17" s="22"/>
      <c r="L17" s="22"/>
      <c r="M17" s="22"/>
      <c r="N17" s="22"/>
      <c r="O17" s="22"/>
      <c r="P17" s="22"/>
    </row>
    <row r="18" spans="1:16" ht="16.5" customHeight="1">
      <c r="A18" s="11" t="s">
        <v>190</v>
      </c>
      <c r="B18" s="11"/>
      <c r="C18" s="17" t="s">
        <v>243</v>
      </c>
      <c r="D18" s="20"/>
    </row>
    <row r="19" spans="1:16" ht="16.5" customHeight="1">
      <c r="A19" s="11"/>
      <c r="B19" s="11"/>
      <c r="C19" s="11"/>
      <c r="D19" s="11"/>
    </row>
    <row r="21" spans="1:16" ht="16.5" customHeight="1">
      <c r="G21" s="23" t="str">
        <f>"　令和"&amp;IF(A5=1,"元",DBCS(A5))&amp;"年"&amp;DBCS(B5)&amp;"月"&amp;DBCS(C5)&amp;"日付け旭長社指令第"&amp;DBCS(D5)&amp;"号で補助金の交付の決定を受けた上記の事業について，その計画を次の理由により変更したいので関係書類を添えて申請します。"</f>
        <v>　令和５年４月２５日付け旭長社指令第１号で補助金の交付の決定を受けた上記の事業について，その計画を次の理由により変更したいので関係書類を添えて申請します。</v>
      </c>
      <c r="H21" s="23"/>
      <c r="I21" s="23"/>
      <c r="J21" s="23"/>
      <c r="K21" s="23"/>
      <c r="L21" s="23"/>
      <c r="M21" s="23"/>
      <c r="N21" s="23"/>
      <c r="O21" s="23"/>
      <c r="P21" s="23"/>
    </row>
    <row r="22" spans="1:16" ht="12.75" customHeight="1">
      <c r="G22" s="23"/>
      <c r="H22" s="23"/>
      <c r="I22" s="23"/>
      <c r="J22" s="23"/>
      <c r="K22" s="23"/>
      <c r="L22" s="23"/>
      <c r="M22" s="23"/>
      <c r="N22" s="23"/>
      <c r="O22" s="23"/>
      <c r="P22" s="23"/>
    </row>
    <row r="23" spans="1:16" ht="16.5" customHeight="1">
      <c r="G23" s="23"/>
      <c r="H23" s="23"/>
      <c r="I23" s="23"/>
      <c r="J23" s="23"/>
      <c r="K23" s="23"/>
      <c r="L23" s="23"/>
      <c r="M23" s="23"/>
      <c r="N23" s="23"/>
      <c r="O23" s="23"/>
      <c r="P23" s="23"/>
    </row>
    <row r="24" spans="1:16" ht="16.5" customHeight="1">
      <c r="G24" s="24"/>
      <c r="H24" s="24"/>
      <c r="I24" s="24"/>
      <c r="J24" s="24"/>
      <c r="K24" s="24"/>
      <c r="L24" s="24"/>
      <c r="M24" s="24"/>
      <c r="N24" s="24"/>
      <c r="O24" s="24"/>
      <c r="P24" s="24"/>
    </row>
    <row r="27" spans="1:16" ht="16.5" customHeight="1">
      <c r="H27" s="10" t="s">
        <v>241</v>
      </c>
      <c r="K27" s="25" t="str">
        <f>"金　"&amp;DBCS(TEXT(C11,"＃,＃＃０"))</f>
        <v>金　６３，２９８，０００</v>
      </c>
      <c r="L27" s="26"/>
      <c r="M27" s="26"/>
      <c r="N27" s="10" t="s">
        <v>75</v>
      </c>
    </row>
    <row r="29" spans="1:16" ht="16.5" customHeight="1">
      <c r="H29" s="10" t="s">
        <v>239</v>
      </c>
      <c r="K29" s="26" t="str">
        <f>"金　"&amp;DBCS(TEXT(様式第２号!F10,"＃,＃＃０"))</f>
        <v>金　６１，９９７，０００</v>
      </c>
      <c r="L29" s="26"/>
      <c r="M29" s="26"/>
      <c r="N29" s="10" t="s">
        <v>75</v>
      </c>
    </row>
    <row r="31" spans="1:16" ht="16.5" customHeight="1">
      <c r="H31" s="10" t="s">
        <v>240</v>
      </c>
    </row>
    <row r="33" spans="9:9" ht="16.5" customHeight="1">
      <c r="I33" s="10" t="s">
        <v>154</v>
      </c>
    </row>
    <row r="34" spans="9:9" ht="16.5" customHeight="1"/>
  </sheetData>
  <mergeCells count="13">
    <mergeCell ref="M3:P3"/>
    <mergeCell ref="C11:D11"/>
    <mergeCell ref="L11:O11"/>
    <mergeCell ref="L12:O12"/>
    <mergeCell ref="M13:O13"/>
    <mergeCell ref="C15:D15"/>
    <mergeCell ref="C16:D16"/>
    <mergeCell ref="C17:D17"/>
    <mergeCell ref="G17:P17"/>
    <mergeCell ref="C18:D18"/>
    <mergeCell ref="K27:M27"/>
    <mergeCell ref="K29:M29"/>
    <mergeCell ref="G21:P23"/>
  </mergeCells>
  <phoneticPr fontId="1"/>
  <dataValidations count="2">
    <dataValidation imeMode="off" allowBlank="1" showDropDown="0" showInputMessage="1" showErrorMessage="1" sqref="A5:E5 A8:C8 C11:D11"/>
    <dataValidation imeMode="on" allowBlank="1" showDropDown="0" showInputMessage="1" showErrorMessage="1" sqref="E8:E11 C15:D18"/>
  </dataValidations>
  <pageMargins left="0.78740157480314965" right="0.70866141732283472" top="0.94488188976377951" bottom="0.74803149606299213" header="0.31496062992125984" footer="0.31496062992125984"/>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24"/>
  <sheetViews>
    <sheetView view="pageBreakPreview" zoomScaleSheetLayoutView="100" workbookViewId="0">
      <selection activeCell="F10" sqref="F10:F17"/>
    </sheetView>
  </sheetViews>
  <sheetFormatPr defaultRowHeight="13.5"/>
  <cols>
    <col min="1" max="1" width="20.125" style="31" customWidth="1"/>
    <col min="2" max="4" width="16.625" style="31" customWidth="1"/>
    <col min="5" max="5" width="18.625" style="31" customWidth="1"/>
    <col min="6" max="6" width="17.125" style="31" customWidth="1"/>
    <col min="7" max="7" width="15.5" style="31" customWidth="1"/>
    <col min="8" max="16384" width="9" style="31" customWidth="1"/>
  </cols>
  <sheetData>
    <row r="1" spans="1:7">
      <c r="A1" s="31" t="s">
        <v>219</v>
      </c>
    </row>
    <row r="4" spans="1:7" ht="17.25">
      <c r="A4" s="32" t="s">
        <v>220</v>
      </c>
      <c r="B4" s="32"/>
      <c r="C4" s="32"/>
      <c r="D4" s="32"/>
      <c r="E4" s="32"/>
      <c r="F4" s="32"/>
      <c r="G4" s="32"/>
    </row>
    <row r="5" spans="1:7">
      <c r="E5" s="54" t="s">
        <v>211</v>
      </c>
      <c r="F5" s="56" t="str">
        <f>単価入力!$B$2</f>
        <v>旭川軽費園</v>
      </c>
      <c r="G5" s="56"/>
    </row>
    <row r="6" spans="1:7">
      <c r="G6" s="31" t="s">
        <v>142</v>
      </c>
    </row>
    <row r="7" spans="1:7">
      <c r="A7" s="33"/>
      <c r="B7" s="40"/>
      <c r="C7" s="47"/>
      <c r="D7" s="53" t="s">
        <v>221</v>
      </c>
      <c r="E7" s="55" t="s">
        <v>214</v>
      </c>
      <c r="F7" s="40"/>
      <c r="G7" s="57"/>
    </row>
    <row r="8" spans="1:7">
      <c r="A8" s="34" t="s">
        <v>222</v>
      </c>
      <c r="B8" s="41" t="s">
        <v>223</v>
      </c>
      <c r="C8" s="48" t="s">
        <v>224</v>
      </c>
      <c r="D8" s="41" t="s">
        <v>226</v>
      </c>
      <c r="E8" s="48" t="s">
        <v>227</v>
      </c>
      <c r="F8" s="41" t="s">
        <v>228</v>
      </c>
      <c r="G8" s="58" t="s">
        <v>229</v>
      </c>
    </row>
    <row r="9" spans="1:7">
      <c r="A9" s="35" t="s">
        <v>132</v>
      </c>
      <c r="B9" s="42" t="s">
        <v>230</v>
      </c>
      <c r="C9" s="49" t="s">
        <v>231</v>
      </c>
      <c r="D9" s="42" t="s">
        <v>232</v>
      </c>
      <c r="E9" s="49" t="s">
        <v>133</v>
      </c>
      <c r="F9" s="42" t="s">
        <v>99</v>
      </c>
      <c r="G9" s="59"/>
    </row>
    <row r="10" spans="1:7">
      <c r="A10" s="36">
        <f>'（１）所要額内訳書'!D71</f>
        <v>80005000</v>
      </c>
      <c r="B10" s="43">
        <f>'（１）所要額内訳書'!E71</f>
        <v>80000000</v>
      </c>
      <c r="C10" s="50">
        <f>'（３）事務基準額内訳'!E35</f>
        <v>69545148</v>
      </c>
      <c r="D10" s="43">
        <f>'（３）事務基準額内訳'!F35</f>
        <v>7548000</v>
      </c>
      <c r="E10" s="50">
        <f>IF(B10="","",IF(C10="","",SMALL(B10:C10,1)-D10))</f>
        <v>61997148</v>
      </c>
      <c r="F10" s="43">
        <f>ROUNDDOWN(E10,-3)</f>
        <v>61997000</v>
      </c>
      <c r="G10" s="60"/>
    </row>
    <row r="11" spans="1:7">
      <c r="A11" s="37"/>
      <c r="B11" s="44"/>
      <c r="C11" s="51"/>
      <c r="D11" s="44"/>
      <c r="E11" s="51"/>
      <c r="F11" s="44"/>
      <c r="G11" s="60"/>
    </row>
    <row r="12" spans="1:7">
      <c r="A12" s="37"/>
      <c r="B12" s="44"/>
      <c r="C12" s="51"/>
      <c r="D12" s="44"/>
      <c r="E12" s="51"/>
      <c r="F12" s="44"/>
      <c r="G12" s="60"/>
    </row>
    <row r="13" spans="1:7">
      <c r="A13" s="37"/>
      <c r="B13" s="44"/>
      <c r="C13" s="51"/>
      <c r="D13" s="44"/>
      <c r="E13" s="51"/>
      <c r="F13" s="44"/>
      <c r="G13" s="60"/>
    </row>
    <row r="14" spans="1:7">
      <c r="A14" s="37"/>
      <c r="B14" s="44"/>
      <c r="C14" s="51"/>
      <c r="D14" s="44"/>
      <c r="E14" s="51"/>
      <c r="F14" s="44"/>
      <c r="G14" s="60"/>
    </row>
    <row r="15" spans="1:7">
      <c r="A15" s="37"/>
      <c r="B15" s="44"/>
      <c r="C15" s="51"/>
      <c r="D15" s="44"/>
      <c r="E15" s="51"/>
      <c r="F15" s="44"/>
      <c r="G15" s="60"/>
    </row>
    <row r="16" spans="1:7">
      <c r="A16" s="37"/>
      <c r="B16" s="44"/>
      <c r="C16" s="51"/>
      <c r="D16" s="44"/>
      <c r="E16" s="51"/>
      <c r="F16" s="44"/>
      <c r="G16" s="60"/>
    </row>
    <row r="17" spans="1:7">
      <c r="A17" s="38"/>
      <c r="B17" s="45"/>
      <c r="C17" s="52"/>
      <c r="D17" s="45"/>
      <c r="E17" s="52"/>
      <c r="F17" s="45"/>
      <c r="G17" s="60"/>
    </row>
    <row r="18" spans="1:7" ht="17.25" customHeight="1">
      <c r="A18" s="39" t="s">
        <v>91</v>
      </c>
      <c r="B18" s="46">
        <f>B10</f>
        <v>80000000</v>
      </c>
      <c r="C18" s="46">
        <f>C10</f>
        <v>69545148</v>
      </c>
      <c r="D18" s="46">
        <f>D10</f>
        <v>7548000</v>
      </c>
      <c r="E18" s="46">
        <f>E10</f>
        <v>61997148</v>
      </c>
      <c r="F18" s="46">
        <f>F10</f>
        <v>61997000</v>
      </c>
      <c r="G18" s="61"/>
    </row>
    <row r="21" spans="1:7">
      <c r="A21" s="31" t="s">
        <v>172</v>
      </c>
    </row>
    <row r="22" spans="1:7">
      <c r="A22" s="31" t="s">
        <v>233</v>
      </c>
    </row>
    <row r="23" spans="1:7">
      <c r="A23" s="31" t="s">
        <v>234</v>
      </c>
    </row>
    <row r="24" spans="1:7">
      <c r="A24" s="31" t="s">
        <v>235</v>
      </c>
    </row>
  </sheetData>
  <mergeCells count="8">
    <mergeCell ref="A4:G4"/>
    <mergeCell ref="F5:G5"/>
    <mergeCell ref="A10:A17"/>
    <mergeCell ref="B10:B17"/>
    <mergeCell ref="C10:C17"/>
    <mergeCell ref="D10:D17"/>
    <mergeCell ref="E10:E17"/>
    <mergeCell ref="F10:F17"/>
  </mergeCells>
  <phoneticPr fontId="1"/>
  <printOptions horizontalCentered="1"/>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F76"/>
  <sheetViews>
    <sheetView view="pageBreakPreview" zoomScaleSheetLayoutView="100" workbookViewId="0">
      <selection activeCell="F74" sqref="F74"/>
    </sheetView>
  </sheetViews>
  <sheetFormatPr defaultRowHeight="14.25" customHeight="1"/>
  <cols>
    <col min="1" max="1" width="3.625" style="62" customWidth="1"/>
    <col min="2" max="2" width="5.25" style="62" customWidth="1"/>
    <col min="3" max="3" width="21.625" style="62" customWidth="1"/>
    <col min="4" max="5" width="15.625" style="62" customWidth="1"/>
    <col min="6" max="6" width="19.125" style="62" customWidth="1"/>
    <col min="7" max="7" width="4.625" style="62" customWidth="1"/>
    <col min="8" max="16384" width="9" style="62" customWidth="1"/>
  </cols>
  <sheetData>
    <row r="1" spans="2:6" ht="14.25" customHeight="1">
      <c r="B1" s="62" t="s">
        <v>218</v>
      </c>
    </row>
    <row r="2" spans="2:6" ht="7.5" customHeight="1"/>
    <row r="3" spans="2:6" ht="16.5" customHeight="1">
      <c r="B3" s="65" t="s">
        <v>116</v>
      </c>
      <c r="C3" s="65"/>
      <c r="D3" s="65"/>
      <c r="E3" s="65"/>
      <c r="F3" s="65"/>
    </row>
    <row r="4" spans="2:6" ht="7.5" customHeight="1"/>
    <row r="5" spans="2:6" ht="13.5" customHeight="1">
      <c r="B5" s="62" t="s">
        <v>160</v>
      </c>
    </row>
    <row r="6" spans="2:6" ht="13.5" customHeight="1">
      <c r="B6" s="62" t="s">
        <v>161</v>
      </c>
    </row>
    <row r="7" spans="2:6" ht="13.5" customHeight="1">
      <c r="E7" s="91" t="s">
        <v>205</v>
      </c>
      <c r="F7" s="92" t="str">
        <f>単価入力!$B$2</f>
        <v>旭川軽費園</v>
      </c>
    </row>
    <row r="8" spans="2:6" ht="13.5" customHeight="1"/>
    <row r="9" spans="2:6" ht="12.75" customHeight="1">
      <c r="B9" s="66" t="s">
        <v>210</v>
      </c>
      <c r="C9" s="75"/>
      <c r="D9" s="83" t="s">
        <v>164</v>
      </c>
      <c r="E9" s="83" t="s">
        <v>165</v>
      </c>
      <c r="F9" s="83" t="s">
        <v>170</v>
      </c>
    </row>
    <row r="10" spans="2:6" ht="12.75" customHeight="1">
      <c r="B10" s="67"/>
      <c r="C10" s="76"/>
      <c r="D10" s="84"/>
      <c r="E10" s="84" t="s">
        <v>208</v>
      </c>
      <c r="F10" s="84"/>
    </row>
    <row r="11" spans="2:6" s="63" customFormat="1" ht="12.75" customHeight="1">
      <c r="B11" s="68" t="s">
        <v>162</v>
      </c>
      <c r="C11" s="77"/>
      <c r="D11" s="85"/>
      <c r="E11" s="85"/>
      <c r="F11" s="93"/>
    </row>
    <row r="12" spans="2:6" s="63" customFormat="1" ht="12.75" customHeight="1">
      <c r="B12" s="69"/>
      <c r="C12" s="78" t="s">
        <v>167</v>
      </c>
      <c r="D12" s="86">
        <v>80000000</v>
      </c>
      <c r="E12" s="86">
        <v>80000000</v>
      </c>
      <c r="F12" s="94"/>
    </row>
    <row r="13" spans="2:6" s="63" customFormat="1" ht="12.75" customHeight="1">
      <c r="B13" s="69"/>
      <c r="C13" s="78" t="s">
        <v>166</v>
      </c>
      <c r="D13" s="86"/>
      <c r="E13" s="86"/>
      <c r="F13" s="94"/>
    </row>
    <row r="14" spans="2:6" s="63" customFormat="1" ht="12.75" customHeight="1">
      <c r="B14" s="69"/>
      <c r="C14" s="78" t="s">
        <v>174</v>
      </c>
      <c r="D14" s="86"/>
      <c r="E14" s="86"/>
      <c r="F14" s="94"/>
    </row>
    <row r="15" spans="2:6" s="63" customFormat="1" ht="12.75" customHeight="1">
      <c r="B15" s="69"/>
      <c r="C15" s="78" t="s">
        <v>175</v>
      </c>
      <c r="D15" s="86"/>
      <c r="E15" s="86"/>
      <c r="F15" s="94"/>
    </row>
    <row r="16" spans="2:6" s="63" customFormat="1" ht="12.75" customHeight="1">
      <c r="B16" s="69"/>
      <c r="C16" s="78" t="s">
        <v>173</v>
      </c>
      <c r="D16" s="86"/>
      <c r="E16" s="86"/>
      <c r="F16" s="94"/>
    </row>
    <row r="17" spans="2:6" s="63" customFormat="1" ht="12.75" customHeight="1">
      <c r="B17" s="69"/>
      <c r="C17" s="78"/>
      <c r="D17" s="86"/>
      <c r="E17" s="86"/>
      <c r="F17" s="94"/>
    </row>
    <row r="18" spans="2:6" s="63" customFormat="1" ht="12.75" customHeight="1">
      <c r="B18" s="69"/>
      <c r="C18" s="78"/>
      <c r="D18" s="86"/>
      <c r="E18" s="86"/>
      <c r="F18" s="94"/>
    </row>
    <row r="19" spans="2:6" s="64" customFormat="1" ht="12.75" customHeight="1">
      <c r="B19" s="70" t="s">
        <v>203</v>
      </c>
      <c r="C19" s="79"/>
      <c r="D19" s="87">
        <f>SUBTOTAL(9,D11:D18)</f>
        <v>80000000</v>
      </c>
      <c r="E19" s="87">
        <f>SUBTOTAL(9,E11:E18)</f>
        <v>80000000</v>
      </c>
      <c r="F19" s="95"/>
    </row>
    <row r="20" spans="2:6" s="63" customFormat="1" ht="12.75" customHeight="1">
      <c r="B20" s="71" t="s">
        <v>163</v>
      </c>
      <c r="C20" s="78"/>
      <c r="D20" s="86"/>
      <c r="E20" s="86"/>
      <c r="F20" s="94"/>
    </row>
    <row r="21" spans="2:6" s="63" customFormat="1" ht="12.75" customHeight="1">
      <c r="B21" s="69"/>
      <c r="C21" s="78" t="s">
        <v>196</v>
      </c>
      <c r="D21" s="86"/>
      <c r="E21" s="86"/>
      <c r="F21" s="94"/>
    </row>
    <row r="22" spans="2:6" s="63" customFormat="1" ht="12.75" customHeight="1">
      <c r="B22" s="69"/>
      <c r="C22" s="78" t="s">
        <v>197</v>
      </c>
      <c r="D22" s="86"/>
      <c r="E22" s="86"/>
      <c r="F22" s="94"/>
    </row>
    <row r="23" spans="2:6" s="63" customFormat="1" ht="12.75" customHeight="1">
      <c r="B23" s="69"/>
      <c r="C23" s="78" t="s">
        <v>198</v>
      </c>
      <c r="D23" s="86"/>
      <c r="E23" s="86"/>
      <c r="F23" s="94"/>
    </row>
    <row r="24" spans="2:6" s="63" customFormat="1" ht="12.75" customHeight="1">
      <c r="B24" s="69"/>
      <c r="C24" s="78" t="s">
        <v>199</v>
      </c>
      <c r="D24" s="86"/>
      <c r="E24" s="86"/>
      <c r="F24" s="94"/>
    </row>
    <row r="25" spans="2:6" s="63" customFormat="1" ht="12.75" customHeight="1">
      <c r="B25" s="69"/>
      <c r="C25" s="78" t="s">
        <v>200</v>
      </c>
      <c r="D25" s="86"/>
      <c r="E25" s="86"/>
      <c r="F25" s="94"/>
    </row>
    <row r="26" spans="2:6" s="63" customFormat="1" ht="12.75" customHeight="1">
      <c r="B26" s="69"/>
      <c r="C26" s="78" t="s">
        <v>201</v>
      </c>
      <c r="D26" s="86">
        <v>5000</v>
      </c>
      <c r="E26" s="86"/>
      <c r="F26" s="94"/>
    </row>
    <row r="27" spans="2:6" s="63" customFormat="1" ht="12.75" customHeight="1">
      <c r="B27" s="69"/>
      <c r="C27" s="78" t="s">
        <v>202</v>
      </c>
      <c r="D27" s="86"/>
      <c r="E27" s="86"/>
      <c r="F27" s="94"/>
    </row>
    <row r="28" spans="2:6" s="63" customFormat="1" ht="12.75" customHeight="1">
      <c r="B28" s="69"/>
      <c r="C28" s="78" t="s">
        <v>184</v>
      </c>
      <c r="D28" s="86"/>
      <c r="E28" s="86"/>
      <c r="F28" s="94"/>
    </row>
    <row r="29" spans="2:6" s="63" customFormat="1" ht="12.75" customHeight="1">
      <c r="B29" s="69"/>
      <c r="C29" s="78" t="s">
        <v>185</v>
      </c>
      <c r="D29" s="86"/>
      <c r="E29" s="86"/>
      <c r="F29" s="94"/>
    </row>
    <row r="30" spans="2:6" s="63" customFormat="1" ht="12.75" customHeight="1">
      <c r="B30" s="69"/>
      <c r="C30" s="78" t="s">
        <v>111</v>
      </c>
      <c r="D30" s="86"/>
      <c r="E30" s="86"/>
      <c r="F30" s="94"/>
    </row>
    <row r="31" spans="2:6" s="63" customFormat="1" ht="12.75" customHeight="1">
      <c r="B31" s="69"/>
      <c r="C31" s="78" t="s">
        <v>13</v>
      </c>
      <c r="D31" s="86"/>
      <c r="E31" s="86"/>
      <c r="F31" s="94"/>
    </row>
    <row r="32" spans="2:6" s="63" customFormat="1" ht="12.75" customHeight="1">
      <c r="B32" s="69"/>
      <c r="C32" s="78" t="s">
        <v>42</v>
      </c>
      <c r="D32" s="86"/>
      <c r="E32" s="86"/>
      <c r="F32" s="94"/>
    </row>
    <row r="33" spans="2:6" s="63" customFormat="1" ht="12.75" customHeight="1">
      <c r="B33" s="69"/>
      <c r="C33" s="78" t="s">
        <v>204</v>
      </c>
      <c r="D33" s="86"/>
      <c r="E33" s="86"/>
      <c r="F33" s="94"/>
    </row>
    <row r="34" spans="2:6" s="63" customFormat="1" ht="12.75" customHeight="1">
      <c r="B34" s="69"/>
      <c r="C34" s="78" t="s">
        <v>189</v>
      </c>
      <c r="D34" s="86"/>
      <c r="E34" s="86"/>
      <c r="F34" s="94"/>
    </row>
    <row r="35" spans="2:6" s="63" customFormat="1" ht="12.75" customHeight="1">
      <c r="B35" s="69"/>
      <c r="C35" s="78" t="s">
        <v>195</v>
      </c>
      <c r="D35" s="86"/>
      <c r="E35" s="86"/>
      <c r="F35" s="94"/>
    </row>
    <row r="36" spans="2:6" s="63" customFormat="1" ht="12.75" customHeight="1">
      <c r="B36" s="69"/>
      <c r="C36" s="78"/>
      <c r="D36" s="86"/>
      <c r="E36" s="86"/>
      <c r="F36" s="94"/>
    </row>
    <row r="37" spans="2:6" s="63" customFormat="1" ht="12.75" customHeight="1">
      <c r="B37" s="69"/>
      <c r="C37" s="78"/>
      <c r="D37" s="86"/>
      <c r="E37" s="86"/>
      <c r="F37" s="94"/>
    </row>
    <row r="38" spans="2:6" s="64" customFormat="1" ht="12.75" customHeight="1">
      <c r="B38" s="70" t="s">
        <v>203</v>
      </c>
      <c r="C38" s="79"/>
      <c r="D38" s="87">
        <f>SUBTOTAL(9,D21:D37)</f>
        <v>5000</v>
      </c>
      <c r="E38" s="87">
        <f>SUBTOTAL(9,E21:E37)</f>
        <v>0</v>
      </c>
      <c r="F38" s="95"/>
    </row>
    <row r="39" spans="2:6" s="63" customFormat="1" ht="12.75" customHeight="1">
      <c r="B39" s="71" t="s">
        <v>93</v>
      </c>
      <c r="C39" s="78"/>
      <c r="D39" s="86"/>
      <c r="E39" s="86"/>
      <c r="F39" s="94"/>
    </row>
    <row r="40" spans="2:6" s="63" customFormat="1" ht="12.75" customHeight="1">
      <c r="B40" s="69"/>
      <c r="C40" s="78" t="s">
        <v>171</v>
      </c>
      <c r="D40" s="86"/>
      <c r="E40" s="86"/>
      <c r="F40" s="94"/>
    </row>
    <row r="41" spans="2:6" s="63" customFormat="1" ht="12.75" customHeight="1">
      <c r="B41" s="69"/>
      <c r="C41" s="78" t="s">
        <v>176</v>
      </c>
      <c r="D41" s="86"/>
      <c r="E41" s="86"/>
      <c r="F41" s="94"/>
    </row>
    <row r="42" spans="2:6" s="63" customFormat="1" ht="12.75" customHeight="1">
      <c r="B42" s="69"/>
      <c r="C42" s="78" t="s">
        <v>177</v>
      </c>
      <c r="D42" s="86"/>
      <c r="E42" s="86"/>
      <c r="F42" s="94"/>
    </row>
    <row r="43" spans="2:6" s="63" customFormat="1" ht="12.75" customHeight="1">
      <c r="B43" s="69"/>
      <c r="C43" s="78" t="s">
        <v>74</v>
      </c>
      <c r="D43" s="86"/>
      <c r="E43" s="86"/>
      <c r="F43" s="94"/>
    </row>
    <row r="44" spans="2:6" s="63" customFormat="1" ht="12.75" customHeight="1">
      <c r="B44" s="69"/>
      <c r="C44" s="78" t="s">
        <v>178</v>
      </c>
      <c r="D44" s="86"/>
      <c r="E44" s="86"/>
      <c r="F44" s="94"/>
    </row>
    <row r="45" spans="2:6" s="63" customFormat="1" ht="12.75" customHeight="1">
      <c r="B45" s="69"/>
      <c r="C45" s="78" t="s">
        <v>179</v>
      </c>
      <c r="D45" s="86"/>
      <c r="E45" s="86"/>
      <c r="F45" s="94"/>
    </row>
    <row r="46" spans="2:6" s="63" customFormat="1" ht="12.75" customHeight="1">
      <c r="B46" s="69"/>
      <c r="C46" s="63" t="s">
        <v>184</v>
      </c>
      <c r="D46" s="86"/>
      <c r="E46" s="86"/>
      <c r="F46" s="94"/>
    </row>
    <row r="47" spans="2:6" s="63" customFormat="1" ht="12.75" customHeight="1">
      <c r="B47" s="69"/>
      <c r="C47" s="63" t="s">
        <v>185</v>
      </c>
      <c r="D47" s="86"/>
      <c r="E47" s="86"/>
      <c r="F47" s="94"/>
    </row>
    <row r="48" spans="2:6" s="63" customFormat="1" ht="12.75" customHeight="1">
      <c r="B48" s="69"/>
      <c r="C48" s="78" t="s">
        <v>52</v>
      </c>
      <c r="D48" s="86"/>
      <c r="E48" s="86"/>
      <c r="F48" s="94"/>
    </row>
    <row r="49" spans="2:6" s="63" customFormat="1" ht="12.75" customHeight="1">
      <c r="B49" s="69"/>
      <c r="C49" s="78" t="s">
        <v>180</v>
      </c>
      <c r="D49" s="86"/>
      <c r="E49" s="86"/>
      <c r="F49" s="94"/>
    </row>
    <row r="50" spans="2:6" s="63" customFormat="1" ht="12.75" customHeight="1">
      <c r="B50" s="69"/>
      <c r="C50" s="78" t="s">
        <v>181</v>
      </c>
      <c r="D50" s="86"/>
      <c r="E50" s="86"/>
      <c r="F50" s="94"/>
    </row>
    <row r="51" spans="2:6" s="63" customFormat="1" ht="12.75" customHeight="1">
      <c r="B51" s="69"/>
      <c r="C51" s="78" t="s">
        <v>168</v>
      </c>
      <c r="D51" s="86"/>
      <c r="E51" s="86"/>
      <c r="F51" s="94"/>
    </row>
    <row r="52" spans="2:6" s="63" customFormat="1" ht="12.75" customHeight="1">
      <c r="B52" s="69"/>
      <c r="C52" s="78" t="s">
        <v>182</v>
      </c>
      <c r="D52" s="86"/>
      <c r="E52" s="86"/>
      <c r="F52" s="94"/>
    </row>
    <row r="53" spans="2:6" s="63" customFormat="1" ht="12.75" customHeight="1">
      <c r="B53" s="69"/>
      <c r="C53" s="78" t="s">
        <v>183</v>
      </c>
      <c r="D53" s="86"/>
      <c r="E53" s="86"/>
      <c r="F53" s="94"/>
    </row>
    <row r="54" spans="2:6" s="63" customFormat="1" ht="12.75" customHeight="1">
      <c r="B54" s="69"/>
      <c r="C54" s="78" t="s">
        <v>13</v>
      </c>
      <c r="D54" s="86"/>
      <c r="E54" s="86"/>
      <c r="F54" s="94"/>
    </row>
    <row r="55" spans="2:6" s="63" customFormat="1" ht="12.75" customHeight="1">
      <c r="B55" s="69"/>
      <c r="C55" s="78" t="s">
        <v>42</v>
      </c>
      <c r="D55" s="86"/>
      <c r="E55" s="86"/>
      <c r="F55" s="94"/>
    </row>
    <row r="56" spans="2:6" s="63" customFormat="1" ht="12.75" customHeight="1">
      <c r="B56" s="69"/>
      <c r="C56" s="78" t="s">
        <v>187</v>
      </c>
      <c r="D56" s="86"/>
      <c r="E56" s="86"/>
      <c r="F56" s="94"/>
    </row>
    <row r="57" spans="2:6" s="63" customFormat="1" ht="12.75" customHeight="1">
      <c r="B57" s="69"/>
      <c r="C57" s="78" t="s">
        <v>188</v>
      </c>
      <c r="D57" s="86"/>
      <c r="E57" s="86"/>
      <c r="F57" s="94"/>
    </row>
    <row r="58" spans="2:6" s="63" customFormat="1" ht="12.75" customHeight="1">
      <c r="B58" s="69"/>
      <c r="C58" s="78" t="s">
        <v>192</v>
      </c>
      <c r="D58" s="86"/>
      <c r="E58" s="86"/>
      <c r="F58" s="94"/>
    </row>
    <row r="59" spans="2:6" s="63" customFormat="1" ht="12.75" customHeight="1">
      <c r="B59" s="69"/>
      <c r="C59" s="78" t="s">
        <v>193</v>
      </c>
      <c r="D59" s="86"/>
      <c r="E59" s="86"/>
      <c r="F59" s="94"/>
    </row>
    <row r="60" spans="2:6" s="63" customFormat="1" ht="12.75" customHeight="1">
      <c r="B60" s="69"/>
      <c r="C60" s="78" t="s">
        <v>194</v>
      </c>
      <c r="D60" s="86"/>
      <c r="E60" s="86"/>
      <c r="F60" s="94"/>
    </row>
    <row r="61" spans="2:6" s="63" customFormat="1" ht="12.75" customHeight="1">
      <c r="B61" s="69"/>
      <c r="C61" s="78" t="s">
        <v>195</v>
      </c>
      <c r="D61" s="86"/>
      <c r="E61" s="86"/>
      <c r="F61" s="94"/>
    </row>
    <row r="62" spans="2:6" s="63" customFormat="1" ht="12.75" customHeight="1">
      <c r="B62" s="69"/>
      <c r="C62" s="78"/>
      <c r="D62" s="86"/>
      <c r="E62" s="86"/>
      <c r="F62" s="94"/>
    </row>
    <row r="63" spans="2:6" s="63" customFormat="1" ht="12.75" customHeight="1">
      <c r="B63" s="69"/>
      <c r="C63" s="78"/>
      <c r="D63" s="86"/>
      <c r="E63" s="86"/>
      <c r="F63" s="94"/>
    </row>
    <row r="64" spans="2:6" s="64" customFormat="1" ht="12.75" customHeight="1">
      <c r="B64" s="70" t="s">
        <v>203</v>
      </c>
      <c r="C64" s="79"/>
      <c r="D64" s="87">
        <f>SUBTOTAL(9,D40:D63)</f>
        <v>0</v>
      </c>
      <c r="E64" s="87">
        <f>SUBTOTAL(9,E40:E63)</f>
        <v>0</v>
      </c>
      <c r="F64" s="95"/>
    </row>
    <row r="65" spans="2:6" s="63" customFormat="1" ht="12.75" customHeight="1">
      <c r="B65" s="69"/>
      <c r="C65" s="78"/>
      <c r="D65" s="86"/>
      <c r="E65" s="86"/>
      <c r="F65" s="94"/>
    </row>
    <row r="66" spans="2:6" s="63" customFormat="1" ht="12.75" customHeight="1">
      <c r="B66" s="69"/>
      <c r="C66" s="78"/>
      <c r="D66" s="86"/>
      <c r="E66" s="86"/>
      <c r="F66" s="94"/>
    </row>
    <row r="67" spans="2:6" s="63" customFormat="1" ht="12.75" customHeight="1">
      <c r="B67" s="69"/>
      <c r="C67" s="78"/>
      <c r="D67" s="86"/>
      <c r="E67" s="86"/>
      <c r="F67" s="94"/>
    </row>
    <row r="68" spans="2:6" s="63" customFormat="1" ht="12.75" customHeight="1">
      <c r="B68" s="69"/>
      <c r="C68" s="78"/>
      <c r="D68" s="86"/>
      <c r="E68" s="86"/>
      <c r="F68" s="94"/>
    </row>
    <row r="69" spans="2:6" s="63" customFormat="1" ht="12.75" customHeight="1">
      <c r="B69" s="69"/>
      <c r="C69" s="78"/>
      <c r="D69" s="86"/>
      <c r="E69" s="86"/>
      <c r="F69" s="94"/>
    </row>
    <row r="70" spans="2:6" ht="12.75" customHeight="1">
      <c r="B70" s="72"/>
      <c r="C70" s="80"/>
      <c r="D70" s="88"/>
      <c r="E70" s="88"/>
      <c r="F70" s="96"/>
    </row>
    <row r="71" spans="2:6" ht="12.75" customHeight="1">
      <c r="B71" s="73" t="s">
        <v>169</v>
      </c>
      <c r="C71" s="81"/>
      <c r="D71" s="89">
        <f>SUBTOTAL(9,D11:D70)</f>
        <v>80005000</v>
      </c>
      <c r="E71" s="89">
        <f>SUBTOTAL(9,E11:E70)</f>
        <v>80000000</v>
      </c>
      <c r="F71" s="97"/>
    </row>
    <row r="72" spans="2:6" ht="12.75" customHeight="1">
      <c r="B72" s="74"/>
      <c r="C72" s="82"/>
      <c r="D72" s="90"/>
      <c r="E72" s="90"/>
      <c r="F72" s="98"/>
    </row>
    <row r="73" spans="2:6" ht="12.75" customHeight="1"/>
    <row r="74" spans="2:6" ht="12.75" customHeight="1">
      <c r="B74" s="62" t="s">
        <v>10</v>
      </c>
    </row>
    <row r="75" spans="2:6" ht="12.75" customHeight="1">
      <c r="B75" s="62" t="s">
        <v>207</v>
      </c>
    </row>
    <row r="76" spans="2:6" ht="12.75" customHeight="1">
      <c r="B76" s="62" t="s">
        <v>206</v>
      </c>
    </row>
  </sheetData>
  <mergeCells count="4">
    <mergeCell ref="B3:F3"/>
    <mergeCell ref="B9:C10"/>
    <mergeCell ref="D9:D10"/>
    <mergeCell ref="F9:F10"/>
  </mergeCells>
  <phoneticPr fontId="1"/>
  <dataValidations count="2">
    <dataValidation imeMode="on" allowBlank="1" showDropDown="0" showInputMessage="1" showErrorMessage="1" sqref="B11:C69 F11:F69"/>
    <dataValidation imeMode="off" allowBlank="1" showDropDown="0" showInputMessage="1" showErrorMessage="1" sqref="D11:E69"/>
  </dataValidations>
  <printOptions horizontalCentered="1"/>
  <pageMargins left="0.70866141732283472" right="0.70866141732283472" top="0.55118110236220474" bottom="0.55118110236220474" header="0.31496062992125984" footer="0.31496062992125984"/>
  <pageSetup paperSize="9" scale="86"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S308"/>
  <sheetViews>
    <sheetView view="pageBreakPreview" zoomScaleNormal="110" zoomScaleSheetLayoutView="100" workbookViewId="0">
      <selection activeCell="R33" sqref="R33"/>
    </sheetView>
  </sheetViews>
  <sheetFormatPr defaultRowHeight="13.5"/>
  <cols>
    <col min="1" max="1" width="2.5" customWidth="1"/>
    <col min="2" max="2" width="8" customWidth="1"/>
    <col min="3" max="15" width="4.875" customWidth="1"/>
    <col min="16" max="16" width="4.625" customWidth="1"/>
    <col min="17" max="17" width="7.5" bestFit="1" customWidth="1"/>
    <col min="18" max="18" width="6.5" customWidth="1"/>
    <col min="19" max="19" width="4.875" customWidth="1"/>
  </cols>
  <sheetData>
    <row r="1" spans="1:19">
      <c r="A1" s="62" t="s">
        <v>38</v>
      </c>
      <c r="B1" s="62"/>
      <c r="C1" s="62"/>
      <c r="D1" s="62"/>
      <c r="E1" s="62"/>
      <c r="F1" s="62"/>
      <c r="G1" s="62"/>
      <c r="H1" s="62"/>
      <c r="I1" s="62"/>
      <c r="J1" s="62"/>
      <c r="K1" s="62"/>
      <c r="L1" s="62"/>
      <c r="M1" s="62"/>
      <c r="N1" s="62"/>
      <c r="O1" s="62"/>
      <c r="Q1" s="62"/>
    </row>
    <row r="2" spans="1:19">
      <c r="A2" s="62" t="s">
        <v>0</v>
      </c>
      <c r="B2" s="62"/>
      <c r="C2" s="62"/>
      <c r="D2" s="62"/>
      <c r="E2" s="62"/>
      <c r="F2" s="62"/>
      <c r="G2" s="62"/>
      <c r="H2" s="62"/>
      <c r="I2" s="62"/>
      <c r="J2" s="62"/>
      <c r="K2" s="62"/>
      <c r="L2" s="62"/>
      <c r="M2" s="62"/>
      <c r="N2" s="62"/>
      <c r="O2" s="62"/>
      <c r="Q2" s="62"/>
    </row>
    <row r="3" spans="1:19">
      <c r="A3" s="62"/>
      <c r="B3" s="62"/>
      <c r="C3" s="62"/>
      <c r="D3" s="62"/>
      <c r="E3" s="62"/>
      <c r="F3" s="62"/>
      <c r="G3" s="62"/>
      <c r="H3" s="62"/>
      <c r="I3" s="62"/>
      <c r="J3" s="62" t="s">
        <v>33</v>
      </c>
      <c r="K3" s="62"/>
      <c r="L3" s="62" t="str">
        <f>単価入力!$B$2</f>
        <v>旭川軽費園</v>
      </c>
      <c r="M3" s="62"/>
      <c r="N3" s="62"/>
      <c r="O3" s="62"/>
      <c r="Q3" s="62"/>
    </row>
    <row r="4" spans="1:19" ht="13.5" customHeight="1">
      <c r="A4" s="62"/>
      <c r="B4" s="62"/>
      <c r="C4" s="62"/>
      <c r="D4" s="62"/>
      <c r="E4" s="62"/>
      <c r="F4" s="62"/>
      <c r="G4" s="62"/>
      <c r="H4" s="62"/>
      <c r="I4" s="62"/>
      <c r="J4" s="62"/>
      <c r="K4" s="62"/>
      <c r="L4" s="62"/>
      <c r="M4" s="62"/>
      <c r="N4" s="62"/>
      <c r="O4" s="62"/>
      <c r="Q4" s="62"/>
    </row>
    <row r="5" spans="1:19">
      <c r="A5" s="62"/>
      <c r="B5" s="99" t="s">
        <v>14</v>
      </c>
      <c r="C5" s="102" t="s">
        <v>18</v>
      </c>
      <c r="D5" s="102" t="s">
        <v>16</v>
      </c>
      <c r="E5" s="102" t="s">
        <v>20</v>
      </c>
      <c r="F5" s="102" t="s">
        <v>24</v>
      </c>
      <c r="G5" s="102" t="s">
        <v>21</v>
      </c>
      <c r="H5" s="102" t="s">
        <v>9</v>
      </c>
      <c r="I5" s="102" t="s">
        <v>27</v>
      </c>
      <c r="J5" s="102" t="s">
        <v>8</v>
      </c>
      <c r="K5" s="102" t="s">
        <v>28</v>
      </c>
      <c r="L5" s="102" t="s">
        <v>29</v>
      </c>
      <c r="M5" s="102" t="s">
        <v>30</v>
      </c>
      <c r="N5" s="102" t="s">
        <v>26</v>
      </c>
      <c r="O5" s="105" t="s">
        <v>11</v>
      </c>
      <c r="Q5" s="104" t="s">
        <v>264</v>
      </c>
      <c r="R5" s="101"/>
      <c r="S5" s="101"/>
    </row>
    <row r="6" spans="1:19">
      <c r="A6" s="62"/>
      <c r="B6" s="100" t="s">
        <v>70</v>
      </c>
      <c r="C6" s="103"/>
      <c r="D6" s="103"/>
      <c r="E6" s="103"/>
      <c r="F6" s="103"/>
      <c r="G6" s="103"/>
      <c r="H6" s="103"/>
      <c r="I6" s="103"/>
      <c r="J6" s="103"/>
      <c r="K6" s="103"/>
      <c r="L6" s="103"/>
      <c r="M6" s="103"/>
      <c r="N6" s="103"/>
      <c r="O6" s="104">
        <f t="shared" ref="O6:O27" si="0">SUM(C6:N6)</f>
        <v>0</v>
      </c>
      <c r="Q6" s="104">
        <f t="shared" ref="Q6:Q26" si="1">C6+SUM(I6:N6)</f>
        <v>0</v>
      </c>
      <c r="R6" s="101"/>
      <c r="S6" s="101"/>
    </row>
    <row r="7" spans="1:19">
      <c r="A7" s="62"/>
      <c r="B7" s="100">
        <v>1</v>
      </c>
      <c r="C7" s="103">
        <v>33</v>
      </c>
      <c r="D7" s="103">
        <v>33</v>
      </c>
      <c r="E7" s="103">
        <v>33</v>
      </c>
      <c r="F7" s="103">
        <v>33</v>
      </c>
      <c r="G7" s="103">
        <v>33</v>
      </c>
      <c r="H7" s="103">
        <v>33</v>
      </c>
      <c r="I7" s="103">
        <v>33</v>
      </c>
      <c r="J7" s="103">
        <v>33</v>
      </c>
      <c r="K7" s="103">
        <v>33</v>
      </c>
      <c r="L7" s="103">
        <v>33</v>
      </c>
      <c r="M7" s="103">
        <v>33</v>
      </c>
      <c r="N7" s="103">
        <v>33</v>
      </c>
      <c r="O7" s="104">
        <f t="shared" si="0"/>
        <v>396</v>
      </c>
      <c r="Q7" s="104">
        <f t="shared" si="1"/>
        <v>231</v>
      </c>
      <c r="R7" s="101"/>
      <c r="S7" s="101"/>
    </row>
    <row r="8" spans="1:19">
      <c r="A8" s="62"/>
      <c r="B8" s="100">
        <v>2</v>
      </c>
      <c r="C8" s="103">
        <v>3</v>
      </c>
      <c r="D8" s="103">
        <v>3</v>
      </c>
      <c r="E8" s="103">
        <v>3</v>
      </c>
      <c r="F8" s="103">
        <v>3</v>
      </c>
      <c r="G8" s="103">
        <v>3</v>
      </c>
      <c r="H8" s="103">
        <v>3</v>
      </c>
      <c r="I8" s="103">
        <v>3</v>
      </c>
      <c r="J8" s="103">
        <v>3</v>
      </c>
      <c r="K8" s="103">
        <v>3</v>
      </c>
      <c r="L8" s="103">
        <v>3</v>
      </c>
      <c r="M8" s="103">
        <v>3</v>
      </c>
      <c r="N8" s="103">
        <v>3</v>
      </c>
      <c r="O8" s="104">
        <f t="shared" si="0"/>
        <v>36</v>
      </c>
      <c r="Q8" s="104">
        <f t="shared" si="1"/>
        <v>21</v>
      </c>
      <c r="R8" s="101"/>
      <c r="S8" s="101"/>
    </row>
    <row r="9" spans="1:19">
      <c r="A9" s="62"/>
      <c r="B9" s="100">
        <v>3</v>
      </c>
      <c r="C9" s="103">
        <v>3</v>
      </c>
      <c r="D9" s="103">
        <v>3</v>
      </c>
      <c r="E9" s="103">
        <v>3</v>
      </c>
      <c r="F9" s="103">
        <v>3</v>
      </c>
      <c r="G9" s="103">
        <v>3</v>
      </c>
      <c r="H9" s="103">
        <v>3</v>
      </c>
      <c r="I9" s="103">
        <v>3</v>
      </c>
      <c r="J9" s="103">
        <v>3</v>
      </c>
      <c r="K9" s="103">
        <v>3</v>
      </c>
      <c r="L9" s="103">
        <v>3</v>
      </c>
      <c r="M9" s="103">
        <v>3</v>
      </c>
      <c r="N9" s="103">
        <v>3</v>
      </c>
      <c r="O9" s="104">
        <f t="shared" si="0"/>
        <v>36</v>
      </c>
      <c r="Q9" s="104">
        <f t="shared" si="1"/>
        <v>21</v>
      </c>
      <c r="R9" s="101"/>
      <c r="S9" s="101"/>
    </row>
    <row r="10" spans="1:19">
      <c r="A10" s="62"/>
      <c r="B10" s="100">
        <v>4</v>
      </c>
      <c r="C10" s="103">
        <v>2</v>
      </c>
      <c r="D10" s="103">
        <v>2</v>
      </c>
      <c r="E10" s="103">
        <v>2</v>
      </c>
      <c r="F10" s="103">
        <v>2</v>
      </c>
      <c r="G10" s="103">
        <v>2</v>
      </c>
      <c r="H10" s="103">
        <v>2</v>
      </c>
      <c r="I10" s="103">
        <v>2</v>
      </c>
      <c r="J10" s="103">
        <v>2</v>
      </c>
      <c r="K10" s="103">
        <v>2</v>
      </c>
      <c r="L10" s="103">
        <v>2</v>
      </c>
      <c r="M10" s="103">
        <v>2</v>
      </c>
      <c r="N10" s="103">
        <v>2</v>
      </c>
      <c r="O10" s="104">
        <f t="shared" si="0"/>
        <v>24</v>
      </c>
      <c r="Q10" s="104">
        <f t="shared" si="1"/>
        <v>14</v>
      </c>
      <c r="R10" s="101"/>
      <c r="S10" s="101"/>
    </row>
    <row r="11" spans="1:19">
      <c r="A11" s="62"/>
      <c r="B11" s="100">
        <v>5</v>
      </c>
      <c r="C11" s="103">
        <v>2</v>
      </c>
      <c r="D11" s="103">
        <v>2</v>
      </c>
      <c r="E11" s="103">
        <v>2</v>
      </c>
      <c r="F11" s="103">
        <v>2</v>
      </c>
      <c r="G11" s="103">
        <v>2</v>
      </c>
      <c r="H11" s="103">
        <v>2</v>
      </c>
      <c r="I11" s="103">
        <v>2</v>
      </c>
      <c r="J11" s="103">
        <v>2</v>
      </c>
      <c r="K11" s="103">
        <v>2</v>
      </c>
      <c r="L11" s="103">
        <v>2</v>
      </c>
      <c r="M11" s="103">
        <v>2</v>
      </c>
      <c r="N11" s="103">
        <v>2</v>
      </c>
      <c r="O11" s="104">
        <f t="shared" si="0"/>
        <v>24</v>
      </c>
      <c r="Q11" s="104">
        <f t="shared" si="1"/>
        <v>14</v>
      </c>
      <c r="R11" s="101"/>
      <c r="S11" s="101"/>
    </row>
    <row r="12" spans="1:19">
      <c r="A12" s="62"/>
      <c r="B12" s="100">
        <v>6</v>
      </c>
      <c r="C12" s="103">
        <v>2</v>
      </c>
      <c r="D12" s="103">
        <v>2</v>
      </c>
      <c r="E12" s="103">
        <v>2</v>
      </c>
      <c r="F12" s="103">
        <v>2</v>
      </c>
      <c r="G12" s="103">
        <v>2</v>
      </c>
      <c r="H12" s="103">
        <v>2</v>
      </c>
      <c r="I12" s="103">
        <v>2</v>
      </c>
      <c r="J12" s="103">
        <v>2</v>
      </c>
      <c r="K12" s="103">
        <v>2</v>
      </c>
      <c r="L12" s="103">
        <v>2</v>
      </c>
      <c r="M12" s="103">
        <v>2</v>
      </c>
      <c r="N12" s="103">
        <v>2</v>
      </c>
      <c r="O12" s="104">
        <f t="shared" si="0"/>
        <v>24</v>
      </c>
      <c r="Q12" s="104">
        <f t="shared" si="1"/>
        <v>14</v>
      </c>
      <c r="R12" s="101"/>
      <c r="S12" s="101"/>
    </row>
    <row r="13" spans="1:19">
      <c r="A13" s="62"/>
      <c r="B13" s="100">
        <v>7</v>
      </c>
      <c r="C13" s="103">
        <v>1</v>
      </c>
      <c r="D13" s="103">
        <v>1</v>
      </c>
      <c r="E13" s="103">
        <v>1</v>
      </c>
      <c r="F13" s="103">
        <v>1</v>
      </c>
      <c r="G13" s="103">
        <v>1</v>
      </c>
      <c r="H13" s="103">
        <v>1</v>
      </c>
      <c r="I13" s="103">
        <v>1</v>
      </c>
      <c r="J13" s="103">
        <v>1</v>
      </c>
      <c r="K13" s="103">
        <v>1</v>
      </c>
      <c r="L13" s="103">
        <v>1</v>
      </c>
      <c r="M13" s="103">
        <v>1</v>
      </c>
      <c r="N13" s="103">
        <v>1</v>
      </c>
      <c r="O13" s="104">
        <f t="shared" si="0"/>
        <v>12</v>
      </c>
      <c r="Q13" s="104">
        <f t="shared" si="1"/>
        <v>7</v>
      </c>
      <c r="R13" s="101"/>
      <c r="S13" s="101"/>
    </row>
    <row r="14" spans="1:19">
      <c r="A14" s="62"/>
      <c r="B14" s="100">
        <v>8</v>
      </c>
      <c r="C14" s="103"/>
      <c r="D14" s="103"/>
      <c r="E14" s="103"/>
      <c r="F14" s="103"/>
      <c r="G14" s="103"/>
      <c r="H14" s="103"/>
      <c r="I14" s="103"/>
      <c r="J14" s="103"/>
      <c r="K14" s="103"/>
      <c r="L14" s="103"/>
      <c r="M14" s="103"/>
      <c r="N14" s="103"/>
      <c r="O14" s="104">
        <f t="shared" si="0"/>
        <v>0</v>
      </c>
      <c r="Q14" s="104">
        <f t="shared" si="1"/>
        <v>0</v>
      </c>
      <c r="R14" s="101"/>
      <c r="S14" s="101"/>
    </row>
    <row r="15" spans="1:19">
      <c r="A15" s="62"/>
      <c r="B15" s="100">
        <v>9</v>
      </c>
      <c r="C15" s="103"/>
      <c r="D15" s="103"/>
      <c r="E15" s="103"/>
      <c r="F15" s="103"/>
      <c r="G15" s="103"/>
      <c r="H15" s="103"/>
      <c r="I15" s="103"/>
      <c r="J15" s="103"/>
      <c r="K15" s="103"/>
      <c r="L15" s="103"/>
      <c r="M15" s="103"/>
      <c r="N15" s="103"/>
      <c r="O15" s="104">
        <f t="shared" si="0"/>
        <v>0</v>
      </c>
      <c r="Q15" s="104">
        <f t="shared" si="1"/>
        <v>0</v>
      </c>
      <c r="R15" s="101"/>
      <c r="S15" s="101"/>
    </row>
    <row r="16" spans="1:19">
      <c r="A16" s="62"/>
      <c r="B16" s="100">
        <v>10</v>
      </c>
      <c r="C16" s="103"/>
      <c r="D16" s="103"/>
      <c r="E16" s="103"/>
      <c r="F16" s="103"/>
      <c r="G16" s="103"/>
      <c r="H16" s="103"/>
      <c r="I16" s="103"/>
      <c r="J16" s="103"/>
      <c r="K16" s="103"/>
      <c r="L16" s="103"/>
      <c r="M16" s="103"/>
      <c r="N16" s="103"/>
      <c r="O16" s="104">
        <f t="shared" si="0"/>
        <v>0</v>
      </c>
      <c r="Q16" s="104">
        <f t="shared" si="1"/>
        <v>0</v>
      </c>
      <c r="R16" s="101"/>
      <c r="S16" s="101"/>
    </row>
    <row r="17" spans="1:19">
      <c r="A17" s="62"/>
      <c r="B17" s="100">
        <v>11</v>
      </c>
      <c r="C17" s="103">
        <v>1</v>
      </c>
      <c r="D17" s="103">
        <v>1</v>
      </c>
      <c r="E17" s="103">
        <v>1</v>
      </c>
      <c r="F17" s="103">
        <v>1</v>
      </c>
      <c r="G17" s="103">
        <v>1</v>
      </c>
      <c r="H17" s="103">
        <v>1</v>
      </c>
      <c r="I17" s="103">
        <v>1</v>
      </c>
      <c r="J17" s="103">
        <v>1</v>
      </c>
      <c r="K17" s="103">
        <v>1</v>
      </c>
      <c r="L17" s="103">
        <v>1</v>
      </c>
      <c r="M17" s="103">
        <v>1</v>
      </c>
      <c r="N17" s="103">
        <v>1</v>
      </c>
      <c r="O17" s="104">
        <f t="shared" si="0"/>
        <v>12</v>
      </c>
      <c r="Q17" s="104">
        <f t="shared" si="1"/>
        <v>7</v>
      </c>
      <c r="R17" s="101"/>
      <c r="S17" s="101"/>
    </row>
    <row r="18" spans="1:19">
      <c r="A18" s="62"/>
      <c r="B18" s="100">
        <v>12</v>
      </c>
      <c r="C18" s="103"/>
      <c r="D18" s="103"/>
      <c r="E18" s="103"/>
      <c r="F18" s="103"/>
      <c r="G18" s="103"/>
      <c r="H18" s="103"/>
      <c r="I18" s="103"/>
      <c r="J18" s="103"/>
      <c r="K18" s="103"/>
      <c r="L18" s="103"/>
      <c r="M18" s="103"/>
      <c r="N18" s="103"/>
      <c r="O18" s="104">
        <f t="shared" si="0"/>
        <v>0</v>
      </c>
      <c r="Q18" s="104">
        <f t="shared" si="1"/>
        <v>0</v>
      </c>
      <c r="R18" s="101"/>
      <c r="S18" s="101"/>
    </row>
    <row r="19" spans="1:19">
      <c r="A19" s="62"/>
      <c r="B19" s="100">
        <v>13</v>
      </c>
      <c r="C19" s="103"/>
      <c r="D19" s="103"/>
      <c r="E19" s="103"/>
      <c r="F19" s="103"/>
      <c r="G19" s="103"/>
      <c r="H19" s="103"/>
      <c r="I19" s="103"/>
      <c r="J19" s="103"/>
      <c r="K19" s="103"/>
      <c r="L19" s="103"/>
      <c r="M19" s="103"/>
      <c r="N19" s="103"/>
      <c r="O19" s="104">
        <f t="shared" si="0"/>
        <v>0</v>
      </c>
      <c r="Q19" s="104">
        <f t="shared" si="1"/>
        <v>0</v>
      </c>
      <c r="R19" s="101"/>
      <c r="S19" s="101"/>
    </row>
    <row r="20" spans="1:19">
      <c r="A20" s="62"/>
      <c r="B20" s="100">
        <v>14</v>
      </c>
      <c r="C20" s="103"/>
      <c r="D20" s="103"/>
      <c r="E20" s="103"/>
      <c r="F20" s="103"/>
      <c r="G20" s="103"/>
      <c r="H20" s="103"/>
      <c r="I20" s="103"/>
      <c r="J20" s="103"/>
      <c r="K20" s="103"/>
      <c r="L20" s="103"/>
      <c r="M20" s="103"/>
      <c r="N20" s="103"/>
      <c r="O20" s="104">
        <f t="shared" si="0"/>
        <v>0</v>
      </c>
      <c r="Q20" s="104">
        <f t="shared" si="1"/>
        <v>0</v>
      </c>
      <c r="R20" s="101"/>
      <c r="S20" s="101"/>
    </row>
    <row r="21" spans="1:19">
      <c r="A21" s="62"/>
      <c r="B21" s="100">
        <v>15</v>
      </c>
      <c r="C21" s="103"/>
      <c r="D21" s="103"/>
      <c r="E21" s="103"/>
      <c r="F21" s="103"/>
      <c r="G21" s="103"/>
      <c r="H21" s="103"/>
      <c r="I21" s="103"/>
      <c r="J21" s="103"/>
      <c r="K21" s="103"/>
      <c r="L21" s="103"/>
      <c r="M21" s="103"/>
      <c r="N21" s="103"/>
      <c r="O21" s="104">
        <f t="shared" si="0"/>
        <v>0</v>
      </c>
      <c r="Q21" s="104">
        <f t="shared" si="1"/>
        <v>0</v>
      </c>
      <c r="R21" s="101"/>
      <c r="S21" s="101"/>
    </row>
    <row r="22" spans="1:19">
      <c r="A22" s="62"/>
      <c r="B22" s="100">
        <v>16</v>
      </c>
      <c r="C22" s="103"/>
      <c r="D22" s="103"/>
      <c r="E22" s="103"/>
      <c r="F22" s="103"/>
      <c r="G22" s="103"/>
      <c r="H22" s="103"/>
      <c r="I22" s="103"/>
      <c r="J22" s="103"/>
      <c r="K22" s="103"/>
      <c r="L22" s="103"/>
      <c r="M22" s="103"/>
      <c r="N22" s="103"/>
      <c r="O22" s="104">
        <f t="shared" si="0"/>
        <v>0</v>
      </c>
      <c r="Q22" s="104">
        <f t="shared" si="1"/>
        <v>0</v>
      </c>
      <c r="R22" s="101"/>
      <c r="S22" s="101"/>
    </row>
    <row r="23" spans="1:19">
      <c r="A23" s="62"/>
      <c r="B23" s="100">
        <v>17</v>
      </c>
      <c r="C23" s="103"/>
      <c r="D23" s="103"/>
      <c r="E23" s="103"/>
      <c r="F23" s="103"/>
      <c r="G23" s="103"/>
      <c r="H23" s="103"/>
      <c r="I23" s="103"/>
      <c r="J23" s="103"/>
      <c r="K23" s="103"/>
      <c r="L23" s="103"/>
      <c r="M23" s="103"/>
      <c r="N23" s="103"/>
      <c r="O23" s="104">
        <f t="shared" si="0"/>
        <v>0</v>
      </c>
      <c r="Q23" s="104">
        <f t="shared" si="1"/>
        <v>0</v>
      </c>
      <c r="R23" s="101"/>
      <c r="S23" s="101"/>
    </row>
    <row r="24" spans="1:19">
      <c r="A24" s="62"/>
      <c r="B24" s="100">
        <v>18</v>
      </c>
      <c r="C24" s="103"/>
      <c r="D24" s="103"/>
      <c r="E24" s="103"/>
      <c r="F24" s="103"/>
      <c r="G24" s="103"/>
      <c r="H24" s="103"/>
      <c r="I24" s="103"/>
      <c r="J24" s="103"/>
      <c r="K24" s="103"/>
      <c r="L24" s="103"/>
      <c r="M24" s="103"/>
      <c r="N24" s="103"/>
      <c r="O24" s="104">
        <f t="shared" si="0"/>
        <v>0</v>
      </c>
      <c r="Q24" s="104">
        <f t="shared" si="1"/>
        <v>0</v>
      </c>
      <c r="R24" s="101"/>
      <c r="S24" s="101"/>
    </row>
    <row r="25" spans="1:19">
      <c r="A25" s="62"/>
      <c r="B25" s="100">
        <v>19</v>
      </c>
      <c r="C25" s="103"/>
      <c r="D25" s="103"/>
      <c r="E25" s="103"/>
      <c r="F25" s="103"/>
      <c r="G25" s="103"/>
      <c r="H25" s="103"/>
      <c r="I25" s="103"/>
      <c r="J25" s="103"/>
      <c r="K25" s="103"/>
      <c r="L25" s="103"/>
      <c r="M25" s="103"/>
      <c r="N25" s="103"/>
      <c r="O25" s="104">
        <f t="shared" si="0"/>
        <v>0</v>
      </c>
      <c r="Q25" s="104">
        <f t="shared" si="1"/>
        <v>0</v>
      </c>
      <c r="R25" s="101"/>
      <c r="S25" s="101"/>
    </row>
    <row r="26" spans="1:19">
      <c r="A26" s="62"/>
      <c r="B26" s="100">
        <v>20</v>
      </c>
      <c r="C26" s="103"/>
      <c r="D26" s="103"/>
      <c r="E26" s="103"/>
      <c r="F26" s="103"/>
      <c r="G26" s="103"/>
      <c r="H26" s="103"/>
      <c r="I26" s="103"/>
      <c r="J26" s="103"/>
      <c r="K26" s="103"/>
      <c r="L26" s="103"/>
      <c r="M26" s="103"/>
      <c r="N26" s="103"/>
      <c r="O26" s="104">
        <f t="shared" si="0"/>
        <v>0</v>
      </c>
      <c r="Q26" s="104">
        <f t="shared" si="1"/>
        <v>0</v>
      </c>
      <c r="R26" s="101"/>
      <c r="S26" s="101"/>
    </row>
    <row r="27" spans="1:19">
      <c r="A27" s="62"/>
      <c r="B27" s="100" t="s">
        <v>11</v>
      </c>
      <c r="C27" s="104">
        <f t="shared" ref="C27:N27" si="2">SUM(C6:C26)</f>
        <v>47</v>
      </c>
      <c r="D27" s="104">
        <f t="shared" si="2"/>
        <v>47</v>
      </c>
      <c r="E27" s="104">
        <f t="shared" si="2"/>
        <v>47</v>
      </c>
      <c r="F27" s="104">
        <f t="shared" si="2"/>
        <v>47</v>
      </c>
      <c r="G27" s="104">
        <f t="shared" si="2"/>
        <v>47</v>
      </c>
      <c r="H27" s="104">
        <f t="shared" si="2"/>
        <v>47</v>
      </c>
      <c r="I27" s="104">
        <f t="shared" si="2"/>
        <v>47</v>
      </c>
      <c r="J27" s="104">
        <f t="shared" si="2"/>
        <v>47</v>
      </c>
      <c r="K27" s="104">
        <f t="shared" si="2"/>
        <v>47</v>
      </c>
      <c r="L27" s="104">
        <f t="shared" si="2"/>
        <v>47</v>
      </c>
      <c r="M27" s="104">
        <f t="shared" si="2"/>
        <v>47</v>
      </c>
      <c r="N27" s="104">
        <f t="shared" si="2"/>
        <v>47</v>
      </c>
      <c r="O27" s="104">
        <f t="shared" si="0"/>
        <v>564</v>
      </c>
      <c r="Q27" s="104">
        <f>SUM(Q6:Q26)</f>
        <v>329</v>
      </c>
      <c r="R27" s="101"/>
      <c r="S27" s="101"/>
    </row>
    <row r="28" spans="1:19">
      <c r="A28" s="62"/>
      <c r="B28" s="101"/>
      <c r="C28" s="101"/>
      <c r="D28" s="101"/>
      <c r="E28" s="101"/>
      <c r="F28" s="101"/>
      <c r="G28" s="101"/>
      <c r="H28" s="101"/>
      <c r="I28" s="101"/>
      <c r="J28" s="101"/>
      <c r="K28" s="101"/>
      <c r="L28" s="101"/>
      <c r="M28" s="101"/>
      <c r="N28" s="101"/>
      <c r="O28" s="106"/>
      <c r="Q28" s="101"/>
      <c r="R28" s="101"/>
      <c r="S28" s="101"/>
    </row>
    <row r="29" spans="1:19">
      <c r="A29" s="62"/>
      <c r="B29" s="101" t="s">
        <v>248</v>
      </c>
      <c r="C29" s="101"/>
      <c r="D29" s="101"/>
      <c r="E29" s="101"/>
      <c r="F29" s="101"/>
      <c r="G29" s="101"/>
      <c r="H29" s="101"/>
      <c r="I29" s="101"/>
      <c r="J29" s="101"/>
      <c r="K29" s="101"/>
      <c r="L29" s="101"/>
      <c r="M29" s="101"/>
      <c r="N29" s="101"/>
      <c r="O29" s="101"/>
      <c r="Q29" s="101"/>
    </row>
    <row r="30" spans="1:19">
      <c r="A30" s="62"/>
      <c r="B30" s="101" t="s">
        <v>249</v>
      </c>
      <c r="C30" s="101"/>
      <c r="D30" s="101"/>
      <c r="E30" s="101"/>
      <c r="F30" s="101"/>
      <c r="G30" s="101"/>
      <c r="H30" s="101"/>
      <c r="I30" s="101"/>
      <c r="J30" s="101"/>
      <c r="K30" s="101"/>
      <c r="L30" s="101"/>
      <c r="M30" s="101"/>
      <c r="N30" s="101"/>
      <c r="O30" s="101"/>
      <c r="Q30" s="101"/>
    </row>
    <row r="31" spans="1:19">
      <c r="A31" s="62"/>
      <c r="B31" s="101" t="s">
        <v>191</v>
      </c>
      <c r="C31" s="101"/>
      <c r="D31" s="101"/>
      <c r="E31" s="101"/>
      <c r="F31" s="101"/>
      <c r="G31" s="101"/>
      <c r="H31" s="101"/>
      <c r="I31" s="101"/>
      <c r="J31" s="101"/>
      <c r="K31" s="101"/>
      <c r="L31" s="101"/>
      <c r="M31" s="101"/>
      <c r="N31" s="101"/>
      <c r="O31" s="101"/>
      <c r="Q31" s="101"/>
    </row>
    <row r="32" spans="1:19">
      <c r="A32" s="62"/>
      <c r="B32" s="101" t="s">
        <v>250</v>
      </c>
      <c r="C32" s="101"/>
      <c r="D32" s="101"/>
      <c r="E32" s="101"/>
      <c r="F32" s="101"/>
      <c r="G32" s="101"/>
      <c r="H32" s="101"/>
      <c r="I32" s="101"/>
      <c r="J32" s="101"/>
      <c r="K32" s="101"/>
      <c r="L32" s="101"/>
      <c r="M32" s="101"/>
      <c r="N32" s="101"/>
      <c r="O32" s="101"/>
      <c r="Q32" s="101"/>
    </row>
    <row r="33" spans="1:17">
      <c r="A33" s="62"/>
      <c r="B33" s="101" t="s">
        <v>251</v>
      </c>
      <c r="C33" s="101"/>
      <c r="D33" s="101"/>
      <c r="E33" s="101"/>
      <c r="F33" s="101"/>
      <c r="G33" s="101"/>
      <c r="H33" s="101"/>
      <c r="I33" s="101"/>
      <c r="J33" s="101"/>
      <c r="K33" s="101"/>
      <c r="L33" s="101"/>
      <c r="M33" s="101"/>
      <c r="N33" s="101"/>
      <c r="O33" s="101"/>
      <c r="Q33" s="101"/>
    </row>
    <row r="34" spans="1:17">
      <c r="A34" s="62"/>
      <c r="B34" s="101"/>
      <c r="C34" s="101"/>
      <c r="D34" s="101"/>
      <c r="E34" s="101"/>
      <c r="F34" s="101"/>
      <c r="G34" s="101"/>
      <c r="H34" s="101"/>
      <c r="I34" s="101"/>
      <c r="J34" s="101"/>
      <c r="K34" s="101"/>
      <c r="L34" s="101"/>
      <c r="M34" s="101"/>
      <c r="N34" s="101"/>
      <c r="O34" s="101"/>
      <c r="Q34" s="101"/>
    </row>
    <row r="35" spans="1:17">
      <c r="A35" s="62"/>
      <c r="B35" s="101"/>
      <c r="C35" s="101"/>
      <c r="D35" s="101"/>
      <c r="E35" s="101"/>
      <c r="F35" s="101"/>
      <c r="G35" s="101"/>
      <c r="H35" s="101"/>
      <c r="I35" s="101"/>
      <c r="J35" s="101"/>
      <c r="K35" s="101"/>
      <c r="L35" s="101"/>
      <c r="M35" s="101"/>
      <c r="N35" s="101"/>
      <c r="O35" s="101"/>
      <c r="Q35" s="101"/>
    </row>
    <row r="36" spans="1:17">
      <c r="A36" s="62"/>
      <c r="B36" s="101"/>
      <c r="C36" s="101"/>
      <c r="D36" s="101"/>
      <c r="E36" s="101"/>
      <c r="F36" s="101"/>
      <c r="G36" s="101"/>
      <c r="H36" s="101"/>
      <c r="I36" s="101"/>
      <c r="J36" s="101"/>
      <c r="K36" s="101"/>
      <c r="L36" s="101"/>
      <c r="M36" s="101"/>
      <c r="N36" s="101"/>
      <c r="O36" s="101"/>
      <c r="Q36" s="101"/>
    </row>
    <row r="37" spans="1:17">
      <c r="A37" s="62"/>
      <c r="B37" s="101"/>
      <c r="C37" s="101"/>
      <c r="D37" s="101"/>
      <c r="E37" s="101"/>
      <c r="F37" s="101"/>
      <c r="G37" s="101"/>
      <c r="H37" s="101"/>
      <c r="I37" s="101"/>
      <c r="J37" s="101"/>
      <c r="K37" s="101"/>
      <c r="L37" s="101"/>
      <c r="M37" s="101"/>
      <c r="N37" s="101"/>
      <c r="O37" s="101"/>
      <c r="Q37" s="101"/>
    </row>
    <row r="38" spans="1:17">
      <c r="A38" s="62"/>
      <c r="B38" s="101"/>
      <c r="C38" s="101"/>
      <c r="D38" s="101"/>
      <c r="E38" s="101"/>
      <c r="F38" s="101"/>
      <c r="G38" s="101"/>
      <c r="H38" s="101"/>
      <c r="I38" s="101"/>
      <c r="J38" s="101"/>
      <c r="K38" s="101"/>
      <c r="L38" s="101"/>
      <c r="M38" s="101"/>
      <c r="N38" s="101"/>
      <c r="O38" s="101"/>
      <c r="Q38" s="101"/>
    </row>
    <row r="39" spans="1:17">
      <c r="A39" s="62"/>
      <c r="B39" s="101"/>
      <c r="C39" s="101"/>
      <c r="D39" s="101"/>
      <c r="E39" s="101"/>
      <c r="F39" s="101"/>
      <c r="G39" s="101"/>
      <c r="H39" s="101"/>
      <c r="I39" s="101"/>
      <c r="J39" s="101"/>
      <c r="K39" s="101"/>
      <c r="L39" s="101"/>
      <c r="M39" s="101"/>
      <c r="N39" s="101"/>
      <c r="O39" s="101"/>
      <c r="Q39" s="101"/>
    </row>
    <row r="40" spans="1:17">
      <c r="A40" s="62"/>
      <c r="B40" s="101"/>
      <c r="C40" s="101"/>
      <c r="D40" s="101"/>
      <c r="E40" s="101"/>
      <c r="F40" s="101"/>
      <c r="G40" s="101"/>
      <c r="H40" s="101"/>
      <c r="I40" s="101"/>
      <c r="J40" s="101"/>
      <c r="K40" s="101"/>
      <c r="L40" s="101"/>
      <c r="M40" s="101"/>
      <c r="N40" s="101"/>
      <c r="O40" s="101"/>
      <c r="Q40" s="101"/>
    </row>
    <row r="41" spans="1:17">
      <c r="A41" s="62"/>
      <c r="B41" s="101"/>
      <c r="C41" s="101"/>
      <c r="D41" s="101"/>
      <c r="E41" s="101"/>
      <c r="F41" s="101"/>
      <c r="G41" s="101"/>
      <c r="H41" s="101"/>
      <c r="I41" s="101"/>
      <c r="J41" s="101"/>
      <c r="K41" s="101"/>
      <c r="L41" s="101"/>
      <c r="M41" s="101"/>
      <c r="N41" s="101"/>
      <c r="O41" s="101"/>
      <c r="Q41" s="101"/>
    </row>
    <row r="42" spans="1:17">
      <c r="A42" s="62"/>
      <c r="B42" s="101"/>
      <c r="C42" s="101"/>
      <c r="D42" s="101"/>
      <c r="E42" s="101"/>
      <c r="F42" s="101"/>
      <c r="G42" s="101"/>
      <c r="H42" s="101"/>
      <c r="I42" s="101"/>
      <c r="J42" s="101"/>
      <c r="K42" s="101"/>
      <c r="L42" s="101"/>
      <c r="M42" s="101"/>
      <c r="N42" s="101"/>
      <c r="O42" s="101"/>
      <c r="Q42" s="101"/>
    </row>
    <row r="43" spans="1:17">
      <c r="A43" s="62"/>
      <c r="B43" s="101"/>
      <c r="C43" s="101"/>
      <c r="D43" s="101"/>
      <c r="E43" s="101"/>
      <c r="F43" s="101"/>
      <c r="G43" s="101"/>
      <c r="H43" s="101"/>
      <c r="I43" s="101"/>
      <c r="J43" s="101"/>
      <c r="K43" s="101"/>
      <c r="L43" s="101"/>
      <c r="M43" s="101"/>
      <c r="N43" s="101"/>
      <c r="O43" s="101"/>
      <c r="Q43" s="101"/>
    </row>
    <row r="44" spans="1:17">
      <c r="A44" s="62"/>
      <c r="B44" s="101"/>
      <c r="C44" s="101"/>
      <c r="D44" s="101"/>
      <c r="E44" s="101"/>
      <c r="F44" s="101"/>
      <c r="G44" s="101"/>
      <c r="H44" s="101"/>
      <c r="I44" s="101"/>
      <c r="J44" s="101"/>
      <c r="K44" s="101"/>
      <c r="L44" s="101"/>
      <c r="M44" s="101"/>
      <c r="N44" s="101"/>
      <c r="O44" s="101"/>
      <c r="Q44" s="101"/>
    </row>
    <row r="45" spans="1:17">
      <c r="A45" s="62"/>
      <c r="B45" s="101"/>
      <c r="C45" s="101"/>
      <c r="D45" s="101"/>
      <c r="E45" s="101"/>
      <c r="F45" s="101"/>
      <c r="G45" s="101"/>
      <c r="H45" s="101"/>
      <c r="I45" s="101"/>
      <c r="J45" s="101"/>
      <c r="K45" s="101"/>
      <c r="L45" s="101"/>
      <c r="M45" s="101"/>
      <c r="N45" s="101"/>
      <c r="O45" s="101"/>
      <c r="Q45" s="101"/>
    </row>
    <row r="46" spans="1:17">
      <c r="A46" s="62"/>
      <c r="B46" s="101"/>
      <c r="C46" s="101"/>
      <c r="D46" s="101"/>
      <c r="E46" s="101"/>
      <c r="F46" s="101"/>
      <c r="G46" s="101"/>
      <c r="H46" s="101"/>
      <c r="I46" s="101"/>
      <c r="J46" s="101"/>
      <c r="K46" s="101"/>
      <c r="L46" s="101"/>
      <c r="M46" s="101"/>
      <c r="N46" s="101"/>
      <c r="O46" s="101"/>
      <c r="Q46" s="101"/>
    </row>
    <row r="47" spans="1:17">
      <c r="A47" s="62"/>
      <c r="B47" s="101"/>
      <c r="C47" s="101"/>
      <c r="D47" s="101"/>
      <c r="E47" s="101"/>
      <c r="F47" s="101"/>
      <c r="G47" s="101"/>
      <c r="H47" s="101"/>
      <c r="I47" s="101"/>
      <c r="J47" s="101"/>
      <c r="K47" s="101"/>
      <c r="L47" s="101"/>
      <c r="M47" s="101"/>
      <c r="N47" s="101"/>
      <c r="O47" s="101"/>
      <c r="Q47" s="101"/>
    </row>
    <row r="48" spans="1:17">
      <c r="A48" s="62"/>
      <c r="B48" s="101"/>
      <c r="C48" s="101"/>
      <c r="D48" s="101"/>
      <c r="E48" s="101"/>
      <c r="F48" s="101"/>
      <c r="G48" s="101"/>
      <c r="H48" s="101"/>
      <c r="I48" s="101"/>
      <c r="J48" s="101"/>
      <c r="K48" s="101"/>
      <c r="L48" s="101"/>
      <c r="M48" s="101"/>
      <c r="N48" s="101"/>
      <c r="O48" s="101"/>
      <c r="Q48" s="101"/>
    </row>
    <row r="49" spans="1:17">
      <c r="A49" s="62"/>
      <c r="B49" s="101"/>
      <c r="C49" s="101"/>
      <c r="D49" s="101"/>
      <c r="E49" s="101"/>
      <c r="F49" s="101"/>
      <c r="G49" s="101"/>
      <c r="H49" s="101"/>
      <c r="I49" s="101"/>
      <c r="J49" s="101"/>
      <c r="K49" s="101"/>
      <c r="L49" s="101"/>
      <c r="M49" s="101"/>
      <c r="N49" s="101"/>
      <c r="O49" s="101"/>
      <c r="Q49" s="101"/>
    </row>
    <row r="50" spans="1:17">
      <c r="A50" s="62"/>
      <c r="B50" s="101"/>
      <c r="C50" s="101"/>
      <c r="D50" s="101"/>
      <c r="E50" s="101"/>
      <c r="F50" s="101"/>
      <c r="G50" s="101"/>
      <c r="H50" s="101"/>
      <c r="I50" s="101"/>
      <c r="J50" s="101"/>
      <c r="K50" s="101"/>
      <c r="L50" s="101"/>
      <c r="M50" s="101"/>
      <c r="N50" s="101"/>
      <c r="O50" s="101"/>
      <c r="Q50" s="101"/>
    </row>
    <row r="51" spans="1:17">
      <c r="A51" s="62"/>
      <c r="B51" s="101"/>
      <c r="C51" s="101"/>
      <c r="D51" s="101"/>
      <c r="E51" s="101"/>
      <c r="F51" s="101"/>
      <c r="G51" s="101"/>
      <c r="H51" s="101"/>
      <c r="I51" s="101"/>
      <c r="J51" s="101"/>
      <c r="K51" s="101"/>
      <c r="L51" s="101"/>
      <c r="M51" s="101"/>
      <c r="N51" s="101"/>
      <c r="O51" s="101"/>
      <c r="Q51" s="101"/>
    </row>
    <row r="52" spans="1:17">
      <c r="A52" s="62"/>
      <c r="B52" s="101"/>
      <c r="C52" s="101"/>
      <c r="D52" s="101"/>
      <c r="E52" s="101"/>
      <c r="F52" s="101"/>
      <c r="G52" s="101"/>
      <c r="H52" s="101"/>
      <c r="I52" s="101"/>
      <c r="J52" s="101"/>
      <c r="K52" s="101"/>
      <c r="L52" s="101"/>
      <c r="M52" s="101"/>
      <c r="N52" s="101"/>
      <c r="O52" s="101"/>
      <c r="Q52" s="101"/>
    </row>
    <row r="53" spans="1:17">
      <c r="A53" s="62"/>
      <c r="B53" s="101"/>
      <c r="C53" s="101"/>
      <c r="D53" s="101"/>
      <c r="E53" s="101"/>
      <c r="F53" s="101"/>
      <c r="G53" s="101"/>
      <c r="H53" s="101"/>
      <c r="I53" s="101"/>
      <c r="J53" s="101"/>
      <c r="K53" s="101"/>
      <c r="L53" s="101"/>
      <c r="M53" s="101"/>
      <c r="N53" s="101"/>
      <c r="O53" s="101"/>
      <c r="Q53" s="101"/>
    </row>
    <row r="54" spans="1:17">
      <c r="A54" s="62"/>
      <c r="B54" s="101"/>
      <c r="C54" s="101"/>
      <c r="D54" s="101"/>
      <c r="E54" s="101"/>
      <c r="F54" s="101"/>
      <c r="G54" s="101"/>
      <c r="H54" s="101"/>
      <c r="I54" s="101"/>
      <c r="J54" s="101"/>
      <c r="K54" s="101"/>
      <c r="L54" s="101"/>
      <c r="M54" s="101"/>
      <c r="N54" s="101"/>
      <c r="O54" s="101"/>
      <c r="Q54" s="101"/>
    </row>
    <row r="55" spans="1:17">
      <c r="A55" s="62"/>
      <c r="B55" s="101"/>
      <c r="C55" s="101"/>
      <c r="D55" s="101"/>
      <c r="E55" s="101"/>
      <c r="F55" s="101"/>
      <c r="G55" s="101"/>
      <c r="H55" s="101"/>
      <c r="I55" s="101"/>
      <c r="J55" s="101"/>
      <c r="K55" s="101"/>
      <c r="L55" s="101"/>
      <c r="M55" s="101"/>
      <c r="N55" s="101"/>
      <c r="O55" s="101"/>
      <c r="Q55" s="101"/>
    </row>
    <row r="56" spans="1:17">
      <c r="A56" s="62"/>
      <c r="B56" s="101"/>
      <c r="C56" s="101"/>
      <c r="D56" s="101"/>
      <c r="E56" s="101"/>
      <c r="F56" s="101"/>
      <c r="G56" s="101"/>
      <c r="H56" s="101"/>
      <c r="I56" s="101"/>
      <c r="J56" s="101"/>
      <c r="K56" s="101"/>
      <c r="L56" s="101"/>
      <c r="M56" s="101"/>
      <c r="N56" s="101"/>
      <c r="O56" s="101"/>
      <c r="Q56" s="101"/>
    </row>
    <row r="57" spans="1:17">
      <c r="A57" s="62"/>
      <c r="B57" s="101"/>
      <c r="C57" s="101"/>
      <c r="D57" s="101"/>
      <c r="E57" s="101"/>
      <c r="F57" s="101"/>
      <c r="G57" s="101"/>
      <c r="H57" s="101"/>
      <c r="I57" s="101"/>
      <c r="J57" s="101"/>
      <c r="K57" s="101"/>
      <c r="L57" s="101"/>
      <c r="M57" s="101"/>
      <c r="N57" s="101"/>
      <c r="O57" s="101"/>
      <c r="Q57" s="101"/>
    </row>
    <row r="58" spans="1:17">
      <c r="A58" s="62"/>
      <c r="B58" s="101"/>
      <c r="C58" s="101"/>
      <c r="D58" s="101"/>
      <c r="E58" s="101"/>
      <c r="F58" s="101"/>
      <c r="G58" s="101"/>
      <c r="H58" s="101"/>
      <c r="I58" s="101"/>
      <c r="J58" s="101"/>
      <c r="K58" s="101"/>
      <c r="L58" s="101"/>
      <c r="M58" s="101"/>
      <c r="N58" s="101"/>
      <c r="O58" s="101"/>
      <c r="Q58" s="101"/>
    </row>
    <row r="59" spans="1:17">
      <c r="A59" s="62"/>
      <c r="B59" s="101"/>
      <c r="C59" s="101"/>
      <c r="D59" s="101"/>
      <c r="E59" s="101"/>
      <c r="F59" s="101"/>
      <c r="G59" s="101"/>
      <c r="H59" s="101"/>
      <c r="I59" s="101"/>
      <c r="J59" s="101"/>
      <c r="K59" s="101"/>
      <c r="L59" s="101"/>
      <c r="M59" s="101"/>
      <c r="N59" s="101"/>
      <c r="O59" s="101"/>
      <c r="Q59" s="101"/>
    </row>
    <row r="60" spans="1:17">
      <c r="A60" s="62"/>
      <c r="B60" s="101"/>
      <c r="C60" s="101"/>
      <c r="D60" s="101"/>
      <c r="E60" s="101"/>
      <c r="F60" s="101"/>
      <c r="G60" s="101"/>
      <c r="H60" s="101"/>
      <c r="I60" s="101"/>
      <c r="J60" s="101"/>
      <c r="K60" s="101"/>
      <c r="L60" s="101"/>
      <c r="M60" s="101"/>
      <c r="N60" s="101"/>
      <c r="O60" s="101"/>
      <c r="Q60" s="101"/>
    </row>
    <row r="61" spans="1:17">
      <c r="A61" s="62"/>
      <c r="B61" s="101"/>
      <c r="C61" s="101"/>
      <c r="D61" s="101"/>
      <c r="E61" s="101"/>
      <c r="F61" s="101"/>
      <c r="G61" s="101"/>
      <c r="H61" s="101"/>
      <c r="I61" s="101"/>
      <c r="J61" s="101"/>
      <c r="K61" s="101"/>
      <c r="L61" s="101"/>
      <c r="M61" s="101"/>
      <c r="N61" s="101"/>
      <c r="O61" s="101"/>
      <c r="Q61" s="101"/>
    </row>
    <row r="62" spans="1:17">
      <c r="A62" s="62"/>
      <c r="B62" s="101"/>
      <c r="C62" s="101"/>
      <c r="D62" s="101"/>
      <c r="E62" s="101"/>
      <c r="F62" s="101"/>
      <c r="G62" s="101"/>
      <c r="H62" s="101"/>
      <c r="I62" s="101"/>
      <c r="J62" s="101"/>
      <c r="K62" s="101"/>
      <c r="L62" s="101"/>
      <c r="M62" s="101"/>
      <c r="N62" s="101"/>
      <c r="O62" s="101"/>
      <c r="Q62" s="101"/>
    </row>
    <row r="63" spans="1:17">
      <c r="A63" s="62"/>
      <c r="B63" s="101"/>
      <c r="C63" s="101"/>
      <c r="D63" s="101"/>
      <c r="E63" s="101"/>
      <c r="F63" s="101"/>
      <c r="G63" s="101"/>
      <c r="H63" s="101"/>
      <c r="I63" s="101"/>
      <c r="J63" s="101"/>
      <c r="K63" s="101"/>
      <c r="L63" s="101"/>
      <c r="M63" s="101"/>
      <c r="N63" s="101"/>
      <c r="O63" s="101"/>
      <c r="Q63" s="101"/>
    </row>
    <row r="64" spans="1:17">
      <c r="A64" s="62"/>
      <c r="B64" s="101"/>
      <c r="C64" s="101"/>
      <c r="D64" s="101"/>
      <c r="E64" s="101"/>
      <c r="F64" s="101"/>
      <c r="G64" s="101"/>
      <c r="H64" s="101"/>
      <c r="I64" s="101"/>
      <c r="J64" s="101"/>
      <c r="K64" s="101"/>
      <c r="L64" s="101"/>
      <c r="M64" s="101"/>
      <c r="N64" s="101"/>
      <c r="O64" s="101"/>
      <c r="Q64" s="101"/>
    </row>
    <row r="65" spans="1:17">
      <c r="A65" s="62"/>
      <c r="B65" s="101"/>
      <c r="C65" s="101"/>
      <c r="D65" s="101"/>
      <c r="E65" s="101"/>
      <c r="F65" s="101"/>
      <c r="G65" s="101"/>
      <c r="H65" s="101"/>
      <c r="I65" s="101"/>
      <c r="J65" s="101"/>
      <c r="K65" s="101"/>
      <c r="L65" s="101"/>
      <c r="M65" s="101"/>
      <c r="N65" s="101"/>
      <c r="O65" s="101"/>
      <c r="Q65" s="101"/>
    </row>
    <row r="66" spans="1:17">
      <c r="A66" s="62"/>
      <c r="B66" s="101"/>
      <c r="C66" s="101"/>
      <c r="D66" s="101"/>
      <c r="E66" s="101"/>
      <c r="F66" s="101"/>
      <c r="G66" s="101"/>
      <c r="H66" s="101"/>
      <c r="I66" s="101"/>
      <c r="J66" s="101"/>
      <c r="K66" s="101"/>
      <c r="L66" s="101"/>
      <c r="M66" s="101"/>
      <c r="N66" s="101"/>
      <c r="O66" s="101"/>
      <c r="Q66" s="101"/>
    </row>
    <row r="67" spans="1:17">
      <c r="A67" s="62"/>
      <c r="B67" s="101"/>
      <c r="C67" s="101"/>
      <c r="D67" s="101"/>
      <c r="E67" s="101"/>
      <c r="F67" s="101"/>
      <c r="G67" s="101"/>
      <c r="H67" s="101"/>
      <c r="I67" s="101"/>
      <c r="J67" s="101"/>
      <c r="K67" s="101"/>
      <c r="L67" s="101"/>
      <c r="M67" s="101"/>
      <c r="N67" s="101"/>
      <c r="O67" s="101"/>
      <c r="Q67" s="101"/>
    </row>
    <row r="68" spans="1:17">
      <c r="A68" s="62"/>
      <c r="B68" s="101"/>
      <c r="C68" s="101"/>
      <c r="D68" s="101"/>
      <c r="E68" s="101"/>
      <c r="F68" s="101"/>
      <c r="G68" s="101"/>
      <c r="H68" s="101"/>
      <c r="I68" s="101"/>
      <c r="J68" s="101"/>
      <c r="K68" s="101"/>
      <c r="L68" s="101"/>
      <c r="M68" s="101"/>
      <c r="N68" s="101"/>
      <c r="O68" s="101"/>
      <c r="Q68" s="101"/>
    </row>
    <row r="69" spans="1:17">
      <c r="A69" s="62"/>
      <c r="B69" s="101"/>
      <c r="C69" s="101"/>
      <c r="D69" s="101"/>
      <c r="E69" s="101"/>
      <c r="F69" s="101"/>
      <c r="G69" s="101"/>
      <c r="H69" s="101"/>
      <c r="I69" s="101"/>
      <c r="J69" s="101"/>
      <c r="K69" s="101"/>
      <c r="L69" s="101"/>
      <c r="M69" s="101"/>
      <c r="N69" s="101"/>
      <c r="O69" s="101"/>
      <c r="Q69" s="101"/>
    </row>
    <row r="70" spans="1:17">
      <c r="A70" s="62"/>
      <c r="B70" s="101"/>
      <c r="C70" s="101"/>
      <c r="D70" s="101"/>
      <c r="E70" s="101"/>
      <c r="F70" s="101"/>
      <c r="G70" s="101"/>
      <c r="H70" s="101"/>
      <c r="I70" s="101"/>
      <c r="J70" s="101"/>
      <c r="K70" s="101"/>
      <c r="L70" s="101"/>
      <c r="M70" s="101"/>
      <c r="N70" s="101"/>
      <c r="O70" s="101"/>
      <c r="Q70" s="101"/>
    </row>
    <row r="71" spans="1:17">
      <c r="A71" s="62"/>
      <c r="B71" s="101"/>
      <c r="C71" s="101"/>
      <c r="D71" s="101"/>
      <c r="E71" s="101"/>
      <c r="F71" s="101"/>
      <c r="G71" s="101"/>
      <c r="H71" s="101"/>
      <c r="I71" s="101"/>
      <c r="J71" s="101"/>
      <c r="K71" s="101"/>
      <c r="L71" s="101"/>
      <c r="M71" s="101"/>
      <c r="N71" s="101"/>
      <c r="O71" s="101"/>
      <c r="Q71" s="101"/>
    </row>
    <row r="72" spans="1:17">
      <c r="A72" s="62"/>
      <c r="B72" s="101"/>
      <c r="C72" s="101"/>
      <c r="D72" s="101"/>
      <c r="E72" s="101"/>
      <c r="F72" s="101"/>
      <c r="G72" s="101"/>
      <c r="H72" s="101"/>
      <c r="I72" s="101"/>
      <c r="J72" s="101"/>
      <c r="K72" s="101"/>
      <c r="L72" s="101"/>
      <c r="M72" s="101"/>
      <c r="N72" s="101"/>
      <c r="O72" s="101"/>
      <c r="Q72" s="101"/>
    </row>
    <row r="73" spans="1:17">
      <c r="A73" s="62"/>
      <c r="B73" s="101"/>
      <c r="C73" s="101"/>
      <c r="D73" s="101"/>
      <c r="E73" s="101"/>
      <c r="F73" s="101"/>
      <c r="G73" s="101"/>
      <c r="H73" s="101"/>
      <c r="I73" s="101"/>
      <c r="J73" s="101"/>
      <c r="K73" s="101"/>
      <c r="L73" s="101"/>
      <c r="M73" s="101"/>
      <c r="N73" s="101"/>
      <c r="O73" s="101"/>
      <c r="Q73" s="101"/>
    </row>
    <row r="74" spans="1:17">
      <c r="A74" s="62"/>
      <c r="B74" s="101"/>
      <c r="C74" s="101"/>
      <c r="D74" s="101"/>
      <c r="E74" s="101"/>
      <c r="F74" s="101"/>
      <c r="G74" s="101"/>
      <c r="H74" s="101"/>
      <c r="I74" s="101"/>
      <c r="J74" s="101"/>
      <c r="K74" s="101"/>
      <c r="L74" s="101"/>
      <c r="M74" s="101"/>
      <c r="N74" s="101"/>
      <c r="O74" s="101"/>
      <c r="Q74" s="101"/>
    </row>
    <row r="75" spans="1:17">
      <c r="A75" s="62"/>
      <c r="B75" s="101"/>
      <c r="C75" s="101"/>
      <c r="D75" s="101"/>
      <c r="E75" s="101"/>
      <c r="F75" s="101"/>
      <c r="G75" s="101"/>
      <c r="H75" s="101"/>
      <c r="I75" s="101"/>
      <c r="J75" s="101"/>
      <c r="K75" s="101"/>
      <c r="L75" s="101"/>
      <c r="M75" s="101"/>
      <c r="N75" s="101"/>
      <c r="O75" s="101"/>
      <c r="Q75" s="101"/>
    </row>
    <row r="76" spans="1:17">
      <c r="A76" s="62"/>
      <c r="B76" s="101"/>
      <c r="C76" s="101"/>
      <c r="D76" s="101"/>
      <c r="E76" s="101"/>
      <c r="F76" s="101"/>
      <c r="G76" s="101"/>
      <c r="H76" s="101"/>
      <c r="I76" s="101"/>
      <c r="J76" s="101"/>
      <c r="K76" s="101"/>
      <c r="L76" s="101"/>
      <c r="M76" s="101"/>
      <c r="N76" s="101"/>
      <c r="O76" s="101"/>
      <c r="Q76" s="101"/>
    </row>
    <row r="77" spans="1:17">
      <c r="A77" s="62"/>
      <c r="B77" s="101"/>
      <c r="C77" s="101"/>
      <c r="D77" s="101"/>
      <c r="E77" s="101"/>
      <c r="F77" s="101"/>
      <c r="G77" s="101"/>
      <c r="H77" s="101"/>
      <c r="I77" s="101"/>
      <c r="J77" s="101"/>
      <c r="K77" s="101"/>
      <c r="L77" s="101"/>
      <c r="M77" s="101"/>
      <c r="N77" s="101"/>
      <c r="O77" s="101"/>
      <c r="Q77" s="101"/>
    </row>
    <row r="78" spans="1:17">
      <c r="A78" s="62"/>
      <c r="B78" s="101"/>
      <c r="C78" s="101"/>
      <c r="D78" s="101"/>
      <c r="E78" s="101"/>
      <c r="F78" s="101"/>
      <c r="G78" s="101"/>
      <c r="H78" s="101"/>
      <c r="I78" s="101"/>
      <c r="J78" s="101"/>
      <c r="K78" s="101"/>
      <c r="L78" s="101"/>
      <c r="M78" s="101"/>
      <c r="N78" s="101"/>
      <c r="O78" s="101"/>
      <c r="Q78" s="101"/>
    </row>
    <row r="79" spans="1:17">
      <c r="A79" s="62"/>
      <c r="B79" s="101"/>
      <c r="C79" s="101"/>
      <c r="D79" s="101"/>
      <c r="E79" s="101"/>
      <c r="F79" s="101"/>
      <c r="G79" s="101"/>
      <c r="H79" s="101"/>
      <c r="I79" s="101"/>
      <c r="J79" s="101"/>
      <c r="K79" s="101"/>
      <c r="L79" s="101"/>
      <c r="M79" s="101"/>
      <c r="N79" s="101"/>
      <c r="O79" s="101"/>
      <c r="Q79" s="101"/>
    </row>
    <row r="80" spans="1:17">
      <c r="A80" s="62"/>
      <c r="B80" s="101"/>
      <c r="C80" s="101"/>
      <c r="D80" s="101"/>
      <c r="E80" s="101"/>
      <c r="F80" s="101"/>
      <c r="G80" s="101"/>
      <c r="H80" s="101"/>
      <c r="I80" s="101"/>
      <c r="J80" s="101"/>
      <c r="K80" s="101"/>
      <c r="L80" s="101"/>
      <c r="M80" s="101"/>
      <c r="N80" s="101"/>
      <c r="O80" s="101"/>
      <c r="Q80" s="101"/>
    </row>
    <row r="81" spans="1:17">
      <c r="A81" s="62"/>
      <c r="B81" s="101"/>
      <c r="C81" s="101"/>
      <c r="D81" s="101"/>
      <c r="E81" s="101"/>
      <c r="F81" s="101"/>
      <c r="G81" s="101"/>
      <c r="H81" s="101"/>
      <c r="I81" s="101"/>
      <c r="J81" s="101"/>
      <c r="K81" s="101"/>
      <c r="L81" s="101"/>
      <c r="M81" s="101"/>
      <c r="N81" s="101"/>
      <c r="O81" s="101"/>
      <c r="Q81" s="101"/>
    </row>
    <row r="82" spans="1:17">
      <c r="A82" s="62"/>
      <c r="B82" s="62"/>
      <c r="C82" s="62"/>
      <c r="D82" s="62"/>
      <c r="E82" s="62"/>
      <c r="F82" s="62"/>
      <c r="G82" s="62"/>
      <c r="H82" s="62"/>
      <c r="I82" s="62"/>
      <c r="J82" s="62"/>
      <c r="K82" s="62"/>
      <c r="L82" s="62"/>
      <c r="M82" s="62"/>
      <c r="N82" s="62"/>
      <c r="O82" s="62"/>
      <c r="Q82" s="62"/>
    </row>
    <row r="83" spans="1:17">
      <c r="A83" s="62"/>
      <c r="B83" s="62"/>
      <c r="C83" s="62"/>
      <c r="D83" s="62"/>
      <c r="E83" s="62"/>
      <c r="F83" s="62"/>
      <c r="G83" s="62"/>
      <c r="H83" s="62"/>
      <c r="I83" s="62"/>
      <c r="J83" s="62"/>
      <c r="K83" s="62"/>
      <c r="L83" s="62"/>
      <c r="M83" s="62"/>
      <c r="N83" s="62"/>
      <c r="O83" s="62"/>
      <c r="Q83" s="62"/>
    </row>
    <row r="84" spans="1:17">
      <c r="A84" s="62"/>
      <c r="B84" s="62"/>
      <c r="C84" s="62"/>
      <c r="D84" s="62"/>
      <c r="E84" s="62"/>
      <c r="F84" s="62"/>
      <c r="G84" s="62"/>
      <c r="H84" s="62"/>
      <c r="I84" s="62"/>
      <c r="J84" s="62"/>
      <c r="K84" s="62"/>
      <c r="L84" s="62"/>
      <c r="M84" s="62"/>
      <c r="N84" s="62"/>
      <c r="O84" s="62"/>
      <c r="Q84" s="62"/>
    </row>
    <row r="85" spans="1:17">
      <c r="A85" s="62"/>
      <c r="B85" s="62"/>
      <c r="C85" s="62"/>
      <c r="D85" s="62"/>
      <c r="E85" s="62"/>
      <c r="F85" s="62"/>
      <c r="G85" s="62"/>
      <c r="H85" s="62"/>
      <c r="I85" s="62"/>
      <c r="J85" s="62"/>
      <c r="K85" s="62"/>
      <c r="L85" s="62"/>
      <c r="M85" s="62"/>
      <c r="N85" s="62"/>
      <c r="O85" s="62"/>
      <c r="Q85" s="62"/>
    </row>
    <row r="86" spans="1:17">
      <c r="A86" s="62"/>
      <c r="B86" s="62"/>
      <c r="C86" s="62"/>
      <c r="D86" s="62"/>
      <c r="E86" s="62"/>
      <c r="F86" s="62"/>
      <c r="G86" s="62"/>
      <c r="H86" s="62"/>
      <c r="I86" s="62"/>
      <c r="J86" s="62"/>
      <c r="K86" s="62"/>
      <c r="L86" s="62"/>
      <c r="M86" s="62"/>
      <c r="N86" s="62"/>
      <c r="O86" s="62"/>
      <c r="Q86" s="62"/>
    </row>
    <row r="87" spans="1:17">
      <c r="A87" s="62"/>
      <c r="B87" s="62"/>
      <c r="C87" s="62"/>
      <c r="D87" s="62"/>
      <c r="E87" s="62"/>
      <c r="F87" s="62"/>
      <c r="G87" s="62"/>
      <c r="H87" s="62"/>
      <c r="I87" s="62"/>
      <c r="J87" s="62"/>
      <c r="K87" s="62"/>
      <c r="L87" s="62"/>
      <c r="M87" s="62"/>
      <c r="N87" s="62"/>
      <c r="O87" s="62"/>
      <c r="Q87" s="62"/>
    </row>
    <row r="88" spans="1:17">
      <c r="A88" s="62"/>
      <c r="B88" s="62"/>
      <c r="C88" s="62"/>
      <c r="D88" s="62"/>
      <c r="E88" s="62"/>
      <c r="F88" s="62"/>
      <c r="G88" s="62"/>
      <c r="H88" s="62"/>
      <c r="I88" s="62"/>
      <c r="J88" s="62"/>
      <c r="K88" s="62"/>
      <c r="L88" s="62"/>
      <c r="M88" s="62"/>
      <c r="N88" s="62"/>
      <c r="O88" s="62"/>
      <c r="Q88" s="62"/>
    </row>
    <row r="89" spans="1:17">
      <c r="A89" s="62"/>
      <c r="B89" s="62"/>
      <c r="C89" s="62"/>
      <c r="D89" s="62"/>
      <c r="E89" s="62"/>
      <c r="F89" s="62"/>
      <c r="G89" s="62"/>
      <c r="H89" s="62"/>
      <c r="I89" s="62"/>
      <c r="J89" s="62"/>
      <c r="K89" s="62"/>
      <c r="L89" s="62"/>
      <c r="M89" s="62"/>
      <c r="N89" s="62"/>
      <c r="O89" s="62"/>
      <c r="Q89" s="62"/>
    </row>
    <row r="90" spans="1:17">
      <c r="A90" s="62"/>
      <c r="B90" s="62"/>
      <c r="C90" s="62"/>
      <c r="D90" s="62"/>
      <c r="E90" s="62"/>
      <c r="F90" s="62"/>
      <c r="G90" s="62"/>
      <c r="H90" s="62"/>
      <c r="I90" s="62"/>
      <c r="J90" s="62"/>
      <c r="K90" s="62"/>
      <c r="L90" s="62"/>
      <c r="M90" s="62"/>
      <c r="N90" s="62"/>
      <c r="O90" s="62"/>
      <c r="Q90" s="62"/>
    </row>
    <row r="91" spans="1:17">
      <c r="A91" s="62"/>
      <c r="B91" s="62"/>
      <c r="C91" s="62"/>
      <c r="D91" s="62"/>
      <c r="E91" s="62"/>
      <c r="F91" s="62"/>
      <c r="G91" s="62"/>
      <c r="H91" s="62"/>
      <c r="I91" s="62"/>
      <c r="J91" s="62"/>
      <c r="K91" s="62"/>
      <c r="L91" s="62"/>
      <c r="M91" s="62"/>
      <c r="N91" s="62"/>
      <c r="O91" s="62"/>
      <c r="Q91" s="62"/>
    </row>
    <row r="92" spans="1:17">
      <c r="A92" s="62"/>
      <c r="B92" s="62"/>
      <c r="C92" s="62"/>
      <c r="D92" s="62"/>
      <c r="E92" s="62"/>
      <c r="F92" s="62"/>
      <c r="G92" s="62"/>
      <c r="H92" s="62"/>
      <c r="I92" s="62"/>
      <c r="J92" s="62"/>
      <c r="K92" s="62"/>
      <c r="L92" s="62"/>
      <c r="M92" s="62"/>
      <c r="N92" s="62"/>
      <c r="O92" s="62"/>
      <c r="Q92" s="62"/>
    </row>
    <row r="93" spans="1:17">
      <c r="A93" s="62"/>
      <c r="B93" s="62"/>
      <c r="C93" s="62"/>
      <c r="D93" s="62"/>
      <c r="E93" s="62"/>
      <c r="F93" s="62"/>
      <c r="G93" s="62"/>
      <c r="H93" s="62"/>
      <c r="I93" s="62"/>
      <c r="J93" s="62"/>
      <c r="K93" s="62"/>
      <c r="L93" s="62"/>
      <c r="M93" s="62"/>
      <c r="N93" s="62"/>
      <c r="O93" s="62"/>
      <c r="Q93" s="62"/>
    </row>
    <row r="94" spans="1:17">
      <c r="A94" s="62"/>
      <c r="B94" s="62"/>
      <c r="C94" s="62"/>
      <c r="D94" s="62"/>
      <c r="E94" s="62"/>
      <c r="F94" s="62"/>
      <c r="G94" s="62"/>
      <c r="H94" s="62"/>
      <c r="I94" s="62"/>
      <c r="J94" s="62"/>
      <c r="K94" s="62"/>
      <c r="L94" s="62"/>
      <c r="M94" s="62"/>
      <c r="N94" s="62"/>
      <c r="O94" s="62"/>
      <c r="Q94" s="62"/>
    </row>
    <row r="95" spans="1:17">
      <c r="A95" s="62"/>
      <c r="B95" s="62"/>
      <c r="C95" s="62"/>
      <c r="D95" s="62"/>
      <c r="E95" s="62"/>
      <c r="F95" s="62"/>
      <c r="G95" s="62"/>
      <c r="H95" s="62"/>
      <c r="I95" s="62"/>
      <c r="J95" s="62"/>
      <c r="K95" s="62"/>
      <c r="L95" s="62"/>
      <c r="M95" s="62"/>
      <c r="N95" s="62"/>
      <c r="O95" s="62"/>
      <c r="Q95" s="62"/>
    </row>
    <row r="96" spans="1:17">
      <c r="A96" s="62"/>
      <c r="B96" s="62"/>
      <c r="C96" s="62"/>
      <c r="D96" s="62"/>
      <c r="E96" s="62"/>
      <c r="F96" s="62"/>
      <c r="G96" s="62"/>
      <c r="H96" s="62"/>
      <c r="I96" s="62"/>
      <c r="J96" s="62"/>
      <c r="K96" s="62"/>
      <c r="L96" s="62"/>
      <c r="M96" s="62"/>
      <c r="N96" s="62"/>
      <c r="O96" s="62"/>
      <c r="Q96" s="62"/>
    </row>
    <row r="97" spans="1:17">
      <c r="A97" s="62"/>
      <c r="B97" s="62"/>
      <c r="C97" s="62"/>
      <c r="D97" s="62"/>
      <c r="E97" s="62"/>
      <c r="F97" s="62"/>
      <c r="G97" s="62"/>
      <c r="H97" s="62"/>
      <c r="I97" s="62"/>
      <c r="J97" s="62"/>
      <c r="K97" s="62"/>
      <c r="L97" s="62"/>
      <c r="M97" s="62"/>
      <c r="N97" s="62"/>
      <c r="O97" s="62"/>
      <c r="Q97" s="62"/>
    </row>
    <row r="98" spans="1:17">
      <c r="A98" s="62"/>
      <c r="B98" s="62"/>
      <c r="C98" s="62"/>
      <c r="D98" s="62"/>
      <c r="E98" s="62"/>
      <c r="F98" s="62"/>
      <c r="G98" s="62"/>
      <c r="H98" s="62"/>
      <c r="I98" s="62"/>
      <c r="J98" s="62"/>
      <c r="K98" s="62"/>
      <c r="L98" s="62"/>
      <c r="M98" s="62"/>
      <c r="N98" s="62"/>
      <c r="O98" s="62"/>
      <c r="Q98" s="62"/>
    </row>
    <row r="99" spans="1:17">
      <c r="A99" s="62"/>
      <c r="B99" s="62"/>
      <c r="C99" s="62"/>
      <c r="D99" s="62"/>
      <c r="E99" s="62"/>
      <c r="F99" s="62"/>
      <c r="G99" s="62"/>
      <c r="H99" s="62"/>
      <c r="I99" s="62"/>
      <c r="J99" s="62"/>
      <c r="K99" s="62"/>
      <c r="L99" s="62"/>
      <c r="M99" s="62"/>
      <c r="N99" s="62"/>
      <c r="O99" s="62"/>
      <c r="Q99" s="62"/>
    </row>
    <row r="100" spans="1:17">
      <c r="A100" s="62"/>
      <c r="B100" s="62"/>
      <c r="C100" s="62"/>
      <c r="D100" s="62"/>
      <c r="E100" s="62"/>
      <c r="F100" s="62"/>
      <c r="G100" s="62"/>
      <c r="H100" s="62"/>
      <c r="I100" s="62"/>
      <c r="J100" s="62"/>
      <c r="K100" s="62"/>
      <c r="L100" s="62"/>
      <c r="M100" s="62"/>
      <c r="N100" s="62"/>
      <c r="O100" s="62"/>
      <c r="Q100" s="62"/>
    </row>
    <row r="101" spans="1:17">
      <c r="A101" s="62"/>
      <c r="B101" s="62"/>
      <c r="C101" s="62"/>
      <c r="D101" s="62"/>
      <c r="E101" s="62"/>
      <c r="F101" s="62"/>
      <c r="G101" s="62"/>
      <c r="H101" s="62"/>
      <c r="I101" s="62"/>
      <c r="J101" s="62"/>
      <c r="K101" s="62"/>
      <c r="L101" s="62"/>
      <c r="M101" s="62"/>
      <c r="N101" s="62"/>
      <c r="O101" s="62"/>
      <c r="Q101" s="62"/>
    </row>
    <row r="102" spans="1:17">
      <c r="A102" s="62"/>
      <c r="B102" s="62"/>
      <c r="C102" s="62"/>
      <c r="D102" s="62"/>
      <c r="E102" s="62"/>
      <c r="F102" s="62"/>
      <c r="G102" s="62"/>
      <c r="H102" s="62"/>
      <c r="I102" s="62"/>
      <c r="J102" s="62"/>
      <c r="K102" s="62"/>
      <c r="L102" s="62"/>
      <c r="M102" s="62"/>
      <c r="N102" s="62"/>
      <c r="O102" s="62"/>
      <c r="Q102" s="62"/>
    </row>
    <row r="103" spans="1:17">
      <c r="A103" s="62"/>
      <c r="B103" s="62"/>
      <c r="C103" s="62"/>
      <c r="D103" s="62"/>
      <c r="E103" s="62"/>
      <c r="F103" s="62"/>
      <c r="G103" s="62"/>
      <c r="H103" s="62"/>
      <c r="I103" s="62"/>
      <c r="J103" s="62"/>
      <c r="K103" s="62"/>
      <c r="L103" s="62"/>
      <c r="M103" s="62"/>
      <c r="N103" s="62"/>
      <c r="O103" s="62"/>
      <c r="Q103" s="62"/>
    </row>
    <row r="104" spans="1:17">
      <c r="A104" s="62"/>
      <c r="B104" s="62"/>
      <c r="C104" s="62"/>
      <c r="D104" s="62"/>
      <c r="E104" s="62"/>
      <c r="F104" s="62"/>
      <c r="G104" s="62"/>
      <c r="H104" s="62"/>
      <c r="I104" s="62"/>
      <c r="J104" s="62"/>
      <c r="K104" s="62"/>
      <c r="L104" s="62"/>
      <c r="M104" s="62"/>
      <c r="N104" s="62"/>
      <c r="O104" s="62"/>
      <c r="Q104" s="62"/>
    </row>
    <row r="105" spans="1:17">
      <c r="A105" s="62"/>
      <c r="B105" s="62"/>
      <c r="C105" s="62"/>
      <c r="D105" s="62"/>
      <c r="E105" s="62"/>
      <c r="F105" s="62"/>
      <c r="G105" s="62"/>
      <c r="H105" s="62"/>
      <c r="I105" s="62"/>
      <c r="J105" s="62"/>
      <c r="K105" s="62"/>
      <c r="L105" s="62"/>
      <c r="M105" s="62"/>
      <c r="N105" s="62"/>
      <c r="O105" s="62"/>
      <c r="Q105" s="62"/>
    </row>
    <row r="106" spans="1:17">
      <c r="A106" s="62"/>
      <c r="B106" s="62"/>
      <c r="C106" s="62"/>
      <c r="D106" s="62"/>
      <c r="E106" s="62"/>
      <c r="F106" s="62"/>
      <c r="G106" s="62"/>
      <c r="H106" s="62"/>
      <c r="I106" s="62"/>
      <c r="J106" s="62"/>
      <c r="K106" s="62"/>
      <c r="L106" s="62"/>
      <c r="M106" s="62"/>
      <c r="N106" s="62"/>
      <c r="O106" s="62"/>
      <c r="Q106" s="62"/>
    </row>
    <row r="107" spans="1:17">
      <c r="A107" s="62"/>
      <c r="B107" s="62"/>
      <c r="C107" s="62"/>
      <c r="D107" s="62"/>
      <c r="E107" s="62"/>
      <c r="F107" s="62"/>
      <c r="G107" s="62"/>
      <c r="H107" s="62"/>
      <c r="I107" s="62"/>
      <c r="J107" s="62"/>
      <c r="K107" s="62"/>
      <c r="L107" s="62"/>
      <c r="M107" s="62"/>
      <c r="N107" s="62"/>
      <c r="O107" s="62"/>
      <c r="Q107" s="62"/>
    </row>
    <row r="108" spans="1:17">
      <c r="A108" s="62"/>
      <c r="B108" s="62"/>
      <c r="C108" s="62"/>
      <c r="D108" s="62"/>
      <c r="E108" s="62"/>
      <c r="F108" s="62"/>
      <c r="G108" s="62"/>
      <c r="H108" s="62"/>
      <c r="I108" s="62"/>
      <c r="J108" s="62"/>
      <c r="K108" s="62"/>
      <c r="L108" s="62"/>
      <c r="M108" s="62"/>
      <c r="N108" s="62"/>
      <c r="O108" s="62"/>
      <c r="Q108" s="62"/>
    </row>
    <row r="109" spans="1:17">
      <c r="A109" s="62"/>
      <c r="B109" s="62"/>
      <c r="C109" s="62"/>
      <c r="D109" s="62"/>
      <c r="E109" s="62"/>
      <c r="F109" s="62"/>
      <c r="G109" s="62"/>
      <c r="H109" s="62"/>
      <c r="I109" s="62"/>
      <c r="J109" s="62"/>
      <c r="K109" s="62"/>
      <c r="L109" s="62"/>
      <c r="M109" s="62"/>
      <c r="N109" s="62"/>
      <c r="O109" s="62"/>
      <c r="Q109" s="62"/>
    </row>
    <row r="110" spans="1:17">
      <c r="A110" s="62"/>
      <c r="B110" s="62"/>
      <c r="C110" s="62"/>
      <c r="D110" s="62"/>
      <c r="E110" s="62"/>
      <c r="F110" s="62"/>
      <c r="G110" s="62"/>
      <c r="H110" s="62"/>
      <c r="I110" s="62"/>
      <c r="J110" s="62"/>
      <c r="K110" s="62"/>
      <c r="L110" s="62"/>
      <c r="M110" s="62"/>
      <c r="N110" s="62"/>
      <c r="O110" s="62"/>
      <c r="Q110" s="62"/>
    </row>
    <row r="111" spans="1:17">
      <c r="A111" s="62"/>
      <c r="B111" s="62"/>
      <c r="C111" s="62"/>
      <c r="D111" s="62"/>
      <c r="E111" s="62"/>
      <c r="F111" s="62"/>
      <c r="G111" s="62"/>
      <c r="H111" s="62"/>
      <c r="I111" s="62"/>
      <c r="J111" s="62"/>
      <c r="K111" s="62"/>
      <c r="L111" s="62"/>
      <c r="M111" s="62"/>
      <c r="N111" s="62"/>
      <c r="O111" s="62"/>
      <c r="Q111" s="62"/>
    </row>
    <row r="112" spans="1:17">
      <c r="A112" s="62"/>
      <c r="B112" s="62"/>
      <c r="C112" s="62"/>
      <c r="D112" s="62"/>
      <c r="E112" s="62"/>
      <c r="F112" s="62"/>
      <c r="G112" s="62"/>
      <c r="H112" s="62"/>
      <c r="I112" s="62"/>
      <c r="J112" s="62"/>
      <c r="K112" s="62"/>
      <c r="L112" s="62"/>
      <c r="M112" s="62"/>
      <c r="N112" s="62"/>
      <c r="O112" s="62"/>
      <c r="Q112" s="62"/>
    </row>
    <row r="113" spans="1:17">
      <c r="A113" s="62"/>
      <c r="B113" s="62"/>
      <c r="C113" s="62"/>
      <c r="D113" s="62"/>
      <c r="E113" s="62"/>
      <c r="F113" s="62"/>
      <c r="G113" s="62"/>
      <c r="H113" s="62"/>
      <c r="I113" s="62"/>
      <c r="J113" s="62"/>
      <c r="K113" s="62"/>
      <c r="L113" s="62"/>
      <c r="M113" s="62"/>
      <c r="N113" s="62"/>
      <c r="O113" s="62"/>
      <c r="Q113" s="62"/>
    </row>
    <row r="114" spans="1:17">
      <c r="A114" s="62"/>
      <c r="B114" s="62"/>
      <c r="C114" s="62"/>
      <c r="D114" s="62"/>
      <c r="E114" s="62"/>
      <c r="F114" s="62"/>
      <c r="G114" s="62"/>
      <c r="H114" s="62"/>
      <c r="I114" s="62"/>
      <c r="J114" s="62"/>
      <c r="K114" s="62"/>
      <c r="L114" s="62"/>
      <c r="M114" s="62"/>
      <c r="N114" s="62"/>
      <c r="O114" s="62"/>
      <c r="Q114" s="62"/>
    </row>
    <row r="115" spans="1:17">
      <c r="A115" s="62"/>
      <c r="B115" s="62"/>
      <c r="C115" s="62"/>
      <c r="D115" s="62"/>
      <c r="E115" s="62"/>
      <c r="F115" s="62"/>
      <c r="G115" s="62"/>
      <c r="H115" s="62"/>
      <c r="I115" s="62"/>
      <c r="J115" s="62"/>
      <c r="K115" s="62"/>
      <c r="L115" s="62"/>
      <c r="M115" s="62"/>
      <c r="N115" s="62"/>
      <c r="O115" s="62"/>
      <c r="Q115" s="62"/>
    </row>
    <row r="116" spans="1:17">
      <c r="A116" s="62"/>
      <c r="B116" s="62"/>
      <c r="C116" s="62"/>
      <c r="D116" s="62"/>
      <c r="E116" s="62"/>
      <c r="F116" s="62"/>
      <c r="G116" s="62"/>
      <c r="H116" s="62"/>
      <c r="I116" s="62"/>
      <c r="J116" s="62"/>
      <c r="K116" s="62"/>
      <c r="L116" s="62"/>
      <c r="M116" s="62"/>
      <c r="N116" s="62"/>
      <c r="O116" s="62"/>
      <c r="Q116" s="62"/>
    </row>
    <row r="117" spans="1:17">
      <c r="A117" s="62"/>
      <c r="B117" s="62"/>
      <c r="C117" s="62"/>
      <c r="D117" s="62"/>
      <c r="E117" s="62"/>
      <c r="F117" s="62"/>
      <c r="G117" s="62"/>
      <c r="H117" s="62"/>
      <c r="I117" s="62"/>
      <c r="J117" s="62"/>
      <c r="K117" s="62"/>
      <c r="L117" s="62"/>
      <c r="M117" s="62"/>
      <c r="N117" s="62"/>
      <c r="O117" s="62"/>
      <c r="Q117" s="62"/>
    </row>
    <row r="118" spans="1:17">
      <c r="A118" s="62"/>
      <c r="B118" s="62"/>
      <c r="C118" s="62"/>
      <c r="D118" s="62"/>
      <c r="E118" s="62"/>
      <c r="F118" s="62"/>
      <c r="G118" s="62"/>
      <c r="H118" s="62"/>
      <c r="I118" s="62"/>
      <c r="J118" s="62"/>
      <c r="K118" s="62"/>
      <c r="L118" s="62"/>
      <c r="M118" s="62"/>
      <c r="N118" s="62"/>
      <c r="O118" s="62"/>
      <c r="Q118" s="62"/>
    </row>
    <row r="119" spans="1:17">
      <c r="A119" s="62"/>
      <c r="B119" s="62"/>
      <c r="C119" s="62"/>
      <c r="D119" s="62"/>
      <c r="E119" s="62"/>
      <c r="F119" s="62"/>
      <c r="G119" s="62"/>
      <c r="H119" s="62"/>
      <c r="I119" s="62"/>
      <c r="J119" s="62"/>
      <c r="K119" s="62"/>
      <c r="L119" s="62"/>
      <c r="M119" s="62"/>
      <c r="N119" s="62"/>
      <c r="O119" s="62"/>
      <c r="Q119" s="62"/>
    </row>
    <row r="120" spans="1:17">
      <c r="A120" s="62"/>
      <c r="B120" s="62"/>
      <c r="C120" s="62"/>
      <c r="D120" s="62"/>
      <c r="E120" s="62"/>
      <c r="F120" s="62"/>
      <c r="G120" s="62"/>
      <c r="H120" s="62"/>
      <c r="I120" s="62"/>
      <c r="J120" s="62"/>
      <c r="K120" s="62"/>
      <c r="L120" s="62"/>
      <c r="M120" s="62"/>
      <c r="N120" s="62"/>
      <c r="O120" s="62"/>
      <c r="Q120" s="62"/>
    </row>
    <row r="121" spans="1:17">
      <c r="A121" s="62"/>
      <c r="B121" s="62"/>
      <c r="C121" s="62"/>
      <c r="D121" s="62"/>
      <c r="E121" s="62"/>
      <c r="F121" s="62"/>
      <c r="G121" s="62"/>
      <c r="H121" s="62"/>
      <c r="I121" s="62"/>
      <c r="J121" s="62"/>
      <c r="K121" s="62"/>
      <c r="L121" s="62"/>
      <c r="M121" s="62"/>
      <c r="N121" s="62"/>
      <c r="O121" s="62"/>
      <c r="Q121" s="62"/>
    </row>
    <row r="122" spans="1:17">
      <c r="A122" s="62"/>
      <c r="B122" s="62"/>
      <c r="C122" s="62"/>
      <c r="D122" s="62"/>
      <c r="E122" s="62"/>
      <c r="F122" s="62"/>
      <c r="G122" s="62"/>
      <c r="H122" s="62"/>
      <c r="I122" s="62"/>
      <c r="J122" s="62"/>
      <c r="K122" s="62"/>
      <c r="L122" s="62"/>
      <c r="M122" s="62"/>
      <c r="N122" s="62"/>
      <c r="O122" s="62"/>
      <c r="Q122" s="62"/>
    </row>
    <row r="123" spans="1:17">
      <c r="A123" s="62"/>
      <c r="B123" s="62"/>
      <c r="C123" s="62"/>
      <c r="D123" s="62"/>
      <c r="E123" s="62"/>
      <c r="F123" s="62"/>
      <c r="G123" s="62"/>
      <c r="H123" s="62"/>
      <c r="I123" s="62"/>
      <c r="J123" s="62"/>
      <c r="K123" s="62"/>
      <c r="L123" s="62"/>
      <c r="M123" s="62"/>
      <c r="N123" s="62"/>
      <c r="O123" s="62"/>
      <c r="Q123" s="62"/>
    </row>
    <row r="124" spans="1:17">
      <c r="A124" s="62"/>
      <c r="B124" s="62"/>
      <c r="C124" s="62"/>
      <c r="D124" s="62"/>
      <c r="E124" s="62"/>
      <c r="F124" s="62"/>
      <c r="G124" s="62"/>
      <c r="H124" s="62"/>
      <c r="I124" s="62"/>
      <c r="J124" s="62"/>
      <c r="K124" s="62"/>
      <c r="L124" s="62"/>
      <c r="M124" s="62"/>
      <c r="N124" s="62"/>
      <c r="O124" s="62"/>
      <c r="Q124" s="62"/>
    </row>
    <row r="125" spans="1:17">
      <c r="A125" s="62"/>
      <c r="B125" s="62"/>
      <c r="C125" s="62"/>
      <c r="D125" s="62"/>
      <c r="E125" s="62"/>
      <c r="F125" s="62"/>
      <c r="G125" s="62"/>
      <c r="H125" s="62"/>
      <c r="I125" s="62"/>
      <c r="J125" s="62"/>
      <c r="K125" s="62"/>
      <c r="L125" s="62"/>
      <c r="M125" s="62"/>
      <c r="N125" s="62"/>
      <c r="O125" s="62"/>
      <c r="Q125" s="62"/>
    </row>
    <row r="126" spans="1:17">
      <c r="A126" s="62"/>
      <c r="B126" s="62"/>
      <c r="C126" s="62"/>
      <c r="D126" s="62"/>
      <c r="E126" s="62"/>
      <c r="F126" s="62"/>
      <c r="G126" s="62"/>
      <c r="H126" s="62"/>
      <c r="I126" s="62"/>
      <c r="J126" s="62"/>
      <c r="K126" s="62"/>
      <c r="L126" s="62"/>
      <c r="M126" s="62"/>
      <c r="N126" s="62"/>
      <c r="O126" s="62"/>
      <c r="Q126" s="62"/>
    </row>
    <row r="127" spans="1:17">
      <c r="A127" s="62"/>
      <c r="B127" s="62"/>
      <c r="C127" s="62"/>
      <c r="D127" s="62"/>
      <c r="E127" s="62"/>
      <c r="F127" s="62"/>
      <c r="G127" s="62"/>
      <c r="H127" s="62"/>
      <c r="I127" s="62"/>
      <c r="J127" s="62"/>
      <c r="K127" s="62"/>
      <c r="L127" s="62"/>
      <c r="M127" s="62"/>
      <c r="N127" s="62"/>
      <c r="O127" s="62"/>
      <c r="Q127" s="62"/>
    </row>
    <row r="128" spans="1:17">
      <c r="A128" s="62"/>
      <c r="B128" s="62"/>
      <c r="C128" s="62"/>
      <c r="D128" s="62"/>
      <c r="E128" s="62"/>
      <c r="F128" s="62"/>
      <c r="G128" s="62"/>
      <c r="H128" s="62"/>
      <c r="I128" s="62"/>
      <c r="J128" s="62"/>
      <c r="K128" s="62"/>
      <c r="L128" s="62"/>
      <c r="M128" s="62"/>
      <c r="N128" s="62"/>
      <c r="O128" s="62"/>
      <c r="Q128" s="62"/>
    </row>
    <row r="129" spans="1:17">
      <c r="A129" s="62"/>
      <c r="B129" s="62"/>
      <c r="C129" s="62"/>
      <c r="D129" s="62"/>
      <c r="E129" s="62"/>
      <c r="F129" s="62"/>
      <c r="G129" s="62"/>
      <c r="H129" s="62"/>
      <c r="I129" s="62"/>
      <c r="J129" s="62"/>
      <c r="K129" s="62"/>
      <c r="L129" s="62"/>
      <c r="M129" s="62"/>
      <c r="N129" s="62"/>
      <c r="O129" s="62"/>
      <c r="Q129" s="62"/>
    </row>
    <row r="130" spans="1:17">
      <c r="A130" s="62"/>
      <c r="B130" s="62"/>
      <c r="C130" s="62"/>
      <c r="D130" s="62"/>
      <c r="E130" s="62"/>
      <c r="F130" s="62"/>
      <c r="G130" s="62"/>
      <c r="H130" s="62"/>
      <c r="I130" s="62"/>
      <c r="J130" s="62"/>
      <c r="K130" s="62"/>
      <c r="L130" s="62"/>
      <c r="M130" s="62"/>
      <c r="N130" s="62"/>
      <c r="O130" s="62"/>
      <c r="Q130" s="62"/>
    </row>
    <row r="131" spans="1:17">
      <c r="A131" s="62"/>
      <c r="B131" s="62"/>
      <c r="C131" s="62"/>
      <c r="D131" s="62"/>
      <c r="E131" s="62"/>
      <c r="F131" s="62"/>
      <c r="G131" s="62"/>
      <c r="H131" s="62"/>
      <c r="I131" s="62"/>
      <c r="J131" s="62"/>
      <c r="K131" s="62"/>
      <c r="L131" s="62"/>
      <c r="M131" s="62"/>
      <c r="N131" s="62"/>
      <c r="O131" s="62"/>
      <c r="Q131" s="62"/>
    </row>
    <row r="132" spans="1:17">
      <c r="A132" s="62"/>
      <c r="B132" s="62"/>
      <c r="C132" s="62"/>
      <c r="D132" s="62"/>
      <c r="E132" s="62"/>
      <c r="F132" s="62"/>
      <c r="G132" s="62"/>
      <c r="H132" s="62"/>
      <c r="I132" s="62"/>
      <c r="J132" s="62"/>
      <c r="K132" s="62"/>
      <c r="L132" s="62"/>
      <c r="M132" s="62"/>
      <c r="N132" s="62"/>
      <c r="O132" s="62"/>
      <c r="Q132" s="62"/>
    </row>
    <row r="133" spans="1:17">
      <c r="A133" s="62"/>
      <c r="B133" s="62"/>
      <c r="C133" s="62"/>
      <c r="D133" s="62"/>
      <c r="E133" s="62"/>
      <c r="F133" s="62"/>
      <c r="G133" s="62"/>
      <c r="H133" s="62"/>
      <c r="I133" s="62"/>
      <c r="J133" s="62"/>
      <c r="K133" s="62"/>
      <c r="L133" s="62"/>
      <c r="M133" s="62"/>
      <c r="N133" s="62"/>
      <c r="O133" s="62"/>
      <c r="Q133" s="62"/>
    </row>
    <row r="134" spans="1:17">
      <c r="A134" s="62"/>
      <c r="B134" s="62"/>
      <c r="C134" s="62"/>
      <c r="D134" s="62"/>
      <c r="E134" s="62"/>
      <c r="F134" s="62"/>
      <c r="G134" s="62"/>
      <c r="H134" s="62"/>
      <c r="I134" s="62"/>
      <c r="J134" s="62"/>
      <c r="K134" s="62"/>
      <c r="L134" s="62"/>
      <c r="M134" s="62"/>
      <c r="N134" s="62"/>
      <c r="O134" s="62"/>
      <c r="Q134" s="62"/>
    </row>
    <row r="135" spans="1:17">
      <c r="A135" s="62"/>
      <c r="B135" s="62"/>
      <c r="C135" s="62"/>
      <c r="D135" s="62"/>
      <c r="E135" s="62"/>
      <c r="F135" s="62"/>
      <c r="G135" s="62"/>
      <c r="H135" s="62"/>
      <c r="I135" s="62"/>
      <c r="J135" s="62"/>
      <c r="K135" s="62"/>
      <c r="L135" s="62"/>
      <c r="M135" s="62"/>
      <c r="N135" s="62"/>
      <c r="O135" s="62"/>
      <c r="Q135" s="62"/>
    </row>
    <row r="136" spans="1:17">
      <c r="A136" s="62"/>
      <c r="B136" s="62"/>
      <c r="C136" s="62"/>
      <c r="D136" s="62"/>
      <c r="E136" s="62"/>
      <c r="F136" s="62"/>
      <c r="G136" s="62"/>
      <c r="H136" s="62"/>
      <c r="I136" s="62"/>
      <c r="J136" s="62"/>
      <c r="K136" s="62"/>
      <c r="L136" s="62"/>
      <c r="M136" s="62"/>
      <c r="N136" s="62"/>
      <c r="O136" s="62"/>
      <c r="Q136" s="62"/>
    </row>
    <row r="137" spans="1:17">
      <c r="A137" s="62"/>
      <c r="B137" s="62"/>
      <c r="C137" s="62"/>
      <c r="D137" s="62"/>
      <c r="E137" s="62"/>
      <c r="F137" s="62"/>
      <c r="G137" s="62"/>
      <c r="H137" s="62"/>
      <c r="I137" s="62"/>
      <c r="J137" s="62"/>
      <c r="K137" s="62"/>
      <c r="L137" s="62"/>
      <c r="M137" s="62"/>
      <c r="N137" s="62"/>
      <c r="O137" s="62"/>
      <c r="Q137" s="62"/>
    </row>
    <row r="138" spans="1:17">
      <c r="A138" s="62"/>
      <c r="B138" s="62"/>
      <c r="C138" s="62"/>
      <c r="D138" s="62"/>
      <c r="E138" s="62"/>
      <c r="F138" s="62"/>
      <c r="G138" s="62"/>
      <c r="H138" s="62"/>
      <c r="I138" s="62"/>
      <c r="J138" s="62"/>
      <c r="K138" s="62"/>
      <c r="L138" s="62"/>
      <c r="M138" s="62"/>
      <c r="N138" s="62"/>
      <c r="O138" s="62"/>
      <c r="Q138" s="62"/>
    </row>
    <row r="139" spans="1:17">
      <c r="A139" s="62"/>
      <c r="B139" s="62"/>
      <c r="C139" s="62"/>
      <c r="D139" s="62"/>
      <c r="E139" s="62"/>
      <c r="F139" s="62"/>
      <c r="G139" s="62"/>
      <c r="H139" s="62"/>
      <c r="I139" s="62"/>
      <c r="J139" s="62"/>
      <c r="K139" s="62"/>
      <c r="L139" s="62"/>
      <c r="M139" s="62"/>
      <c r="N139" s="62"/>
      <c r="O139" s="62"/>
      <c r="Q139" s="62"/>
    </row>
    <row r="140" spans="1:17">
      <c r="A140" s="62"/>
      <c r="B140" s="62"/>
      <c r="C140" s="62"/>
      <c r="D140" s="62"/>
      <c r="E140" s="62"/>
      <c r="F140" s="62"/>
      <c r="G140" s="62"/>
      <c r="H140" s="62"/>
      <c r="I140" s="62"/>
      <c r="J140" s="62"/>
      <c r="K140" s="62"/>
      <c r="L140" s="62"/>
      <c r="M140" s="62"/>
      <c r="N140" s="62"/>
      <c r="O140" s="62"/>
      <c r="Q140" s="62"/>
    </row>
    <row r="141" spans="1:17">
      <c r="A141" s="62"/>
      <c r="B141" s="62"/>
      <c r="C141" s="62"/>
      <c r="D141" s="62"/>
      <c r="E141" s="62"/>
      <c r="F141" s="62"/>
      <c r="G141" s="62"/>
      <c r="H141" s="62"/>
      <c r="I141" s="62"/>
      <c r="J141" s="62"/>
      <c r="K141" s="62"/>
      <c r="L141" s="62"/>
      <c r="M141" s="62"/>
      <c r="N141" s="62"/>
      <c r="O141" s="62"/>
      <c r="Q141" s="62"/>
    </row>
    <row r="142" spans="1:17">
      <c r="A142" s="62"/>
      <c r="B142" s="62"/>
      <c r="C142" s="62"/>
      <c r="D142" s="62"/>
      <c r="E142" s="62"/>
      <c r="F142" s="62"/>
      <c r="G142" s="62"/>
      <c r="H142" s="62"/>
      <c r="I142" s="62"/>
      <c r="J142" s="62"/>
      <c r="K142" s="62"/>
      <c r="L142" s="62"/>
      <c r="M142" s="62"/>
      <c r="N142" s="62"/>
      <c r="O142" s="62"/>
      <c r="Q142" s="62"/>
    </row>
    <row r="143" spans="1:17">
      <c r="A143" s="62"/>
      <c r="B143" s="62"/>
      <c r="C143" s="62"/>
      <c r="D143" s="62"/>
      <c r="E143" s="62"/>
      <c r="F143" s="62"/>
      <c r="G143" s="62"/>
      <c r="H143" s="62"/>
      <c r="I143" s="62"/>
      <c r="J143" s="62"/>
      <c r="K143" s="62"/>
      <c r="L143" s="62"/>
      <c r="M143" s="62"/>
      <c r="N143" s="62"/>
      <c r="O143" s="62"/>
      <c r="Q143" s="62"/>
    </row>
    <row r="144" spans="1:17">
      <c r="A144" s="62"/>
      <c r="B144" s="62"/>
      <c r="C144" s="62"/>
      <c r="D144" s="62"/>
      <c r="E144" s="62"/>
      <c r="F144" s="62"/>
      <c r="G144" s="62"/>
      <c r="H144" s="62"/>
      <c r="I144" s="62"/>
      <c r="J144" s="62"/>
      <c r="K144" s="62"/>
      <c r="L144" s="62"/>
      <c r="M144" s="62"/>
      <c r="N144" s="62"/>
      <c r="O144" s="62"/>
      <c r="Q144" s="62"/>
    </row>
    <row r="145" spans="1:17">
      <c r="A145" s="62"/>
      <c r="B145" s="62"/>
      <c r="C145" s="62"/>
      <c r="D145" s="62"/>
      <c r="E145" s="62"/>
      <c r="F145" s="62"/>
      <c r="G145" s="62"/>
      <c r="H145" s="62"/>
      <c r="I145" s="62"/>
      <c r="J145" s="62"/>
      <c r="K145" s="62"/>
      <c r="L145" s="62"/>
      <c r="M145" s="62"/>
      <c r="N145" s="62"/>
      <c r="O145" s="62"/>
      <c r="Q145" s="62"/>
    </row>
    <row r="146" spans="1:17">
      <c r="A146" s="62"/>
      <c r="B146" s="62"/>
      <c r="C146" s="62"/>
      <c r="D146" s="62"/>
      <c r="E146" s="62"/>
      <c r="F146" s="62"/>
      <c r="G146" s="62"/>
      <c r="H146" s="62"/>
      <c r="I146" s="62"/>
      <c r="J146" s="62"/>
      <c r="K146" s="62"/>
      <c r="L146" s="62"/>
      <c r="M146" s="62"/>
      <c r="N146" s="62"/>
      <c r="O146" s="62"/>
      <c r="Q146" s="62"/>
    </row>
    <row r="147" spans="1:17">
      <c r="A147" s="62"/>
      <c r="B147" s="62"/>
      <c r="C147" s="62"/>
      <c r="D147" s="62"/>
      <c r="E147" s="62"/>
      <c r="F147" s="62"/>
      <c r="G147" s="62"/>
      <c r="H147" s="62"/>
      <c r="I147" s="62"/>
      <c r="J147" s="62"/>
      <c r="K147" s="62"/>
      <c r="L147" s="62"/>
      <c r="M147" s="62"/>
      <c r="N147" s="62"/>
      <c r="O147" s="62"/>
      <c r="Q147" s="62"/>
    </row>
    <row r="148" spans="1:17">
      <c r="A148" s="62"/>
      <c r="B148" s="62"/>
      <c r="C148" s="62"/>
      <c r="D148" s="62"/>
      <c r="E148" s="62"/>
      <c r="F148" s="62"/>
      <c r="G148" s="62"/>
      <c r="H148" s="62"/>
      <c r="I148" s="62"/>
      <c r="J148" s="62"/>
      <c r="K148" s="62"/>
      <c r="L148" s="62"/>
      <c r="M148" s="62"/>
      <c r="N148" s="62"/>
      <c r="O148" s="62"/>
      <c r="Q148" s="62"/>
    </row>
    <row r="149" spans="1:17">
      <c r="A149" s="62"/>
      <c r="B149" s="62"/>
      <c r="C149" s="62"/>
      <c r="D149" s="62"/>
      <c r="E149" s="62"/>
      <c r="F149" s="62"/>
      <c r="G149" s="62"/>
      <c r="H149" s="62"/>
      <c r="I149" s="62"/>
      <c r="J149" s="62"/>
      <c r="K149" s="62"/>
      <c r="L149" s="62"/>
      <c r="M149" s="62"/>
      <c r="N149" s="62"/>
      <c r="O149" s="62"/>
      <c r="Q149" s="62"/>
    </row>
    <row r="150" spans="1:17">
      <c r="A150" s="62"/>
      <c r="B150" s="62"/>
      <c r="C150" s="62"/>
      <c r="D150" s="62"/>
      <c r="E150" s="62"/>
      <c r="F150" s="62"/>
      <c r="G150" s="62"/>
      <c r="H150" s="62"/>
      <c r="I150" s="62"/>
      <c r="J150" s="62"/>
      <c r="K150" s="62"/>
      <c r="L150" s="62"/>
      <c r="M150" s="62"/>
      <c r="N150" s="62"/>
      <c r="O150" s="62"/>
      <c r="Q150" s="62"/>
    </row>
    <row r="151" spans="1:17">
      <c r="A151" s="62"/>
      <c r="B151" s="62"/>
      <c r="C151" s="62"/>
      <c r="D151" s="62"/>
      <c r="E151" s="62"/>
      <c r="F151" s="62"/>
      <c r="G151" s="62"/>
      <c r="H151" s="62"/>
      <c r="I151" s="62"/>
      <c r="J151" s="62"/>
      <c r="K151" s="62"/>
      <c r="L151" s="62"/>
      <c r="M151" s="62"/>
      <c r="N151" s="62"/>
      <c r="O151" s="62"/>
      <c r="Q151" s="62"/>
    </row>
    <row r="152" spans="1:17">
      <c r="A152" s="62"/>
      <c r="B152" s="62"/>
      <c r="C152" s="62"/>
      <c r="D152" s="62"/>
      <c r="E152" s="62"/>
      <c r="F152" s="62"/>
      <c r="G152" s="62"/>
      <c r="H152" s="62"/>
      <c r="I152" s="62"/>
      <c r="J152" s="62"/>
      <c r="K152" s="62"/>
      <c r="L152" s="62"/>
      <c r="M152" s="62"/>
      <c r="N152" s="62"/>
      <c r="O152" s="62"/>
      <c r="Q152" s="62"/>
    </row>
    <row r="153" spans="1:17">
      <c r="A153" s="62"/>
      <c r="B153" s="62"/>
      <c r="C153" s="62"/>
      <c r="D153" s="62"/>
      <c r="E153" s="62"/>
      <c r="F153" s="62"/>
      <c r="G153" s="62"/>
      <c r="H153" s="62"/>
      <c r="I153" s="62"/>
      <c r="J153" s="62"/>
      <c r="K153" s="62"/>
      <c r="L153" s="62"/>
      <c r="M153" s="62"/>
      <c r="N153" s="62"/>
      <c r="O153" s="62"/>
      <c r="Q153" s="62"/>
    </row>
    <row r="154" spans="1:17">
      <c r="A154" s="62"/>
      <c r="B154" s="62"/>
      <c r="C154" s="62"/>
      <c r="D154" s="62"/>
      <c r="E154" s="62"/>
      <c r="F154" s="62"/>
      <c r="G154" s="62"/>
      <c r="H154" s="62"/>
      <c r="I154" s="62"/>
      <c r="J154" s="62"/>
      <c r="K154" s="62"/>
      <c r="L154" s="62"/>
      <c r="M154" s="62"/>
      <c r="N154" s="62"/>
      <c r="O154" s="62"/>
      <c r="Q154" s="62"/>
    </row>
    <row r="155" spans="1:17">
      <c r="A155" s="62"/>
      <c r="B155" s="62"/>
      <c r="C155" s="62"/>
      <c r="D155" s="62"/>
      <c r="E155" s="62"/>
      <c r="F155" s="62"/>
      <c r="G155" s="62"/>
      <c r="H155" s="62"/>
      <c r="I155" s="62"/>
      <c r="J155" s="62"/>
      <c r="K155" s="62"/>
      <c r="L155" s="62"/>
      <c r="M155" s="62"/>
      <c r="N155" s="62"/>
      <c r="O155" s="62"/>
      <c r="Q155" s="62"/>
    </row>
    <row r="156" spans="1:17">
      <c r="A156" s="62"/>
      <c r="B156" s="62"/>
      <c r="C156" s="62"/>
      <c r="D156" s="62"/>
      <c r="E156" s="62"/>
      <c r="F156" s="62"/>
      <c r="G156" s="62"/>
      <c r="H156" s="62"/>
      <c r="I156" s="62"/>
      <c r="J156" s="62"/>
      <c r="K156" s="62"/>
      <c r="L156" s="62"/>
      <c r="M156" s="62"/>
      <c r="N156" s="62"/>
      <c r="O156" s="62"/>
      <c r="Q156" s="62"/>
    </row>
    <row r="157" spans="1:17">
      <c r="A157" s="62"/>
      <c r="B157" s="62"/>
      <c r="C157" s="62"/>
      <c r="D157" s="62"/>
      <c r="E157" s="62"/>
      <c r="F157" s="62"/>
      <c r="G157" s="62"/>
      <c r="H157" s="62"/>
      <c r="I157" s="62"/>
      <c r="J157" s="62"/>
      <c r="K157" s="62"/>
      <c r="L157" s="62"/>
      <c r="M157" s="62"/>
      <c r="N157" s="62"/>
      <c r="O157" s="62"/>
      <c r="Q157" s="62"/>
    </row>
    <row r="158" spans="1:17">
      <c r="A158" s="62"/>
      <c r="B158" s="62"/>
      <c r="C158" s="62"/>
      <c r="D158" s="62"/>
      <c r="E158" s="62"/>
      <c r="F158" s="62"/>
      <c r="G158" s="62"/>
      <c r="H158" s="62"/>
      <c r="I158" s="62"/>
      <c r="J158" s="62"/>
      <c r="K158" s="62"/>
      <c r="L158" s="62"/>
      <c r="M158" s="62"/>
      <c r="N158" s="62"/>
      <c r="O158" s="62"/>
      <c r="Q158" s="62"/>
    </row>
    <row r="159" spans="1:17">
      <c r="A159" s="62"/>
      <c r="B159" s="62"/>
      <c r="C159" s="62"/>
      <c r="D159" s="62"/>
      <c r="E159" s="62"/>
      <c r="F159" s="62"/>
      <c r="G159" s="62"/>
      <c r="H159" s="62"/>
      <c r="I159" s="62"/>
      <c r="J159" s="62"/>
      <c r="K159" s="62"/>
      <c r="L159" s="62"/>
      <c r="M159" s="62"/>
      <c r="N159" s="62"/>
      <c r="O159" s="62"/>
      <c r="Q159" s="62"/>
    </row>
    <row r="160" spans="1:17">
      <c r="A160" s="62"/>
      <c r="B160" s="62"/>
      <c r="C160" s="62"/>
      <c r="D160" s="62"/>
      <c r="E160" s="62"/>
      <c r="F160" s="62"/>
      <c r="G160" s="62"/>
      <c r="H160" s="62"/>
      <c r="I160" s="62"/>
      <c r="J160" s="62"/>
      <c r="K160" s="62"/>
      <c r="L160" s="62"/>
      <c r="M160" s="62"/>
      <c r="N160" s="62"/>
      <c r="O160" s="62"/>
      <c r="Q160" s="62"/>
    </row>
    <row r="161" spans="1:17">
      <c r="A161" s="62"/>
      <c r="B161" s="62"/>
      <c r="C161" s="62"/>
      <c r="D161" s="62"/>
      <c r="E161" s="62"/>
      <c r="F161" s="62"/>
      <c r="G161" s="62"/>
      <c r="H161" s="62"/>
      <c r="I161" s="62"/>
      <c r="J161" s="62"/>
      <c r="K161" s="62"/>
      <c r="L161" s="62"/>
      <c r="M161" s="62"/>
      <c r="N161" s="62"/>
      <c r="O161" s="62"/>
      <c r="Q161" s="62"/>
    </row>
    <row r="162" spans="1:17">
      <c r="A162" s="62"/>
      <c r="B162" s="62"/>
      <c r="C162" s="62"/>
      <c r="D162" s="62"/>
      <c r="E162" s="62"/>
      <c r="F162" s="62"/>
      <c r="G162" s="62"/>
      <c r="H162" s="62"/>
      <c r="I162" s="62"/>
      <c r="J162" s="62"/>
      <c r="K162" s="62"/>
      <c r="L162" s="62"/>
      <c r="M162" s="62"/>
      <c r="N162" s="62"/>
      <c r="O162" s="62"/>
      <c r="Q162" s="62"/>
    </row>
    <row r="163" spans="1:17">
      <c r="A163" s="62"/>
      <c r="B163" s="62"/>
      <c r="C163" s="62"/>
      <c r="D163" s="62"/>
      <c r="E163" s="62"/>
      <c r="F163" s="62"/>
      <c r="G163" s="62"/>
      <c r="H163" s="62"/>
      <c r="I163" s="62"/>
      <c r="J163" s="62"/>
      <c r="K163" s="62"/>
      <c r="L163" s="62"/>
      <c r="M163" s="62"/>
      <c r="N163" s="62"/>
      <c r="O163" s="62"/>
      <c r="Q163" s="62"/>
    </row>
    <row r="164" spans="1:17">
      <c r="A164" s="62"/>
      <c r="B164" s="62"/>
      <c r="C164" s="62"/>
      <c r="D164" s="62"/>
      <c r="E164" s="62"/>
      <c r="F164" s="62"/>
      <c r="G164" s="62"/>
      <c r="H164" s="62"/>
      <c r="I164" s="62"/>
      <c r="J164" s="62"/>
      <c r="K164" s="62"/>
      <c r="L164" s="62"/>
      <c r="M164" s="62"/>
      <c r="N164" s="62"/>
      <c r="O164" s="62"/>
      <c r="Q164" s="62"/>
    </row>
    <row r="165" spans="1:17">
      <c r="A165" s="62"/>
      <c r="B165" s="62"/>
      <c r="C165" s="62"/>
      <c r="D165" s="62"/>
      <c r="E165" s="62"/>
      <c r="F165" s="62"/>
      <c r="G165" s="62"/>
      <c r="H165" s="62"/>
      <c r="I165" s="62"/>
      <c r="J165" s="62"/>
      <c r="K165" s="62"/>
      <c r="L165" s="62"/>
      <c r="M165" s="62"/>
      <c r="N165" s="62"/>
      <c r="O165" s="62"/>
      <c r="Q165" s="62"/>
    </row>
    <row r="166" spans="1:17">
      <c r="A166" s="62"/>
      <c r="B166" s="62"/>
      <c r="C166" s="62"/>
      <c r="D166" s="62"/>
      <c r="E166" s="62"/>
      <c r="F166" s="62"/>
      <c r="G166" s="62"/>
      <c r="H166" s="62"/>
      <c r="I166" s="62"/>
      <c r="J166" s="62"/>
      <c r="K166" s="62"/>
      <c r="L166" s="62"/>
      <c r="M166" s="62"/>
      <c r="N166" s="62"/>
      <c r="O166" s="62"/>
      <c r="Q166" s="62"/>
    </row>
    <row r="167" spans="1:17">
      <c r="A167" s="62"/>
      <c r="B167" s="62"/>
      <c r="C167" s="62"/>
      <c r="D167" s="62"/>
      <c r="E167" s="62"/>
      <c r="F167" s="62"/>
      <c r="G167" s="62"/>
      <c r="H167" s="62"/>
      <c r="I167" s="62"/>
      <c r="J167" s="62"/>
      <c r="K167" s="62"/>
      <c r="L167" s="62"/>
      <c r="M167" s="62"/>
      <c r="N167" s="62"/>
      <c r="O167" s="62"/>
      <c r="Q167" s="62"/>
    </row>
    <row r="168" spans="1:17">
      <c r="A168" s="62"/>
      <c r="B168" s="62"/>
      <c r="C168" s="62"/>
      <c r="D168" s="62"/>
      <c r="E168" s="62"/>
      <c r="F168" s="62"/>
      <c r="G168" s="62"/>
      <c r="H168" s="62"/>
      <c r="I168" s="62"/>
      <c r="J168" s="62"/>
      <c r="K168" s="62"/>
      <c r="L168" s="62"/>
      <c r="M168" s="62"/>
      <c r="N168" s="62"/>
      <c r="O168" s="62"/>
      <c r="Q168" s="62"/>
    </row>
    <row r="169" spans="1:17">
      <c r="A169" s="62"/>
      <c r="B169" s="62"/>
      <c r="C169" s="62"/>
      <c r="D169" s="62"/>
      <c r="E169" s="62"/>
      <c r="F169" s="62"/>
      <c r="G169" s="62"/>
      <c r="H169" s="62"/>
      <c r="I169" s="62"/>
      <c r="J169" s="62"/>
      <c r="K169" s="62"/>
      <c r="L169" s="62"/>
      <c r="M169" s="62"/>
      <c r="N169" s="62"/>
      <c r="O169" s="62"/>
      <c r="Q169" s="62"/>
    </row>
    <row r="170" spans="1:17">
      <c r="A170" s="62"/>
      <c r="B170" s="62"/>
      <c r="C170" s="62"/>
      <c r="D170" s="62"/>
      <c r="E170" s="62"/>
      <c r="F170" s="62"/>
      <c r="G170" s="62"/>
      <c r="H170" s="62"/>
      <c r="I170" s="62"/>
      <c r="J170" s="62"/>
      <c r="K170" s="62"/>
      <c r="L170" s="62"/>
      <c r="M170" s="62"/>
      <c r="N170" s="62"/>
      <c r="O170" s="62"/>
      <c r="Q170" s="62"/>
    </row>
    <row r="171" spans="1:17">
      <c r="A171" s="62"/>
      <c r="B171" s="62"/>
      <c r="C171" s="62"/>
      <c r="D171" s="62"/>
      <c r="E171" s="62"/>
      <c r="F171" s="62"/>
      <c r="G171" s="62"/>
      <c r="H171" s="62"/>
      <c r="I171" s="62"/>
      <c r="J171" s="62"/>
      <c r="K171" s="62"/>
      <c r="L171" s="62"/>
      <c r="M171" s="62"/>
      <c r="N171" s="62"/>
      <c r="O171" s="62"/>
      <c r="Q171" s="62"/>
    </row>
    <row r="172" spans="1:17">
      <c r="A172" s="62"/>
      <c r="B172" s="62"/>
      <c r="C172" s="62"/>
      <c r="D172" s="62"/>
      <c r="E172" s="62"/>
      <c r="F172" s="62"/>
      <c r="G172" s="62"/>
      <c r="H172" s="62"/>
      <c r="I172" s="62"/>
      <c r="J172" s="62"/>
      <c r="K172" s="62"/>
      <c r="L172" s="62"/>
      <c r="M172" s="62"/>
      <c r="N172" s="62"/>
      <c r="O172" s="62"/>
      <c r="Q172" s="62"/>
    </row>
    <row r="173" spans="1:17">
      <c r="A173" s="62"/>
      <c r="B173" s="62"/>
      <c r="C173" s="62"/>
      <c r="D173" s="62"/>
      <c r="E173" s="62"/>
      <c r="F173" s="62"/>
      <c r="G173" s="62"/>
      <c r="H173" s="62"/>
      <c r="I173" s="62"/>
      <c r="J173" s="62"/>
      <c r="K173" s="62"/>
      <c r="L173" s="62"/>
      <c r="M173" s="62"/>
      <c r="N173" s="62"/>
      <c r="O173" s="62"/>
      <c r="Q173" s="62"/>
    </row>
    <row r="174" spans="1:17">
      <c r="A174" s="62"/>
      <c r="B174" s="62"/>
      <c r="C174" s="62"/>
      <c r="D174" s="62"/>
      <c r="E174" s="62"/>
      <c r="F174" s="62"/>
      <c r="G174" s="62"/>
      <c r="H174" s="62"/>
      <c r="I174" s="62"/>
      <c r="J174" s="62"/>
      <c r="K174" s="62"/>
      <c r="L174" s="62"/>
      <c r="M174" s="62"/>
      <c r="N174" s="62"/>
      <c r="O174" s="62"/>
      <c r="Q174" s="62"/>
    </row>
    <row r="175" spans="1:17">
      <c r="A175" s="62"/>
      <c r="B175" s="62"/>
      <c r="C175" s="62"/>
      <c r="D175" s="62"/>
      <c r="E175" s="62"/>
      <c r="F175" s="62"/>
      <c r="G175" s="62"/>
      <c r="H175" s="62"/>
      <c r="I175" s="62"/>
      <c r="J175" s="62"/>
      <c r="K175" s="62"/>
      <c r="L175" s="62"/>
      <c r="M175" s="62"/>
      <c r="N175" s="62"/>
      <c r="O175" s="62"/>
      <c r="Q175" s="62"/>
    </row>
    <row r="176" spans="1:17">
      <c r="A176" s="62"/>
      <c r="B176" s="62"/>
      <c r="C176" s="62"/>
      <c r="D176" s="62"/>
      <c r="E176" s="62"/>
      <c r="F176" s="62"/>
      <c r="G176" s="62"/>
      <c r="H176" s="62"/>
      <c r="I176" s="62"/>
      <c r="J176" s="62"/>
      <c r="K176" s="62"/>
      <c r="L176" s="62"/>
      <c r="M176" s="62"/>
      <c r="N176" s="62"/>
      <c r="O176" s="62"/>
      <c r="Q176" s="62"/>
    </row>
    <row r="177" spans="1:17">
      <c r="A177" s="62"/>
      <c r="B177" s="62"/>
      <c r="C177" s="62"/>
      <c r="D177" s="62"/>
      <c r="E177" s="62"/>
      <c r="F177" s="62"/>
      <c r="G177" s="62"/>
      <c r="H177" s="62"/>
      <c r="I177" s="62"/>
      <c r="J177" s="62"/>
      <c r="K177" s="62"/>
      <c r="L177" s="62"/>
      <c r="M177" s="62"/>
      <c r="N177" s="62"/>
      <c r="O177" s="62"/>
      <c r="Q177" s="62"/>
    </row>
    <row r="178" spans="1:17">
      <c r="A178" s="62"/>
      <c r="B178" s="62"/>
      <c r="C178" s="62"/>
      <c r="D178" s="62"/>
      <c r="E178" s="62"/>
      <c r="F178" s="62"/>
      <c r="G178" s="62"/>
      <c r="H178" s="62"/>
      <c r="I178" s="62"/>
      <c r="J178" s="62"/>
      <c r="K178" s="62"/>
      <c r="L178" s="62"/>
      <c r="M178" s="62"/>
      <c r="N178" s="62"/>
      <c r="O178" s="62"/>
      <c r="Q178" s="62"/>
    </row>
    <row r="179" spans="1:17">
      <c r="A179" s="62"/>
      <c r="B179" s="62"/>
      <c r="C179" s="62"/>
      <c r="D179" s="62"/>
      <c r="E179" s="62"/>
      <c r="F179" s="62"/>
      <c r="G179" s="62"/>
      <c r="H179" s="62"/>
      <c r="I179" s="62"/>
      <c r="J179" s="62"/>
      <c r="K179" s="62"/>
      <c r="L179" s="62"/>
      <c r="M179" s="62"/>
      <c r="N179" s="62"/>
      <c r="O179" s="62"/>
      <c r="Q179" s="62"/>
    </row>
    <row r="180" spans="1:17">
      <c r="A180" s="62"/>
      <c r="B180" s="62"/>
      <c r="C180" s="62"/>
      <c r="D180" s="62"/>
      <c r="E180" s="62"/>
      <c r="F180" s="62"/>
      <c r="G180" s="62"/>
      <c r="H180" s="62"/>
      <c r="I180" s="62"/>
      <c r="J180" s="62"/>
      <c r="K180" s="62"/>
      <c r="L180" s="62"/>
      <c r="M180" s="62"/>
      <c r="N180" s="62"/>
      <c r="O180" s="62"/>
      <c r="Q180" s="62"/>
    </row>
    <row r="181" spans="1:17">
      <c r="A181" s="62"/>
      <c r="B181" s="62"/>
      <c r="C181" s="62"/>
      <c r="D181" s="62"/>
      <c r="E181" s="62"/>
      <c r="F181" s="62"/>
      <c r="G181" s="62"/>
      <c r="H181" s="62"/>
      <c r="I181" s="62"/>
      <c r="J181" s="62"/>
      <c r="K181" s="62"/>
      <c r="L181" s="62"/>
      <c r="M181" s="62"/>
      <c r="N181" s="62"/>
      <c r="O181" s="62"/>
      <c r="Q181" s="62"/>
    </row>
    <row r="182" spans="1:17">
      <c r="A182" s="62"/>
      <c r="B182" s="62"/>
      <c r="C182" s="62"/>
      <c r="D182" s="62"/>
      <c r="E182" s="62"/>
      <c r="F182" s="62"/>
      <c r="G182" s="62"/>
      <c r="H182" s="62"/>
      <c r="I182" s="62"/>
      <c r="J182" s="62"/>
      <c r="K182" s="62"/>
      <c r="L182" s="62"/>
      <c r="M182" s="62"/>
      <c r="N182" s="62"/>
      <c r="O182" s="62"/>
      <c r="Q182" s="62"/>
    </row>
    <row r="183" spans="1:17">
      <c r="A183" s="62"/>
      <c r="B183" s="62"/>
      <c r="C183" s="62"/>
      <c r="D183" s="62"/>
      <c r="E183" s="62"/>
      <c r="F183" s="62"/>
      <c r="G183" s="62"/>
      <c r="H183" s="62"/>
      <c r="I183" s="62"/>
      <c r="J183" s="62"/>
      <c r="K183" s="62"/>
      <c r="L183" s="62"/>
      <c r="M183" s="62"/>
      <c r="N183" s="62"/>
      <c r="O183" s="62"/>
      <c r="Q183" s="62"/>
    </row>
    <row r="184" spans="1:17">
      <c r="A184" s="62"/>
      <c r="B184" s="62"/>
      <c r="C184" s="62"/>
      <c r="D184" s="62"/>
      <c r="E184" s="62"/>
      <c r="F184" s="62"/>
      <c r="G184" s="62"/>
      <c r="H184" s="62"/>
      <c r="I184" s="62"/>
      <c r="J184" s="62"/>
      <c r="K184" s="62"/>
      <c r="L184" s="62"/>
      <c r="M184" s="62"/>
      <c r="N184" s="62"/>
      <c r="O184" s="62"/>
      <c r="Q184" s="62"/>
    </row>
    <row r="185" spans="1:17">
      <c r="A185" s="62"/>
      <c r="B185" s="62"/>
      <c r="C185" s="62"/>
      <c r="D185" s="62"/>
      <c r="E185" s="62"/>
      <c r="F185" s="62"/>
      <c r="G185" s="62"/>
      <c r="H185" s="62"/>
      <c r="I185" s="62"/>
      <c r="J185" s="62"/>
      <c r="K185" s="62"/>
      <c r="L185" s="62"/>
      <c r="M185" s="62"/>
      <c r="N185" s="62"/>
      <c r="O185" s="62"/>
      <c r="Q185" s="62"/>
    </row>
    <row r="186" spans="1:17">
      <c r="A186" s="62"/>
      <c r="B186" s="62"/>
      <c r="C186" s="62"/>
      <c r="D186" s="62"/>
      <c r="E186" s="62"/>
      <c r="F186" s="62"/>
      <c r="G186" s="62"/>
      <c r="H186" s="62"/>
      <c r="I186" s="62"/>
      <c r="J186" s="62"/>
      <c r="K186" s="62"/>
      <c r="L186" s="62"/>
      <c r="M186" s="62"/>
      <c r="N186" s="62"/>
      <c r="O186" s="62"/>
      <c r="Q186" s="62"/>
    </row>
    <row r="187" spans="1:17">
      <c r="A187" s="62"/>
      <c r="B187" s="62"/>
      <c r="C187" s="62"/>
      <c r="D187" s="62"/>
      <c r="E187" s="62"/>
      <c r="F187" s="62"/>
      <c r="G187" s="62"/>
      <c r="H187" s="62"/>
      <c r="I187" s="62"/>
      <c r="J187" s="62"/>
      <c r="K187" s="62"/>
      <c r="L187" s="62"/>
      <c r="M187" s="62"/>
      <c r="N187" s="62"/>
      <c r="O187" s="62"/>
      <c r="Q187" s="62"/>
    </row>
    <row r="188" spans="1:17">
      <c r="A188" s="62"/>
      <c r="B188" s="62"/>
      <c r="C188" s="62"/>
      <c r="D188" s="62"/>
      <c r="E188" s="62"/>
      <c r="F188" s="62"/>
      <c r="G188" s="62"/>
      <c r="H188" s="62"/>
      <c r="I188" s="62"/>
      <c r="J188" s="62"/>
      <c r="K188" s="62"/>
      <c r="L188" s="62"/>
      <c r="M188" s="62"/>
      <c r="N188" s="62"/>
      <c r="O188" s="62"/>
      <c r="Q188" s="62"/>
    </row>
    <row r="189" spans="1:17">
      <c r="A189" s="62"/>
      <c r="B189" s="62"/>
      <c r="C189" s="62"/>
      <c r="D189" s="62"/>
      <c r="E189" s="62"/>
      <c r="F189" s="62"/>
      <c r="G189" s="62"/>
      <c r="H189" s="62"/>
      <c r="I189" s="62"/>
      <c r="J189" s="62"/>
      <c r="K189" s="62"/>
      <c r="L189" s="62"/>
      <c r="M189" s="62"/>
      <c r="N189" s="62"/>
      <c r="O189" s="62"/>
      <c r="Q189" s="62"/>
    </row>
    <row r="190" spans="1:17">
      <c r="A190" s="62"/>
      <c r="B190" s="62"/>
      <c r="C190" s="62"/>
      <c r="D190" s="62"/>
      <c r="E190" s="62"/>
      <c r="F190" s="62"/>
      <c r="G190" s="62"/>
      <c r="H190" s="62"/>
      <c r="I190" s="62"/>
      <c r="J190" s="62"/>
      <c r="K190" s="62"/>
      <c r="L190" s="62"/>
      <c r="M190" s="62"/>
      <c r="N190" s="62"/>
      <c r="O190" s="62"/>
      <c r="Q190" s="62"/>
    </row>
    <row r="191" spans="1:17">
      <c r="A191" s="62"/>
      <c r="B191" s="62"/>
      <c r="C191" s="62"/>
      <c r="D191" s="62"/>
      <c r="E191" s="62"/>
      <c r="F191" s="62"/>
      <c r="G191" s="62"/>
      <c r="H191" s="62"/>
      <c r="I191" s="62"/>
      <c r="J191" s="62"/>
      <c r="K191" s="62"/>
      <c r="L191" s="62"/>
      <c r="M191" s="62"/>
      <c r="N191" s="62"/>
      <c r="O191" s="62"/>
      <c r="Q191" s="62"/>
    </row>
    <row r="192" spans="1:17">
      <c r="A192" s="62"/>
      <c r="B192" s="62"/>
      <c r="C192" s="62"/>
      <c r="D192" s="62"/>
      <c r="E192" s="62"/>
      <c r="F192" s="62"/>
      <c r="G192" s="62"/>
      <c r="H192" s="62"/>
      <c r="I192" s="62"/>
      <c r="J192" s="62"/>
      <c r="K192" s="62"/>
      <c r="L192" s="62"/>
      <c r="M192" s="62"/>
      <c r="N192" s="62"/>
      <c r="O192" s="62"/>
      <c r="Q192" s="62"/>
    </row>
    <row r="193" spans="1:17">
      <c r="A193" s="62"/>
      <c r="B193" s="62"/>
      <c r="C193" s="62"/>
      <c r="D193" s="62"/>
      <c r="E193" s="62"/>
      <c r="F193" s="62"/>
      <c r="G193" s="62"/>
      <c r="H193" s="62"/>
      <c r="I193" s="62"/>
      <c r="J193" s="62"/>
      <c r="K193" s="62"/>
      <c r="L193" s="62"/>
      <c r="M193" s="62"/>
      <c r="N193" s="62"/>
      <c r="O193" s="62"/>
      <c r="Q193" s="62"/>
    </row>
    <row r="194" spans="1:17">
      <c r="A194" s="62"/>
      <c r="B194" s="62"/>
      <c r="C194" s="62"/>
      <c r="D194" s="62"/>
      <c r="E194" s="62"/>
      <c r="F194" s="62"/>
      <c r="G194" s="62"/>
      <c r="H194" s="62"/>
      <c r="I194" s="62"/>
      <c r="J194" s="62"/>
      <c r="K194" s="62"/>
      <c r="L194" s="62"/>
      <c r="M194" s="62"/>
      <c r="N194" s="62"/>
      <c r="O194" s="62"/>
      <c r="Q194" s="62"/>
    </row>
    <row r="195" spans="1:17">
      <c r="A195" s="62"/>
      <c r="B195" s="62"/>
      <c r="C195" s="62"/>
      <c r="D195" s="62"/>
      <c r="E195" s="62"/>
      <c r="F195" s="62"/>
      <c r="G195" s="62"/>
      <c r="H195" s="62"/>
      <c r="I195" s="62"/>
      <c r="J195" s="62"/>
      <c r="K195" s="62"/>
      <c r="L195" s="62"/>
      <c r="M195" s="62"/>
      <c r="N195" s="62"/>
      <c r="O195" s="62"/>
      <c r="Q195" s="62"/>
    </row>
    <row r="196" spans="1:17">
      <c r="A196" s="62"/>
      <c r="B196" s="62"/>
      <c r="C196" s="62"/>
      <c r="D196" s="62"/>
      <c r="E196" s="62"/>
      <c r="F196" s="62"/>
      <c r="G196" s="62"/>
      <c r="H196" s="62"/>
      <c r="I196" s="62"/>
      <c r="J196" s="62"/>
      <c r="K196" s="62"/>
      <c r="L196" s="62"/>
      <c r="M196" s="62"/>
      <c r="N196" s="62"/>
      <c r="O196" s="62"/>
      <c r="Q196" s="62"/>
    </row>
    <row r="197" spans="1:17">
      <c r="A197" s="62"/>
      <c r="B197" s="62"/>
      <c r="C197" s="62"/>
      <c r="D197" s="62"/>
      <c r="E197" s="62"/>
      <c r="F197" s="62"/>
      <c r="G197" s="62"/>
      <c r="H197" s="62"/>
      <c r="I197" s="62"/>
      <c r="J197" s="62"/>
      <c r="K197" s="62"/>
      <c r="L197" s="62"/>
      <c r="M197" s="62"/>
      <c r="N197" s="62"/>
      <c r="O197" s="62"/>
      <c r="Q197" s="62"/>
    </row>
    <row r="198" spans="1:17">
      <c r="A198" s="62"/>
      <c r="B198" s="62"/>
      <c r="C198" s="62"/>
      <c r="D198" s="62"/>
      <c r="E198" s="62"/>
      <c r="F198" s="62"/>
      <c r="G198" s="62"/>
      <c r="H198" s="62"/>
      <c r="I198" s="62"/>
      <c r="J198" s="62"/>
      <c r="K198" s="62"/>
      <c r="L198" s="62"/>
      <c r="M198" s="62"/>
      <c r="N198" s="62"/>
      <c r="O198" s="62"/>
      <c r="Q198" s="62"/>
    </row>
    <row r="199" spans="1:17">
      <c r="A199" s="62"/>
      <c r="B199" s="62"/>
      <c r="C199" s="62"/>
      <c r="D199" s="62"/>
      <c r="E199" s="62"/>
      <c r="F199" s="62"/>
      <c r="G199" s="62"/>
      <c r="H199" s="62"/>
      <c r="I199" s="62"/>
      <c r="J199" s="62"/>
      <c r="K199" s="62"/>
      <c r="L199" s="62"/>
      <c r="M199" s="62"/>
      <c r="N199" s="62"/>
      <c r="O199" s="62"/>
      <c r="Q199" s="62"/>
    </row>
    <row r="200" spans="1:17">
      <c r="A200" s="62"/>
      <c r="B200" s="62"/>
      <c r="C200" s="62"/>
      <c r="D200" s="62"/>
      <c r="E200" s="62"/>
      <c r="F200" s="62"/>
      <c r="G200" s="62"/>
      <c r="H200" s="62"/>
      <c r="I200" s="62"/>
      <c r="J200" s="62"/>
      <c r="K200" s="62"/>
      <c r="L200" s="62"/>
      <c r="M200" s="62"/>
      <c r="N200" s="62"/>
      <c r="O200" s="62"/>
      <c r="Q200" s="62"/>
    </row>
    <row r="201" spans="1:17">
      <c r="A201" s="62"/>
      <c r="B201" s="62"/>
      <c r="C201" s="62"/>
      <c r="D201" s="62"/>
      <c r="E201" s="62"/>
      <c r="F201" s="62"/>
      <c r="G201" s="62"/>
      <c r="H201" s="62"/>
      <c r="I201" s="62"/>
      <c r="J201" s="62"/>
      <c r="K201" s="62"/>
      <c r="L201" s="62"/>
      <c r="M201" s="62"/>
      <c r="N201" s="62"/>
      <c r="O201" s="62"/>
      <c r="Q201" s="62"/>
    </row>
    <row r="202" spans="1:17">
      <c r="A202" s="62"/>
      <c r="B202" s="62"/>
      <c r="C202" s="62"/>
      <c r="D202" s="62"/>
      <c r="E202" s="62"/>
      <c r="F202" s="62"/>
      <c r="G202" s="62"/>
      <c r="H202" s="62"/>
      <c r="I202" s="62"/>
      <c r="J202" s="62"/>
      <c r="K202" s="62"/>
      <c r="L202" s="62"/>
      <c r="M202" s="62"/>
      <c r="N202" s="62"/>
      <c r="O202" s="62"/>
      <c r="Q202" s="62"/>
    </row>
    <row r="203" spans="1:17">
      <c r="A203" s="62"/>
      <c r="B203" s="62"/>
      <c r="C203" s="62"/>
      <c r="D203" s="62"/>
      <c r="E203" s="62"/>
      <c r="F203" s="62"/>
      <c r="G203" s="62"/>
      <c r="H203" s="62"/>
      <c r="I203" s="62"/>
      <c r="J203" s="62"/>
      <c r="K203" s="62"/>
      <c r="L203" s="62"/>
      <c r="M203" s="62"/>
      <c r="N203" s="62"/>
      <c r="O203" s="62"/>
      <c r="Q203" s="62"/>
    </row>
    <row r="204" spans="1:17">
      <c r="A204" s="62"/>
      <c r="B204" s="62"/>
      <c r="C204" s="62"/>
      <c r="D204" s="62"/>
      <c r="E204" s="62"/>
      <c r="F204" s="62"/>
      <c r="G204" s="62"/>
      <c r="H204" s="62"/>
      <c r="I204" s="62"/>
      <c r="J204" s="62"/>
      <c r="K204" s="62"/>
      <c r="L204" s="62"/>
      <c r="M204" s="62"/>
      <c r="N204" s="62"/>
      <c r="O204" s="62"/>
      <c r="Q204" s="62"/>
    </row>
    <row r="205" spans="1:17">
      <c r="A205" s="62"/>
      <c r="B205" s="62"/>
      <c r="C205" s="62"/>
      <c r="D205" s="62"/>
      <c r="E205" s="62"/>
      <c r="F205" s="62"/>
      <c r="G205" s="62"/>
      <c r="H205" s="62"/>
      <c r="I205" s="62"/>
      <c r="J205" s="62"/>
      <c r="K205" s="62"/>
      <c r="L205" s="62"/>
      <c r="M205" s="62"/>
      <c r="N205" s="62"/>
      <c r="O205" s="62"/>
      <c r="Q205" s="62"/>
    </row>
    <row r="206" spans="1:17">
      <c r="A206" s="62"/>
      <c r="B206" s="62"/>
      <c r="C206" s="62"/>
      <c r="D206" s="62"/>
      <c r="E206" s="62"/>
      <c r="F206" s="62"/>
      <c r="G206" s="62"/>
      <c r="H206" s="62"/>
      <c r="I206" s="62"/>
      <c r="J206" s="62"/>
      <c r="K206" s="62"/>
      <c r="L206" s="62"/>
      <c r="M206" s="62"/>
      <c r="N206" s="62"/>
      <c r="O206" s="62"/>
      <c r="Q206" s="62"/>
    </row>
    <row r="207" spans="1:17">
      <c r="A207" s="62"/>
      <c r="B207" s="62"/>
      <c r="C207" s="62"/>
      <c r="D207" s="62"/>
      <c r="E207" s="62"/>
      <c r="F207" s="62"/>
      <c r="G207" s="62"/>
      <c r="H207" s="62"/>
      <c r="I207" s="62"/>
      <c r="J207" s="62"/>
      <c r="K207" s="62"/>
      <c r="L207" s="62"/>
      <c r="M207" s="62"/>
      <c r="N207" s="62"/>
      <c r="O207" s="62"/>
      <c r="Q207" s="62"/>
    </row>
    <row r="208" spans="1:17">
      <c r="A208" s="62"/>
      <c r="B208" s="62"/>
      <c r="C208" s="62"/>
      <c r="D208" s="62"/>
      <c r="E208" s="62"/>
      <c r="F208" s="62"/>
      <c r="G208" s="62"/>
      <c r="H208" s="62"/>
      <c r="I208" s="62"/>
      <c r="J208" s="62"/>
      <c r="K208" s="62"/>
      <c r="L208" s="62"/>
      <c r="M208" s="62"/>
      <c r="N208" s="62"/>
      <c r="O208" s="62"/>
      <c r="Q208" s="62"/>
    </row>
    <row r="209" spans="1:17">
      <c r="A209" s="62"/>
      <c r="B209" s="62"/>
      <c r="C209" s="62"/>
      <c r="D209" s="62"/>
      <c r="E209" s="62"/>
      <c r="F209" s="62"/>
      <c r="G209" s="62"/>
      <c r="H209" s="62"/>
      <c r="I209" s="62"/>
      <c r="J209" s="62"/>
      <c r="K209" s="62"/>
      <c r="L209" s="62"/>
      <c r="M209" s="62"/>
      <c r="N209" s="62"/>
      <c r="O209" s="62"/>
      <c r="Q209" s="62"/>
    </row>
    <row r="210" spans="1:17">
      <c r="A210" s="62"/>
      <c r="B210" s="62"/>
      <c r="C210" s="62"/>
      <c r="D210" s="62"/>
      <c r="E210" s="62"/>
      <c r="F210" s="62"/>
      <c r="G210" s="62"/>
      <c r="H210" s="62"/>
      <c r="I210" s="62"/>
      <c r="J210" s="62"/>
      <c r="K210" s="62"/>
      <c r="L210" s="62"/>
      <c r="M210" s="62"/>
      <c r="N210" s="62"/>
      <c r="O210" s="62"/>
      <c r="Q210" s="62"/>
    </row>
    <row r="211" spans="1:17">
      <c r="A211" s="62"/>
      <c r="B211" s="62"/>
      <c r="C211" s="62"/>
      <c r="D211" s="62"/>
      <c r="E211" s="62"/>
      <c r="F211" s="62"/>
      <c r="G211" s="62"/>
      <c r="H211" s="62"/>
      <c r="I211" s="62"/>
      <c r="J211" s="62"/>
      <c r="K211" s="62"/>
      <c r="L211" s="62"/>
      <c r="M211" s="62"/>
      <c r="N211" s="62"/>
      <c r="O211" s="62"/>
      <c r="Q211" s="62"/>
    </row>
    <row r="212" spans="1:17">
      <c r="A212" s="62"/>
      <c r="B212" s="62"/>
      <c r="C212" s="62"/>
      <c r="D212" s="62"/>
      <c r="E212" s="62"/>
      <c r="F212" s="62"/>
      <c r="G212" s="62"/>
      <c r="H212" s="62"/>
      <c r="I212" s="62"/>
      <c r="J212" s="62"/>
      <c r="K212" s="62"/>
      <c r="L212" s="62"/>
      <c r="M212" s="62"/>
      <c r="N212" s="62"/>
      <c r="O212" s="62"/>
      <c r="Q212" s="62"/>
    </row>
    <row r="213" spans="1:17">
      <c r="A213" s="62"/>
      <c r="B213" s="62"/>
      <c r="C213" s="62"/>
      <c r="D213" s="62"/>
      <c r="E213" s="62"/>
      <c r="F213" s="62"/>
      <c r="G213" s="62"/>
      <c r="H213" s="62"/>
      <c r="I213" s="62"/>
      <c r="J213" s="62"/>
      <c r="K213" s="62"/>
      <c r="L213" s="62"/>
      <c r="M213" s="62"/>
      <c r="N213" s="62"/>
      <c r="O213" s="62"/>
      <c r="Q213" s="62"/>
    </row>
    <row r="214" spans="1:17">
      <c r="A214" s="62"/>
      <c r="B214" s="62"/>
      <c r="C214" s="62"/>
      <c r="D214" s="62"/>
      <c r="E214" s="62"/>
      <c r="F214" s="62"/>
      <c r="G214" s="62"/>
      <c r="H214" s="62"/>
      <c r="I214" s="62"/>
      <c r="J214" s="62"/>
      <c r="K214" s="62"/>
      <c r="L214" s="62"/>
      <c r="M214" s="62"/>
      <c r="N214" s="62"/>
      <c r="O214" s="62"/>
      <c r="Q214" s="62"/>
    </row>
    <row r="215" spans="1:17">
      <c r="A215" s="62"/>
      <c r="B215" s="62"/>
      <c r="C215" s="62"/>
      <c r="D215" s="62"/>
      <c r="E215" s="62"/>
      <c r="F215" s="62"/>
      <c r="G215" s="62"/>
      <c r="H215" s="62"/>
      <c r="I215" s="62"/>
      <c r="J215" s="62"/>
      <c r="K215" s="62"/>
      <c r="L215" s="62"/>
      <c r="M215" s="62"/>
      <c r="N215" s="62"/>
      <c r="O215" s="62"/>
      <c r="Q215" s="62"/>
    </row>
    <row r="216" spans="1:17">
      <c r="A216" s="62"/>
      <c r="B216" s="62"/>
      <c r="C216" s="62"/>
      <c r="D216" s="62"/>
      <c r="E216" s="62"/>
      <c r="F216" s="62"/>
      <c r="G216" s="62"/>
      <c r="H216" s="62"/>
      <c r="I216" s="62"/>
      <c r="J216" s="62"/>
      <c r="K216" s="62"/>
      <c r="L216" s="62"/>
      <c r="M216" s="62"/>
      <c r="N216" s="62"/>
      <c r="O216" s="62"/>
      <c r="Q216" s="62"/>
    </row>
    <row r="217" spans="1:17">
      <c r="A217" s="62"/>
      <c r="B217" s="62"/>
      <c r="C217" s="62"/>
      <c r="D217" s="62"/>
      <c r="E217" s="62"/>
      <c r="F217" s="62"/>
      <c r="G217" s="62"/>
      <c r="H217" s="62"/>
      <c r="I217" s="62"/>
      <c r="J217" s="62"/>
      <c r="K217" s="62"/>
      <c r="L217" s="62"/>
      <c r="M217" s="62"/>
      <c r="N217" s="62"/>
      <c r="O217" s="62"/>
      <c r="Q217" s="62"/>
    </row>
    <row r="218" spans="1:17">
      <c r="A218" s="62"/>
      <c r="B218" s="62"/>
      <c r="C218" s="62"/>
      <c r="D218" s="62"/>
      <c r="E218" s="62"/>
      <c r="F218" s="62"/>
      <c r="G218" s="62"/>
      <c r="H218" s="62"/>
      <c r="I218" s="62"/>
      <c r="J218" s="62"/>
      <c r="K218" s="62"/>
      <c r="L218" s="62"/>
      <c r="M218" s="62"/>
      <c r="N218" s="62"/>
      <c r="O218" s="62"/>
      <c r="Q218" s="62"/>
    </row>
    <row r="219" spans="1:17">
      <c r="A219" s="62"/>
      <c r="B219" s="62"/>
      <c r="C219" s="62"/>
      <c r="D219" s="62"/>
      <c r="E219" s="62"/>
      <c r="F219" s="62"/>
      <c r="G219" s="62"/>
      <c r="H219" s="62"/>
      <c r="I219" s="62"/>
      <c r="J219" s="62"/>
      <c r="K219" s="62"/>
      <c r="L219" s="62"/>
      <c r="M219" s="62"/>
      <c r="N219" s="62"/>
      <c r="O219" s="62"/>
      <c r="Q219" s="62"/>
    </row>
    <row r="220" spans="1:17">
      <c r="A220" s="62"/>
      <c r="B220" s="62"/>
      <c r="C220" s="62"/>
      <c r="D220" s="62"/>
      <c r="E220" s="62"/>
      <c r="F220" s="62"/>
      <c r="G220" s="62"/>
      <c r="H220" s="62"/>
      <c r="I220" s="62"/>
      <c r="J220" s="62"/>
      <c r="K220" s="62"/>
      <c r="L220" s="62"/>
      <c r="M220" s="62"/>
      <c r="N220" s="62"/>
      <c r="O220" s="62"/>
      <c r="Q220" s="62"/>
    </row>
    <row r="221" spans="1:17">
      <c r="A221" s="62"/>
      <c r="B221" s="62"/>
      <c r="C221" s="62"/>
      <c r="D221" s="62"/>
      <c r="E221" s="62"/>
      <c r="F221" s="62"/>
      <c r="G221" s="62"/>
      <c r="H221" s="62"/>
      <c r="I221" s="62"/>
      <c r="J221" s="62"/>
      <c r="K221" s="62"/>
      <c r="L221" s="62"/>
      <c r="M221" s="62"/>
      <c r="N221" s="62"/>
      <c r="O221" s="62"/>
      <c r="Q221" s="62"/>
    </row>
    <row r="222" spans="1:17">
      <c r="A222" s="62"/>
      <c r="B222" s="62"/>
      <c r="C222" s="62"/>
      <c r="D222" s="62"/>
      <c r="E222" s="62"/>
      <c r="F222" s="62"/>
      <c r="G222" s="62"/>
      <c r="H222" s="62"/>
      <c r="I222" s="62"/>
      <c r="J222" s="62"/>
      <c r="K222" s="62"/>
      <c r="L222" s="62"/>
      <c r="M222" s="62"/>
      <c r="N222" s="62"/>
      <c r="O222" s="62"/>
      <c r="Q222" s="62"/>
    </row>
    <row r="223" spans="1:17">
      <c r="A223" s="62"/>
      <c r="B223" s="62"/>
      <c r="C223" s="62"/>
      <c r="D223" s="62"/>
      <c r="E223" s="62"/>
      <c r="F223" s="62"/>
      <c r="G223" s="62"/>
      <c r="H223" s="62"/>
      <c r="I223" s="62"/>
      <c r="J223" s="62"/>
      <c r="K223" s="62"/>
      <c r="L223" s="62"/>
      <c r="M223" s="62"/>
      <c r="N223" s="62"/>
      <c r="O223" s="62"/>
      <c r="Q223" s="62"/>
    </row>
    <row r="224" spans="1:17">
      <c r="A224" s="62"/>
      <c r="B224" s="62"/>
      <c r="C224" s="62"/>
      <c r="D224" s="62"/>
      <c r="E224" s="62"/>
      <c r="F224" s="62"/>
      <c r="G224" s="62"/>
      <c r="H224" s="62"/>
      <c r="I224" s="62"/>
      <c r="J224" s="62"/>
      <c r="K224" s="62"/>
      <c r="L224" s="62"/>
      <c r="M224" s="62"/>
      <c r="N224" s="62"/>
      <c r="O224" s="62"/>
      <c r="Q224" s="62"/>
    </row>
    <row r="225" spans="1:17">
      <c r="A225" s="62"/>
      <c r="B225" s="62"/>
      <c r="C225" s="62"/>
      <c r="D225" s="62"/>
      <c r="E225" s="62"/>
      <c r="F225" s="62"/>
      <c r="G225" s="62"/>
      <c r="H225" s="62"/>
      <c r="I225" s="62"/>
      <c r="J225" s="62"/>
      <c r="K225" s="62"/>
      <c r="L225" s="62"/>
      <c r="M225" s="62"/>
      <c r="N225" s="62"/>
      <c r="O225" s="62"/>
      <c r="Q225" s="62"/>
    </row>
    <row r="226" spans="1:17">
      <c r="A226" s="62"/>
      <c r="B226" s="62"/>
      <c r="C226" s="62"/>
      <c r="D226" s="62"/>
      <c r="E226" s="62"/>
      <c r="F226" s="62"/>
      <c r="G226" s="62"/>
      <c r="H226" s="62"/>
      <c r="I226" s="62"/>
      <c r="J226" s="62"/>
      <c r="K226" s="62"/>
      <c r="L226" s="62"/>
      <c r="M226" s="62"/>
      <c r="N226" s="62"/>
      <c r="O226" s="62"/>
      <c r="Q226" s="62"/>
    </row>
    <row r="227" spans="1:17">
      <c r="A227" s="62"/>
      <c r="B227" s="62"/>
      <c r="C227" s="62"/>
      <c r="D227" s="62"/>
      <c r="E227" s="62"/>
      <c r="F227" s="62"/>
      <c r="G227" s="62"/>
      <c r="H227" s="62"/>
      <c r="I227" s="62"/>
      <c r="J227" s="62"/>
      <c r="K227" s="62"/>
      <c r="L227" s="62"/>
      <c r="M227" s="62"/>
      <c r="N227" s="62"/>
      <c r="O227" s="62"/>
      <c r="Q227" s="62"/>
    </row>
    <row r="228" spans="1:17">
      <c r="A228" s="62"/>
      <c r="B228" s="62"/>
      <c r="C228" s="62"/>
      <c r="D228" s="62"/>
      <c r="E228" s="62"/>
      <c r="F228" s="62"/>
      <c r="G228" s="62"/>
      <c r="H228" s="62"/>
      <c r="I228" s="62"/>
      <c r="J228" s="62"/>
      <c r="K228" s="62"/>
      <c r="L228" s="62"/>
      <c r="M228" s="62"/>
      <c r="N228" s="62"/>
      <c r="O228" s="62"/>
      <c r="Q228" s="62"/>
    </row>
    <row r="229" spans="1:17">
      <c r="A229" s="62"/>
      <c r="B229" s="62"/>
      <c r="C229" s="62"/>
      <c r="D229" s="62"/>
      <c r="E229" s="62"/>
      <c r="F229" s="62"/>
      <c r="G229" s="62"/>
      <c r="H229" s="62"/>
      <c r="I229" s="62"/>
      <c r="J229" s="62"/>
      <c r="K229" s="62"/>
      <c r="L229" s="62"/>
      <c r="M229" s="62"/>
      <c r="N229" s="62"/>
      <c r="O229" s="62"/>
      <c r="Q229" s="62"/>
    </row>
    <row r="230" spans="1:17">
      <c r="A230" s="62"/>
      <c r="B230" s="62"/>
      <c r="C230" s="62"/>
      <c r="D230" s="62"/>
      <c r="E230" s="62"/>
      <c r="F230" s="62"/>
      <c r="G230" s="62"/>
      <c r="H230" s="62"/>
      <c r="I230" s="62"/>
      <c r="J230" s="62"/>
      <c r="K230" s="62"/>
      <c r="L230" s="62"/>
      <c r="M230" s="62"/>
      <c r="N230" s="62"/>
      <c r="O230" s="62"/>
      <c r="Q230" s="62"/>
    </row>
    <row r="231" spans="1:17">
      <c r="A231" s="62"/>
      <c r="B231" s="62"/>
      <c r="C231" s="62"/>
      <c r="D231" s="62"/>
      <c r="E231" s="62"/>
      <c r="F231" s="62"/>
      <c r="G231" s="62"/>
      <c r="H231" s="62"/>
      <c r="I231" s="62"/>
      <c r="J231" s="62"/>
      <c r="K231" s="62"/>
      <c r="L231" s="62"/>
      <c r="M231" s="62"/>
      <c r="N231" s="62"/>
      <c r="O231" s="62"/>
      <c r="Q231" s="62"/>
    </row>
    <row r="232" spans="1:17">
      <c r="A232" s="62"/>
      <c r="B232" s="62"/>
      <c r="C232" s="62"/>
      <c r="D232" s="62"/>
      <c r="E232" s="62"/>
      <c r="F232" s="62"/>
      <c r="G232" s="62"/>
      <c r="H232" s="62"/>
      <c r="I232" s="62"/>
      <c r="J232" s="62"/>
      <c r="K232" s="62"/>
      <c r="L232" s="62"/>
      <c r="M232" s="62"/>
      <c r="N232" s="62"/>
      <c r="O232" s="62"/>
      <c r="Q232" s="62"/>
    </row>
    <row r="233" spans="1:17">
      <c r="A233" s="62"/>
      <c r="B233" s="62"/>
      <c r="C233" s="62"/>
      <c r="D233" s="62"/>
      <c r="E233" s="62"/>
      <c r="F233" s="62"/>
      <c r="G233" s="62"/>
      <c r="H233" s="62"/>
      <c r="I233" s="62"/>
      <c r="J233" s="62"/>
      <c r="K233" s="62"/>
      <c r="L233" s="62"/>
      <c r="M233" s="62"/>
      <c r="N233" s="62"/>
      <c r="O233" s="62"/>
      <c r="Q233" s="62"/>
    </row>
    <row r="234" spans="1:17">
      <c r="A234" s="62"/>
      <c r="B234" s="62"/>
      <c r="C234" s="62"/>
      <c r="D234" s="62"/>
      <c r="E234" s="62"/>
      <c r="F234" s="62"/>
      <c r="G234" s="62"/>
      <c r="H234" s="62"/>
      <c r="I234" s="62"/>
      <c r="J234" s="62"/>
      <c r="K234" s="62"/>
      <c r="L234" s="62"/>
      <c r="M234" s="62"/>
      <c r="N234" s="62"/>
      <c r="O234" s="62"/>
      <c r="Q234" s="62"/>
    </row>
    <row r="235" spans="1:17">
      <c r="A235" s="62"/>
      <c r="B235" s="62"/>
      <c r="C235" s="62"/>
      <c r="D235" s="62"/>
      <c r="E235" s="62"/>
      <c r="F235" s="62"/>
      <c r="G235" s="62"/>
      <c r="H235" s="62"/>
      <c r="I235" s="62"/>
      <c r="J235" s="62"/>
      <c r="K235" s="62"/>
      <c r="L235" s="62"/>
      <c r="M235" s="62"/>
      <c r="N235" s="62"/>
      <c r="O235" s="62"/>
      <c r="Q235" s="62"/>
    </row>
    <row r="236" spans="1:17">
      <c r="A236" s="62"/>
      <c r="B236" s="62"/>
      <c r="C236" s="62"/>
      <c r="D236" s="62"/>
      <c r="E236" s="62"/>
      <c r="F236" s="62"/>
      <c r="G236" s="62"/>
      <c r="H236" s="62"/>
      <c r="I236" s="62"/>
      <c r="J236" s="62"/>
      <c r="K236" s="62"/>
      <c r="L236" s="62"/>
      <c r="M236" s="62"/>
      <c r="N236" s="62"/>
      <c r="O236" s="62"/>
      <c r="Q236" s="62"/>
    </row>
    <row r="237" spans="1:17">
      <c r="A237" s="62"/>
      <c r="B237" s="62"/>
      <c r="C237" s="62"/>
      <c r="D237" s="62"/>
      <c r="E237" s="62"/>
      <c r="F237" s="62"/>
      <c r="G237" s="62"/>
      <c r="H237" s="62"/>
      <c r="I237" s="62"/>
      <c r="J237" s="62"/>
      <c r="K237" s="62"/>
      <c r="L237" s="62"/>
      <c r="M237" s="62"/>
      <c r="N237" s="62"/>
      <c r="O237" s="62"/>
      <c r="Q237" s="62"/>
    </row>
    <row r="238" spans="1:17">
      <c r="A238" s="62"/>
      <c r="B238" s="62"/>
      <c r="C238" s="62"/>
      <c r="D238" s="62"/>
      <c r="E238" s="62"/>
      <c r="F238" s="62"/>
      <c r="G238" s="62"/>
      <c r="H238" s="62"/>
      <c r="I238" s="62"/>
      <c r="J238" s="62"/>
      <c r="K238" s="62"/>
      <c r="L238" s="62"/>
      <c r="M238" s="62"/>
      <c r="N238" s="62"/>
      <c r="O238" s="62"/>
      <c r="Q238" s="62"/>
    </row>
    <row r="239" spans="1:17">
      <c r="A239" s="62"/>
      <c r="B239" s="62"/>
      <c r="C239" s="62"/>
      <c r="D239" s="62"/>
      <c r="E239" s="62"/>
      <c r="F239" s="62"/>
      <c r="G239" s="62"/>
      <c r="H239" s="62"/>
      <c r="I239" s="62"/>
      <c r="J239" s="62"/>
      <c r="K239" s="62"/>
      <c r="L239" s="62"/>
      <c r="M239" s="62"/>
      <c r="N239" s="62"/>
      <c r="O239" s="62"/>
      <c r="Q239" s="62"/>
    </row>
    <row r="240" spans="1:17">
      <c r="A240" s="62"/>
      <c r="B240" s="62"/>
      <c r="C240" s="62"/>
      <c r="D240" s="62"/>
      <c r="E240" s="62"/>
      <c r="F240" s="62"/>
      <c r="G240" s="62"/>
      <c r="H240" s="62"/>
      <c r="I240" s="62"/>
      <c r="J240" s="62"/>
      <c r="K240" s="62"/>
      <c r="L240" s="62"/>
      <c r="M240" s="62"/>
      <c r="N240" s="62"/>
      <c r="O240" s="62"/>
      <c r="Q240" s="62"/>
    </row>
    <row r="241" spans="1:17">
      <c r="A241" s="62"/>
      <c r="B241" s="62"/>
      <c r="C241" s="62"/>
      <c r="D241" s="62"/>
      <c r="E241" s="62"/>
      <c r="F241" s="62"/>
      <c r="G241" s="62"/>
      <c r="H241" s="62"/>
      <c r="I241" s="62"/>
      <c r="J241" s="62"/>
      <c r="K241" s="62"/>
      <c r="L241" s="62"/>
      <c r="M241" s="62"/>
      <c r="N241" s="62"/>
      <c r="O241" s="62"/>
      <c r="Q241" s="62"/>
    </row>
    <row r="242" spans="1:17">
      <c r="A242" s="62"/>
      <c r="B242" s="62"/>
      <c r="C242" s="62"/>
      <c r="D242" s="62"/>
      <c r="E242" s="62"/>
      <c r="F242" s="62"/>
      <c r="G242" s="62"/>
      <c r="H242" s="62"/>
      <c r="I242" s="62"/>
      <c r="J242" s="62"/>
      <c r="K242" s="62"/>
      <c r="L242" s="62"/>
      <c r="M242" s="62"/>
      <c r="N242" s="62"/>
      <c r="O242" s="62"/>
      <c r="Q242" s="62"/>
    </row>
    <row r="243" spans="1:17">
      <c r="A243" s="62"/>
      <c r="B243" s="62"/>
      <c r="C243" s="62"/>
      <c r="D243" s="62"/>
      <c r="E243" s="62"/>
      <c r="F243" s="62"/>
      <c r="G243" s="62"/>
      <c r="H243" s="62"/>
      <c r="I243" s="62"/>
      <c r="J243" s="62"/>
      <c r="K243" s="62"/>
      <c r="L243" s="62"/>
      <c r="M243" s="62"/>
      <c r="N243" s="62"/>
      <c r="O243" s="62"/>
      <c r="Q243" s="62"/>
    </row>
    <row r="244" spans="1:17">
      <c r="A244" s="62"/>
      <c r="B244" s="62"/>
      <c r="C244" s="62"/>
      <c r="D244" s="62"/>
      <c r="E244" s="62"/>
      <c r="F244" s="62"/>
      <c r="G244" s="62"/>
      <c r="H244" s="62"/>
      <c r="I244" s="62"/>
      <c r="J244" s="62"/>
      <c r="K244" s="62"/>
      <c r="L244" s="62"/>
      <c r="M244" s="62"/>
      <c r="N244" s="62"/>
      <c r="O244" s="62"/>
      <c r="Q244" s="62"/>
    </row>
    <row r="245" spans="1:17">
      <c r="A245" s="62"/>
      <c r="B245" s="62"/>
      <c r="C245" s="62"/>
      <c r="D245" s="62"/>
      <c r="E245" s="62"/>
      <c r="F245" s="62"/>
      <c r="G245" s="62"/>
      <c r="H245" s="62"/>
      <c r="I245" s="62"/>
      <c r="J245" s="62"/>
      <c r="K245" s="62"/>
      <c r="L245" s="62"/>
      <c r="M245" s="62"/>
      <c r="N245" s="62"/>
      <c r="O245" s="62"/>
      <c r="Q245" s="62"/>
    </row>
    <row r="246" spans="1:17">
      <c r="A246" s="62"/>
      <c r="B246" s="62"/>
      <c r="C246" s="62"/>
      <c r="D246" s="62"/>
      <c r="E246" s="62"/>
      <c r="F246" s="62"/>
      <c r="G246" s="62"/>
      <c r="H246" s="62"/>
      <c r="I246" s="62"/>
      <c r="J246" s="62"/>
      <c r="K246" s="62"/>
      <c r="L246" s="62"/>
      <c r="M246" s="62"/>
      <c r="N246" s="62"/>
      <c r="O246" s="62"/>
      <c r="Q246" s="62"/>
    </row>
    <row r="247" spans="1:17">
      <c r="A247" s="62"/>
      <c r="B247" s="62"/>
      <c r="C247" s="62"/>
      <c r="D247" s="62"/>
      <c r="E247" s="62"/>
      <c r="F247" s="62"/>
      <c r="G247" s="62"/>
      <c r="H247" s="62"/>
      <c r="I247" s="62"/>
      <c r="J247" s="62"/>
      <c r="K247" s="62"/>
      <c r="L247" s="62"/>
      <c r="M247" s="62"/>
      <c r="N247" s="62"/>
      <c r="O247" s="62"/>
      <c r="Q247" s="62"/>
    </row>
    <row r="248" spans="1:17">
      <c r="A248" s="62"/>
      <c r="B248" s="62"/>
      <c r="C248" s="62"/>
      <c r="D248" s="62"/>
      <c r="E248" s="62"/>
      <c r="F248" s="62"/>
      <c r="G248" s="62"/>
      <c r="H248" s="62"/>
      <c r="I248" s="62"/>
      <c r="J248" s="62"/>
      <c r="K248" s="62"/>
      <c r="L248" s="62"/>
      <c r="M248" s="62"/>
      <c r="N248" s="62"/>
      <c r="O248" s="62"/>
      <c r="Q248" s="62"/>
    </row>
    <row r="249" spans="1:17">
      <c r="A249" s="62"/>
      <c r="B249" s="62"/>
      <c r="C249" s="62"/>
      <c r="D249" s="62"/>
      <c r="E249" s="62"/>
      <c r="F249" s="62"/>
      <c r="G249" s="62"/>
      <c r="H249" s="62"/>
      <c r="I249" s="62"/>
      <c r="J249" s="62"/>
      <c r="K249" s="62"/>
      <c r="L249" s="62"/>
      <c r="M249" s="62"/>
      <c r="N249" s="62"/>
      <c r="O249" s="62"/>
      <c r="Q249" s="62"/>
    </row>
    <row r="250" spans="1:17">
      <c r="A250" s="62"/>
      <c r="B250" s="62"/>
      <c r="C250" s="62"/>
      <c r="D250" s="62"/>
      <c r="E250" s="62"/>
      <c r="F250" s="62"/>
      <c r="G250" s="62"/>
      <c r="H250" s="62"/>
      <c r="I250" s="62"/>
      <c r="J250" s="62"/>
      <c r="K250" s="62"/>
      <c r="L250" s="62"/>
      <c r="M250" s="62"/>
      <c r="N250" s="62"/>
      <c r="O250" s="62"/>
      <c r="Q250" s="62"/>
    </row>
    <row r="251" spans="1:17">
      <c r="A251" s="62"/>
      <c r="B251" s="62"/>
      <c r="C251" s="62"/>
      <c r="D251" s="62"/>
      <c r="E251" s="62"/>
      <c r="F251" s="62"/>
      <c r="G251" s="62"/>
      <c r="H251" s="62"/>
      <c r="I251" s="62"/>
      <c r="J251" s="62"/>
      <c r="K251" s="62"/>
      <c r="L251" s="62"/>
      <c r="M251" s="62"/>
      <c r="N251" s="62"/>
      <c r="O251" s="62"/>
      <c r="Q251" s="62"/>
    </row>
    <row r="252" spans="1:17">
      <c r="A252" s="62"/>
      <c r="B252" s="62"/>
      <c r="C252" s="62"/>
      <c r="D252" s="62"/>
      <c r="E252" s="62"/>
      <c r="F252" s="62"/>
      <c r="G252" s="62"/>
      <c r="H252" s="62"/>
      <c r="I252" s="62"/>
      <c r="J252" s="62"/>
      <c r="K252" s="62"/>
      <c r="L252" s="62"/>
      <c r="M252" s="62"/>
      <c r="N252" s="62"/>
      <c r="O252" s="62"/>
      <c r="Q252" s="62"/>
    </row>
    <row r="253" spans="1:17">
      <c r="A253" s="62"/>
      <c r="B253" s="62"/>
      <c r="C253" s="62"/>
      <c r="D253" s="62"/>
      <c r="E253" s="62"/>
      <c r="F253" s="62"/>
      <c r="G253" s="62"/>
      <c r="H253" s="62"/>
      <c r="I253" s="62"/>
      <c r="J253" s="62"/>
      <c r="K253" s="62"/>
      <c r="L253" s="62"/>
      <c r="M253" s="62"/>
      <c r="N253" s="62"/>
      <c r="O253" s="62"/>
      <c r="Q253" s="62"/>
    </row>
    <row r="254" spans="1:17">
      <c r="A254" s="62"/>
      <c r="B254" s="62"/>
      <c r="C254" s="62"/>
      <c r="D254" s="62"/>
      <c r="E254" s="62"/>
      <c r="F254" s="62"/>
      <c r="G254" s="62"/>
      <c r="H254" s="62"/>
      <c r="I254" s="62"/>
      <c r="J254" s="62"/>
      <c r="K254" s="62"/>
      <c r="L254" s="62"/>
      <c r="M254" s="62"/>
      <c r="N254" s="62"/>
      <c r="O254" s="62"/>
      <c r="Q254" s="62"/>
    </row>
    <row r="255" spans="1:17">
      <c r="A255" s="62"/>
      <c r="B255" s="62"/>
      <c r="C255" s="62"/>
      <c r="D255" s="62"/>
      <c r="E255" s="62"/>
      <c r="F255" s="62"/>
      <c r="G255" s="62"/>
      <c r="H255" s="62"/>
      <c r="I255" s="62"/>
      <c r="J255" s="62"/>
      <c r="K255" s="62"/>
      <c r="L255" s="62"/>
      <c r="M255" s="62"/>
      <c r="N255" s="62"/>
      <c r="O255" s="62"/>
      <c r="Q255" s="62"/>
    </row>
    <row r="256" spans="1:17">
      <c r="A256" s="62"/>
      <c r="B256" s="62"/>
      <c r="C256" s="62"/>
      <c r="D256" s="62"/>
      <c r="E256" s="62"/>
      <c r="F256" s="62"/>
      <c r="G256" s="62"/>
      <c r="H256" s="62"/>
      <c r="I256" s="62"/>
      <c r="J256" s="62"/>
      <c r="K256" s="62"/>
      <c r="L256" s="62"/>
      <c r="M256" s="62"/>
      <c r="N256" s="62"/>
      <c r="O256" s="62"/>
      <c r="Q256" s="62"/>
    </row>
    <row r="257" spans="1:17">
      <c r="A257" s="62"/>
      <c r="B257" s="62"/>
      <c r="C257" s="62"/>
      <c r="D257" s="62"/>
      <c r="E257" s="62"/>
      <c r="F257" s="62"/>
      <c r="G257" s="62"/>
      <c r="H257" s="62"/>
      <c r="I257" s="62"/>
      <c r="J257" s="62"/>
      <c r="K257" s="62"/>
      <c r="L257" s="62"/>
      <c r="M257" s="62"/>
      <c r="N257" s="62"/>
      <c r="O257" s="62"/>
      <c r="Q257" s="62"/>
    </row>
    <row r="258" spans="1:17">
      <c r="A258" s="62"/>
      <c r="B258" s="62"/>
      <c r="C258" s="62"/>
      <c r="D258" s="62"/>
      <c r="E258" s="62"/>
      <c r="F258" s="62"/>
      <c r="G258" s="62"/>
      <c r="H258" s="62"/>
      <c r="I258" s="62"/>
      <c r="J258" s="62"/>
      <c r="K258" s="62"/>
      <c r="L258" s="62"/>
      <c r="M258" s="62"/>
      <c r="N258" s="62"/>
      <c r="O258" s="62"/>
      <c r="Q258" s="62"/>
    </row>
    <row r="259" spans="1:17">
      <c r="A259" s="62"/>
      <c r="B259" s="62"/>
      <c r="C259" s="62"/>
      <c r="D259" s="62"/>
      <c r="E259" s="62"/>
      <c r="F259" s="62"/>
      <c r="G259" s="62"/>
      <c r="H259" s="62"/>
      <c r="I259" s="62"/>
      <c r="J259" s="62"/>
      <c r="K259" s="62"/>
      <c r="L259" s="62"/>
      <c r="M259" s="62"/>
      <c r="N259" s="62"/>
      <c r="O259" s="62"/>
      <c r="Q259" s="62"/>
    </row>
    <row r="260" spans="1:17">
      <c r="A260" s="62"/>
      <c r="B260" s="62"/>
      <c r="C260" s="62"/>
      <c r="D260" s="62"/>
      <c r="E260" s="62"/>
      <c r="F260" s="62"/>
      <c r="G260" s="62"/>
      <c r="H260" s="62"/>
      <c r="I260" s="62"/>
      <c r="J260" s="62"/>
      <c r="K260" s="62"/>
      <c r="L260" s="62"/>
      <c r="M260" s="62"/>
      <c r="N260" s="62"/>
      <c r="O260" s="62"/>
      <c r="Q260" s="62"/>
    </row>
    <row r="261" spans="1:17">
      <c r="A261" s="62"/>
      <c r="B261" s="62"/>
      <c r="C261" s="62"/>
      <c r="D261" s="62"/>
      <c r="E261" s="62"/>
      <c r="F261" s="62"/>
      <c r="G261" s="62"/>
      <c r="H261" s="62"/>
      <c r="I261" s="62"/>
      <c r="J261" s="62"/>
      <c r="K261" s="62"/>
      <c r="L261" s="62"/>
      <c r="M261" s="62"/>
      <c r="N261" s="62"/>
      <c r="O261" s="62"/>
      <c r="Q261" s="62"/>
    </row>
    <row r="262" spans="1:17">
      <c r="A262" s="62"/>
      <c r="B262" s="62"/>
      <c r="C262" s="62"/>
      <c r="D262" s="62"/>
      <c r="E262" s="62"/>
      <c r="F262" s="62"/>
      <c r="G262" s="62"/>
      <c r="H262" s="62"/>
      <c r="I262" s="62"/>
      <c r="J262" s="62"/>
      <c r="K262" s="62"/>
      <c r="L262" s="62"/>
      <c r="M262" s="62"/>
      <c r="N262" s="62"/>
      <c r="O262" s="62"/>
      <c r="Q262" s="62"/>
    </row>
    <row r="263" spans="1:17">
      <c r="A263" s="62"/>
      <c r="B263" s="62"/>
      <c r="C263" s="62"/>
      <c r="D263" s="62"/>
      <c r="E263" s="62"/>
      <c r="F263" s="62"/>
      <c r="G263" s="62"/>
      <c r="H263" s="62"/>
      <c r="I263" s="62"/>
      <c r="J263" s="62"/>
      <c r="K263" s="62"/>
      <c r="L263" s="62"/>
      <c r="M263" s="62"/>
      <c r="N263" s="62"/>
      <c r="O263" s="62"/>
      <c r="Q263" s="62"/>
    </row>
    <row r="264" spans="1:17">
      <c r="A264" s="62"/>
      <c r="B264" s="62"/>
      <c r="C264" s="62"/>
      <c r="D264" s="62"/>
      <c r="E264" s="62"/>
      <c r="F264" s="62"/>
      <c r="G264" s="62"/>
      <c r="H264" s="62"/>
      <c r="I264" s="62"/>
      <c r="J264" s="62"/>
      <c r="K264" s="62"/>
      <c r="L264" s="62"/>
      <c r="M264" s="62"/>
      <c r="N264" s="62"/>
      <c r="O264" s="62"/>
      <c r="Q264" s="62"/>
    </row>
    <row r="265" spans="1:17">
      <c r="A265" s="62"/>
      <c r="B265" s="62"/>
      <c r="C265" s="62"/>
      <c r="D265" s="62"/>
      <c r="E265" s="62"/>
      <c r="F265" s="62"/>
      <c r="G265" s="62"/>
      <c r="H265" s="62"/>
      <c r="I265" s="62"/>
      <c r="J265" s="62"/>
      <c r="K265" s="62"/>
      <c r="L265" s="62"/>
      <c r="M265" s="62"/>
      <c r="N265" s="62"/>
      <c r="O265" s="62"/>
      <c r="Q265" s="62"/>
    </row>
    <row r="266" spans="1:17">
      <c r="A266" s="62"/>
      <c r="B266" s="62"/>
      <c r="C266" s="62"/>
      <c r="D266" s="62"/>
      <c r="E266" s="62"/>
      <c r="F266" s="62"/>
      <c r="G266" s="62"/>
      <c r="H266" s="62"/>
      <c r="I266" s="62"/>
      <c r="J266" s="62"/>
      <c r="K266" s="62"/>
      <c r="L266" s="62"/>
      <c r="M266" s="62"/>
      <c r="N266" s="62"/>
      <c r="O266" s="62"/>
      <c r="Q266" s="62"/>
    </row>
    <row r="267" spans="1:17">
      <c r="A267" s="62"/>
      <c r="B267" s="62"/>
      <c r="C267" s="62"/>
      <c r="D267" s="62"/>
      <c r="E267" s="62"/>
      <c r="F267" s="62"/>
      <c r="G267" s="62"/>
      <c r="H267" s="62"/>
      <c r="I267" s="62"/>
      <c r="J267" s="62"/>
      <c r="K267" s="62"/>
      <c r="L267" s="62"/>
      <c r="M267" s="62"/>
      <c r="N267" s="62"/>
      <c r="O267" s="62"/>
      <c r="Q267" s="62"/>
    </row>
    <row r="268" spans="1:17">
      <c r="A268" s="62"/>
      <c r="B268" s="62"/>
      <c r="C268" s="62"/>
      <c r="D268" s="62"/>
      <c r="E268" s="62"/>
      <c r="F268" s="62"/>
      <c r="G268" s="62"/>
      <c r="H268" s="62"/>
      <c r="I268" s="62"/>
      <c r="J268" s="62"/>
      <c r="K268" s="62"/>
      <c r="L268" s="62"/>
      <c r="M268" s="62"/>
      <c r="N268" s="62"/>
      <c r="O268" s="62"/>
      <c r="Q268" s="62"/>
    </row>
    <row r="269" spans="1:17">
      <c r="A269" s="62"/>
      <c r="B269" s="62"/>
      <c r="C269" s="62"/>
      <c r="D269" s="62"/>
      <c r="E269" s="62"/>
      <c r="F269" s="62"/>
      <c r="G269" s="62"/>
      <c r="H269" s="62"/>
      <c r="I269" s="62"/>
      <c r="J269" s="62"/>
      <c r="K269" s="62"/>
      <c r="L269" s="62"/>
      <c r="M269" s="62"/>
      <c r="N269" s="62"/>
      <c r="O269" s="62"/>
      <c r="Q269" s="62"/>
    </row>
    <row r="270" spans="1:17">
      <c r="A270" s="62"/>
      <c r="B270" s="62"/>
      <c r="C270" s="62"/>
      <c r="D270" s="62"/>
      <c r="E270" s="62"/>
      <c r="F270" s="62"/>
      <c r="G270" s="62"/>
      <c r="H270" s="62"/>
      <c r="I270" s="62"/>
      <c r="J270" s="62"/>
      <c r="K270" s="62"/>
      <c r="L270" s="62"/>
      <c r="M270" s="62"/>
      <c r="N270" s="62"/>
      <c r="O270" s="62"/>
      <c r="Q270" s="62"/>
    </row>
    <row r="271" spans="1:17">
      <c r="A271" s="62"/>
      <c r="B271" s="62"/>
      <c r="C271" s="62"/>
      <c r="D271" s="62"/>
      <c r="E271" s="62"/>
      <c r="F271" s="62"/>
      <c r="G271" s="62"/>
      <c r="H271" s="62"/>
      <c r="I271" s="62"/>
      <c r="J271" s="62"/>
      <c r="K271" s="62"/>
      <c r="L271" s="62"/>
      <c r="M271" s="62"/>
      <c r="N271" s="62"/>
      <c r="O271" s="62"/>
      <c r="Q271" s="62"/>
    </row>
    <row r="272" spans="1:17">
      <c r="A272" s="62"/>
      <c r="B272" s="62"/>
      <c r="C272" s="62"/>
      <c r="D272" s="62"/>
      <c r="E272" s="62"/>
      <c r="F272" s="62"/>
      <c r="G272" s="62"/>
      <c r="H272" s="62"/>
      <c r="I272" s="62"/>
      <c r="J272" s="62"/>
      <c r="K272" s="62"/>
      <c r="L272" s="62"/>
      <c r="M272" s="62"/>
      <c r="N272" s="62"/>
      <c r="O272" s="62"/>
      <c r="Q272" s="62"/>
    </row>
    <row r="273" spans="1:17">
      <c r="A273" s="62"/>
      <c r="B273" s="62"/>
      <c r="C273" s="62"/>
      <c r="D273" s="62"/>
      <c r="E273" s="62"/>
      <c r="F273" s="62"/>
      <c r="G273" s="62"/>
      <c r="H273" s="62"/>
      <c r="I273" s="62"/>
      <c r="J273" s="62"/>
      <c r="K273" s="62"/>
      <c r="L273" s="62"/>
      <c r="M273" s="62"/>
      <c r="N273" s="62"/>
      <c r="O273" s="62"/>
      <c r="Q273" s="62"/>
    </row>
    <row r="274" spans="1:17">
      <c r="A274" s="62"/>
      <c r="B274" s="62"/>
      <c r="C274" s="62"/>
      <c r="D274" s="62"/>
      <c r="E274" s="62"/>
      <c r="F274" s="62"/>
      <c r="G274" s="62"/>
      <c r="H274" s="62"/>
      <c r="I274" s="62"/>
      <c r="J274" s="62"/>
      <c r="K274" s="62"/>
      <c r="L274" s="62"/>
      <c r="M274" s="62"/>
      <c r="N274" s="62"/>
      <c r="O274" s="62"/>
      <c r="Q274" s="62"/>
    </row>
    <row r="275" spans="1:17">
      <c r="A275" s="62"/>
      <c r="B275" s="62"/>
      <c r="C275" s="62"/>
      <c r="D275" s="62"/>
      <c r="E275" s="62"/>
      <c r="F275" s="62"/>
      <c r="G275" s="62"/>
      <c r="H275" s="62"/>
      <c r="I275" s="62"/>
      <c r="J275" s="62"/>
      <c r="K275" s="62"/>
      <c r="L275" s="62"/>
      <c r="M275" s="62"/>
      <c r="N275" s="62"/>
      <c r="O275" s="62"/>
      <c r="Q275" s="62"/>
    </row>
    <row r="276" spans="1:17">
      <c r="A276" s="62"/>
      <c r="B276" s="62"/>
      <c r="C276" s="62"/>
      <c r="D276" s="62"/>
      <c r="E276" s="62"/>
      <c r="F276" s="62"/>
      <c r="G276" s="62"/>
      <c r="H276" s="62"/>
      <c r="I276" s="62"/>
      <c r="J276" s="62"/>
      <c r="K276" s="62"/>
      <c r="L276" s="62"/>
      <c r="M276" s="62"/>
      <c r="N276" s="62"/>
      <c r="O276" s="62"/>
      <c r="Q276" s="62"/>
    </row>
    <row r="277" spans="1:17">
      <c r="A277" s="62"/>
      <c r="B277" s="62"/>
      <c r="C277" s="62"/>
      <c r="D277" s="62"/>
      <c r="E277" s="62"/>
      <c r="F277" s="62"/>
      <c r="G277" s="62"/>
      <c r="H277" s="62"/>
      <c r="I277" s="62"/>
      <c r="J277" s="62"/>
      <c r="K277" s="62"/>
      <c r="L277" s="62"/>
      <c r="M277" s="62"/>
      <c r="N277" s="62"/>
      <c r="O277" s="62"/>
      <c r="Q277" s="62"/>
    </row>
    <row r="278" spans="1:17">
      <c r="A278" s="62"/>
      <c r="B278" s="62"/>
      <c r="C278" s="62"/>
      <c r="D278" s="62"/>
      <c r="E278" s="62"/>
      <c r="F278" s="62"/>
      <c r="G278" s="62"/>
      <c r="H278" s="62"/>
      <c r="I278" s="62"/>
      <c r="J278" s="62"/>
      <c r="K278" s="62"/>
      <c r="L278" s="62"/>
      <c r="M278" s="62"/>
      <c r="N278" s="62"/>
      <c r="O278" s="62"/>
      <c r="Q278" s="62"/>
    </row>
    <row r="279" spans="1:17">
      <c r="A279" s="62"/>
      <c r="B279" s="62"/>
      <c r="C279" s="62"/>
      <c r="D279" s="62"/>
      <c r="E279" s="62"/>
      <c r="F279" s="62"/>
      <c r="G279" s="62"/>
      <c r="H279" s="62"/>
      <c r="I279" s="62"/>
      <c r="J279" s="62"/>
      <c r="K279" s="62"/>
      <c r="L279" s="62"/>
      <c r="M279" s="62"/>
      <c r="N279" s="62"/>
      <c r="O279" s="62"/>
      <c r="Q279" s="62"/>
    </row>
    <row r="280" spans="1:17">
      <c r="A280" s="62"/>
      <c r="B280" s="62"/>
      <c r="C280" s="62"/>
      <c r="D280" s="62"/>
      <c r="E280" s="62"/>
      <c r="F280" s="62"/>
      <c r="G280" s="62"/>
      <c r="H280" s="62"/>
      <c r="I280" s="62"/>
      <c r="J280" s="62"/>
      <c r="K280" s="62"/>
      <c r="L280" s="62"/>
      <c r="M280" s="62"/>
      <c r="N280" s="62"/>
      <c r="O280" s="62"/>
      <c r="Q280" s="62"/>
    </row>
    <row r="281" spans="1:17">
      <c r="A281" s="62"/>
      <c r="B281" s="62"/>
      <c r="C281" s="62"/>
      <c r="D281" s="62"/>
      <c r="E281" s="62"/>
      <c r="F281" s="62"/>
      <c r="G281" s="62"/>
      <c r="H281" s="62"/>
      <c r="I281" s="62"/>
      <c r="J281" s="62"/>
      <c r="K281" s="62"/>
      <c r="L281" s="62"/>
      <c r="M281" s="62"/>
      <c r="N281" s="62"/>
      <c r="O281" s="62"/>
      <c r="Q281" s="62"/>
    </row>
    <row r="282" spans="1:17">
      <c r="A282" s="62"/>
      <c r="B282" s="62"/>
      <c r="C282" s="62"/>
      <c r="D282" s="62"/>
      <c r="E282" s="62"/>
      <c r="F282" s="62"/>
      <c r="G282" s="62"/>
      <c r="H282" s="62"/>
      <c r="I282" s="62"/>
      <c r="J282" s="62"/>
      <c r="K282" s="62"/>
      <c r="L282" s="62"/>
      <c r="M282" s="62"/>
      <c r="N282" s="62"/>
      <c r="O282" s="62"/>
      <c r="Q282" s="62"/>
    </row>
    <row r="283" spans="1:17">
      <c r="A283" s="62"/>
      <c r="B283" s="62"/>
      <c r="C283" s="62"/>
      <c r="D283" s="62"/>
      <c r="E283" s="62"/>
      <c r="F283" s="62"/>
      <c r="G283" s="62"/>
      <c r="H283" s="62"/>
      <c r="I283" s="62"/>
      <c r="J283" s="62"/>
      <c r="K283" s="62"/>
      <c r="L283" s="62"/>
      <c r="M283" s="62"/>
      <c r="N283" s="62"/>
      <c r="O283" s="62"/>
      <c r="Q283" s="62"/>
    </row>
    <row r="284" spans="1:17">
      <c r="A284" s="62"/>
      <c r="B284" s="62"/>
      <c r="C284" s="62"/>
      <c r="D284" s="62"/>
      <c r="E284" s="62"/>
      <c r="F284" s="62"/>
      <c r="G284" s="62"/>
      <c r="H284" s="62"/>
      <c r="I284" s="62"/>
      <c r="J284" s="62"/>
      <c r="K284" s="62"/>
      <c r="L284" s="62"/>
      <c r="M284" s="62"/>
      <c r="N284" s="62"/>
      <c r="O284" s="62"/>
      <c r="Q284" s="62"/>
    </row>
    <row r="285" spans="1:17">
      <c r="A285" s="62"/>
      <c r="B285" s="62"/>
      <c r="C285" s="62"/>
      <c r="D285" s="62"/>
      <c r="E285" s="62"/>
      <c r="F285" s="62"/>
      <c r="G285" s="62"/>
      <c r="H285" s="62"/>
      <c r="I285" s="62"/>
      <c r="J285" s="62"/>
      <c r="K285" s="62"/>
      <c r="L285" s="62"/>
      <c r="M285" s="62"/>
      <c r="N285" s="62"/>
      <c r="O285" s="62"/>
      <c r="Q285" s="62"/>
    </row>
    <row r="286" spans="1:17">
      <c r="A286" s="62"/>
      <c r="B286" s="62"/>
      <c r="C286" s="62"/>
      <c r="D286" s="62"/>
      <c r="E286" s="62"/>
      <c r="F286" s="62"/>
      <c r="G286" s="62"/>
      <c r="H286" s="62"/>
      <c r="I286" s="62"/>
      <c r="J286" s="62"/>
      <c r="K286" s="62"/>
      <c r="L286" s="62"/>
      <c r="M286" s="62"/>
      <c r="N286" s="62"/>
      <c r="O286" s="62"/>
      <c r="Q286" s="62"/>
    </row>
    <row r="287" spans="1:17">
      <c r="A287" s="62"/>
      <c r="B287" s="62"/>
      <c r="C287" s="62"/>
      <c r="D287" s="62"/>
      <c r="E287" s="62"/>
      <c r="F287" s="62"/>
      <c r="G287" s="62"/>
      <c r="H287" s="62"/>
      <c r="I287" s="62"/>
      <c r="J287" s="62"/>
      <c r="K287" s="62"/>
      <c r="L287" s="62"/>
      <c r="M287" s="62"/>
      <c r="N287" s="62"/>
      <c r="O287" s="62"/>
      <c r="Q287" s="62"/>
    </row>
    <row r="288" spans="1:17">
      <c r="A288" s="62"/>
      <c r="B288" s="62"/>
      <c r="C288" s="62"/>
      <c r="D288" s="62"/>
      <c r="E288" s="62"/>
      <c r="F288" s="62"/>
      <c r="G288" s="62"/>
      <c r="H288" s="62"/>
      <c r="I288" s="62"/>
      <c r="J288" s="62"/>
      <c r="K288" s="62"/>
      <c r="L288" s="62"/>
      <c r="M288" s="62"/>
      <c r="N288" s="62"/>
      <c r="O288" s="62"/>
      <c r="Q288" s="62"/>
    </row>
    <row r="289" spans="1:17">
      <c r="A289" s="62"/>
      <c r="B289" s="62"/>
      <c r="C289" s="62"/>
      <c r="D289" s="62"/>
      <c r="E289" s="62"/>
      <c r="F289" s="62"/>
      <c r="G289" s="62"/>
      <c r="H289" s="62"/>
      <c r="I289" s="62"/>
      <c r="J289" s="62"/>
      <c r="K289" s="62"/>
      <c r="L289" s="62"/>
      <c r="M289" s="62"/>
      <c r="N289" s="62"/>
      <c r="O289" s="62"/>
      <c r="Q289" s="62"/>
    </row>
    <row r="290" spans="1:17">
      <c r="A290" s="62"/>
      <c r="B290" s="62"/>
      <c r="C290" s="62"/>
      <c r="D290" s="62"/>
      <c r="E290" s="62"/>
      <c r="F290" s="62"/>
      <c r="G290" s="62"/>
      <c r="H290" s="62"/>
      <c r="I290" s="62"/>
      <c r="J290" s="62"/>
      <c r="K290" s="62"/>
      <c r="L290" s="62"/>
      <c r="M290" s="62"/>
      <c r="N290" s="62"/>
      <c r="O290" s="62"/>
      <c r="Q290" s="62"/>
    </row>
    <row r="291" spans="1:17">
      <c r="A291" s="62"/>
      <c r="B291" s="62"/>
      <c r="C291" s="62"/>
      <c r="D291" s="62"/>
      <c r="E291" s="62"/>
      <c r="F291" s="62"/>
      <c r="G291" s="62"/>
      <c r="H291" s="62"/>
      <c r="I291" s="62"/>
      <c r="J291" s="62"/>
      <c r="K291" s="62"/>
      <c r="L291" s="62"/>
      <c r="M291" s="62"/>
      <c r="N291" s="62"/>
      <c r="O291" s="62"/>
      <c r="Q291" s="62"/>
    </row>
    <row r="292" spans="1:17">
      <c r="A292" s="62"/>
      <c r="B292" s="62"/>
      <c r="C292" s="62"/>
      <c r="D292" s="62"/>
      <c r="E292" s="62"/>
      <c r="F292" s="62"/>
      <c r="G292" s="62"/>
      <c r="H292" s="62"/>
      <c r="I292" s="62"/>
      <c r="J292" s="62"/>
      <c r="K292" s="62"/>
      <c r="L292" s="62"/>
      <c r="M292" s="62"/>
      <c r="N292" s="62"/>
      <c r="O292" s="62"/>
      <c r="Q292" s="62"/>
    </row>
    <row r="293" spans="1:17">
      <c r="A293" s="62"/>
      <c r="B293" s="62"/>
      <c r="C293" s="62"/>
      <c r="D293" s="62"/>
      <c r="E293" s="62"/>
      <c r="F293" s="62"/>
      <c r="G293" s="62"/>
      <c r="H293" s="62"/>
      <c r="I293" s="62"/>
      <c r="J293" s="62"/>
      <c r="K293" s="62"/>
      <c r="L293" s="62"/>
      <c r="M293" s="62"/>
      <c r="N293" s="62"/>
      <c r="O293" s="62"/>
      <c r="Q293" s="62"/>
    </row>
    <row r="294" spans="1:17">
      <c r="A294" s="62"/>
      <c r="B294" s="62"/>
      <c r="C294" s="62"/>
      <c r="D294" s="62"/>
      <c r="E294" s="62"/>
      <c r="F294" s="62"/>
      <c r="G294" s="62"/>
      <c r="H294" s="62"/>
      <c r="I294" s="62"/>
      <c r="J294" s="62"/>
      <c r="K294" s="62"/>
      <c r="L294" s="62"/>
      <c r="M294" s="62"/>
      <c r="N294" s="62"/>
      <c r="O294" s="62"/>
      <c r="Q294" s="62"/>
    </row>
    <row r="295" spans="1:17">
      <c r="A295" s="62"/>
      <c r="B295" s="62"/>
      <c r="C295" s="62"/>
      <c r="D295" s="62"/>
      <c r="E295" s="62"/>
      <c r="F295" s="62"/>
      <c r="G295" s="62"/>
      <c r="H295" s="62"/>
      <c r="I295" s="62"/>
      <c r="J295" s="62"/>
      <c r="K295" s="62"/>
      <c r="L295" s="62"/>
      <c r="M295" s="62"/>
      <c r="N295" s="62"/>
      <c r="O295" s="62"/>
      <c r="Q295" s="62"/>
    </row>
    <row r="296" spans="1:17">
      <c r="A296" s="62"/>
      <c r="B296" s="62"/>
      <c r="C296" s="62"/>
      <c r="D296" s="62"/>
      <c r="E296" s="62"/>
      <c r="F296" s="62"/>
      <c r="G296" s="62"/>
      <c r="H296" s="62"/>
      <c r="I296" s="62"/>
      <c r="J296" s="62"/>
      <c r="K296" s="62"/>
      <c r="L296" s="62"/>
      <c r="M296" s="62"/>
      <c r="N296" s="62"/>
      <c r="O296" s="62"/>
      <c r="Q296" s="62"/>
    </row>
    <row r="297" spans="1:17">
      <c r="A297" s="62"/>
      <c r="B297" s="62"/>
      <c r="C297" s="62"/>
      <c r="D297" s="62"/>
      <c r="E297" s="62"/>
      <c r="F297" s="62"/>
      <c r="G297" s="62"/>
      <c r="H297" s="62"/>
      <c r="I297" s="62"/>
      <c r="J297" s="62"/>
      <c r="K297" s="62"/>
      <c r="L297" s="62"/>
      <c r="M297" s="62"/>
      <c r="N297" s="62"/>
      <c r="O297" s="62"/>
      <c r="Q297" s="62"/>
    </row>
    <row r="298" spans="1:17">
      <c r="A298" s="62"/>
      <c r="B298" s="62"/>
      <c r="C298" s="62"/>
      <c r="D298" s="62"/>
      <c r="E298" s="62"/>
      <c r="F298" s="62"/>
      <c r="G298" s="62"/>
      <c r="H298" s="62"/>
      <c r="I298" s="62"/>
      <c r="J298" s="62"/>
      <c r="K298" s="62"/>
      <c r="L298" s="62"/>
      <c r="M298" s="62"/>
      <c r="N298" s="62"/>
      <c r="O298" s="62"/>
      <c r="Q298" s="62"/>
    </row>
    <row r="299" spans="1:17">
      <c r="A299" s="62"/>
      <c r="B299" s="62"/>
      <c r="C299" s="62"/>
      <c r="D299" s="62"/>
      <c r="E299" s="62"/>
      <c r="F299" s="62"/>
      <c r="G299" s="62"/>
      <c r="H299" s="62"/>
      <c r="I299" s="62"/>
      <c r="J299" s="62"/>
      <c r="K299" s="62"/>
      <c r="L299" s="62"/>
      <c r="M299" s="62"/>
      <c r="N299" s="62"/>
      <c r="O299" s="62"/>
      <c r="Q299" s="62"/>
    </row>
    <row r="300" spans="1:17">
      <c r="A300" s="62"/>
      <c r="B300" s="62"/>
      <c r="C300" s="62"/>
      <c r="D300" s="62"/>
      <c r="E300" s="62"/>
      <c r="F300" s="62"/>
      <c r="G300" s="62"/>
      <c r="H300" s="62"/>
      <c r="I300" s="62"/>
      <c r="J300" s="62"/>
      <c r="K300" s="62"/>
      <c r="L300" s="62"/>
      <c r="M300" s="62"/>
      <c r="N300" s="62"/>
      <c r="O300" s="62"/>
      <c r="Q300" s="62"/>
    </row>
    <row r="301" spans="1:17">
      <c r="A301" s="62"/>
      <c r="B301" s="62"/>
      <c r="C301" s="62"/>
      <c r="D301" s="62"/>
      <c r="E301" s="62"/>
      <c r="F301" s="62"/>
      <c r="G301" s="62"/>
      <c r="H301" s="62"/>
      <c r="I301" s="62"/>
      <c r="J301" s="62"/>
      <c r="K301" s="62"/>
      <c r="L301" s="62"/>
      <c r="M301" s="62"/>
      <c r="N301" s="62"/>
      <c r="O301" s="62"/>
      <c r="Q301" s="62"/>
    </row>
    <row r="302" spans="1:17">
      <c r="A302" s="62"/>
      <c r="B302" s="62"/>
      <c r="C302" s="62"/>
      <c r="D302" s="62"/>
      <c r="E302" s="62"/>
      <c r="F302" s="62"/>
      <c r="G302" s="62"/>
      <c r="H302" s="62"/>
      <c r="I302" s="62"/>
      <c r="J302" s="62"/>
      <c r="K302" s="62"/>
      <c r="L302" s="62"/>
      <c r="M302" s="62"/>
      <c r="N302" s="62"/>
      <c r="O302" s="62"/>
      <c r="Q302" s="62"/>
    </row>
    <row r="303" spans="1:17">
      <c r="A303" s="62"/>
      <c r="B303" s="62"/>
      <c r="C303" s="62"/>
      <c r="D303" s="62"/>
      <c r="E303" s="62"/>
      <c r="F303" s="62"/>
      <c r="G303" s="62"/>
      <c r="H303" s="62"/>
      <c r="I303" s="62"/>
      <c r="J303" s="62"/>
      <c r="K303" s="62"/>
      <c r="L303" s="62"/>
      <c r="M303" s="62"/>
      <c r="N303" s="62"/>
      <c r="O303" s="62"/>
      <c r="Q303" s="62"/>
    </row>
    <row r="304" spans="1:17">
      <c r="A304" s="62"/>
      <c r="B304" s="62"/>
      <c r="C304" s="62"/>
      <c r="D304" s="62"/>
      <c r="E304" s="62"/>
      <c r="F304" s="62"/>
      <c r="G304" s="62"/>
      <c r="H304" s="62"/>
      <c r="I304" s="62"/>
      <c r="J304" s="62"/>
      <c r="K304" s="62"/>
      <c r="L304" s="62"/>
      <c r="M304" s="62"/>
      <c r="N304" s="62"/>
      <c r="O304" s="62"/>
      <c r="Q304" s="62"/>
    </row>
    <row r="305" spans="1:17">
      <c r="A305" s="62"/>
      <c r="B305" s="62"/>
      <c r="C305" s="62"/>
      <c r="D305" s="62"/>
      <c r="E305" s="62"/>
      <c r="F305" s="62"/>
      <c r="G305" s="62"/>
      <c r="H305" s="62"/>
      <c r="I305" s="62"/>
      <c r="J305" s="62"/>
      <c r="K305" s="62"/>
      <c r="L305" s="62"/>
      <c r="M305" s="62"/>
      <c r="N305" s="62"/>
      <c r="O305" s="62"/>
      <c r="Q305" s="62"/>
    </row>
    <row r="306" spans="1:17">
      <c r="A306" s="62"/>
      <c r="B306" s="62"/>
      <c r="C306" s="62"/>
      <c r="D306" s="62"/>
      <c r="E306" s="62"/>
      <c r="F306" s="62"/>
      <c r="G306" s="62"/>
      <c r="H306" s="62"/>
      <c r="I306" s="62"/>
      <c r="J306" s="62"/>
      <c r="K306" s="62"/>
      <c r="L306" s="62"/>
      <c r="M306" s="62"/>
      <c r="N306" s="62"/>
      <c r="O306" s="62"/>
      <c r="Q306" s="62"/>
    </row>
    <row r="307" spans="1:17">
      <c r="A307" s="62"/>
      <c r="B307" s="62"/>
      <c r="C307" s="62"/>
      <c r="D307" s="62"/>
      <c r="E307" s="62"/>
      <c r="F307" s="62"/>
      <c r="G307" s="62"/>
      <c r="H307" s="62"/>
      <c r="I307" s="62"/>
      <c r="J307" s="62"/>
      <c r="K307" s="62"/>
      <c r="L307" s="62"/>
      <c r="M307" s="62"/>
      <c r="N307" s="62"/>
      <c r="O307" s="62"/>
      <c r="Q307" s="62"/>
    </row>
    <row r="308" spans="1:17">
      <c r="A308" s="62"/>
      <c r="B308" s="62"/>
      <c r="C308" s="62"/>
      <c r="D308" s="62"/>
      <c r="E308" s="62"/>
      <c r="F308" s="62"/>
      <c r="G308" s="62"/>
      <c r="H308" s="62"/>
      <c r="I308" s="62"/>
      <c r="J308" s="62"/>
      <c r="K308" s="62"/>
      <c r="L308" s="62"/>
      <c r="M308" s="62"/>
      <c r="N308" s="62"/>
      <c r="O308" s="62"/>
      <c r="Q308" s="62"/>
    </row>
  </sheetData>
  <phoneticPr fontId="1"/>
  <dataValidations count="1">
    <dataValidation type="whole" imeMode="off" allowBlank="1" showDropDown="0" showInputMessage="1" showErrorMessage="1" sqref="C6:N26">
      <formula1>0</formula1>
      <formula2>100</formula2>
    </dataValidation>
  </dataValidations>
  <pageMargins left="0.51181102362204722" right="0.51181102362204722" top="0.78740157480314965" bottom="0.78740157480314965" header="0.51181102362204722" footer="0.51181102362204722"/>
  <pageSetup paperSize="9" fitToWidth="1" fitToHeight="1" orientation="landscape"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O94"/>
  <sheetViews>
    <sheetView view="pageBreakPreview" zoomScaleSheetLayoutView="100" workbookViewId="0">
      <selection activeCell="M22" sqref="M22:M23"/>
    </sheetView>
  </sheetViews>
  <sheetFormatPr defaultRowHeight="13.5"/>
  <cols>
    <col min="1" max="1" width="9.125" bestFit="1" customWidth="1"/>
    <col min="2" max="2" width="8.75" customWidth="1"/>
    <col min="3" max="3" width="10.125" customWidth="1"/>
    <col min="4" max="4" width="9.125" bestFit="1" customWidth="1"/>
    <col min="5" max="5" width="9.5" bestFit="1" customWidth="1"/>
    <col min="6" max="6" width="9.125" bestFit="1" customWidth="1"/>
    <col min="7" max="7" width="9.5" bestFit="1" customWidth="1"/>
    <col min="8" max="8" width="5.125" customWidth="1"/>
    <col min="9" max="9" width="2.5" customWidth="1"/>
    <col min="10" max="10" width="9.5" bestFit="1" customWidth="1"/>
    <col min="11" max="11" width="8.75" customWidth="1"/>
    <col min="12" max="12" width="10.125" customWidth="1"/>
    <col min="13" max="13" width="9.125" bestFit="1" customWidth="1"/>
    <col min="14" max="14" width="10.875" bestFit="1" customWidth="1"/>
    <col min="15" max="15" width="9.25" bestFit="1" customWidth="1"/>
    <col min="17" max="17" width="9.125" bestFit="1" customWidth="1"/>
    <col min="18" max="18" width="7.375" bestFit="1" customWidth="1"/>
    <col min="19" max="19" width="6.5" customWidth="1"/>
  </cols>
  <sheetData>
    <row r="1" spans="1:26">
      <c r="A1" s="62" t="s">
        <v>35</v>
      </c>
      <c r="B1" s="62"/>
      <c r="C1" s="62"/>
      <c r="D1" s="62"/>
      <c r="E1" s="62"/>
      <c r="F1" s="62"/>
      <c r="G1" s="62"/>
      <c r="H1" s="62"/>
      <c r="I1" s="62"/>
      <c r="J1" s="62"/>
      <c r="K1" s="62"/>
      <c r="L1" s="62"/>
      <c r="M1" s="62"/>
      <c r="N1" s="62"/>
      <c r="O1" s="62"/>
      <c r="P1" s="62"/>
      <c r="Q1" s="62" t="s">
        <v>19</v>
      </c>
      <c r="T1" s="62"/>
      <c r="U1" s="62"/>
      <c r="V1" s="62"/>
      <c r="W1" s="62"/>
      <c r="X1" s="62"/>
    </row>
    <row r="2" spans="1:26">
      <c r="A2" s="62"/>
      <c r="B2" s="62"/>
      <c r="C2" s="62"/>
      <c r="D2" s="62"/>
      <c r="E2" s="62"/>
      <c r="F2" s="62"/>
      <c r="G2" s="62"/>
      <c r="H2" s="62"/>
      <c r="I2" s="62"/>
      <c r="J2" s="62"/>
      <c r="K2" s="62"/>
      <c r="L2" s="62"/>
      <c r="M2" s="62"/>
      <c r="N2" s="62"/>
      <c r="O2" s="62"/>
      <c r="P2" s="62"/>
      <c r="Q2" s="62" t="s">
        <v>47</v>
      </c>
      <c r="R2" s="166">
        <v>0.16</v>
      </c>
      <c r="S2" s="62" t="s">
        <v>65</v>
      </c>
      <c r="T2" s="62"/>
      <c r="U2" s="62"/>
      <c r="V2" s="62"/>
      <c r="W2" s="62"/>
      <c r="X2" s="62"/>
    </row>
    <row r="3" spans="1:26">
      <c r="A3" s="62" t="s">
        <v>39</v>
      </c>
      <c r="B3" s="62"/>
      <c r="C3" s="62"/>
      <c r="D3" s="62"/>
      <c r="E3" s="62"/>
      <c r="F3" s="62"/>
      <c r="G3" s="62"/>
      <c r="H3" s="62"/>
      <c r="I3" s="62"/>
      <c r="J3" s="62"/>
      <c r="K3" s="62"/>
      <c r="L3" s="62"/>
      <c r="M3" s="62"/>
      <c r="N3" s="62"/>
      <c r="O3" s="62"/>
      <c r="P3" s="62"/>
      <c r="Q3" s="62" t="s">
        <v>130</v>
      </c>
      <c r="R3" s="166">
        <v>0.15</v>
      </c>
      <c r="S3" s="62" t="s">
        <v>83</v>
      </c>
      <c r="T3" s="62"/>
      <c r="U3" s="62"/>
      <c r="V3" s="62"/>
      <c r="W3" s="62"/>
      <c r="X3" s="62"/>
    </row>
    <row r="4" spans="1:26">
      <c r="A4" s="62"/>
      <c r="B4" s="62"/>
      <c r="D4" s="83" t="s">
        <v>41</v>
      </c>
      <c r="E4" s="83">
        <f>単価入力!$D$2</f>
        <v>50</v>
      </c>
      <c r="H4" s="62"/>
      <c r="I4" s="62"/>
      <c r="J4" s="62"/>
      <c r="K4" s="62"/>
      <c r="L4" s="62"/>
      <c r="M4" s="62"/>
      <c r="N4" s="62"/>
      <c r="O4" s="62"/>
      <c r="P4" s="62"/>
      <c r="Q4" s="62" t="s">
        <v>129</v>
      </c>
      <c r="R4" s="166">
        <v>0.13</v>
      </c>
      <c r="S4" s="62" t="s">
        <v>4</v>
      </c>
      <c r="T4" s="62"/>
      <c r="U4" s="62"/>
      <c r="V4" s="62"/>
      <c r="W4" s="62"/>
      <c r="X4" s="62"/>
    </row>
    <row r="5" spans="1:26">
      <c r="A5" s="62"/>
      <c r="B5" s="62"/>
      <c r="D5" s="84"/>
      <c r="E5" s="84"/>
      <c r="H5" s="62"/>
      <c r="I5" s="62"/>
      <c r="J5" s="62"/>
      <c r="K5" s="62"/>
      <c r="L5" s="62"/>
      <c r="M5" s="62"/>
      <c r="N5" s="62"/>
      <c r="O5" s="62"/>
      <c r="P5" s="62"/>
      <c r="Q5" s="62" t="s">
        <v>127</v>
      </c>
      <c r="R5" s="166">
        <v>0.11</v>
      </c>
      <c r="S5" s="62" t="s">
        <v>23</v>
      </c>
      <c r="T5" s="62"/>
      <c r="U5" s="62"/>
      <c r="V5" s="62"/>
      <c r="W5" s="62"/>
      <c r="X5" s="62"/>
    </row>
    <row r="6" spans="1:26">
      <c r="A6" s="62"/>
      <c r="B6" s="62"/>
      <c r="D6" s="119" t="s">
        <v>88</v>
      </c>
      <c r="E6" s="124" t="str">
        <f>'（５）職員勤続年数'!C7</f>
        <v>Ｅ</v>
      </c>
      <c r="H6" s="62"/>
      <c r="I6" s="62"/>
      <c r="J6" s="62"/>
      <c r="K6" s="62"/>
      <c r="L6" s="62"/>
      <c r="M6" s="62"/>
      <c r="N6" s="62"/>
      <c r="O6" s="62"/>
      <c r="P6" s="62"/>
      <c r="Q6" s="62" t="s">
        <v>48</v>
      </c>
      <c r="R6" s="166">
        <v>9.e-002</v>
      </c>
      <c r="S6" s="62" t="s">
        <v>85</v>
      </c>
      <c r="T6" s="62"/>
      <c r="U6" s="62"/>
      <c r="V6" s="62"/>
      <c r="W6" s="62"/>
      <c r="X6" s="62"/>
    </row>
    <row r="7" spans="1:26">
      <c r="A7" s="62"/>
      <c r="B7" s="62"/>
      <c r="D7" s="120" t="s">
        <v>44</v>
      </c>
      <c r="E7" s="125">
        <f>VLOOKUP(E6,Q2:S9,2,)</f>
        <v>9.e-002</v>
      </c>
      <c r="H7" s="62"/>
      <c r="I7" s="62"/>
      <c r="J7" s="62"/>
      <c r="K7" s="62"/>
      <c r="L7" s="62"/>
      <c r="M7" s="62"/>
      <c r="N7" s="62"/>
      <c r="O7" s="62"/>
      <c r="P7" s="62"/>
      <c r="Q7" s="62" t="s">
        <v>119</v>
      </c>
      <c r="R7" s="166">
        <v>7.0000000000000007e-002</v>
      </c>
      <c r="S7" s="62" t="s">
        <v>78</v>
      </c>
      <c r="T7" s="62"/>
      <c r="U7" s="62"/>
      <c r="V7" s="62"/>
      <c r="W7" s="62"/>
      <c r="X7" s="62"/>
    </row>
    <row r="8" spans="1:26">
      <c r="A8" s="62"/>
      <c r="B8" s="62"/>
      <c r="C8" s="62"/>
      <c r="D8" s="62"/>
      <c r="E8" s="62"/>
      <c r="F8" s="62"/>
      <c r="G8" s="62"/>
      <c r="H8" s="62"/>
      <c r="I8" s="62"/>
      <c r="J8" s="62"/>
      <c r="K8" s="62"/>
      <c r="L8" s="62"/>
      <c r="M8" s="62"/>
      <c r="N8" s="62"/>
      <c r="O8" s="62"/>
      <c r="P8" s="62"/>
      <c r="Q8" s="62" t="s">
        <v>72</v>
      </c>
      <c r="R8" s="166">
        <v>5.e-002</v>
      </c>
      <c r="S8" s="62" t="s">
        <v>86</v>
      </c>
      <c r="T8" s="62"/>
      <c r="U8" s="62"/>
      <c r="V8" s="62"/>
      <c r="W8" s="62"/>
      <c r="X8" s="62"/>
    </row>
    <row r="9" spans="1:26">
      <c r="A9" s="62" t="s">
        <v>71</v>
      </c>
      <c r="B9" s="62" t="str">
        <f>単価入力!$B$2</f>
        <v>旭川軽費園</v>
      </c>
      <c r="C9" s="62"/>
      <c r="D9" s="62"/>
      <c r="E9" s="62"/>
      <c r="F9" s="62"/>
      <c r="G9" s="62"/>
      <c r="H9" s="62"/>
      <c r="I9" s="62"/>
      <c r="J9" s="62"/>
      <c r="K9" s="62"/>
      <c r="L9" s="62"/>
      <c r="M9" s="62"/>
      <c r="N9" s="62"/>
      <c r="O9" s="62"/>
      <c r="P9" s="62"/>
      <c r="Q9" s="62" t="s">
        <v>98</v>
      </c>
      <c r="R9" s="166">
        <v>3.e-002</v>
      </c>
      <c r="S9" s="62" t="s">
        <v>77</v>
      </c>
      <c r="T9" s="62"/>
      <c r="U9" s="62"/>
      <c r="V9" s="62"/>
      <c r="W9" s="62"/>
      <c r="X9" s="62"/>
    </row>
    <row r="10" spans="1:26">
      <c r="A10" s="62"/>
      <c r="B10" s="62"/>
      <c r="C10" s="62"/>
      <c r="D10" s="62"/>
      <c r="E10" s="62"/>
      <c r="F10" s="62"/>
      <c r="G10" s="62"/>
      <c r="H10" s="62"/>
      <c r="I10" s="131" t="s">
        <v>265</v>
      </c>
      <c r="J10" s="131"/>
      <c r="K10" s="131"/>
      <c r="L10" s="11"/>
      <c r="M10" s="11"/>
      <c r="N10" s="11"/>
      <c r="O10" s="131"/>
      <c r="P10" s="62"/>
      <c r="Q10" s="62"/>
      <c r="R10" s="62"/>
      <c r="S10" s="62"/>
      <c r="T10" s="62"/>
      <c r="U10" s="62"/>
      <c r="V10" s="62"/>
      <c r="W10" s="62"/>
      <c r="X10" s="62"/>
    </row>
    <row r="11" spans="1:26">
      <c r="A11" s="107"/>
      <c r="B11" s="111" t="s">
        <v>92</v>
      </c>
      <c r="C11" s="115" t="s">
        <v>149</v>
      </c>
      <c r="D11" s="121" t="s">
        <v>50</v>
      </c>
      <c r="E11" s="126"/>
      <c r="F11" s="111" t="s">
        <v>93</v>
      </c>
      <c r="G11" s="128"/>
      <c r="H11" s="101"/>
      <c r="I11" s="132" t="s">
        <v>3</v>
      </c>
      <c r="J11" s="139"/>
      <c r="K11" s="139"/>
      <c r="L11" s="148"/>
      <c r="M11" s="153" t="s">
        <v>266</v>
      </c>
      <c r="N11" s="158" t="s">
        <v>267</v>
      </c>
      <c r="O11" s="153" t="s">
        <v>267</v>
      </c>
      <c r="P11" s="62"/>
      <c r="Q11" s="107"/>
      <c r="R11" s="167"/>
      <c r="S11" s="62"/>
      <c r="T11" s="62"/>
      <c r="U11" s="62"/>
      <c r="V11" s="62"/>
      <c r="W11" s="62"/>
      <c r="X11" s="62"/>
    </row>
    <row r="12" spans="1:26">
      <c r="A12" s="108" t="s">
        <v>14</v>
      </c>
      <c r="B12" s="112" t="s">
        <v>43</v>
      </c>
      <c r="C12" s="116" t="s">
        <v>150</v>
      </c>
      <c r="D12" s="122"/>
      <c r="E12" s="127"/>
      <c r="F12" s="112" t="s">
        <v>94</v>
      </c>
      <c r="G12" s="129" t="s">
        <v>34</v>
      </c>
      <c r="H12" s="101"/>
      <c r="I12" s="133" t="s">
        <v>37</v>
      </c>
      <c r="J12" s="140"/>
      <c r="K12" s="140"/>
      <c r="L12" s="149"/>
      <c r="M12" s="154">
        <f>単価入力!B10</f>
        <v>110900</v>
      </c>
      <c r="N12" s="159"/>
      <c r="O12" s="163"/>
      <c r="P12" s="101"/>
      <c r="Q12" s="108" t="s">
        <v>14</v>
      </c>
      <c r="R12" s="112" t="s">
        <v>90</v>
      </c>
      <c r="S12" s="114"/>
      <c r="T12" s="101"/>
      <c r="U12" s="101"/>
      <c r="V12" s="101"/>
      <c r="W12" s="62"/>
      <c r="X12" s="62"/>
      <c r="Y12" s="62"/>
      <c r="Z12" s="62"/>
    </row>
    <row r="13" spans="1:26">
      <c r="A13" s="109"/>
      <c r="B13" s="113" t="s">
        <v>31</v>
      </c>
      <c r="C13" s="117" t="s">
        <v>45</v>
      </c>
      <c r="D13" s="100" t="s">
        <v>49</v>
      </c>
      <c r="E13" s="100" t="s">
        <v>1</v>
      </c>
      <c r="F13" s="113" t="s">
        <v>46</v>
      </c>
      <c r="G13" s="130"/>
      <c r="H13" s="101"/>
      <c r="I13" s="134"/>
      <c r="J13" s="141"/>
      <c r="K13" s="141"/>
      <c r="L13" s="150"/>
      <c r="M13" s="155"/>
      <c r="N13" s="160"/>
      <c r="O13" s="164"/>
      <c r="P13" s="101"/>
      <c r="Q13" s="109"/>
      <c r="R13" s="113"/>
      <c r="S13" s="110"/>
      <c r="T13" s="101"/>
      <c r="U13" s="101"/>
      <c r="V13" s="101"/>
      <c r="W13" s="62"/>
      <c r="X13" s="62"/>
      <c r="Y13" s="62"/>
      <c r="Z13" s="62"/>
    </row>
    <row r="14" spans="1:26">
      <c r="A14" s="100" t="s">
        <v>70</v>
      </c>
      <c r="B14" s="104">
        <f>'（２）階層別月別人員内訳'!O6</f>
        <v>0</v>
      </c>
      <c r="C14" s="118">
        <f>'（２）階層別月別人員内訳'!O6*単価入力!$B$20+'（２）階層別月別人員内訳'!Q6*単価入力!$B$22+'（３）事務基準額内訳'!F14</f>
        <v>0</v>
      </c>
      <c r="D14" s="118">
        <f t="shared" ref="D14:D34" si="0">ROUNDDOWN($M$26,0)</f>
        <v>123307</v>
      </c>
      <c r="E14" s="118">
        <f t="shared" ref="E14:E34" si="1">B14*D14</f>
        <v>0</v>
      </c>
      <c r="F14" s="118">
        <f t="shared" ref="F14:F34" si="2">B14*R14</f>
        <v>0</v>
      </c>
      <c r="G14" s="104"/>
      <c r="H14" s="101"/>
      <c r="I14" s="135"/>
      <c r="J14" s="133" t="s">
        <v>144</v>
      </c>
      <c r="K14" s="140"/>
      <c r="L14" s="149"/>
      <c r="M14" s="154">
        <f>単価入力!B14</f>
        <v>180</v>
      </c>
      <c r="N14" s="159"/>
      <c r="O14" s="163"/>
      <c r="P14" s="101"/>
      <c r="Q14" s="100" t="s">
        <v>70</v>
      </c>
      <c r="R14" s="118">
        <v>7000</v>
      </c>
      <c r="S14" s="110"/>
      <c r="T14" s="101"/>
      <c r="U14" s="101"/>
      <c r="V14" s="101"/>
      <c r="W14" s="101"/>
      <c r="X14" s="62"/>
      <c r="Y14" s="62"/>
      <c r="Z14" s="62"/>
    </row>
    <row r="15" spans="1:26" ht="12" customHeight="1">
      <c r="A15" s="100">
        <v>1</v>
      </c>
      <c r="B15" s="104">
        <f>'（２）階層別月別人員内訳'!O7</f>
        <v>396</v>
      </c>
      <c r="C15" s="118">
        <f>'（２）階層別月別人員内訳'!O7*単価入力!$B$20+'（２）階層別月別人員内訳'!Q7*単価入力!$B$22+'（３）事務基準額内訳'!F15</f>
        <v>27980700</v>
      </c>
      <c r="D15" s="118">
        <f t="shared" si="0"/>
        <v>123307</v>
      </c>
      <c r="E15" s="118">
        <f t="shared" si="1"/>
        <v>48829572</v>
      </c>
      <c r="F15" s="118">
        <f t="shared" si="2"/>
        <v>3960000</v>
      </c>
      <c r="G15" s="104"/>
      <c r="H15" s="101"/>
      <c r="I15" s="136" t="s">
        <v>268</v>
      </c>
      <c r="J15" s="134"/>
      <c r="K15" s="141"/>
      <c r="L15" s="150"/>
      <c r="M15" s="155"/>
      <c r="N15" s="160"/>
      <c r="O15" s="164"/>
      <c r="P15" s="101"/>
      <c r="Q15" s="100">
        <v>1</v>
      </c>
      <c r="R15" s="118">
        <v>10000</v>
      </c>
      <c r="S15" s="169"/>
      <c r="T15" s="101"/>
      <c r="U15" s="101"/>
      <c r="V15" s="101"/>
      <c r="W15" s="101"/>
      <c r="X15" s="62"/>
      <c r="Y15" s="62"/>
      <c r="Z15" s="62"/>
    </row>
    <row r="16" spans="1:26" ht="12" customHeight="1">
      <c r="A16" s="100">
        <v>2</v>
      </c>
      <c r="B16" s="104">
        <f>'（２）階層別月別人員内訳'!O8</f>
        <v>36</v>
      </c>
      <c r="C16" s="118">
        <f>'（２）階層別月別人員内訳'!O8*単価入力!$B$20+'（２）階層別月別人員内訳'!Q8*単価入力!$B$22+'（３）事務基準額内訳'!F16</f>
        <v>2651700</v>
      </c>
      <c r="D16" s="118">
        <f t="shared" si="0"/>
        <v>123307</v>
      </c>
      <c r="E16" s="118">
        <f t="shared" si="1"/>
        <v>4439052</v>
      </c>
      <c r="F16" s="118">
        <f t="shared" si="2"/>
        <v>468000</v>
      </c>
      <c r="G16" s="104"/>
      <c r="H16" s="101"/>
      <c r="I16" s="136"/>
      <c r="J16" s="133" t="s">
        <v>146</v>
      </c>
      <c r="K16" s="140"/>
      <c r="L16" s="149"/>
      <c r="M16" s="154">
        <f>ROUNDDOWN((M12+M14+M18)*E7,0)</f>
        <v>10117</v>
      </c>
      <c r="N16" s="159"/>
      <c r="O16" s="163"/>
      <c r="P16" s="101"/>
      <c r="Q16" s="100">
        <v>2</v>
      </c>
      <c r="R16" s="118">
        <v>13000</v>
      </c>
      <c r="S16" s="169"/>
      <c r="T16" s="101"/>
      <c r="U16" s="101"/>
      <c r="V16" s="101"/>
      <c r="W16" s="101"/>
      <c r="X16" s="62"/>
      <c r="Y16" s="62"/>
      <c r="Z16" s="62"/>
    </row>
    <row r="17" spans="1:41" ht="12" customHeight="1">
      <c r="A17" s="100">
        <v>3</v>
      </c>
      <c r="B17" s="104">
        <f>'（２）階層別月別人員内訳'!O9</f>
        <v>36</v>
      </c>
      <c r="C17" s="118">
        <f>'（２）階層別月別人員内訳'!O9*単価入力!$B$20+'（２）階層別月別人員内訳'!Q9*単価入力!$B$22+'（３）事務基準額内訳'!F17</f>
        <v>2759700</v>
      </c>
      <c r="D17" s="118">
        <f t="shared" si="0"/>
        <v>123307</v>
      </c>
      <c r="E17" s="118">
        <f t="shared" si="1"/>
        <v>4439052</v>
      </c>
      <c r="F17" s="118">
        <f t="shared" si="2"/>
        <v>576000</v>
      </c>
      <c r="G17" s="104"/>
      <c r="H17" s="101"/>
      <c r="I17" s="137"/>
      <c r="J17" s="134"/>
      <c r="K17" s="141"/>
      <c r="L17" s="150"/>
      <c r="M17" s="155"/>
      <c r="N17" s="160"/>
      <c r="O17" s="164"/>
      <c r="P17" s="101"/>
      <c r="Q17" s="100">
        <v>3</v>
      </c>
      <c r="R17" s="118">
        <v>16000</v>
      </c>
      <c r="S17" s="169"/>
      <c r="T17" s="101"/>
      <c r="U17" s="101"/>
      <c r="V17" s="101"/>
      <c r="W17" s="101"/>
      <c r="X17" s="62"/>
      <c r="Y17" s="62"/>
      <c r="Z17" s="62"/>
    </row>
    <row r="18" spans="1:41" ht="12" customHeight="1">
      <c r="A18" s="100">
        <v>4</v>
      </c>
      <c r="B18" s="104">
        <f>'（２）階層別月別人員内訳'!O10</f>
        <v>24</v>
      </c>
      <c r="C18" s="118">
        <f>'（２）階層別月別人員内訳'!O10*単価入力!$B$20+'（２）階層別月別人員内訳'!Q10*単価入力!$B$22+'（３）事務基準額内訳'!F18</f>
        <v>1911800</v>
      </c>
      <c r="D18" s="118">
        <f t="shared" si="0"/>
        <v>123307</v>
      </c>
      <c r="E18" s="118">
        <f t="shared" si="1"/>
        <v>2959368</v>
      </c>
      <c r="F18" s="118">
        <f t="shared" si="2"/>
        <v>456000</v>
      </c>
      <c r="G18" s="104"/>
      <c r="H18" s="101"/>
      <c r="I18" s="136" t="s">
        <v>269</v>
      </c>
      <c r="J18" s="133" t="s">
        <v>270</v>
      </c>
      <c r="K18" s="140"/>
      <c r="L18" s="149"/>
      <c r="M18" s="154">
        <f>単価入力!B12</f>
        <v>1340</v>
      </c>
      <c r="N18" s="159"/>
      <c r="O18" s="163"/>
      <c r="P18" s="101"/>
      <c r="Q18" s="100">
        <v>4</v>
      </c>
      <c r="R18" s="118">
        <v>19000</v>
      </c>
      <c r="S18" s="169"/>
      <c r="T18" s="101"/>
      <c r="U18" s="101"/>
      <c r="V18" s="101"/>
      <c r="W18" s="101"/>
      <c r="X18" s="62"/>
      <c r="Y18" s="62"/>
      <c r="Z18" s="62"/>
    </row>
    <row r="19" spans="1:41" ht="12" customHeight="1">
      <c r="A19" s="100">
        <v>5</v>
      </c>
      <c r="B19" s="104">
        <f>'（２）階層別月別人員内訳'!O11</f>
        <v>24</v>
      </c>
      <c r="C19" s="118">
        <f>'（２）階層別月別人員内訳'!O11*単価入力!$B$20+'（２）階層別月別人員内訳'!Q11*単価入力!$B$22+'（３）事務基準額内訳'!F19</f>
        <v>1983800</v>
      </c>
      <c r="D19" s="118">
        <f t="shared" si="0"/>
        <v>123307</v>
      </c>
      <c r="E19" s="118">
        <f t="shared" si="1"/>
        <v>2959368</v>
      </c>
      <c r="F19" s="118">
        <f t="shared" si="2"/>
        <v>528000</v>
      </c>
      <c r="G19" s="104"/>
      <c r="H19" s="101"/>
      <c r="I19" s="137"/>
      <c r="J19" s="134"/>
      <c r="K19" s="141"/>
      <c r="L19" s="150"/>
      <c r="M19" s="155"/>
      <c r="N19" s="160"/>
      <c r="O19" s="164"/>
      <c r="P19" s="101"/>
      <c r="Q19" s="100">
        <v>5</v>
      </c>
      <c r="R19" s="118">
        <v>22000</v>
      </c>
      <c r="S19" s="169"/>
      <c r="T19" s="101"/>
      <c r="U19" s="101"/>
      <c r="V19" s="101"/>
      <c r="W19" s="101"/>
      <c r="X19" s="62"/>
      <c r="Y19" s="62"/>
      <c r="Z19" s="62"/>
    </row>
    <row r="20" spans="1:41" ht="12" customHeight="1">
      <c r="A20" s="100">
        <v>6</v>
      </c>
      <c r="B20" s="104">
        <f>'（２）階層別月別人員内訳'!O12</f>
        <v>24</v>
      </c>
      <c r="C20" s="118">
        <f>'（２）階層別月別人員内訳'!O12*単価入力!$B$20+'（２）階層別月別人員内訳'!Q12*単価入力!$B$22+'（３）事務基準額内訳'!F20</f>
        <v>2055800</v>
      </c>
      <c r="D20" s="118">
        <f t="shared" si="0"/>
        <v>123307</v>
      </c>
      <c r="E20" s="118">
        <f t="shared" si="1"/>
        <v>2959368</v>
      </c>
      <c r="F20" s="118">
        <f t="shared" si="2"/>
        <v>600000</v>
      </c>
      <c r="G20" s="104"/>
      <c r="H20" s="101"/>
      <c r="I20" s="136"/>
      <c r="J20" s="142" t="s">
        <v>282</v>
      </c>
      <c r="K20" s="146"/>
      <c r="L20" s="151"/>
      <c r="M20" s="156">
        <f>ROUNDUP(('（６）処遇改善支援加算対象職員数'!D17*15000/'（２）階層別月別人員内訳'!O27),0)</f>
        <v>0</v>
      </c>
      <c r="N20" s="161"/>
      <c r="O20" s="165"/>
      <c r="P20" s="101"/>
      <c r="Q20" s="100">
        <v>6</v>
      </c>
      <c r="R20" s="118">
        <v>25000</v>
      </c>
      <c r="S20" s="169"/>
      <c r="T20" s="101"/>
      <c r="U20" s="101"/>
      <c r="V20" s="101"/>
      <c r="W20" s="101"/>
      <c r="X20" s="62"/>
      <c r="Y20" s="62"/>
      <c r="Z20" s="62"/>
    </row>
    <row r="21" spans="1:41" ht="12" customHeight="1">
      <c r="A21" s="100">
        <v>7</v>
      </c>
      <c r="B21" s="104">
        <f>'（２）階層別月別人員内訳'!O13</f>
        <v>12</v>
      </c>
      <c r="C21" s="118">
        <f>'（２）階層別月別人員内訳'!O13*単価入力!$B$20+'（２）階層別月別人員内訳'!Q13*単価入力!$B$22+'（３）事務基準額内訳'!F21</f>
        <v>1087900</v>
      </c>
      <c r="D21" s="118">
        <f t="shared" si="0"/>
        <v>123307</v>
      </c>
      <c r="E21" s="118">
        <f t="shared" si="1"/>
        <v>1479684</v>
      </c>
      <c r="F21" s="118">
        <f t="shared" si="2"/>
        <v>360000</v>
      </c>
      <c r="G21" s="104"/>
      <c r="H21" s="101"/>
      <c r="I21" s="136" t="s">
        <v>271</v>
      </c>
      <c r="J21" s="143"/>
      <c r="K21" s="147"/>
      <c r="L21" s="152"/>
      <c r="M21" s="157"/>
      <c r="N21" s="160"/>
      <c r="O21" s="164"/>
      <c r="P21" s="101"/>
      <c r="Q21" s="100">
        <v>7</v>
      </c>
      <c r="R21" s="118">
        <v>30000</v>
      </c>
      <c r="S21" s="169"/>
      <c r="T21" s="101"/>
      <c r="U21" s="101"/>
      <c r="V21" s="101"/>
      <c r="W21" s="101"/>
      <c r="X21" s="62"/>
      <c r="Y21" s="62"/>
      <c r="Z21" s="62"/>
    </row>
    <row r="22" spans="1:41" ht="12" customHeight="1">
      <c r="A22" s="100">
        <v>8</v>
      </c>
      <c r="B22" s="104">
        <f>'（２）階層別月別人員内訳'!O14</f>
        <v>0</v>
      </c>
      <c r="C22" s="118">
        <f>'（２）階層別月別人員内訳'!O14*単価入力!$B$20+'（２）階層別月別人員内訳'!Q14*単価入力!$B$22+'（３）事務基準額内訳'!F22</f>
        <v>0</v>
      </c>
      <c r="D22" s="118">
        <f t="shared" si="0"/>
        <v>123307</v>
      </c>
      <c r="E22" s="118">
        <f t="shared" si="1"/>
        <v>0</v>
      </c>
      <c r="F22" s="118">
        <f t="shared" si="2"/>
        <v>0</v>
      </c>
      <c r="G22" s="104"/>
      <c r="H22" s="101"/>
      <c r="I22" s="136"/>
      <c r="J22" s="142" t="s">
        <v>283</v>
      </c>
      <c r="K22" s="146"/>
      <c r="L22" s="151"/>
      <c r="M22" s="156">
        <f>単価入力!B16</f>
        <v>770</v>
      </c>
      <c r="N22" s="161"/>
      <c r="O22" s="165"/>
      <c r="P22" s="101"/>
      <c r="Q22" s="100">
        <v>8</v>
      </c>
      <c r="R22" s="118">
        <v>35000</v>
      </c>
      <c r="S22" s="169"/>
      <c r="T22" s="101"/>
      <c r="U22" s="101"/>
      <c r="V22" s="101"/>
      <c r="W22" s="101"/>
      <c r="X22" s="62"/>
      <c r="Y22" s="62"/>
      <c r="Z22" s="62"/>
    </row>
    <row r="23" spans="1:41" ht="12" customHeight="1">
      <c r="A23" s="100">
        <v>9</v>
      </c>
      <c r="B23" s="104">
        <f>'（２）階層別月別人員内訳'!O15</f>
        <v>0</v>
      </c>
      <c r="C23" s="118">
        <f>'（２）階層別月別人員内訳'!O15*単価入力!$B$20+'（２）階層別月別人員内訳'!Q15*単価入力!$B$22+'（３）事務基準額内訳'!F23</f>
        <v>0</v>
      </c>
      <c r="D23" s="118">
        <f t="shared" si="0"/>
        <v>123307</v>
      </c>
      <c r="E23" s="118">
        <f t="shared" si="1"/>
        <v>0</v>
      </c>
      <c r="F23" s="118">
        <f t="shared" si="2"/>
        <v>0</v>
      </c>
      <c r="G23" s="104"/>
      <c r="H23" s="101"/>
      <c r="I23" s="136"/>
      <c r="J23" s="143"/>
      <c r="K23" s="147"/>
      <c r="L23" s="152"/>
      <c r="M23" s="157"/>
      <c r="N23" s="160"/>
      <c r="O23" s="164"/>
      <c r="P23" s="101"/>
      <c r="Q23" s="100">
        <v>9</v>
      </c>
      <c r="R23" s="118">
        <v>40000</v>
      </c>
      <c r="S23" s="169"/>
      <c r="T23" s="101"/>
      <c r="U23" s="101"/>
      <c r="V23" s="101"/>
      <c r="W23" s="101"/>
      <c r="X23" s="62"/>
      <c r="Y23" s="62"/>
      <c r="Z23" s="62"/>
    </row>
    <row r="24" spans="1:41" ht="12" customHeight="1">
      <c r="A24" s="100">
        <v>10</v>
      </c>
      <c r="B24" s="104">
        <f>'（２）階層別月別人員内訳'!O16</f>
        <v>0</v>
      </c>
      <c r="C24" s="118">
        <f>'（２）階層別月別人員内訳'!O16*単価入力!$B$20+'（２）階層別月別人員内訳'!Q16*単価入力!$B$22+'（３）事務基準額内訳'!F24</f>
        <v>0</v>
      </c>
      <c r="D24" s="118">
        <f t="shared" si="0"/>
        <v>123307</v>
      </c>
      <c r="E24" s="118">
        <f t="shared" si="1"/>
        <v>0</v>
      </c>
      <c r="F24" s="118">
        <f t="shared" si="2"/>
        <v>0</v>
      </c>
      <c r="G24" s="104"/>
      <c r="H24" s="101"/>
      <c r="I24" s="136"/>
      <c r="J24" s="142" t="s">
        <v>186</v>
      </c>
      <c r="K24" s="146"/>
      <c r="L24" s="151"/>
      <c r="M24" s="156"/>
      <c r="N24" s="162"/>
      <c r="O24" s="165"/>
      <c r="P24" s="101"/>
      <c r="Q24" s="100">
        <v>10</v>
      </c>
      <c r="R24" s="118">
        <v>45000</v>
      </c>
      <c r="S24" s="169"/>
      <c r="T24" s="101"/>
      <c r="U24" s="101"/>
      <c r="V24" s="101"/>
      <c r="W24" s="101"/>
      <c r="X24" s="62"/>
      <c r="Y24" s="62"/>
      <c r="Z24" s="62"/>
    </row>
    <row r="25" spans="1:41" ht="12" customHeight="1">
      <c r="A25" s="100">
        <v>11</v>
      </c>
      <c r="B25" s="104">
        <f>'（２）階層別月別人員内訳'!O17</f>
        <v>12</v>
      </c>
      <c r="C25" s="118">
        <f>'（２）階層別月別人員内訳'!O17*単価入力!$B$20+'（２）階層別月別人員内訳'!Q17*単価入力!$B$22+'（３）事務基準額内訳'!F25</f>
        <v>1327900</v>
      </c>
      <c r="D25" s="118">
        <f t="shared" si="0"/>
        <v>123307</v>
      </c>
      <c r="E25" s="118">
        <f t="shared" si="1"/>
        <v>1479684</v>
      </c>
      <c r="F25" s="118">
        <f t="shared" si="2"/>
        <v>600000</v>
      </c>
      <c r="G25" s="104"/>
      <c r="H25" s="101"/>
      <c r="I25" s="138"/>
      <c r="J25" s="143"/>
      <c r="K25" s="147"/>
      <c r="L25" s="152"/>
      <c r="M25" s="157"/>
      <c r="N25" s="162"/>
      <c r="O25" s="165"/>
      <c r="P25" s="101"/>
      <c r="Q25" s="100">
        <v>11</v>
      </c>
      <c r="R25" s="118">
        <v>50000</v>
      </c>
      <c r="S25" s="169"/>
      <c r="T25" s="101"/>
      <c r="U25" s="101"/>
      <c r="V25" s="101"/>
      <c r="W25" s="101"/>
      <c r="X25" s="101"/>
      <c r="Y25" s="101"/>
      <c r="Z25" s="101"/>
      <c r="AA25" s="170"/>
      <c r="AB25" s="170"/>
      <c r="AC25" s="170"/>
      <c r="AD25" s="170"/>
      <c r="AE25" s="170"/>
      <c r="AF25" s="170"/>
      <c r="AG25" s="170"/>
      <c r="AH25" s="170"/>
      <c r="AI25" s="170"/>
      <c r="AJ25" s="170"/>
      <c r="AK25" s="170"/>
      <c r="AL25" s="170"/>
      <c r="AM25" s="170"/>
      <c r="AN25" s="170"/>
      <c r="AO25" s="170"/>
    </row>
    <row r="26" spans="1:41" ht="12" customHeight="1">
      <c r="A26" s="100">
        <v>12</v>
      </c>
      <c r="B26" s="104">
        <f>'（２）階層別月別人員内訳'!O18</f>
        <v>0</v>
      </c>
      <c r="C26" s="118">
        <f>'（２）階層別月別人員内訳'!O18*単価入力!$B$20+'（２）階層別月別人員内訳'!Q18*単価入力!$B$22+'（３）事務基準額内訳'!F26</f>
        <v>0</v>
      </c>
      <c r="D26" s="118">
        <f t="shared" si="0"/>
        <v>123307</v>
      </c>
      <c r="E26" s="118">
        <f t="shared" si="1"/>
        <v>0</v>
      </c>
      <c r="F26" s="118">
        <f t="shared" si="2"/>
        <v>0</v>
      </c>
      <c r="G26" s="104"/>
      <c r="H26" s="101"/>
      <c r="I26" s="121" t="s">
        <v>272</v>
      </c>
      <c r="J26" s="144"/>
      <c r="K26" s="144"/>
      <c r="L26" s="126"/>
      <c r="M26" s="156">
        <f>SUM(M12:M25)</f>
        <v>123307</v>
      </c>
      <c r="N26" s="159"/>
      <c r="O26" s="163"/>
      <c r="P26" s="101"/>
      <c r="Q26" s="100">
        <v>12</v>
      </c>
      <c r="R26" s="118">
        <v>57000</v>
      </c>
      <c r="S26" s="169"/>
      <c r="T26" s="101"/>
      <c r="U26" s="101"/>
      <c r="V26" s="101"/>
      <c r="W26" s="101"/>
      <c r="X26" s="101"/>
      <c r="Y26" s="101"/>
      <c r="Z26" s="101"/>
      <c r="AA26" s="170"/>
      <c r="AB26" s="170"/>
      <c r="AC26" s="170"/>
      <c r="AD26" s="170"/>
      <c r="AE26" s="170"/>
      <c r="AF26" s="170"/>
      <c r="AG26" s="170"/>
      <c r="AH26" s="170"/>
      <c r="AI26" s="170"/>
      <c r="AJ26" s="170"/>
      <c r="AK26" s="170"/>
      <c r="AL26" s="170"/>
      <c r="AM26" s="170"/>
      <c r="AN26" s="170"/>
      <c r="AO26" s="170"/>
    </row>
    <row r="27" spans="1:41" ht="12" customHeight="1">
      <c r="A27" s="100">
        <v>13</v>
      </c>
      <c r="B27" s="104">
        <f>'（２）階層別月別人員内訳'!O19</f>
        <v>0</v>
      </c>
      <c r="C27" s="118">
        <f>'（２）階層別月別人員内訳'!O19*単価入力!$B$20+'（２）階層別月別人員内訳'!Q19*単価入力!$B$22+'（３）事務基準額内訳'!F27</f>
        <v>0</v>
      </c>
      <c r="D27" s="118">
        <f t="shared" si="0"/>
        <v>123307</v>
      </c>
      <c r="E27" s="118">
        <f t="shared" si="1"/>
        <v>0</v>
      </c>
      <c r="F27" s="118">
        <f t="shared" si="2"/>
        <v>0</v>
      </c>
      <c r="G27" s="104"/>
      <c r="H27" s="101"/>
      <c r="I27" s="122"/>
      <c r="J27" s="145"/>
      <c r="K27" s="145"/>
      <c r="L27" s="127"/>
      <c r="M27" s="157"/>
      <c r="N27" s="160"/>
      <c r="O27" s="164"/>
      <c r="P27" s="101"/>
      <c r="Q27" s="100">
        <v>13</v>
      </c>
      <c r="R27" s="118">
        <v>64000</v>
      </c>
      <c r="S27" s="169"/>
      <c r="T27" s="101"/>
      <c r="U27" s="101"/>
      <c r="V27" s="101"/>
      <c r="W27" s="101"/>
      <c r="X27" s="101"/>
      <c r="Y27" s="101"/>
      <c r="Z27" s="101"/>
      <c r="AA27" s="170"/>
      <c r="AB27" s="170"/>
      <c r="AC27" s="170"/>
      <c r="AD27" s="170"/>
      <c r="AE27" s="170"/>
      <c r="AF27" s="170"/>
      <c r="AG27" s="170"/>
      <c r="AH27" s="170"/>
      <c r="AI27" s="170"/>
      <c r="AJ27" s="170"/>
      <c r="AK27" s="170"/>
      <c r="AL27" s="170"/>
      <c r="AM27" s="170"/>
      <c r="AN27" s="170"/>
      <c r="AO27" s="170"/>
    </row>
    <row r="28" spans="1:41" ht="12" customHeight="1">
      <c r="A28" s="100">
        <v>14</v>
      </c>
      <c r="B28" s="104">
        <f>'（２）階層別月別人員内訳'!O20</f>
        <v>0</v>
      </c>
      <c r="C28" s="118">
        <f>'（２）階層別月別人員内訳'!O20*単価入力!$B$20+'（２）階層別月別人員内訳'!Q20*単価入力!$B$22+'（３）事務基準額内訳'!F28</f>
        <v>0</v>
      </c>
      <c r="D28" s="118">
        <f t="shared" si="0"/>
        <v>123307</v>
      </c>
      <c r="E28" s="118">
        <f t="shared" si="1"/>
        <v>0</v>
      </c>
      <c r="F28" s="118">
        <f t="shared" si="2"/>
        <v>0</v>
      </c>
      <c r="G28" s="104"/>
      <c r="H28" s="101"/>
      <c r="I28" s="131"/>
      <c r="J28" s="131"/>
      <c r="K28" s="131"/>
      <c r="L28" s="131"/>
      <c r="M28" s="131"/>
      <c r="N28" s="131"/>
      <c r="O28" s="131"/>
      <c r="P28" s="101"/>
      <c r="Q28" s="100">
        <v>14</v>
      </c>
      <c r="R28" s="118">
        <v>71000</v>
      </c>
      <c r="S28" s="169"/>
      <c r="T28" s="101"/>
      <c r="U28" s="101"/>
      <c r="V28" s="101"/>
      <c r="W28" s="101"/>
      <c r="X28" s="101"/>
      <c r="Y28" s="101"/>
      <c r="Z28" s="170"/>
      <c r="AA28" s="170"/>
      <c r="AB28" s="170"/>
      <c r="AC28" s="170"/>
      <c r="AD28" s="170"/>
      <c r="AE28" s="170"/>
      <c r="AF28" s="170"/>
      <c r="AG28" s="170"/>
      <c r="AH28" s="170"/>
      <c r="AI28" s="170"/>
      <c r="AJ28" s="170"/>
      <c r="AK28" s="170"/>
      <c r="AL28" s="170"/>
      <c r="AM28" s="170"/>
      <c r="AN28" s="170"/>
    </row>
    <row r="29" spans="1:41" ht="12" customHeight="1">
      <c r="A29" s="100">
        <v>15</v>
      </c>
      <c r="B29" s="104">
        <f>'（２）階層別月別人員内訳'!O21</f>
        <v>0</v>
      </c>
      <c r="C29" s="118">
        <f>'（２）階層別月別人員内訳'!O21*単価入力!$B$20+'（２）階層別月別人員内訳'!Q21*単価入力!$B$22+'（３）事務基準額内訳'!F29</f>
        <v>0</v>
      </c>
      <c r="D29" s="118">
        <f t="shared" si="0"/>
        <v>123307</v>
      </c>
      <c r="E29" s="118">
        <f t="shared" si="1"/>
        <v>0</v>
      </c>
      <c r="F29" s="118">
        <f t="shared" si="2"/>
        <v>0</v>
      </c>
      <c r="G29" s="104"/>
      <c r="H29" s="101"/>
      <c r="I29" s="131" t="s">
        <v>225</v>
      </c>
      <c r="J29" s="131"/>
      <c r="K29" s="131"/>
      <c r="L29" s="131"/>
      <c r="M29" s="131"/>
      <c r="N29" s="131"/>
      <c r="O29" s="131"/>
      <c r="P29" s="101"/>
      <c r="Q29" s="100">
        <v>15</v>
      </c>
      <c r="R29" s="118">
        <v>78000</v>
      </c>
      <c r="S29" s="169"/>
      <c r="T29" s="101"/>
      <c r="U29" s="101"/>
      <c r="V29" s="101"/>
      <c r="W29" s="101"/>
      <c r="X29" s="101"/>
      <c r="Y29" s="101"/>
      <c r="Z29" s="170"/>
      <c r="AA29" s="170"/>
      <c r="AB29" s="170"/>
      <c r="AC29" s="170"/>
      <c r="AD29" s="170"/>
      <c r="AE29" s="170"/>
      <c r="AF29" s="170"/>
      <c r="AG29" s="170"/>
      <c r="AH29" s="170"/>
      <c r="AI29" s="170"/>
      <c r="AJ29" s="170"/>
      <c r="AK29" s="170"/>
      <c r="AL29" s="170"/>
      <c r="AM29" s="170"/>
      <c r="AN29" s="170"/>
    </row>
    <row r="30" spans="1:41" ht="12" customHeight="1">
      <c r="A30" s="100">
        <v>16</v>
      </c>
      <c r="B30" s="104">
        <f>'（２）階層別月別人員内訳'!O22</f>
        <v>0</v>
      </c>
      <c r="C30" s="118">
        <f>'（２）階層別月別人員内訳'!O22*単価入力!$B$20+'（２）階層別月別人員内訳'!Q22*単価入力!$B$22+'（３）事務基準額内訳'!F30</f>
        <v>0</v>
      </c>
      <c r="D30" s="118">
        <f t="shared" si="0"/>
        <v>123307</v>
      </c>
      <c r="E30" s="118">
        <f t="shared" si="1"/>
        <v>0</v>
      </c>
      <c r="F30" s="118">
        <f t="shared" si="2"/>
        <v>0</v>
      </c>
      <c r="G30" s="104"/>
      <c r="H30" s="101"/>
      <c r="I30" s="131" t="s">
        <v>273</v>
      </c>
      <c r="J30" s="131"/>
      <c r="K30" s="131"/>
      <c r="L30" s="131"/>
      <c r="M30" s="131"/>
      <c r="N30" s="131"/>
      <c r="O30" s="131"/>
      <c r="P30" s="101"/>
      <c r="Q30" s="100">
        <v>16</v>
      </c>
      <c r="R30" s="118">
        <v>85000</v>
      </c>
      <c r="S30" s="169"/>
      <c r="T30" s="101"/>
      <c r="U30" s="101"/>
      <c r="V30" s="101"/>
      <c r="W30" s="101"/>
      <c r="X30" s="101"/>
      <c r="Y30" s="101"/>
      <c r="Z30" s="170"/>
      <c r="AA30" s="170"/>
      <c r="AB30" s="170"/>
      <c r="AC30" s="170"/>
      <c r="AD30" s="170"/>
      <c r="AE30" s="170"/>
      <c r="AF30" s="170"/>
      <c r="AG30" s="170"/>
      <c r="AH30" s="170"/>
      <c r="AI30" s="170"/>
      <c r="AJ30" s="170"/>
      <c r="AK30" s="170"/>
      <c r="AL30" s="170"/>
      <c r="AM30" s="170"/>
      <c r="AN30" s="170"/>
    </row>
    <row r="31" spans="1:41" ht="12" customHeight="1">
      <c r="A31" s="100">
        <v>17</v>
      </c>
      <c r="B31" s="104">
        <f>'（２）階層別月別人員内訳'!O23</f>
        <v>0</v>
      </c>
      <c r="C31" s="118">
        <f>'（２）階層別月別人員内訳'!O23*単価入力!$B$20+'（２）階層別月別人員内訳'!Q23*単価入力!$B$22+'（３）事務基準額内訳'!F31</f>
        <v>0</v>
      </c>
      <c r="D31" s="118">
        <f t="shared" si="0"/>
        <v>123307</v>
      </c>
      <c r="E31" s="118">
        <f t="shared" si="1"/>
        <v>0</v>
      </c>
      <c r="F31" s="118">
        <f t="shared" si="2"/>
        <v>0</v>
      </c>
      <c r="G31" s="104"/>
      <c r="H31" s="101"/>
      <c r="I31" s="131"/>
      <c r="J31" s="131"/>
      <c r="K31" s="131"/>
      <c r="L31" s="131"/>
      <c r="M31" s="131"/>
      <c r="N31" s="131"/>
      <c r="O31" s="131"/>
      <c r="P31" s="101"/>
      <c r="Q31" s="100">
        <v>17</v>
      </c>
      <c r="R31" s="118">
        <v>92000</v>
      </c>
      <c r="S31" s="169"/>
      <c r="T31" s="101"/>
      <c r="U31" s="101"/>
      <c r="V31" s="101"/>
      <c r="W31" s="101"/>
      <c r="X31" s="101"/>
      <c r="Y31" s="101"/>
      <c r="Z31" s="170"/>
      <c r="AA31" s="170"/>
      <c r="AB31" s="170"/>
      <c r="AC31" s="170"/>
      <c r="AD31" s="170"/>
      <c r="AE31" s="170"/>
      <c r="AF31" s="170"/>
      <c r="AG31" s="170"/>
      <c r="AH31" s="170"/>
      <c r="AI31" s="170"/>
      <c r="AJ31" s="170"/>
      <c r="AK31" s="170"/>
      <c r="AL31" s="170"/>
      <c r="AM31" s="170"/>
      <c r="AN31" s="170"/>
    </row>
    <row r="32" spans="1:41" ht="12" customHeight="1">
      <c r="A32" s="100">
        <v>18</v>
      </c>
      <c r="B32" s="104">
        <f>'（２）階層別月別人員内訳'!O24</f>
        <v>0</v>
      </c>
      <c r="C32" s="118">
        <f>'（２）階層別月別人員内訳'!O24*単価入力!$B$20+'（２）階層別月別人員内訳'!Q24*単価入力!$B$22+'（３）事務基準額内訳'!F32</f>
        <v>0</v>
      </c>
      <c r="D32" s="118">
        <f t="shared" si="0"/>
        <v>123307</v>
      </c>
      <c r="E32" s="118">
        <f t="shared" si="1"/>
        <v>0</v>
      </c>
      <c r="F32" s="118">
        <f t="shared" si="2"/>
        <v>0</v>
      </c>
      <c r="G32" s="104"/>
      <c r="H32" s="101"/>
      <c r="I32" s="131"/>
      <c r="J32" s="131"/>
      <c r="K32" s="131"/>
      <c r="L32" s="131"/>
      <c r="M32" s="131"/>
      <c r="N32" s="131"/>
      <c r="O32" s="131"/>
      <c r="P32" s="101"/>
      <c r="Q32" s="100">
        <v>18</v>
      </c>
      <c r="R32" s="118">
        <v>101000</v>
      </c>
      <c r="S32" s="169"/>
      <c r="T32" s="101"/>
      <c r="U32" s="101"/>
      <c r="V32" s="101"/>
      <c r="W32" s="101"/>
      <c r="X32" s="101"/>
      <c r="Y32" s="101"/>
      <c r="Z32" s="170"/>
      <c r="AA32" s="170"/>
      <c r="AB32" s="170"/>
      <c r="AC32" s="170"/>
      <c r="AD32" s="170"/>
      <c r="AE32" s="170"/>
      <c r="AF32" s="170"/>
      <c r="AG32" s="170"/>
      <c r="AH32" s="170"/>
      <c r="AI32" s="170"/>
      <c r="AJ32" s="170"/>
      <c r="AK32" s="170"/>
      <c r="AL32" s="170"/>
      <c r="AM32" s="170"/>
      <c r="AN32" s="170"/>
    </row>
    <row r="33" spans="1:40" ht="12" customHeight="1">
      <c r="A33" s="100">
        <v>19</v>
      </c>
      <c r="B33" s="104">
        <f>'（２）階層別月別人員内訳'!O25</f>
        <v>0</v>
      </c>
      <c r="C33" s="118">
        <f>'（２）階層別月別人員内訳'!O25*単価入力!$B$20+'（２）階層別月別人員内訳'!Q25*単価入力!$B$22+'（３）事務基準額内訳'!F33</f>
        <v>0</v>
      </c>
      <c r="D33" s="118">
        <f t="shared" si="0"/>
        <v>123307</v>
      </c>
      <c r="E33" s="118">
        <f t="shared" si="1"/>
        <v>0</v>
      </c>
      <c r="F33" s="118">
        <f t="shared" si="2"/>
        <v>0</v>
      </c>
      <c r="G33" s="104"/>
      <c r="H33" s="101"/>
      <c r="I33" s="131"/>
      <c r="J33" s="131"/>
      <c r="K33" s="131"/>
      <c r="L33" s="131"/>
      <c r="M33" s="131"/>
      <c r="N33" s="131"/>
      <c r="O33" s="131"/>
      <c r="P33" s="101"/>
      <c r="Q33" s="100">
        <v>19</v>
      </c>
      <c r="R33" s="118">
        <f>IF(M12&lt;109000,M12,109000)</f>
        <v>109000</v>
      </c>
      <c r="S33" s="169"/>
      <c r="T33" s="101"/>
      <c r="U33" s="101"/>
      <c r="V33" s="101"/>
      <c r="W33" s="101"/>
      <c r="X33" s="101"/>
      <c r="Y33" s="101"/>
      <c r="Z33" s="170"/>
      <c r="AA33" s="170"/>
      <c r="AB33" s="170"/>
      <c r="AC33" s="170"/>
      <c r="AD33" s="170"/>
      <c r="AE33" s="170"/>
      <c r="AF33" s="170"/>
      <c r="AG33" s="170"/>
      <c r="AH33" s="170"/>
      <c r="AI33" s="170"/>
      <c r="AJ33" s="170"/>
      <c r="AK33" s="170"/>
      <c r="AL33" s="170"/>
      <c r="AM33" s="170"/>
      <c r="AN33" s="170"/>
    </row>
    <row r="34" spans="1:40" ht="12" customHeight="1">
      <c r="A34" s="100">
        <v>20</v>
      </c>
      <c r="B34" s="104">
        <f>'（２）階層別月別人員内訳'!O26</f>
        <v>0</v>
      </c>
      <c r="C34" s="118">
        <f>'（２）階層別月別人員内訳'!O26*単価入力!$B$20+'（２）階層別月別人員内訳'!Q26*単価入力!$B$22+'（３）事務基準額内訳'!F34</f>
        <v>0</v>
      </c>
      <c r="D34" s="118">
        <f t="shared" si="0"/>
        <v>123307</v>
      </c>
      <c r="E34" s="118">
        <f t="shared" si="1"/>
        <v>0</v>
      </c>
      <c r="F34" s="118">
        <f t="shared" si="2"/>
        <v>0</v>
      </c>
      <c r="G34" s="104"/>
      <c r="H34" s="101"/>
      <c r="I34" s="131"/>
      <c r="J34" s="131"/>
      <c r="K34" s="131"/>
      <c r="L34" s="131"/>
      <c r="M34" s="131"/>
      <c r="N34" s="131"/>
      <c r="O34" s="131"/>
      <c r="P34" s="101"/>
      <c r="Q34" s="100">
        <v>20</v>
      </c>
      <c r="R34" s="118">
        <f>IF(M12&lt;117000,M12,117000)</f>
        <v>110900</v>
      </c>
      <c r="S34" s="169"/>
      <c r="T34" s="101"/>
      <c r="U34" s="101"/>
      <c r="V34" s="101"/>
      <c r="W34" s="101"/>
      <c r="X34" s="101"/>
      <c r="Y34" s="101"/>
      <c r="Z34" s="170"/>
      <c r="AA34" s="170"/>
      <c r="AB34" s="170"/>
      <c r="AC34" s="170"/>
      <c r="AD34" s="170"/>
      <c r="AE34" s="170"/>
      <c r="AF34" s="170"/>
      <c r="AG34" s="170"/>
      <c r="AH34" s="170"/>
      <c r="AI34" s="170"/>
      <c r="AJ34" s="170"/>
      <c r="AK34" s="170"/>
      <c r="AL34" s="170"/>
      <c r="AM34" s="170"/>
      <c r="AN34" s="170"/>
    </row>
    <row r="35" spans="1:40" ht="12" customHeight="1">
      <c r="A35" s="100" t="s">
        <v>11</v>
      </c>
      <c r="B35" s="104">
        <f>SUM(B14:B34)</f>
        <v>564</v>
      </c>
      <c r="C35" s="118">
        <f>SUM(C14:C34)</f>
        <v>41759300</v>
      </c>
      <c r="D35" s="123"/>
      <c r="E35" s="118">
        <f>SUM(E14:E34)</f>
        <v>69545148</v>
      </c>
      <c r="F35" s="118">
        <f>SUM(F14:F34)</f>
        <v>7548000</v>
      </c>
      <c r="G35" s="118"/>
      <c r="H35" s="101"/>
      <c r="I35" s="131"/>
      <c r="J35" s="131"/>
      <c r="K35" s="131"/>
      <c r="L35" s="131"/>
      <c r="M35" s="131"/>
      <c r="N35" s="131"/>
      <c r="O35" s="131"/>
      <c r="P35" s="101"/>
      <c r="Q35" s="101"/>
      <c r="R35" s="168"/>
      <c r="S35" s="169"/>
      <c r="T35" s="101"/>
      <c r="U35" s="101"/>
      <c r="V35" s="101"/>
      <c r="W35" s="101"/>
      <c r="X35" s="101"/>
      <c r="Y35" s="101"/>
      <c r="Z35" s="170"/>
      <c r="AA35" s="170"/>
      <c r="AB35" s="170"/>
      <c r="AC35" s="170"/>
      <c r="AD35" s="170"/>
      <c r="AE35" s="170"/>
      <c r="AF35" s="170"/>
      <c r="AG35" s="170"/>
      <c r="AH35" s="170"/>
      <c r="AI35" s="170"/>
      <c r="AJ35" s="170"/>
      <c r="AK35" s="170"/>
      <c r="AL35" s="170"/>
      <c r="AM35" s="170"/>
      <c r="AN35" s="170"/>
    </row>
    <row r="36" spans="1:40" ht="12" customHeight="1">
      <c r="A36" s="110"/>
      <c r="B36" s="114"/>
      <c r="C36" s="114"/>
      <c r="D36" s="114"/>
      <c r="E36" s="114"/>
      <c r="F36" s="114"/>
      <c r="G36" s="101"/>
      <c r="H36" s="101"/>
      <c r="I36" s="131"/>
      <c r="J36" s="131"/>
      <c r="K36" s="131"/>
      <c r="L36" s="131"/>
      <c r="M36" s="131"/>
      <c r="N36" s="131"/>
      <c r="O36" s="131"/>
      <c r="P36" s="101"/>
      <c r="Q36" s="101"/>
      <c r="R36" s="114"/>
      <c r="S36" s="114"/>
      <c r="T36" s="101"/>
      <c r="U36" s="101"/>
      <c r="V36" s="101"/>
      <c r="W36" s="101"/>
      <c r="X36" s="101"/>
      <c r="Y36" s="101"/>
      <c r="Z36" s="170"/>
      <c r="AA36" s="170"/>
      <c r="AB36" s="170"/>
      <c r="AC36" s="170"/>
      <c r="AD36" s="170"/>
      <c r="AE36" s="170"/>
      <c r="AF36" s="170"/>
      <c r="AG36" s="170"/>
      <c r="AH36" s="170"/>
      <c r="AI36" s="170"/>
      <c r="AJ36" s="170"/>
      <c r="AK36" s="170"/>
      <c r="AL36" s="170"/>
      <c r="AM36" s="170"/>
      <c r="AN36" s="170"/>
    </row>
    <row r="37" spans="1:40" ht="12" customHeight="1">
      <c r="A37" s="101" t="s">
        <v>252</v>
      </c>
      <c r="B37" s="101"/>
      <c r="C37" s="101"/>
      <c r="D37" s="101"/>
      <c r="E37" s="101"/>
      <c r="F37" s="101"/>
      <c r="G37" s="101"/>
      <c r="H37" s="101"/>
      <c r="I37" s="131"/>
      <c r="J37" s="131"/>
      <c r="K37" s="131"/>
      <c r="L37" s="131"/>
      <c r="M37" s="131"/>
      <c r="N37" s="131"/>
      <c r="O37" s="131"/>
      <c r="P37" s="101"/>
      <c r="Q37" s="101"/>
      <c r="R37" s="101"/>
      <c r="S37" s="114"/>
      <c r="T37" s="101"/>
      <c r="U37" s="101"/>
      <c r="V37" s="101"/>
      <c r="W37" s="101"/>
      <c r="X37" s="101"/>
      <c r="Y37" s="170"/>
      <c r="Z37" s="170"/>
      <c r="AA37" s="170"/>
      <c r="AB37" s="170"/>
      <c r="AC37" s="170"/>
      <c r="AD37" s="170"/>
      <c r="AE37" s="170"/>
      <c r="AF37" s="170"/>
      <c r="AG37" s="170"/>
      <c r="AH37" s="170"/>
      <c r="AI37" s="170"/>
      <c r="AJ37" s="170"/>
      <c r="AK37" s="170"/>
      <c r="AL37" s="170"/>
      <c r="AM37" s="170"/>
    </row>
    <row r="38" spans="1:40">
      <c r="A38" s="101" t="s">
        <v>51</v>
      </c>
      <c r="B38" s="101"/>
      <c r="C38" s="101"/>
      <c r="D38" s="101"/>
      <c r="E38" s="101"/>
      <c r="F38" s="101"/>
      <c r="G38" s="101"/>
      <c r="H38" s="101"/>
      <c r="I38" s="131"/>
      <c r="J38" s="131"/>
      <c r="K38" s="131"/>
      <c r="L38" s="131"/>
      <c r="M38" s="131"/>
      <c r="N38" s="131"/>
      <c r="O38" s="131"/>
      <c r="P38" s="101"/>
      <c r="Q38" s="101"/>
      <c r="R38" s="101"/>
      <c r="S38" s="101"/>
      <c r="T38" s="101"/>
      <c r="U38" s="101"/>
      <c r="V38" s="101"/>
      <c r="W38" s="101"/>
      <c r="X38" s="101"/>
      <c r="Y38" s="170"/>
      <c r="Z38" s="170"/>
      <c r="AA38" s="170"/>
      <c r="AB38" s="170"/>
      <c r="AC38" s="170"/>
      <c r="AD38" s="170"/>
      <c r="AE38" s="170"/>
      <c r="AF38" s="170"/>
      <c r="AG38" s="170"/>
      <c r="AH38" s="170"/>
      <c r="AI38" s="170"/>
      <c r="AJ38" s="170"/>
      <c r="AK38" s="170"/>
      <c r="AL38" s="170"/>
      <c r="AM38" s="170"/>
    </row>
    <row r="39" spans="1:40">
      <c r="A39" s="101" t="s">
        <v>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70"/>
      <c r="Z39" s="170"/>
      <c r="AA39" s="170"/>
      <c r="AB39" s="170"/>
      <c r="AC39" s="170"/>
      <c r="AD39" s="170"/>
      <c r="AE39" s="170"/>
      <c r="AF39" s="170"/>
      <c r="AG39" s="170"/>
      <c r="AH39" s="170"/>
      <c r="AI39" s="170"/>
      <c r="AJ39" s="170"/>
      <c r="AK39" s="170"/>
      <c r="AL39" s="170"/>
      <c r="AM39" s="170"/>
    </row>
    <row r="40" spans="1:40">
      <c r="A40" s="101" t="s">
        <v>254</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70"/>
      <c r="Z40" s="170"/>
      <c r="AA40" s="170"/>
      <c r="AB40" s="170"/>
      <c r="AC40" s="170"/>
      <c r="AD40" s="170"/>
      <c r="AE40" s="170"/>
      <c r="AF40" s="170"/>
      <c r="AG40" s="170"/>
      <c r="AH40" s="170"/>
      <c r="AI40" s="170"/>
      <c r="AJ40" s="170"/>
      <c r="AK40" s="170"/>
      <c r="AL40" s="170"/>
      <c r="AM40" s="170"/>
    </row>
    <row r="41" spans="1:40">
      <c r="A41" s="101" t="s">
        <v>255</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70"/>
      <c r="Z41" s="170"/>
      <c r="AA41" s="170"/>
      <c r="AB41" s="170"/>
      <c r="AC41" s="170"/>
      <c r="AD41" s="170"/>
      <c r="AE41" s="170"/>
      <c r="AF41" s="170"/>
      <c r="AG41" s="170"/>
      <c r="AH41" s="170"/>
      <c r="AI41" s="170"/>
      <c r="AJ41" s="170"/>
      <c r="AK41" s="170"/>
      <c r="AL41" s="170"/>
      <c r="AM41" s="170"/>
    </row>
    <row r="42" spans="1:40">
      <c r="A42" s="101"/>
      <c r="B42" s="101"/>
      <c r="C42" s="101"/>
      <c r="D42" s="101"/>
      <c r="E42" s="101"/>
      <c r="F42" s="101"/>
      <c r="G42" s="101"/>
      <c r="I42" s="101"/>
      <c r="J42" s="101"/>
      <c r="K42" s="101"/>
      <c r="L42" s="101"/>
      <c r="M42" s="101"/>
      <c r="N42" s="101"/>
      <c r="O42" s="101"/>
      <c r="P42" s="101"/>
      <c r="Q42" s="101"/>
      <c r="R42" s="101"/>
      <c r="S42" s="101"/>
      <c r="T42" s="101"/>
      <c r="U42" s="101"/>
      <c r="V42" s="101"/>
      <c r="W42" s="101"/>
      <c r="X42" s="101"/>
      <c r="Y42" s="170"/>
      <c r="Z42" s="170"/>
      <c r="AA42" s="170"/>
      <c r="AB42" s="170"/>
      <c r="AC42" s="170"/>
      <c r="AD42" s="170"/>
      <c r="AE42" s="170"/>
      <c r="AF42" s="170"/>
      <c r="AG42" s="170"/>
      <c r="AH42" s="170"/>
      <c r="AI42" s="170"/>
      <c r="AJ42" s="170"/>
      <c r="AK42" s="170"/>
      <c r="AL42" s="170"/>
      <c r="AM42" s="170"/>
    </row>
    <row r="43" spans="1:40">
      <c r="A43" s="101"/>
      <c r="B43" s="101"/>
      <c r="C43" s="101"/>
      <c r="D43" s="101"/>
      <c r="E43" s="101"/>
      <c r="F43" s="101"/>
      <c r="G43" s="101"/>
      <c r="I43" s="101"/>
      <c r="J43" s="101"/>
      <c r="K43" s="101"/>
      <c r="L43" s="101"/>
      <c r="M43" s="101"/>
      <c r="N43" s="101"/>
      <c r="O43" s="101"/>
      <c r="P43" s="101"/>
      <c r="Q43" s="101"/>
      <c r="R43" s="101"/>
      <c r="S43" s="101"/>
      <c r="T43" s="101"/>
      <c r="U43" s="101"/>
      <c r="V43" s="101"/>
      <c r="W43" s="101"/>
      <c r="X43" s="101"/>
      <c r="Y43" s="170"/>
      <c r="Z43" s="170"/>
      <c r="AA43" s="170"/>
      <c r="AB43" s="170"/>
      <c r="AC43" s="170"/>
      <c r="AD43" s="170"/>
      <c r="AE43" s="170"/>
      <c r="AF43" s="170"/>
      <c r="AG43" s="170"/>
      <c r="AH43" s="170"/>
      <c r="AI43" s="170"/>
      <c r="AJ43" s="170"/>
      <c r="AK43" s="170"/>
      <c r="AL43" s="170"/>
      <c r="AM43" s="170"/>
    </row>
    <row r="44" spans="1:40">
      <c r="A44" s="101"/>
      <c r="B44" s="101"/>
      <c r="C44" s="101"/>
      <c r="D44" s="101"/>
      <c r="E44" s="101"/>
      <c r="F44" s="101"/>
      <c r="G44" s="101"/>
      <c r="I44" s="101"/>
      <c r="J44" s="101"/>
      <c r="K44" s="101"/>
      <c r="L44" s="101"/>
      <c r="M44" s="101"/>
      <c r="N44" s="101"/>
      <c r="O44" s="101"/>
      <c r="P44" s="101"/>
      <c r="Q44" s="101"/>
      <c r="R44" s="101"/>
      <c r="S44" s="101"/>
      <c r="T44" s="101"/>
      <c r="U44" s="101"/>
      <c r="V44" s="101"/>
      <c r="W44" s="101"/>
      <c r="X44" s="101"/>
      <c r="Y44" s="170"/>
      <c r="Z44" s="170"/>
      <c r="AA44" s="170"/>
      <c r="AB44" s="170"/>
      <c r="AC44" s="170"/>
      <c r="AD44" s="170"/>
      <c r="AE44" s="170"/>
      <c r="AF44" s="170"/>
      <c r="AG44" s="170"/>
      <c r="AH44" s="170"/>
      <c r="AI44" s="170"/>
      <c r="AJ44" s="170"/>
      <c r="AK44" s="170"/>
      <c r="AL44" s="170"/>
      <c r="AM44" s="170"/>
    </row>
    <row r="45" spans="1:40">
      <c r="A45" s="62"/>
      <c r="B45" s="62"/>
      <c r="C45" s="62"/>
      <c r="D45" s="62"/>
      <c r="E45" s="62"/>
      <c r="F45" s="62"/>
      <c r="G45" s="62"/>
      <c r="H45" s="62"/>
      <c r="I45" s="101"/>
      <c r="J45" s="101"/>
      <c r="K45" s="101"/>
      <c r="L45" s="101"/>
      <c r="M45" s="101"/>
      <c r="N45" s="101"/>
      <c r="O45" s="101"/>
      <c r="P45" s="101"/>
      <c r="Q45" s="62"/>
      <c r="R45" s="62"/>
      <c r="S45" s="101"/>
      <c r="T45" s="101"/>
      <c r="U45" s="101"/>
      <c r="V45" s="101"/>
      <c r="W45" s="101"/>
      <c r="X45" s="101"/>
      <c r="Y45" s="170"/>
      <c r="Z45" s="170"/>
      <c r="AA45" s="170"/>
      <c r="AB45" s="170"/>
      <c r="AC45" s="170"/>
      <c r="AD45" s="170"/>
      <c r="AE45" s="170"/>
      <c r="AF45" s="170"/>
      <c r="AG45" s="170"/>
      <c r="AH45" s="170"/>
      <c r="AI45" s="170"/>
      <c r="AJ45" s="170"/>
      <c r="AK45" s="170"/>
      <c r="AL45" s="170"/>
      <c r="AM45" s="170"/>
    </row>
    <row r="46" spans="1:40">
      <c r="A46" s="62"/>
      <c r="B46" s="62"/>
      <c r="C46" s="62"/>
      <c r="D46" s="62"/>
      <c r="E46" s="62"/>
      <c r="F46" s="62"/>
      <c r="G46" s="62"/>
      <c r="H46" s="62"/>
      <c r="I46" s="101"/>
      <c r="J46" s="101"/>
      <c r="K46" s="101"/>
      <c r="L46" s="101"/>
      <c r="M46" s="101"/>
      <c r="N46" s="101"/>
      <c r="O46" s="101"/>
      <c r="P46" s="62"/>
      <c r="Q46" s="62"/>
      <c r="R46" s="62"/>
      <c r="S46" s="62"/>
      <c r="T46" s="62"/>
      <c r="U46" s="62"/>
      <c r="V46" s="62"/>
      <c r="W46" s="62"/>
      <c r="X46" s="62"/>
    </row>
    <row r="47" spans="1:40">
      <c r="A47" s="62"/>
      <c r="B47" s="62"/>
      <c r="C47" s="62"/>
      <c r="D47" s="62"/>
      <c r="E47" s="62"/>
      <c r="F47" s="62"/>
      <c r="G47" s="62"/>
      <c r="H47" s="62"/>
      <c r="I47" s="62"/>
      <c r="J47" s="62"/>
      <c r="K47" s="62"/>
      <c r="P47" s="62"/>
      <c r="Q47" s="62"/>
      <c r="R47" s="62"/>
      <c r="S47" s="62"/>
      <c r="T47" s="62"/>
      <c r="U47" s="62"/>
      <c r="V47" s="62"/>
      <c r="W47" s="62"/>
      <c r="X47" s="62"/>
    </row>
    <row r="48" spans="1:40">
      <c r="A48" s="62"/>
      <c r="B48" s="62"/>
      <c r="C48" s="62"/>
      <c r="D48" s="62"/>
      <c r="E48" s="62"/>
      <c r="F48" s="62"/>
      <c r="G48" s="62"/>
      <c r="H48" s="62"/>
      <c r="I48" s="62"/>
      <c r="J48" s="62"/>
      <c r="K48" s="62"/>
      <c r="P48" s="62"/>
      <c r="Q48" s="62"/>
      <c r="R48" s="62"/>
      <c r="S48" s="62"/>
      <c r="T48" s="62"/>
      <c r="U48" s="62"/>
      <c r="V48" s="62"/>
      <c r="W48" s="62"/>
      <c r="X48" s="62"/>
    </row>
    <row r="49" spans="1:24">
      <c r="A49" s="62"/>
      <c r="B49" s="62"/>
      <c r="C49" s="62"/>
      <c r="D49" s="62"/>
      <c r="E49" s="62"/>
      <c r="F49" s="62"/>
      <c r="G49" s="62"/>
      <c r="H49" s="62"/>
      <c r="I49" s="62"/>
      <c r="J49" s="62"/>
      <c r="K49" s="62"/>
      <c r="L49" s="62"/>
      <c r="M49" s="62"/>
      <c r="N49" s="62"/>
      <c r="O49" s="62"/>
      <c r="P49" s="62"/>
      <c r="Q49" s="62"/>
      <c r="R49" s="62"/>
      <c r="S49" s="62"/>
      <c r="T49" s="62"/>
      <c r="U49" s="62"/>
      <c r="V49" s="62"/>
      <c r="W49" s="62"/>
      <c r="X49" s="62"/>
    </row>
    <row r="50" spans="1:24">
      <c r="A50" s="62"/>
      <c r="B50" s="62"/>
      <c r="C50" s="62"/>
      <c r="D50" s="62"/>
      <c r="E50" s="62"/>
      <c r="F50" s="62"/>
      <c r="G50" s="62"/>
      <c r="H50" s="62"/>
      <c r="I50" s="62"/>
      <c r="J50" s="62"/>
      <c r="K50" s="62"/>
      <c r="L50" s="62"/>
      <c r="M50" s="62"/>
      <c r="N50" s="62"/>
      <c r="O50" s="62"/>
      <c r="P50" s="62"/>
      <c r="Q50" s="62"/>
      <c r="R50" s="62"/>
      <c r="S50" s="62"/>
      <c r="T50" s="62"/>
      <c r="U50" s="62"/>
      <c r="V50" s="62"/>
      <c r="W50" s="62"/>
      <c r="X50" s="62"/>
    </row>
    <row r="51" spans="1:24">
      <c r="A51" s="62"/>
      <c r="B51" s="62"/>
      <c r="C51" s="62"/>
      <c r="D51" s="62"/>
      <c r="E51" s="62"/>
      <c r="F51" s="62"/>
      <c r="G51" s="62"/>
      <c r="H51" s="62"/>
      <c r="I51" s="62"/>
      <c r="J51" s="62"/>
      <c r="K51" s="62"/>
      <c r="L51" s="62"/>
      <c r="M51" s="62"/>
      <c r="N51" s="62"/>
      <c r="O51" s="62"/>
      <c r="P51" s="62"/>
      <c r="Q51" s="62"/>
      <c r="R51" s="62"/>
      <c r="S51" s="62"/>
      <c r="T51" s="62"/>
      <c r="U51" s="62"/>
      <c r="V51" s="62"/>
      <c r="W51" s="62"/>
      <c r="X51" s="62"/>
    </row>
    <row r="52" spans="1:24">
      <c r="A52" s="62"/>
      <c r="B52" s="62"/>
      <c r="C52" s="62"/>
      <c r="D52" s="62"/>
      <c r="E52" s="62"/>
      <c r="F52" s="62"/>
      <c r="G52" s="62"/>
      <c r="H52" s="62"/>
      <c r="I52" s="62"/>
      <c r="J52" s="62"/>
      <c r="K52" s="62"/>
      <c r="L52" s="62"/>
      <c r="M52" s="62"/>
      <c r="N52" s="62"/>
      <c r="O52" s="62"/>
      <c r="P52" s="62"/>
      <c r="Q52" s="62"/>
      <c r="R52" s="62"/>
      <c r="S52" s="62"/>
      <c r="T52" s="62"/>
      <c r="U52" s="62"/>
      <c r="V52" s="62"/>
      <c r="W52" s="62"/>
      <c r="X52" s="62"/>
    </row>
    <row r="53" spans="1:24">
      <c r="A53" s="62"/>
      <c r="B53" s="62"/>
      <c r="C53" s="62"/>
      <c r="D53" s="62"/>
      <c r="E53" s="62"/>
      <c r="F53" s="62"/>
      <c r="G53" s="62"/>
      <c r="H53" s="62"/>
      <c r="I53" s="62"/>
      <c r="J53" s="62"/>
      <c r="K53" s="62"/>
      <c r="L53" s="62"/>
      <c r="M53" s="62"/>
      <c r="N53" s="62"/>
      <c r="O53" s="62"/>
      <c r="P53" s="62"/>
      <c r="Q53" s="62"/>
      <c r="R53" s="62"/>
      <c r="S53" s="62"/>
      <c r="T53" s="62"/>
      <c r="U53" s="62"/>
      <c r="V53" s="62"/>
      <c r="W53" s="62"/>
      <c r="X53" s="62"/>
    </row>
    <row r="54" spans="1:24">
      <c r="A54" s="62"/>
      <c r="B54" s="62"/>
      <c r="C54" s="62"/>
      <c r="D54" s="62"/>
      <c r="E54" s="62"/>
      <c r="F54" s="62"/>
      <c r="G54" s="62"/>
      <c r="H54" s="62"/>
      <c r="I54" s="62"/>
      <c r="J54" s="62"/>
      <c r="K54" s="62"/>
      <c r="L54" s="62"/>
      <c r="M54" s="62"/>
      <c r="N54" s="62"/>
      <c r="O54" s="62"/>
      <c r="P54" s="62"/>
      <c r="Q54" s="62"/>
      <c r="R54" s="62"/>
      <c r="S54" s="62"/>
      <c r="T54" s="62"/>
      <c r="U54" s="62"/>
      <c r="V54" s="62"/>
      <c r="W54" s="62"/>
      <c r="X54" s="62"/>
    </row>
    <row r="55" spans="1:24">
      <c r="A55" s="62"/>
      <c r="B55" s="62"/>
      <c r="C55" s="62"/>
      <c r="D55" s="62"/>
      <c r="E55" s="62"/>
      <c r="F55" s="62"/>
      <c r="G55" s="62"/>
      <c r="H55" s="62"/>
      <c r="I55" s="62"/>
      <c r="J55" s="62"/>
      <c r="K55" s="62"/>
      <c r="L55" s="62"/>
      <c r="M55" s="62"/>
      <c r="N55" s="62"/>
      <c r="O55" s="62"/>
      <c r="P55" s="62"/>
      <c r="Q55" s="62"/>
      <c r="R55" s="62"/>
      <c r="S55" s="62"/>
      <c r="T55" s="62"/>
      <c r="U55" s="62"/>
      <c r="V55" s="62"/>
      <c r="W55" s="62"/>
      <c r="X55" s="62"/>
    </row>
    <row r="56" spans="1:24">
      <c r="A56" s="62"/>
      <c r="B56" s="62"/>
      <c r="C56" s="62"/>
      <c r="D56" s="62"/>
      <c r="E56" s="62"/>
      <c r="F56" s="62"/>
      <c r="G56" s="62"/>
      <c r="H56" s="62"/>
      <c r="I56" s="62"/>
      <c r="J56" s="62"/>
      <c r="K56" s="62"/>
      <c r="L56" s="62"/>
      <c r="M56" s="62"/>
      <c r="N56" s="62"/>
      <c r="O56" s="62"/>
      <c r="P56" s="62"/>
      <c r="Q56" s="62"/>
      <c r="R56" s="62"/>
      <c r="S56" s="62"/>
      <c r="T56" s="62"/>
      <c r="U56" s="62"/>
      <c r="V56" s="62"/>
      <c r="W56" s="62"/>
      <c r="X56" s="62"/>
    </row>
    <row r="57" spans="1:24">
      <c r="A57" s="62"/>
      <c r="B57" s="62"/>
      <c r="C57" s="62"/>
      <c r="D57" s="62"/>
      <c r="E57" s="62"/>
      <c r="F57" s="62"/>
      <c r="G57" s="62"/>
      <c r="H57" s="62"/>
      <c r="I57" s="62"/>
      <c r="J57" s="62"/>
      <c r="K57" s="62"/>
      <c r="L57" s="62"/>
      <c r="M57" s="62"/>
      <c r="N57" s="62"/>
      <c r="O57" s="62"/>
      <c r="P57" s="62"/>
      <c r="Q57" s="62"/>
      <c r="R57" s="62"/>
      <c r="S57" s="62"/>
      <c r="T57" s="62"/>
      <c r="U57" s="62"/>
      <c r="V57" s="62"/>
      <c r="W57" s="62"/>
      <c r="X57" s="62"/>
    </row>
    <row r="58" spans="1:24">
      <c r="A58" s="62"/>
      <c r="B58" s="62"/>
      <c r="C58" s="62"/>
      <c r="D58" s="62"/>
      <c r="E58" s="62"/>
      <c r="F58" s="62"/>
      <c r="G58" s="62"/>
      <c r="H58" s="62"/>
      <c r="I58" s="62"/>
      <c r="J58" s="62"/>
      <c r="K58" s="62"/>
      <c r="L58" s="62"/>
      <c r="M58" s="62"/>
      <c r="N58" s="62"/>
      <c r="O58" s="62"/>
      <c r="P58" s="62"/>
      <c r="Q58" s="62"/>
      <c r="R58" s="62"/>
      <c r="S58" s="62"/>
      <c r="T58" s="62"/>
      <c r="U58" s="62"/>
      <c r="V58" s="62"/>
      <c r="W58" s="62"/>
      <c r="X58" s="62"/>
    </row>
    <row r="59" spans="1:24">
      <c r="A59" s="62"/>
      <c r="B59" s="62"/>
      <c r="C59" s="62"/>
      <c r="D59" s="62"/>
      <c r="E59" s="62"/>
      <c r="F59" s="62"/>
      <c r="G59" s="62"/>
      <c r="H59" s="62"/>
      <c r="I59" s="62"/>
      <c r="J59" s="62"/>
      <c r="K59" s="62"/>
      <c r="L59" s="62"/>
      <c r="M59" s="62"/>
      <c r="N59" s="62"/>
      <c r="O59" s="62"/>
      <c r="P59" s="62"/>
      <c r="Q59" s="62"/>
      <c r="R59" s="62"/>
      <c r="S59" s="62"/>
      <c r="T59" s="62"/>
      <c r="U59" s="62"/>
      <c r="V59" s="62"/>
      <c r="W59" s="62"/>
      <c r="X59" s="62"/>
    </row>
    <row r="60" spans="1:24">
      <c r="A60" s="62"/>
      <c r="B60" s="62"/>
      <c r="C60" s="62"/>
      <c r="D60" s="62"/>
      <c r="E60" s="62"/>
      <c r="F60" s="62"/>
      <c r="G60" s="62"/>
      <c r="H60" s="62"/>
      <c r="I60" s="62"/>
      <c r="J60" s="62"/>
      <c r="K60" s="62"/>
      <c r="L60" s="62"/>
      <c r="M60" s="62"/>
      <c r="N60" s="62"/>
      <c r="O60" s="62"/>
      <c r="P60" s="62"/>
      <c r="Q60" s="62"/>
      <c r="R60" s="62"/>
      <c r="S60" s="62"/>
      <c r="T60" s="62"/>
      <c r="U60" s="62"/>
      <c r="V60" s="62"/>
      <c r="W60" s="62"/>
      <c r="X60" s="62"/>
    </row>
    <row r="61" spans="1:24">
      <c r="A61" s="62"/>
      <c r="B61" s="62"/>
      <c r="C61" s="62"/>
      <c r="D61" s="62"/>
      <c r="E61" s="62"/>
      <c r="F61" s="62"/>
      <c r="G61" s="62"/>
      <c r="H61" s="62"/>
      <c r="I61" s="62"/>
      <c r="J61" s="62"/>
      <c r="K61" s="62"/>
      <c r="L61" s="62"/>
      <c r="M61" s="62"/>
      <c r="N61" s="62"/>
      <c r="O61" s="62"/>
      <c r="P61" s="62"/>
      <c r="Q61" s="62"/>
      <c r="R61" s="62"/>
      <c r="S61" s="62"/>
      <c r="T61" s="62"/>
      <c r="U61" s="62"/>
      <c r="V61" s="62"/>
      <c r="W61" s="62"/>
      <c r="X61" s="62"/>
    </row>
    <row r="62" spans="1:24">
      <c r="A62" s="62"/>
      <c r="B62" s="62"/>
      <c r="C62" s="62"/>
      <c r="D62" s="62"/>
      <c r="E62" s="62"/>
      <c r="F62" s="62"/>
      <c r="G62" s="62"/>
      <c r="H62" s="62"/>
      <c r="I62" s="62"/>
      <c r="J62" s="62"/>
      <c r="K62" s="62"/>
      <c r="L62" s="62"/>
      <c r="M62" s="62"/>
      <c r="N62" s="62"/>
      <c r="O62" s="62"/>
      <c r="P62" s="62"/>
      <c r="Q62" s="62"/>
      <c r="R62" s="62"/>
      <c r="S62" s="62"/>
      <c r="T62" s="62"/>
      <c r="U62" s="62"/>
      <c r="V62" s="62"/>
      <c r="W62" s="62"/>
      <c r="X62" s="62"/>
    </row>
    <row r="63" spans="1:24">
      <c r="A63" s="62"/>
      <c r="B63" s="62"/>
      <c r="C63" s="62"/>
      <c r="D63" s="62"/>
      <c r="E63" s="62"/>
      <c r="F63" s="62"/>
      <c r="G63" s="62"/>
      <c r="H63" s="62"/>
      <c r="I63" s="62"/>
      <c r="J63" s="62"/>
      <c r="K63" s="62"/>
      <c r="L63" s="62"/>
      <c r="M63" s="62"/>
      <c r="N63" s="62"/>
      <c r="O63" s="62"/>
      <c r="P63" s="62"/>
      <c r="Q63" s="62"/>
      <c r="R63" s="62"/>
      <c r="S63" s="62"/>
      <c r="T63" s="62"/>
      <c r="U63" s="62"/>
      <c r="V63" s="62"/>
      <c r="W63" s="62"/>
      <c r="X63" s="62"/>
    </row>
    <row r="64" spans="1:24">
      <c r="A64" s="62"/>
      <c r="B64" s="62"/>
      <c r="C64" s="62"/>
      <c r="D64" s="62"/>
      <c r="E64" s="62"/>
      <c r="F64" s="62"/>
      <c r="G64" s="62"/>
      <c r="H64" s="62"/>
      <c r="I64" s="62"/>
      <c r="J64" s="62"/>
      <c r="K64" s="62"/>
      <c r="L64" s="62"/>
      <c r="M64" s="62"/>
      <c r="N64" s="62"/>
      <c r="O64" s="62"/>
      <c r="P64" s="62"/>
      <c r="Q64" s="62"/>
      <c r="R64" s="62"/>
      <c r="S64" s="62"/>
      <c r="T64" s="62"/>
      <c r="U64" s="62"/>
      <c r="V64" s="62"/>
      <c r="W64" s="62"/>
      <c r="X64" s="62"/>
    </row>
    <row r="65" spans="1:24">
      <c r="A65" s="62"/>
      <c r="B65" s="62"/>
      <c r="C65" s="62"/>
      <c r="D65" s="62"/>
      <c r="E65" s="62"/>
      <c r="F65" s="62"/>
      <c r="G65" s="62"/>
      <c r="H65" s="62"/>
      <c r="I65" s="62"/>
      <c r="J65" s="62"/>
      <c r="K65" s="62"/>
      <c r="L65" s="62"/>
      <c r="M65" s="62"/>
      <c r="N65" s="62"/>
      <c r="O65" s="62"/>
      <c r="P65" s="62"/>
      <c r="Q65" s="62"/>
      <c r="R65" s="62"/>
      <c r="S65" s="62"/>
      <c r="T65" s="62"/>
      <c r="U65" s="62"/>
      <c r="V65" s="62"/>
      <c r="W65" s="62"/>
      <c r="X65" s="62"/>
    </row>
    <row r="66" spans="1:24">
      <c r="A66" s="62"/>
      <c r="B66" s="62"/>
      <c r="C66" s="62"/>
      <c r="D66" s="62"/>
      <c r="E66" s="62"/>
      <c r="F66" s="62"/>
      <c r="G66" s="62"/>
      <c r="H66" s="62"/>
      <c r="I66" s="62"/>
      <c r="J66" s="62"/>
      <c r="K66" s="62"/>
      <c r="L66" s="62"/>
      <c r="M66" s="62"/>
      <c r="N66" s="62"/>
      <c r="O66" s="62"/>
      <c r="P66" s="62"/>
      <c r="Q66" s="62"/>
      <c r="R66" s="62"/>
      <c r="S66" s="62"/>
      <c r="T66" s="62"/>
      <c r="U66" s="62"/>
      <c r="V66" s="62"/>
      <c r="W66" s="62"/>
      <c r="X66" s="62"/>
    </row>
    <row r="67" spans="1:24">
      <c r="A67" s="62"/>
      <c r="B67" s="62"/>
      <c r="C67" s="62"/>
      <c r="D67" s="62"/>
      <c r="E67" s="62"/>
      <c r="F67" s="62"/>
      <c r="G67" s="62"/>
      <c r="H67" s="62"/>
      <c r="I67" s="62"/>
      <c r="J67" s="62"/>
      <c r="K67" s="62"/>
      <c r="L67" s="62"/>
      <c r="M67" s="62"/>
      <c r="N67" s="62"/>
      <c r="O67" s="62"/>
      <c r="P67" s="62"/>
      <c r="Q67" s="62"/>
      <c r="R67" s="62"/>
      <c r="S67" s="62"/>
      <c r="T67" s="62"/>
      <c r="U67" s="62"/>
      <c r="V67" s="62"/>
      <c r="W67" s="62"/>
      <c r="X67" s="62"/>
    </row>
    <row r="68" spans="1:24">
      <c r="A68" s="62"/>
      <c r="B68" s="62"/>
      <c r="C68" s="62"/>
      <c r="D68" s="62"/>
      <c r="E68" s="62"/>
      <c r="F68" s="62"/>
      <c r="G68" s="62"/>
      <c r="H68" s="62"/>
      <c r="I68" s="62"/>
      <c r="J68" s="62"/>
      <c r="K68" s="62"/>
      <c r="L68" s="62"/>
      <c r="M68" s="62"/>
      <c r="N68" s="62"/>
      <c r="O68" s="62"/>
      <c r="P68" s="62"/>
      <c r="Q68" s="62"/>
      <c r="R68" s="62"/>
      <c r="S68" s="62"/>
      <c r="T68" s="62"/>
      <c r="U68" s="62"/>
      <c r="V68" s="62"/>
      <c r="W68" s="62"/>
      <c r="X68" s="62"/>
    </row>
    <row r="69" spans="1:24">
      <c r="A69" s="62"/>
      <c r="B69" s="62"/>
      <c r="C69" s="62"/>
      <c r="D69" s="62"/>
      <c r="E69" s="62"/>
      <c r="F69" s="62"/>
      <c r="G69" s="62"/>
      <c r="H69" s="62"/>
      <c r="I69" s="62"/>
      <c r="J69" s="62"/>
      <c r="K69" s="62"/>
      <c r="L69" s="62"/>
      <c r="M69" s="62"/>
      <c r="N69" s="62"/>
      <c r="O69" s="62"/>
      <c r="P69" s="62"/>
      <c r="Q69" s="62"/>
      <c r="R69" s="62"/>
      <c r="S69" s="62"/>
      <c r="T69" s="62"/>
      <c r="U69" s="62"/>
      <c r="V69" s="62"/>
      <c r="W69" s="62"/>
      <c r="X69" s="62"/>
    </row>
    <row r="70" spans="1:24">
      <c r="A70" s="62"/>
      <c r="B70" s="62"/>
      <c r="C70" s="62"/>
      <c r="D70" s="62"/>
      <c r="E70" s="62"/>
      <c r="F70" s="62"/>
      <c r="G70" s="62"/>
      <c r="H70" s="62"/>
      <c r="I70" s="62"/>
      <c r="J70" s="62"/>
      <c r="K70" s="62"/>
      <c r="L70" s="62"/>
      <c r="M70" s="62"/>
      <c r="N70" s="62"/>
      <c r="O70" s="62"/>
      <c r="P70" s="62"/>
      <c r="Q70" s="62"/>
      <c r="R70" s="62"/>
      <c r="S70" s="62"/>
      <c r="T70" s="62"/>
      <c r="U70" s="62"/>
      <c r="V70" s="62"/>
      <c r="W70" s="62"/>
      <c r="X70" s="62"/>
    </row>
    <row r="71" spans="1:24">
      <c r="A71" s="62"/>
      <c r="B71" s="62"/>
      <c r="C71" s="62"/>
      <c r="D71" s="62"/>
      <c r="E71" s="62"/>
      <c r="F71" s="62"/>
      <c r="G71" s="62"/>
      <c r="H71" s="62"/>
      <c r="I71" s="62"/>
      <c r="J71" s="62"/>
      <c r="K71" s="62"/>
      <c r="L71" s="62"/>
      <c r="M71" s="62"/>
      <c r="N71" s="62"/>
      <c r="O71" s="62"/>
      <c r="P71" s="62"/>
      <c r="Q71" s="62"/>
      <c r="R71" s="62"/>
      <c r="S71" s="62"/>
      <c r="T71" s="62"/>
      <c r="U71" s="62"/>
      <c r="V71" s="62"/>
      <c r="W71" s="62"/>
      <c r="X71" s="62"/>
    </row>
    <row r="72" spans="1:24">
      <c r="A72" s="62"/>
      <c r="B72" s="62"/>
      <c r="C72" s="62"/>
      <c r="D72" s="62"/>
      <c r="E72" s="62"/>
      <c r="F72" s="62"/>
      <c r="G72" s="62"/>
      <c r="H72" s="62"/>
      <c r="I72" s="62"/>
      <c r="J72" s="62"/>
      <c r="K72" s="62"/>
      <c r="L72" s="62"/>
      <c r="M72" s="62"/>
      <c r="N72" s="62"/>
      <c r="O72" s="62"/>
      <c r="P72" s="62"/>
      <c r="Q72" s="62"/>
      <c r="R72" s="62"/>
      <c r="S72" s="62"/>
      <c r="T72" s="62"/>
      <c r="U72" s="62"/>
      <c r="V72" s="62"/>
      <c r="W72" s="62"/>
      <c r="X72" s="62"/>
    </row>
    <row r="73" spans="1:24">
      <c r="A73" s="62"/>
      <c r="B73" s="62"/>
      <c r="C73" s="62"/>
      <c r="D73" s="62"/>
      <c r="E73" s="62"/>
      <c r="F73" s="62"/>
      <c r="G73" s="62"/>
      <c r="H73" s="62"/>
      <c r="I73" s="62"/>
      <c r="J73" s="62"/>
      <c r="K73" s="62"/>
      <c r="L73" s="62"/>
      <c r="M73" s="62"/>
      <c r="N73" s="62"/>
      <c r="O73" s="62"/>
      <c r="P73" s="62"/>
      <c r="Q73" s="62"/>
      <c r="R73" s="62"/>
      <c r="S73" s="62"/>
      <c r="T73" s="62"/>
      <c r="U73" s="62"/>
      <c r="V73" s="62"/>
      <c r="W73" s="62"/>
      <c r="X73" s="62"/>
    </row>
    <row r="74" spans="1:24">
      <c r="A74" s="62"/>
      <c r="B74" s="62"/>
      <c r="C74" s="62"/>
      <c r="D74" s="62"/>
      <c r="E74" s="62"/>
      <c r="F74" s="62"/>
      <c r="G74" s="62"/>
      <c r="H74" s="62"/>
      <c r="I74" s="62"/>
      <c r="J74" s="62"/>
      <c r="K74" s="62"/>
      <c r="L74" s="62"/>
      <c r="M74" s="62"/>
      <c r="N74" s="62"/>
      <c r="O74" s="62"/>
      <c r="P74" s="62"/>
      <c r="Q74" s="62"/>
      <c r="R74" s="62"/>
      <c r="S74" s="62"/>
      <c r="T74" s="62"/>
      <c r="U74" s="62"/>
      <c r="V74" s="62"/>
      <c r="W74" s="62"/>
      <c r="X74" s="62"/>
    </row>
    <row r="75" spans="1:24">
      <c r="A75" s="62"/>
      <c r="B75" s="62"/>
      <c r="C75" s="62"/>
      <c r="D75" s="62"/>
      <c r="E75" s="62"/>
      <c r="F75" s="62"/>
      <c r="G75" s="62"/>
      <c r="H75" s="62"/>
      <c r="I75" s="62"/>
      <c r="J75" s="62"/>
      <c r="K75" s="62"/>
      <c r="L75" s="62"/>
      <c r="M75" s="62"/>
      <c r="N75" s="62"/>
      <c r="O75" s="62"/>
      <c r="P75" s="62"/>
      <c r="Q75" s="62"/>
      <c r="R75" s="62"/>
      <c r="S75" s="62"/>
      <c r="T75" s="62"/>
      <c r="U75" s="62"/>
      <c r="V75" s="62"/>
      <c r="W75" s="62"/>
      <c r="X75" s="62"/>
    </row>
    <row r="76" spans="1:24">
      <c r="A76" s="62"/>
      <c r="B76" s="62"/>
      <c r="C76" s="62"/>
      <c r="D76" s="62"/>
      <c r="E76" s="62"/>
      <c r="F76" s="62"/>
      <c r="G76" s="62"/>
      <c r="H76" s="62"/>
      <c r="I76" s="62"/>
      <c r="J76" s="62"/>
      <c r="K76" s="62"/>
      <c r="L76" s="62"/>
      <c r="M76" s="62"/>
      <c r="N76" s="62"/>
      <c r="O76" s="62"/>
      <c r="P76" s="62"/>
      <c r="Q76" s="62"/>
      <c r="R76" s="62"/>
      <c r="S76" s="62"/>
      <c r="T76" s="62"/>
      <c r="U76" s="62"/>
      <c r="V76" s="62"/>
      <c r="W76" s="62"/>
      <c r="X76" s="62"/>
    </row>
    <row r="77" spans="1:24">
      <c r="A77" s="62"/>
      <c r="B77" s="62"/>
      <c r="C77" s="62"/>
      <c r="D77" s="62"/>
      <c r="E77" s="62"/>
      <c r="F77" s="62"/>
      <c r="G77" s="62"/>
      <c r="H77" s="62"/>
      <c r="I77" s="62"/>
      <c r="J77" s="62"/>
      <c r="K77" s="62"/>
      <c r="L77" s="62"/>
      <c r="M77" s="62"/>
      <c r="N77" s="62"/>
      <c r="O77" s="62"/>
      <c r="P77" s="62"/>
      <c r="Q77" s="62"/>
      <c r="R77" s="62"/>
      <c r="S77" s="62"/>
      <c r="T77" s="62"/>
      <c r="U77" s="62"/>
      <c r="V77" s="62"/>
      <c r="W77" s="62"/>
      <c r="X77" s="62"/>
    </row>
    <row r="78" spans="1:24">
      <c r="A78" s="62"/>
      <c r="B78" s="62"/>
      <c r="C78" s="62"/>
      <c r="D78" s="62"/>
      <c r="E78" s="62"/>
      <c r="F78" s="62"/>
      <c r="G78" s="62"/>
      <c r="H78" s="62"/>
      <c r="I78" s="62"/>
      <c r="J78" s="62"/>
      <c r="K78" s="62"/>
      <c r="L78" s="62"/>
      <c r="M78" s="62"/>
      <c r="N78" s="62"/>
      <c r="O78" s="62"/>
      <c r="P78" s="62"/>
      <c r="Q78" s="62"/>
      <c r="R78" s="62"/>
      <c r="S78" s="62"/>
      <c r="T78" s="62"/>
      <c r="U78" s="62"/>
      <c r="V78" s="62"/>
      <c r="W78" s="62"/>
      <c r="X78" s="62"/>
    </row>
    <row r="79" spans="1:24">
      <c r="A79" s="62"/>
      <c r="B79" s="62"/>
      <c r="C79" s="62"/>
      <c r="D79" s="62"/>
      <c r="E79" s="62"/>
      <c r="F79" s="62"/>
      <c r="G79" s="62"/>
      <c r="H79" s="62"/>
      <c r="I79" s="62"/>
      <c r="J79" s="62"/>
      <c r="K79" s="62"/>
      <c r="L79" s="62"/>
      <c r="M79" s="62"/>
      <c r="N79" s="62"/>
      <c r="O79" s="62"/>
      <c r="P79" s="62"/>
      <c r="Q79" s="62"/>
      <c r="R79" s="62"/>
      <c r="S79" s="62"/>
      <c r="T79" s="62"/>
      <c r="U79" s="62"/>
      <c r="V79" s="62"/>
      <c r="W79" s="62"/>
      <c r="X79" s="62"/>
    </row>
    <row r="80" spans="1:24">
      <c r="A80" s="62"/>
      <c r="B80" s="62"/>
      <c r="C80" s="62"/>
      <c r="D80" s="62"/>
      <c r="E80" s="62"/>
      <c r="F80" s="62"/>
      <c r="G80" s="62"/>
      <c r="H80" s="62"/>
      <c r="I80" s="62"/>
      <c r="J80" s="62"/>
      <c r="K80" s="62"/>
      <c r="L80" s="62"/>
      <c r="M80" s="62"/>
      <c r="N80" s="62"/>
      <c r="O80" s="62"/>
      <c r="P80" s="62"/>
      <c r="Q80" s="62"/>
      <c r="R80" s="62"/>
      <c r="S80" s="62"/>
      <c r="T80" s="62"/>
      <c r="U80" s="62"/>
      <c r="V80" s="62"/>
      <c r="W80" s="62"/>
      <c r="X80" s="62"/>
    </row>
    <row r="81" spans="1:24">
      <c r="A81" s="62"/>
      <c r="B81" s="62"/>
      <c r="C81" s="62"/>
      <c r="D81" s="62"/>
      <c r="E81" s="62"/>
      <c r="F81" s="62"/>
      <c r="G81" s="62"/>
      <c r="H81" s="62"/>
      <c r="I81" s="62"/>
      <c r="J81" s="62"/>
      <c r="K81" s="62"/>
      <c r="L81" s="62"/>
      <c r="M81" s="62"/>
      <c r="N81" s="62"/>
      <c r="O81" s="62"/>
      <c r="P81" s="62"/>
      <c r="Q81" s="62"/>
      <c r="R81" s="62"/>
      <c r="S81" s="62"/>
      <c r="T81" s="62"/>
      <c r="U81" s="62"/>
      <c r="V81" s="62"/>
      <c r="W81" s="62"/>
      <c r="X81" s="62"/>
    </row>
    <row r="82" spans="1:24">
      <c r="A82" s="62"/>
      <c r="B82" s="62"/>
      <c r="C82" s="62"/>
      <c r="D82" s="62"/>
      <c r="E82" s="62"/>
      <c r="F82" s="62"/>
      <c r="G82" s="62"/>
      <c r="H82" s="62"/>
      <c r="I82" s="62"/>
      <c r="J82" s="62"/>
      <c r="K82" s="62"/>
      <c r="L82" s="62"/>
      <c r="M82" s="62"/>
      <c r="N82" s="62"/>
      <c r="O82" s="62"/>
      <c r="P82" s="62"/>
      <c r="Q82" s="62"/>
      <c r="R82" s="62"/>
      <c r="S82" s="62"/>
      <c r="T82" s="62"/>
      <c r="U82" s="62"/>
      <c r="V82" s="62"/>
      <c r="W82" s="62"/>
      <c r="X82" s="62"/>
    </row>
    <row r="83" spans="1:24">
      <c r="A83" s="62"/>
      <c r="B83" s="62"/>
      <c r="C83" s="62"/>
      <c r="D83" s="62"/>
      <c r="E83" s="62"/>
      <c r="F83" s="62"/>
      <c r="G83" s="62"/>
      <c r="H83" s="62"/>
      <c r="I83" s="62"/>
      <c r="J83" s="62"/>
      <c r="K83" s="62"/>
      <c r="L83" s="62"/>
      <c r="M83" s="62"/>
      <c r="N83" s="62"/>
      <c r="O83" s="62"/>
      <c r="P83" s="62"/>
      <c r="Q83" s="62"/>
      <c r="R83" s="62"/>
      <c r="S83" s="62"/>
      <c r="T83" s="62"/>
      <c r="U83" s="62"/>
      <c r="V83" s="62"/>
      <c r="W83" s="62"/>
      <c r="X83" s="62"/>
    </row>
    <row r="84" spans="1:24">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c r="A85" s="62"/>
      <c r="B85" s="62"/>
      <c r="C85" s="62"/>
      <c r="D85" s="62"/>
      <c r="E85" s="62"/>
      <c r="F85" s="62"/>
      <c r="G85" s="62"/>
      <c r="H85" s="62"/>
      <c r="I85" s="62"/>
      <c r="J85" s="62"/>
      <c r="K85" s="62"/>
      <c r="L85" s="62"/>
      <c r="M85" s="62"/>
      <c r="N85" s="62"/>
      <c r="O85" s="62"/>
      <c r="P85" s="62"/>
      <c r="Q85" s="62"/>
      <c r="R85" s="62"/>
      <c r="S85" s="62"/>
      <c r="T85" s="62"/>
      <c r="U85" s="62"/>
      <c r="V85" s="62"/>
      <c r="W85" s="62"/>
      <c r="X85" s="62"/>
    </row>
    <row r="86" spans="1:24">
      <c r="A86" s="62"/>
      <c r="B86" s="62"/>
      <c r="C86" s="62"/>
      <c r="D86" s="62"/>
      <c r="E86" s="62"/>
      <c r="F86" s="62"/>
      <c r="G86" s="62"/>
      <c r="H86" s="62"/>
      <c r="I86" s="62"/>
      <c r="J86" s="62"/>
      <c r="K86" s="62"/>
      <c r="L86" s="62"/>
      <c r="M86" s="62"/>
      <c r="N86" s="62"/>
      <c r="O86" s="62"/>
      <c r="P86" s="62"/>
      <c r="Q86" s="62"/>
      <c r="R86" s="62"/>
      <c r="S86" s="62"/>
      <c r="T86" s="62"/>
      <c r="U86" s="62"/>
      <c r="V86" s="62"/>
      <c r="W86" s="62"/>
      <c r="X86" s="62"/>
    </row>
    <row r="87" spans="1:24">
      <c r="A87" s="62"/>
      <c r="B87" s="62"/>
      <c r="C87" s="62"/>
      <c r="D87" s="62"/>
      <c r="E87" s="62"/>
      <c r="F87" s="62"/>
      <c r="G87" s="62"/>
      <c r="H87" s="62"/>
      <c r="I87" s="62"/>
      <c r="J87" s="62"/>
      <c r="K87" s="62"/>
      <c r="L87" s="62"/>
      <c r="M87" s="62"/>
      <c r="N87" s="62"/>
      <c r="O87" s="62"/>
      <c r="P87" s="62"/>
      <c r="Q87" s="62"/>
      <c r="R87" s="62"/>
      <c r="S87" s="62"/>
      <c r="T87" s="62"/>
      <c r="U87" s="62"/>
      <c r="V87" s="62"/>
      <c r="W87" s="62"/>
      <c r="X87" s="62"/>
    </row>
    <row r="88" spans="1:24">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1:24">
      <c r="A89" s="62"/>
      <c r="B89" s="62"/>
      <c r="C89" s="62"/>
      <c r="D89" s="62"/>
      <c r="E89" s="62"/>
      <c r="F89" s="62"/>
      <c r="G89" s="62"/>
      <c r="H89" s="62"/>
      <c r="I89" s="62"/>
      <c r="J89" s="62"/>
      <c r="K89" s="62"/>
      <c r="L89" s="62"/>
      <c r="M89" s="62"/>
      <c r="N89" s="62"/>
      <c r="O89" s="62"/>
      <c r="P89" s="62"/>
      <c r="Q89" s="62"/>
      <c r="R89" s="62"/>
      <c r="S89" s="62"/>
      <c r="T89" s="62"/>
      <c r="U89" s="62"/>
      <c r="V89" s="62"/>
      <c r="W89" s="62"/>
      <c r="X89" s="62"/>
    </row>
    <row r="90" spans="1:24">
      <c r="A90" s="62"/>
      <c r="B90" s="62"/>
      <c r="C90" s="62"/>
      <c r="D90" s="62"/>
      <c r="E90" s="62"/>
      <c r="F90" s="62"/>
      <c r="G90" s="62"/>
      <c r="H90" s="62"/>
      <c r="I90" s="62"/>
      <c r="J90" s="62"/>
      <c r="K90" s="62"/>
      <c r="L90" s="62"/>
      <c r="M90" s="62"/>
      <c r="N90" s="62"/>
      <c r="O90" s="62"/>
      <c r="P90" s="62"/>
      <c r="Q90" s="62"/>
      <c r="R90" s="62"/>
      <c r="S90" s="62"/>
      <c r="T90" s="62"/>
      <c r="U90" s="62"/>
      <c r="V90" s="62"/>
      <c r="W90" s="62"/>
      <c r="X90" s="62"/>
    </row>
    <row r="91" spans="1:24">
      <c r="A91" s="62"/>
      <c r="B91" s="62"/>
      <c r="C91" s="62"/>
      <c r="D91" s="62"/>
      <c r="E91" s="62"/>
      <c r="F91" s="62"/>
      <c r="G91" s="62"/>
      <c r="H91" s="62"/>
      <c r="I91" s="62"/>
      <c r="J91" s="62"/>
      <c r="K91" s="62"/>
      <c r="P91" s="62"/>
      <c r="Q91" s="62"/>
      <c r="R91" s="62"/>
      <c r="S91" s="62"/>
      <c r="T91" s="62"/>
      <c r="U91" s="62"/>
      <c r="V91" s="62"/>
      <c r="W91" s="62"/>
      <c r="X91" s="62"/>
    </row>
    <row r="92" spans="1:24">
      <c r="A92" s="62"/>
      <c r="B92" s="62"/>
      <c r="C92" s="62"/>
      <c r="D92" s="62"/>
      <c r="E92" s="62"/>
      <c r="F92" s="62"/>
      <c r="G92" s="62"/>
      <c r="H92" s="62"/>
      <c r="P92" s="62"/>
      <c r="Q92" s="62"/>
      <c r="R92" s="62"/>
      <c r="S92" s="62"/>
      <c r="T92" s="62"/>
      <c r="U92" s="62"/>
      <c r="V92" s="62"/>
      <c r="W92" s="62"/>
      <c r="X92" s="62"/>
    </row>
    <row r="93" spans="1:24">
      <c r="A93" s="62"/>
      <c r="B93" s="62"/>
      <c r="C93" s="62"/>
      <c r="D93" s="62"/>
      <c r="E93" s="62"/>
      <c r="F93" s="62"/>
      <c r="G93" s="62"/>
      <c r="P93" s="62"/>
      <c r="Q93" s="62"/>
      <c r="R93" s="62"/>
      <c r="S93" s="62"/>
      <c r="T93" s="62"/>
      <c r="U93" s="62"/>
      <c r="V93" s="62"/>
      <c r="W93" s="62"/>
      <c r="X93" s="62"/>
    </row>
    <row r="94" spans="1:24">
      <c r="P94" s="62"/>
      <c r="S94" s="62"/>
      <c r="T94" s="62"/>
      <c r="U94" s="62"/>
      <c r="V94" s="62"/>
      <c r="W94" s="62"/>
      <c r="X94" s="62"/>
    </row>
  </sheetData>
  <mergeCells count="20">
    <mergeCell ref="I11:L11"/>
    <mergeCell ref="D4:D5"/>
    <mergeCell ref="E4:E5"/>
    <mergeCell ref="D11:E12"/>
    <mergeCell ref="I12:L13"/>
    <mergeCell ref="M12:M13"/>
    <mergeCell ref="J14:L15"/>
    <mergeCell ref="M14:M15"/>
    <mergeCell ref="J16:L17"/>
    <mergeCell ref="M16:M17"/>
    <mergeCell ref="J18:L19"/>
    <mergeCell ref="M18:M19"/>
    <mergeCell ref="J20:L21"/>
    <mergeCell ref="M20:M21"/>
    <mergeCell ref="J22:L23"/>
    <mergeCell ref="M22:M23"/>
    <mergeCell ref="J24:L25"/>
    <mergeCell ref="M24:M25"/>
    <mergeCell ref="I26:L27"/>
    <mergeCell ref="M26:M27"/>
  </mergeCells>
  <phoneticPr fontId="1"/>
  <printOptions horizontalCentered="1"/>
  <pageMargins left="0.39370078740157483" right="0.39370078740157483" top="0.74803149606299213" bottom="0.74803149606299213" header="0.31496062992125984" footer="0.31496062992125984"/>
  <pageSetup paperSize="9" fitToWidth="1" fitToHeight="1" orientation="landscape"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H115"/>
  <sheetViews>
    <sheetView view="pageBreakPreview" zoomScaleSheetLayoutView="100" workbookViewId="0">
      <selection activeCell="C3" sqref="C3"/>
    </sheetView>
  </sheetViews>
  <sheetFormatPr defaultRowHeight="13.5"/>
  <cols>
    <col min="1" max="1" width="4.875" customWidth="1"/>
    <col min="2" max="2" width="3.25" customWidth="1"/>
    <col min="3" max="3" width="7.375" customWidth="1"/>
    <col min="4" max="4" width="15.25" customWidth="1"/>
    <col min="5" max="7" width="11.75" customWidth="1"/>
  </cols>
  <sheetData>
    <row r="1" spans="1:8" ht="16.149999999999999" customHeight="1">
      <c r="A1" s="62"/>
      <c r="B1" s="62" t="s">
        <v>53</v>
      </c>
      <c r="C1" s="62"/>
      <c r="D1" s="62"/>
      <c r="E1" s="62"/>
    </row>
    <row r="2" spans="1:8" ht="16.149999999999999" customHeight="1">
      <c r="A2" s="171"/>
      <c r="B2" s="62"/>
      <c r="C2" s="62"/>
      <c r="D2" s="62"/>
      <c r="E2" s="62"/>
      <c r="F2" s="183"/>
      <c r="G2" s="183"/>
    </row>
    <row r="3" spans="1:8" ht="16.149999999999999" customHeight="1">
      <c r="A3" s="172"/>
      <c r="B3" s="62" t="s">
        <v>40</v>
      </c>
      <c r="C3" s="62"/>
      <c r="D3" s="174" t="str">
        <f>単価入力!$B$2</f>
        <v>旭川軽費園</v>
      </c>
      <c r="E3" s="176"/>
      <c r="F3" s="182"/>
      <c r="G3" s="183"/>
    </row>
    <row r="4" spans="1:8" ht="16.149999999999999" customHeight="1">
      <c r="A4" s="172"/>
      <c r="B4" s="62"/>
      <c r="C4" s="66" t="s">
        <v>59</v>
      </c>
      <c r="D4" s="75"/>
      <c r="E4" s="177" t="s">
        <v>54</v>
      </c>
      <c r="F4" s="177"/>
      <c r="G4" s="190"/>
      <c r="H4" s="189"/>
    </row>
    <row r="5" spans="1:8" ht="16.149999999999999" customHeight="1">
      <c r="A5" s="171"/>
      <c r="B5" s="62"/>
      <c r="C5" s="67"/>
      <c r="D5" s="76"/>
      <c r="E5" s="175" t="s">
        <v>67</v>
      </c>
      <c r="F5" s="184" t="s">
        <v>68</v>
      </c>
      <c r="G5" s="120" t="s">
        <v>36</v>
      </c>
      <c r="H5" s="189"/>
    </row>
    <row r="6" spans="1:8" ht="16.149999999999999" customHeight="1">
      <c r="A6" s="172"/>
      <c r="B6" s="62"/>
      <c r="C6" s="73"/>
      <c r="D6" s="81"/>
      <c r="E6" s="178"/>
      <c r="F6" s="185"/>
      <c r="G6" s="191"/>
      <c r="H6" s="189"/>
    </row>
    <row r="7" spans="1:8" ht="16.149999999999999" customHeight="1">
      <c r="A7" s="171"/>
      <c r="B7" s="62"/>
      <c r="C7" s="69" t="s">
        <v>55</v>
      </c>
      <c r="D7" s="78"/>
      <c r="E7" s="179"/>
      <c r="F7" s="186"/>
      <c r="G7" s="192">
        <f t="shared" ref="G7:G23" si="0">E7+F7</f>
        <v>0</v>
      </c>
      <c r="H7" s="189"/>
    </row>
    <row r="8" spans="1:8" ht="16.149999999999999" customHeight="1">
      <c r="A8" s="171"/>
      <c r="B8" s="62"/>
      <c r="C8" s="69"/>
      <c r="D8" s="78"/>
      <c r="E8" s="179"/>
      <c r="F8" s="186"/>
      <c r="G8" s="192">
        <f t="shared" si="0"/>
        <v>0</v>
      </c>
      <c r="H8" s="189"/>
    </row>
    <row r="9" spans="1:8" ht="16.149999999999999" customHeight="1">
      <c r="A9" s="171"/>
      <c r="B9" s="62"/>
      <c r="C9" s="69" t="s">
        <v>57</v>
      </c>
      <c r="D9" s="78"/>
      <c r="E9" s="179"/>
      <c r="F9" s="186"/>
      <c r="G9" s="192">
        <f t="shared" si="0"/>
        <v>0</v>
      </c>
      <c r="H9" s="189"/>
    </row>
    <row r="10" spans="1:8" ht="16.149999999999999" customHeight="1">
      <c r="A10" s="171"/>
      <c r="B10" s="62"/>
      <c r="C10" s="69"/>
      <c r="D10" s="78"/>
      <c r="E10" s="179"/>
      <c r="F10" s="186"/>
      <c r="G10" s="192">
        <f t="shared" si="0"/>
        <v>0</v>
      </c>
      <c r="H10" s="189"/>
    </row>
    <row r="11" spans="1:8" ht="16.149999999999999" customHeight="1">
      <c r="A11" s="171"/>
      <c r="B11" s="62"/>
      <c r="C11" s="69" t="s">
        <v>58</v>
      </c>
      <c r="D11" s="78"/>
      <c r="E11" s="179"/>
      <c r="F11" s="186"/>
      <c r="G11" s="192">
        <f t="shared" si="0"/>
        <v>0</v>
      </c>
      <c r="H11" s="189"/>
    </row>
    <row r="12" spans="1:8" ht="16.149999999999999" customHeight="1">
      <c r="A12" s="171"/>
      <c r="B12" s="62"/>
      <c r="C12" s="69"/>
      <c r="D12" s="78"/>
      <c r="E12" s="179"/>
      <c r="F12" s="186"/>
      <c r="G12" s="192">
        <f t="shared" si="0"/>
        <v>0</v>
      </c>
      <c r="H12" s="189"/>
    </row>
    <row r="13" spans="1:8" ht="16.149999999999999" customHeight="1">
      <c r="A13" s="171"/>
      <c r="B13" s="62"/>
      <c r="C13" s="69" t="s">
        <v>56</v>
      </c>
      <c r="D13" s="78"/>
      <c r="E13" s="180"/>
      <c r="F13" s="187"/>
      <c r="G13" s="192">
        <f t="shared" si="0"/>
        <v>0</v>
      </c>
      <c r="H13" s="189"/>
    </row>
    <row r="14" spans="1:8" ht="16.149999999999999" customHeight="1">
      <c r="A14" s="171"/>
      <c r="B14" s="62"/>
      <c r="C14" s="69"/>
      <c r="D14" s="78"/>
      <c r="E14" s="180"/>
      <c r="F14" s="187"/>
      <c r="G14" s="192">
        <f t="shared" si="0"/>
        <v>0</v>
      </c>
      <c r="H14" s="189"/>
    </row>
    <row r="15" spans="1:8" ht="16.149999999999999" customHeight="1">
      <c r="A15" s="171"/>
      <c r="B15" s="62"/>
      <c r="C15" s="69" t="s">
        <v>60</v>
      </c>
      <c r="D15" s="78"/>
      <c r="E15" s="179"/>
      <c r="F15" s="186"/>
      <c r="G15" s="192">
        <f t="shared" si="0"/>
        <v>0</v>
      </c>
      <c r="H15" s="189"/>
    </row>
    <row r="16" spans="1:8" ht="16.149999999999999" customHeight="1">
      <c r="A16" s="171"/>
      <c r="B16" s="62"/>
      <c r="C16" s="69"/>
      <c r="D16" s="78"/>
      <c r="E16" s="179"/>
      <c r="F16" s="186"/>
      <c r="G16" s="192">
        <f t="shared" si="0"/>
        <v>0</v>
      </c>
      <c r="H16" s="189"/>
    </row>
    <row r="17" spans="1:8" ht="16.149999999999999" customHeight="1">
      <c r="A17" s="171"/>
      <c r="B17" s="62"/>
      <c r="C17" s="69" t="s">
        <v>62</v>
      </c>
      <c r="D17" s="78"/>
      <c r="E17" s="179"/>
      <c r="F17" s="186"/>
      <c r="G17" s="192">
        <f t="shared" si="0"/>
        <v>0</v>
      </c>
      <c r="H17" s="189"/>
    </row>
    <row r="18" spans="1:8" ht="16.149999999999999" customHeight="1">
      <c r="A18" s="171"/>
      <c r="B18" s="62"/>
      <c r="C18" s="69"/>
      <c r="D18" s="78"/>
      <c r="E18" s="179"/>
      <c r="F18" s="186"/>
      <c r="G18" s="192">
        <f t="shared" si="0"/>
        <v>0</v>
      </c>
      <c r="H18" s="189"/>
    </row>
    <row r="19" spans="1:8" ht="16.149999999999999" customHeight="1">
      <c r="A19" s="171"/>
      <c r="B19" s="62"/>
      <c r="C19" s="69" t="s">
        <v>22</v>
      </c>
      <c r="D19" s="78"/>
      <c r="E19" s="179"/>
      <c r="F19" s="186"/>
      <c r="G19" s="192">
        <f t="shared" si="0"/>
        <v>0</v>
      </c>
      <c r="H19" s="189"/>
    </row>
    <row r="20" spans="1:8" ht="16.149999999999999" customHeight="1">
      <c r="A20" s="171"/>
      <c r="B20" s="62"/>
      <c r="C20" s="69"/>
      <c r="D20" s="78"/>
      <c r="E20" s="179"/>
      <c r="F20" s="186"/>
      <c r="G20" s="192">
        <f t="shared" si="0"/>
        <v>0</v>
      </c>
      <c r="H20" s="189"/>
    </row>
    <row r="21" spans="1:8" ht="16.149999999999999" customHeight="1">
      <c r="A21" s="171"/>
      <c r="B21" s="62"/>
      <c r="C21" s="69" t="s">
        <v>15</v>
      </c>
      <c r="D21" s="78"/>
      <c r="E21" s="179"/>
      <c r="F21" s="186"/>
      <c r="G21" s="192">
        <f t="shared" si="0"/>
        <v>0</v>
      </c>
      <c r="H21" s="189"/>
    </row>
    <row r="22" spans="1:8" ht="16.149999999999999" customHeight="1">
      <c r="A22" s="171"/>
      <c r="B22" s="62"/>
      <c r="C22" s="69"/>
      <c r="D22" s="78"/>
      <c r="E22" s="179"/>
      <c r="F22" s="186"/>
      <c r="G22" s="192">
        <f t="shared" si="0"/>
        <v>0</v>
      </c>
      <c r="H22" s="189"/>
    </row>
    <row r="23" spans="1:8" ht="16.149999999999999" customHeight="1">
      <c r="A23" s="171"/>
      <c r="B23" s="62"/>
      <c r="C23" s="69" t="s">
        <v>64</v>
      </c>
      <c r="D23" s="78"/>
      <c r="E23" s="179"/>
      <c r="F23" s="186"/>
      <c r="G23" s="192">
        <f t="shared" si="0"/>
        <v>0</v>
      </c>
      <c r="H23" s="189"/>
    </row>
    <row r="24" spans="1:8" ht="16.149999999999999" customHeight="1">
      <c r="A24" s="62"/>
      <c r="B24" s="62"/>
      <c r="C24" s="73"/>
      <c r="D24" s="81"/>
      <c r="E24" s="178"/>
      <c r="F24" s="185"/>
      <c r="G24" s="192"/>
      <c r="H24" s="189"/>
    </row>
    <row r="25" spans="1:8" ht="16.149999999999999" customHeight="1">
      <c r="A25" s="62"/>
      <c r="B25" s="62"/>
      <c r="C25" s="173" t="s">
        <v>36</v>
      </c>
      <c r="D25" s="175"/>
      <c r="E25" s="181">
        <f>SUM(E6:E24)</f>
        <v>0</v>
      </c>
      <c r="F25" s="188">
        <f>SUM(F6:F24)</f>
        <v>0</v>
      </c>
      <c r="G25" s="188">
        <f>SUM(G6:G24)</f>
        <v>0</v>
      </c>
      <c r="H25" s="189"/>
    </row>
    <row r="26" spans="1:8">
      <c r="A26" s="62"/>
      <c r="B26" s="62"/>
      <c r="C26" s="62"/>
      <c r="D26" s="62"/>
      <c r="E26" s="62"/>
      <c r="F26" s="62"/>
      <c r="G26" s="62"/>
      <c r="H26" s="189"/>
    </row>
    <row r="27" spans="1:8">
      <c r="A27" s="62"/>
      <c r="B27" s="62"/>
      <c r="C27" s="62" t="s">
        <v>256</v>
      </c>
      <c r="D27" s="62"/>
      <c r="E27" s="62"/>
      <c r="F27" s="62"/>
      <c r="G27" s="62"/>
      <c r="H27" s="189"/>
    </row>
    <row r="28" spans="1:8">
      <c r="A28" s="62"/>
      <c r="B28" s="62"/>
      <c r="C28" s="131" t="s">
        <v>257</v>
      </c>
      <c r="D28" s="62"/>
      <c r="E28" s="62"/>
      <c r="F28" s="62"/>
      <c r="G28" s="62"/>
      <c r="H28" s="189"/>
    </row>
    <row r="29" spans="1:8">
      <c r="A29" s="62"/>
      <c r="B29" s="62"/>
      <c r="C29" s="131" t="s">
        <v>255</v>
      </c>
      <c r="D29" s="62"/>
      <c r="E29" s="62"/>
      <c r="F29" s="62"/>
      <c r="G29" s="62"/>
      <c r="H29" s="189"/>
    </row>
    <row r="30" spans="1:8">
      <c r="A30" s="62"/>
      <c r="B30" s="62"/>
      <c r="C30" s="62"/>
      <c r="D30" s="62"/>
      <c r="E30" s="62"/>
      <c r="F30" s="62"/>
      <c r="G30" s="62"/>
      <c r="H30" s="189"/>
    </row>
    <row r="31" spans="1:8">
      <c r="A31" s="62"/>
      <c r="B31" s="62"/>
      <c r="C31" s="62"/>
      <c r="D31" s="62"/>
      <c r="E31" s="62"/>
      <c r="F31" s="62"/>
      <c r="G31" s="62"/>
      <c r="H31" s="189"/>
    </row>
    <row r="32" spans="1:8">
      <c r="A32" s="62"/>
      <c r="B32" s="62"/>
      <c r="C32" s="62"/>
      <c r="D32" s="62"/>
      <c r="E32" s="62"/>
      <c r="F32" s="62"/>
      <c r="G32" s="62"/>
      <c r="H32" s="189"/>
    </row>
    <row r="33" spans="1:8">
      <c r="A33" s="62"/>
      <c r="B33" s="62"/>
      <c r="C33" s="62"/>
      <c r="D33" s="62"/>
      <c r="E33" s="62"/>
      <c r="F33" s="62"/>
      <c r="G33" s="62"/>
      <c r="H33" s="189"/>
    </row>
    <row r="34" spans="1:8">
      <c r="A34" s="62"/>
      <c r="B34" s="62"/>
      <c r="C34" s="62"/>
      <c r="D34" s="62"/>
      <c r="E34" s="62"/>
      <c r="F34" s="62"/>
      <c r="G34" s="62"/>
      <c r="H34" s="189"/>
    </row>
    <row r="35" spans="1:8">
      <c r="A35" s="62"/>
      <c r="B35" s="62"/>
      <c r="C35" s="62"/>
      <c r="D35" s="62"/>
      <c r="E35" s="62"/>
      <c r="F35" s="62"/>
      <c r="G35" s="62"/>
      <c r="H35" s="189"/>
    </row>
    <row r="36" spans="1:8">
      <c r="A36" s="62"/>
      <c r="B36" s="62"/>
      <c r="C36" s="62"/>
      <c r="D36" s="62"/>
      <c r="E36" s="62"/>
      <c r="F36" s="62"/>
      <c r="G36" s="62"/>
      <c r="H36" s="189"/>
    </row>
    <row r="37" spans="1:8">
      <c r="A37" s="62"/>
      <c r="B37" s="62"/>
      <c r="C37" s="62"/>
      <c r="D37" s="62"/>
      <c r="E37" s="62"/>
      <c r="F37" s="189"/>
      <c r="G37" s="189"/>
      <c r="H37" s="189"/>
    </row>
    <row r="38" spans="1:8">
      <c r="A38" s="62"/>
      <c r="B38" s="62"/>
      <c r="C38" s="62"/>
      <c r="D38" s="62"/>
      <c r="E38" s="62"/>
      <c r="F38" s="189"/>
      <c r="G38" s="189"/>
      <c r="H38" s="189"/>
    </row>
    <row r="39" spans="1:8">
      <c r="A39" s="62"/>
      <c r="B39" s="62"/>
      <c r="C39" s="62"/>
      <c r="D39" s="62"/>
      <c r="E39" s="62"/>
      <c r="F39" s="189"/>
      <c r="G39" s="189"/>
      <c r="H39" s="189"/>
    </row>
    <row r="40" spans="1:8">
      <c r="A40" s="62"/>
      <c r="B40" s="62"/>
      <c r="C40" s="62"/>
      <c r="D40" s="62"/>
      <c r="E40" s="62"/>
      <c r="F40" s="189"/>
      <c r="G40" s="189"/>
      <c r="H40" s="189"/>
    </row>
    <row r="41" spans="1:8">
      <c r="A41" s="62"/>
      <c r="B41" s="62"/>
      <c r="C41" s="62"/>
      <c r="D41" s="62"/>
      <c r="E41" s="62"/>
      <c r="F41" s="189"/>
      <c r="G41" s="189"/>
      <c r="H41" s="189"/>
    </row>
    <row r="42" spans="1:8">
      <c r="A42" s="62"/>
      <c r="B42" s="62"/>
      <c r="C42" s="62"/>
      <c r="D42" s="62"/>
      <c r="E42" s="62"/>
      <c r="F42" s="189"/>
      <c r="G42" s="189"/>
      <c r="H42" s="189"/>
    </row>
    <row r="43" spans="1:8">
      <c r="A43" s="62"/>
      <c r="B43" s="62"/>
      <c r="C43" s="62"/>
      <c r="D43" s="62"/>
      <c r="E43" s="62"/>
      <c r="F43" s="189"/>
      <c r="G43" s="189"/>
      <c r="H43" s="189"/>
    </row>
    <row r="44" spans="1:8">
      <c r="A44" s="62"/>
      <c r="B44" s="62"/>
      <c r="C44" s="62"/>
      <c r="D44" s="62"/>
      <c r="E44" s="62"/>
      <c r="F44" s="189"/>
      <c r="G44" s="189"/>
      <c r="H44" s="189"/>
    </row>
    <row r="45" spans="1:8">
      <c r="A45" s="62"/>
      <c r="B45" s="62"/>
      <c r="C45" s="62"/>
      <c r="D45" s="62"/>
      <c r="E45" s="62"/>
      <c r="F45" s="189"/>
      <c r="G45" s="189"/>
      <c r="H45" s="189"/>
    </row>
    <row r="46" spans="1:8">
      <c r="A46" s="62"/>
      <c r="B46" s="62"/>
      <c r="C46" s="62"/>
      <c r="D46" s="62"/>
      <c r="E46" s="62"/>
      <c r="F46" s="189"/>
      <c r="G46" s="189"/>
      <c r="H46" s="189"/>
    </row>
    <row r="47" spans="1:8">
      <c r="A47" s="62"/>
      <c r="B47" s="62"/>
      <c r="C47" s="62"/>
      <c r="D47" s="62"/>
      <c r="E47" s="62"/>
      <c r="F47" s="189"/>
      <c r="G47" s="189"/>
      <c r="H47" s="189"/>
    </row>
    <row r="48" spans="1:8">
      <c r="A48" s="62"/>
      <c r="B48" s="62"/>
      <c r="C48" s="62"/>
      <c r="D48" s="62"/>
      <c r="E48" s="62"/>
    </row>
    <row r="49" spans="1:5">
      <c r="A49" s="62"/>
      <c r="B49" s="62"/>
      <c r="C49" s="62"/>
      <c r="D49" s="62"/>
      <c r="E49" s="62"/>
    </row>
    <row r="50" spans="1:5">
      <c r="A50" s="62"/>
      <c r="B50" s="62"/>
      <c r="C50" s="62"/>
      <c r="D50" s="62"/>
      <c r="E50" s="62"/>
    </row>
    <row r="51" spans="1:5">
      <c r="A51" s="62"/>
      <c r="B51" s="62"/>
      <c r="C51" s="62"/>
      <c r="D51" s="62"/>
      <c r="E51" s="62"/>
    </row>
    <row r="52" spans="1:5">
      <c r="A52" s="62"/>
      <c r="B52" s="62"/>
      <c r="C52" s="62"/>
      <c r="D52" s="62"/>
      <c r="E52" s="62"/>
    </row>
    <row r="53" spans="1:5">
      <c r="A53" s="62"/>
      <c r="B53" s="62"/>
      <c r="C53" s="62"/>
      <c r="D53" s="62"/>
      <c r="E53" s="62"/>
    </row>
    <row r="54" spans="1:5">
      <c r="A54" s="62"/>
      <c r="B54" s="62"/>
      <c r="C54" s="62"/>
      <c r="D54" s="62"/>
      <c r="E54" s="62"/>
    </row>
    <row r="55" spans="1:5">
      <c r="A55" s="62"/>
      <c r="B55" s="62"/>
      <c r="C55" s="62"/>
      <c r="D55" s="62"/>
      <c r="E55" s="62"/>
    </row>
    <row r="56" spans="1:5">
      <c r="A56" s="62"/>
      <c r="B56" s="62"/>
      <c r="C56" s="62"/>
      <c r="D56" s="62"/>
      <c r="E56" s="62"/>
    </row>
    <row r="57" spans="1:5">
      <c r="A57" s="62"/>
      <c r="B57" s="62"/>
      <c r="C57" s="62"/>
      <c r="D57" s="62"/>
      <c r="E57" s="62"/>
    </row>
    <row r="58" spans="1:5">
      <c r="A58" s="62"/>
      <c r="B58" s="62"/>
      <c r="C58" s="62"/>
      <c r="D58" s="62"/>
      <c r="E58" s="62"/>
    </row>
    <row r="59" spans="1:5">
      <c r="A59" s="62"/>
      <c r="B59" s="62"/>
      <c r="C59" s="62"/>
      <c r="D59" s="62"/>
      <c r="E59" s="62"/>
    </row>
    <row r="60" spans="1:5">
      <c r="A60" s="62"/>
      <c r="B60" s="62"/>
      <c r="C60" s="62"/>
      <c r="D60" s="62"/>
      <c r="E60" s="62"/>
    </row>
    <row r="61" spans="1:5">
      <c r="A61" s="62"/>
      <c r="B61" s="62"/>
      <c r="C61" s="62"/>
      <c r="D61" s="62"/>
      <c r="E61" s="62"/>
    </row>
    <row r="62" spans="1:5">
      <c r="A62" s="62"/>
      <c r="B62" s="62"/>
      <c r="C62" s="62"/>
      <c r="D62" s="62"/>
      <c r="E62" s="62"/>
    </row>
    <row r="63" spans="1:5">
      <c r="A63" s="62"/>
      <c r="B63" s="62"/>
      <c r="C63" s="62"/>
      <c r="D63" s="62"/>
      <c r="E63" s="62"/>
    </row>
    <row r="64" spans="1:5">
      <c r="A64" s="62"/>
      <c r="B64" s="62"/>
      <c r="C64" s="62"/>
      <c r="D64" s="62"/>
      <c r="E64" s="62"/>
    </row>
    <row r="65" spans="1:5">
      <c r="A65" s="62"/>
      <c r="B65" s="62"/>
      <c r="C65" s="62"/>
      <c r="D65" s="62"/>
      <c r="E65" s="62"/>
    </row>
    <row r="66" spans="1:5">
      <c r="A66" s="62"/>
      <c r="B66" s="62"/>
      <c r="C66" s="62"/>
      <c r="D66" s="62"/>
      <c r="E66" s="62"/>
    </row>
    <row r="67" spans="1:5">
      <c r="A67" s="62"/>
      <c r="B67" s="62"/>
      <c r="C67" s="62"/>
      <c r="D67" s="62"/>
      <c r="E67" s="62"/>
    </row>
    <row r="68" spans="1:5">
      <c r="A68" s="62"/>
      <c r="B68" s="62"/>
      <c r="C68" s="62"/>
      <c r="D68" s="62"/>
      <c r="E68" s="62"/>
    </row>
    <row r="69" spans="1:5">
      <c r="A69" s="62"/>
      <c r="B69" s="62"/>
      <c r="C69" s="62"/>
      <c r="D69" s="62"/>
      <c r="E69" s="62"/>
    </row>
    <row r="70" spans="1:5">
      <c r="A70" s="62"/>
      <c r="B70" s="62"/>
      <c r="C70" s="62"/>
      <c r="D70" s="62"/>
      <c r="E70" s="62"/>
    </row>
    <row r="71" spans="1:5">
      <c r="A71" s="62"/>
      <c r="B71" s="62"/>
      <c r="C71" s="62"/>
      <c r="D71" s="62"/>
      <c r="E71" s="62"/>
    </row>
    <row r="72" spans="1:5">
      <c r="A72" s="62"/>
      <c r="B72" s="62"/>
      <c r="C72" s="62"/>
      <c r="D72" s="62"/>
      <c r="E72" s="62"/>
    </row>
    <row r="73" spans="1:5">
      <c r="A73" s="62"/>
      <c r="B73" s="62"/>
      <c r="C73" s="62"/>
      <c r="D73" s="62"/>
      <c r="E73" s="62"/>
    </row>
    <row r="74" spans="1:5">
      <c r="A74" s="62"/>
      <c r="B74" s="62"/>
      <c r="C74" s="62"/>
      <c r="D74" s="62"/>
      <c r="E74" s="62"/>
    </row>
    <row r="75" spans="1:5">
      <c r="A75" s="62"/>
      <c r="B75" s="62"/>
      <c r="C75" s="62"/>
      <c r="D75" s="62"/>
      <c r="E75" s="62"/>
    </row>
    <row r="76" spans="1:5">
      <c r="A76" s="62"/>
      <c r="B76" s="62"/>
      <c r="C76" s="62"/>
      <c r="D76" s="62"/>
      <c r="E76" s="62"/>
    </row>
    <row r="77" spans="1:5">
      <c r="A77" s="62"/>
      <c r="B77" s="62"/>
      <c r="C77" s="62"/>
      <c r="D77" s="62"/>
      <c r="E77" s="62"/>
    </row>
    <row r="78" spans="1:5">
      <c r="A78" s="62"/>
      <c r="B78" s="62"/>
      <c r="C78" s="62"/>
      <c r="D78" s="62"/>
      <c r="E78" s="62"/>
    </row>
    <row r="79" spans="1:5">
      <c r="A79" s="62"/>
      <c r="B79" s="62"/>
      <c r="C79" s="62"/>
      <c r="D79" s="62"/>
      <c r="E79" s="62"/>
    </row>
    <row r="80" spans="1:5">
      <c r="A80" s="62"/>
      <c r="B80" s="62"/>
      <c r="C80" s="62"/>
      <c r="D80" s="62"/>
      <c r="E80" s="62"/>
    </row>
    <row r="81" spans="1:5">
      <c r="A81" s="62"/>
      <c r="B81" s="62"/>
      <c r="C81" s="62"/>
      <c r="D81" s="62"/>
      <c r="E81" s="62"/>
    </row>
    <row r="82" spans="1:5">
      <c r="A82" s="62"/>
      <c r="B82" s="62"/>
      <c r="C82" s="62"/>
      <c r="D82" s="62"/>
      <c r="E82" s="62"/>
    </row>
    <row r="83" spans="1:5">
      <c r="A83" s="62"/>
      <c r="B83" s="62"/>
      <c r="C83" s="62"/>
      <c r="D83" s="62"/>
      <c r="E83" s="62"/>
    </row>
    <row r="84" spans="1:5">
      <c r="A84" s="62"/>
      <c r="B84" s="62"/>
      <c r="C84" s="62"/>
      <c r="D84" s="62"/>
      <c r="E84" s="62"/>
    </row>
    <row r="85" spans="1:5">
      <c r="A85" s="62"/>
      <c r="B85" s="62"/>
      <c r="C85" s="62"/>
      <c r="D85" s="62"/>
      <c r="E85" s="62"/>
    </row>
    <row r="86" spans="1:5">
      <c r="A86" s="62"/>
      <c r="B86" s="62"/>
      <c r="C86" s="62"/>
      <c r="D86" s="62"/>
      <c r="E86" s="62"/>
    </row>
    <row r="87" spans="1:5">
      <c r="A87" s="62"/>
      <c r="B87" s="62"/>
      <c r="C87" s="62"/>
      <c r="D87" s="62"/>
      <c r="E87" s="62"/>
    </row>
    <row r="88" spans="1:5">
      <c r="A88" s="62"/>
      <c r="B88" s="62"/>
      <c r="C88" s="62"/>
      <c r="D88" s="62"/>
      <c r="E88" s="62"/>
    </row>
    <row r="89" spans="1:5">
      <c r="A89" s="62"/>
      <c r="B89" s="62"/>
      <c r="C89" s="62"/>
      <c r="D89" s="62"/>
      <c r="E89" s="62"/>
    </row>
    <row r="90" spans="1:5">
      <c r="A90" s="62"/>
      <c r="B90" s="62"/>
      <c r="C90" s="62"/>
      <c r="D90" s="62"/>
      <c r="E90" s="62"/>
    </row>
    <row r="91" spans="1:5">
      <c r="A91" s="62"/>
      <c r="B91" s="62"/>
      <c r="C91" s="62"/>
      <c r="D91" s="62"/>
      <c r="E91" s="62"/>
    </row>
    <row r="92" spans="1:5">
      <c r="A92" s="62"/>
      <c r="B92" s="62"/>
      <c r="C92" s="62"/>
      <c r="D92" s="62"/>
      <c r="E92" s="62"/>
    </row>
    <row r="93" spans="1:5">
      <c r="A93" s="62"/>
      <c r="B93" s="62"/>
      <c r="C93" s="62"/>
      <c r="D93" s="62"/>
      <c r="E93" s="62"/>
    </row>
    <row r="94" spans="1:5">
      <c r="A94" s="62"/>
      <c r="B94" s="62"/>
      <c r="C94" s="62"/>
      <c r="D94" s="62"/>
      <c r="E94" s="62"/>
    </row>
    <row r="95" spans="1:5">
      <c r="A95" s="62"/>
      <c r="B95" s="62"/>
      <c r="C95" s="62"/>
      <c r="D95" s="62"/>
      <c r="E95" s="62"/>
    </row>
    <row r="96" spans="1:5">
      <c r="A96" s="62"/>
      <c r="B96" s="62"/>
      <c r="C96" s="62"/>
      <c r="D96" s="62"/>
      <c r="E96" s="62"/>
    </row>
    <row r="97" spans="1:5">
      <c r="A97" s="62"/>
      <c r="B97" s="62"/>
      <c r="C97" s="62"/>
      <c r="D97" s="62"/>
      <c r="E97" s="62"/>
    </row>
    <row r="98" spans="1:5">
      <c r="A98" s="62"/>
      <c r="B98" s="62"/>
      <c r="C98" s="62"/>
      <c r="D98" s="62"/>
      <c r="E98" s="62"/>
    </row>
    <row r="99" spans="1:5">
      <c r="A99" s="62"/>
      <c r="B99" s="62"/>
      <c r="C99" s="62"/>
      <c r="D99" s="62"/>
      <c r="E99" s="62"/>
    </row>
    <row r="100" spans="1:5">
      <c r="A100" s="62"/>
      <c r="B100" s="62"/>
      <c r="C100" s="62"/>
      <c r="D100" s="62"/>
      <c r="E100" s="62"/>
    </row>
    <row r="101" spans="1:5">
      <c r="A101" s="62"/>
      <c r="B101" s="62"/>
      <c r="C101" s="62"/>
      <c r="D101" s="62"/>
      <c r="E101" s="62"/>
    </row>
    <row r="102" spans="1:5">
      <c r="A102" s="62"/>
      <c r="B102" s="62"/>
      <c r="C102" s="62"/>
      <c r="D102" s="62"/>
      <c r="E102" s="62"/>
    </row>
    <row r="103" spans="1:5">
      <c r="A103" s="62"/>
      <c r="B103" s="62"/>
      <c r="C103" s="62"/>
      <c r="D103" s="62"/>
      <c r="E103" s="62"/>
    </row>
    <row r="104" spans="1:5">
      <c r="A104" s="62"/>
      <c r="B104" s="62"/>
      <c r="C104" s="62"/>
      <c r="D104" s="62"/>
      <c r="E104" s="62"/>
    </row>
    <row r="105" spans="1:5">
      <c r="A105" s="62"/>
      <c r="B105" s="62"/>
      <c r="C105" s="62"/>
      <c r="D105" s="62"/>
      <c r="E105" s="62"/>
    </row>
    <row r="106" spans="1:5">
      <c r="A106" s="62"/>
      <c r="B106" s="62"/>
      <c r="C106" s="62"/>
      <c r="D106" s="62"/>
      <c r="E106" s="62"/>
    </row>
    <row r="107" spans="1:5">
      <c r="A107" s="62"/>
      <c r="B107" s="62"/>
      <c r="C107" s="62"/>
      <c r="D107" s="62"/>
      <c r="E107" s="62"/>
    </row>
    <row r="108" spans="1:5">
      <c r="A108" s="62"/>
      <c r="B108" s="62"/>
      <c r="C108" s="62"/>
      <c r="D108" s="62"/>
      <c r="E108" s="62"/>
    </row>
    <row r="109" spans="1:5">
      <c r="A109" s="62"/>
      <c r="B109" s="62"/>
      <c r="C109" s="62"/>
      <c r="D109" s="62"/>
      <c r="E109" s="62"/>
    </row>
    <row r="110" spans="1:5">
      <c r="A110" s="62"/>
      <c r="B110" s="62"/>
      <c r="C110" s="62"/>
      <c r="D110" s="62"/>
      <c r="E110" s="62"/>
    </row>
    <row r="111" spans="1:5">
      <c r="A111" s="62"/>
      <c r="B111" s="62"/>
      <c r="C111" s="62"/>
      <c r="D111" s="62"/>
      <c r="E111" s="62"/>
    </row>
    <row r="112" spans="1:5">
      <c r="A112" s="62"/>
      <c r="B112" s="62"/>
      <c r="C112" s="62"/>
      <c r="D112" s="62"/>
      <c r="E112" s="62"/>
    </row>
    <row r="113" spans="1:5">
      <c r="A113" s="62"/>
      <c r="B113" s="62"/>
      <c r="C113" s="62"/>
      <c r="D113" s="62"/>
      <c r="E113" s="62"/>
    </row>
    <row r="114" spans="1:5">
      <c r="A114" s="62"/>
      <c r="B114" s="62"/>
      <c r="C114" s="62"/>
      <c r="D114" s="62"/>
      <c r="E114" s="62"/>
    </row>
    <row r="115" spans="1:5">
      <c r="A115" s="62"/>
      <c r="B115" s="62"/>
      <c r="C115" s="62"/>
      <c r="D115" s="62"/>
      <c r="E115" s="62"/>
    </row>
  </sheetData>
  <mergeCells count="4">
    <mergeCell ref="D3:E3"/>
    <mergeCell ref="E4:G4"/>
    <mergeCell ref="C25:D25"/>
    <mergeCell ref="C4:D5"/>
  </mergeCells>
  <phoneticPr fontId="1"/>
  <dataValidations count="1">
    <dataValidation imeMode="off" allowBlank="1" showDropDown="0" showInputMessage="1" showErrorMessage="1" sqref="E7:F23"/>
  </dataValidations>
  <pageMargins left="0.98425196850393681" right="0.78740157480314965" top="0.98425196850393681" bottom="0.98425196850393681" header="0.51181102362204722" footer="0.51181102362204722"/>
  <pageSetup paperSize="9" fitToWidth="1" fitToHeight="1" orientation="portrait"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AL77"/>
  <sheetViews>
    <sheetView view="pageBreakPreview" zoomScaleSheetLayoutView="100" workbookViewId="0">
      <selection activeCell="I7" sqref="I7:K7"/>
    </sheetView>
  </sheetViews>
  <sheetFormatPr defaultRowHeight="13.5"/>
  <cols>
    <col min="1" max="1" width="3" customWidth="1"/>
    <col min="2" max="2" width="12.25" customWidth="1"/>
    <col min="3" max="4" width="11" customWidth="1"/>
    <col min="5" max="10" width="6" customWidth="1"/>
    <col min="11" max="11" width="12" customWidth="1"/>
    <col min="12" max="12" width="11.125" customWidth="1"/>
    <col min="13" max="13" width="3.875" customWidth="1"/>
    <col min="15" max="15" width="3.75" customWidth="1"/>
    <col min="16" max="16" width="4" customWidth="1"/>
  </cols>
  <sheetData>
    <row r="1" spans="1:38" ht="15.75" customHeight="1"/>
    <row r="2" spans="1:38" ht="16.149999999999999" customHeight="1">
      <c r="A2" s="62" t="s">
        <v>95</v>
      </c>
      <c r="B2" s="62"/>
      <c r="C2" s="62"/>
      <c r="D2" s="62"/>
      <c r="E2" s="62"/>
      <c r="F2" s="62"/>
      <c r="G2" s="62"/>
      <c r="H2" s="62"/>
      <c r="I2" s="62"/>
      <c r="J2" s="62"/>
      <c r="K2" s="62"/>
      <c r="L2" s="62"/>
      <c r="M2" s="62"/>
      <c r="N2" s="62"/>
      <c r="O2" s="62"/>
      <c r="P2" s="62"/>
      <c r="Q2" s="62"/>
      <c r="R2" s="62"/>
      <c r="S2" s="62"/>
      <c r="T2" s="183"/>
      <c r="U2" s="183"/>
      <c r="V2" s="183"/>
      <c r="W2" s="183"/>
      <c r="X2" s="183"/>
      <c r="Y2" s="183"/>
      <c r="Z2" s="183"/>
      <c r="AA2" s="183"/>
      <c r="AB2" s="183"/>
      <c r="AC2" s="183"/>
      <c r="AD2" s="183"/>
      <c r="AE2" s="183"/>
      <c r="AF2" s="183"/>
      <c r="AG2" s="183"/>
      <c r="AH2" s="183"/>
      <c r="AI2" s="183"/>
      <c r="AJ2" s="183"/>
      <c r="AK2" s="183"/>
      <c r="AL2" s="183"/>
    </row>
    <row r="3" spans="1:38" ht="16.149999999999999" customHeight="1">
      <c r="A3" s="62"/>
      <c r="B3" s="62"/>
      <c r="C3" s="62"/>
      <c r="D3" s="62"/>
      <c r="E3" s="62"/>
      <c r="F3" s="62"/>
      <c r="G3" s="62"/>
      <c r="H3" s="62"/>
      <c r="I3" s="62"/>
      <c r="J3" s="62"/>
      <c r="K3" s="62"/>
      <c r="L3" s="62"/>
      <c r="M3" s="62"/>
      <c r="N3" s="62"/>
      <c r="O3" s="62"/>
      <c r="P3" s="62"/>
      <c r="Q3" s="62"/>
      <c r="R3" s="62"/>
      <c r="S3" s="62"/>
      <c r="T3" s="183"/>
      <c r="U3" s="183"/>
      <c r="V3" s="183"/>
      <c r="W3" s="183"/>
      <c r="X3" s="183"/>
      <c r="Y3" s="183"/>
      <c r="Z3" s="183"/>
      <c r="AA3" s="183"/>
      <c r="AB3" s="183"/>
      <c r="AC3" s="183"/>
      <c r="AD3" s="183"/>
      <c r="AE3" s="183"/>
      <c r="AF3" s="183"/>
      <c r="AG3" s="183"/>
      <c r="AH3" s="183"/>
      <c r="AI3" s="183"/>
      <c r="AJ3" s="183"/>
      <c r="AK3" s="183"/>
      <c r="AL3" s="183"/>
    </row>
    <row r="4" spans="1:38" ht="16.149999999999999" customHeight="1">
      <c r="A4" s="62" t="s">
        <v>158</v>
      </c>
      <c r="B4" s="62"/>
      <c r="C4" s="62"/>
      <c r="D4" s="62"/>
      <c r="E4" s="62"/>
      <c r="F4" s="62"/>
      <c r="G4" s="62"/>
      <c r="H4" s="62"/>
      <c r="I4" s="62"/>
      <c r="J4" s="62"/>
      <c r="K4" s="62"/>
      <c r="L4" s="62"/>
      <c r="M4" s="62"/>
      <c r="N4" s="62"/>
      <c r="O4" s="62"/>
      <c r="P4" s="62"/>
      <c r="Q4" s="62"/>
      <c r="R4" s="62"/>
      <c r="S4" s="62"/>
      <c r="T4" s="183"/>
      <c r="U4" s="183"/>
      <c r="V4" s="183"/>
      <c r="W4" s="183"/>
      <c r="X4" s="183"/>
      <c r="Y4" s="183"/>
      <c r="Z4" s="183"/>
      <c r="AA4" s="183"/>
      <c r="AB4" s="183"/>
      <c r="AC4" s="183"/>
      <c r="AD4" s="183"/>
      <c r="AE4" s="183"/>
      <c r="AF4" s="183"/>
      <c r="AG4" s="183"/>
      <c r="AH4" s="183"/>
      <c r="AI4" s="183"/>
      <c r="AJ4" s="183"/>
      <c r="AK4" s="183"/>
      <c r="AL4" s="183"/>
    </row>
    <row r="5" spans="1:38" ht="16.149999999999999" customHeight="1">
      <c r="A5" s="62"/>
      <c r="B5" s="62"/>
      <c r="C5" s="62"/>
      <c r="D5" s="62"/>
      <c r="E5" s="62"/>
      <c r="F5" s="62"/>
      <c r="G5" s="62"/>
      <c r="H5" s="62"/>
      <c r="I5" s="62"/>
      <c r="J5" s="62"/>
      <c r="K5" s="62"/>
      <c r="L5" s="62"/>
      <c r="M5" s="62"/>
      <c r="N5" s="62"/>
      <c r="O5" s="62"/>
      <c r="P5" s="62"/>
      <c r="Q5" s="62"/>
      <c r="R5" s="62"/>
      <c r="S5" s="62"/>
      <c r="T5" s="183"/>
      <c r="U5" s="183"/>
      <c r="V5" s="183"/>
      <c r="W5" s="183"/>
      <c r="X5" s="183"/>
      <c r="Y5" s="183"/>
      <c r="Z5" s="183"/>
      <c r="AA5" s="183"/>
      <c r="AB5" s="183"/>
      <c r="AC5" s="183"/>
      <c r="AD5" s="183"/>
      <c r="AE5" s="183"/>
      <c r="AF5" s="183"/>
      <c r="AG5" s="183"/>
      <c r="AH5" s="183"/>
      <c r="AI5" s="183"/>
      <c r="AJ5" s="183"/>
      <c r="AK5" s="183"/>
      <c r="AL5" s="183"/>
    </row>
    <row r="6" spans="1:38" ht="16.149999999999999" customHeight="1">
      <c r="A6" s="62"/>
      <c r="B6" s="193" t="s">
        <v>96</v>
      </c>
      <c r="C6" s="197" t="str">
        <f>単価入力!$B$2</f>
        <v>旭川軽費園</v>
      </c>
      <c r="D6" s="206"/>
      <c r="E6" s="206"/>
      <c r="F6" s="216"/>
      <c r="G6" s="197" t="s">
        <v>97</v>
      </c>
      <c r="H6" s="216"/>
      <c r="I6" s="228" t="str">
        <f>単価入力!$B$4</f>
        <v>旭川市東１条２丁目３番４号</v>
      </c>
      <c r="J6" s="233"/>
      <c r="K6" s="238"/>
      <c r="L6" s="246"/>
      <c r="M6" s="62"/>
      <c r="N6" s="62">
        <v>0</v>
      </c>
      <c r="O6" s="62" t="s">
        <v>98</v>
      </c>
      <c r="P6" s="62"/>
      <c r="Q6" s="62" t="s">
        <v>19</v>
      </c>
      <c r="R6" s="62"/>
      <c r="S6" s="62"/>
      <c r="T6" s="183"/>
      <c r="U6" s="183"/>
      <c r="V6" s="183"/>
      <c r="W6" s="183"/>
      <c r="X6" s="183"/>
      <c r="Y6" s="183"/>
      <c r="Z6" s="183"/>
      <c r="AA6" s="183"/>
      <c r="AB6" s="183"/>
      <c r="AC6" s="183"/>
      <c r="AD6" s="183"/>
      <c r="AE6" s="183"/>
      <c r="AF6" s="183"/>
      <c r="AG6" s="183"/>
      <c r="AH6" s="183"/>
      <c r="AI6" s="183"/>
      <c r="AJ6" s="183"/>
      <c r="AK6" s="183"/>
      <c r="AL6" s="183"/>
    </row>
    <row r="7" spans="1:38" ht="16.149999999999999" customHeight="1">
      <c r="A7" s="62"/>
      <c r="B7" s="193" t="s">
        <v>100</v>
      </c>
      <c r="C7" s="198" t="str">
        <f>VLOOKUP(K33,N6:O31,2,)</f>
        <v>Ｅ</v>
      </c>
      <c r="D7" s="207"/>
      <c r="E7" s="207"/>
      <c r="F7" s="207"/>
      <c r="G7" s="197" t="s">
        <v>6</v>
      </c>
      <c r="H7" s="216"/>
      <c r="I7" s="229">
        <f>単価入力!$B$6</f>
        <v>5</v>
      </c>
      <c r="J7" s="234"/>
      <c r="K7" s="239"/>
      <c r="L7" s="194"/>
      <c r="M7" s="62"/>
      <c r="N7" s="62">
        <v>1</v>
      </c>
      <c r="O7" s="62" t="s">
        <v>98</v>
      </c>
      <c r="P7" s="62"/>
      <c r="Q7" s="62"/>
      <c r="R7" s="62"/>
      <c r="S7" s="62"/>
      <c r="T7" s="183"/>
      <c r="U7" s="183"/>
      <c r="V7" s="183"/>
      <c r="W7" s="183"/>
      <c r="X7" s="183"/>
      <c r="Y7" s="183"/>
      <c r="Z7" s="183"/>
      <c r="AA7" s="183"/>
      <c r="AB7" s="183"/>
      <c r="AC7" s="183"/>
      <c r="AD7" s="183"/>
      <c r="AE7" s="183"/>
      <c r="AF7" s="183"/>
      <c r="AG7" s="183"/>
      <c r="AH7" s="183"/>
      <c r="AI7" s="183"/>
      <c r="AJ7" s="183"/>
      <c r="AK7" s="183"/>
      <c r="AL7" s="183"/>
    </row>
    <row r="8" spans="1:38" ht="16.149999999999999" customHeight="1">
      <c r="A8" s="62"/>
      <c r="B8" s="194" t="s">
        <v>101</v>
      </c>
      <c r="C8" s="197" t="s">
        <v>103</v>
      </c>
      <c r="D8" s="206"/>
      <c r="E8" s="206"/>
      <c r="F8" s="206"/>
      <c r="G8" s="66" t="s">
        <v>104</v>
      </c>
      <c r="H8" s="75"/>
      <c r="I8" s="66" t="s">
        <v>106</v>
      </c>
      <c r="J8" s="75"/>
      <c r="K8" s="83" t="s">
        <v>106</v>
      </c>
      <c r="L8" s="240" t="s">
        <v>107</v>
      </c>
      <c r="M8" s="62"/>
      <c r="N8" s="62">
        <v>2</v>
      </c>
      <c r="O8" s="62" t="s">
        <v>72</v>
      </c>
      <c r="P8" s="62"/>
      <c r="Q8" s="249">
        <v>0.16</v>
      </c>
      <c r="R8" s="101" t="s">
        <v>47</v>
      </c>
      <c r="S8" s="101" t="s">
        <v>65</v>
      </c>
      <c r="T8" s="183"/>
      <c r="U8" s="183"/>
      <c r="V8" s="183"/>
      <c r="W8" s="183"/>
      <c r="X8" s="183"/>
      <c r="Y8" s="183"/>
      <c r="Z8" s="183"/>
      <c r="AA8" s="183"/>
      <c r="AB8" s="183"/>
      <c r="AC8" s="183"/>
      <c r="AD8" s="183"/>
      <c r="AE8" s="183"/>
      <c r="AF8" s="183"/>
      <c r="AG8" s="183"/>
      <c r="AH8" s="183"/>
      <c r="AI8" s="183"/>
      <c r="AJ8" s="183"/>
      <c r="AK8" s="183"/>
      <c r="AL8" s="183"/>
    </row>
    <row r="9" spans="1:38" ht="16.149999999999999" customHeight="1">
      <c r="A9" s="62"/>
      <c r="B9" s="194" t="s">
        <v>5</v>
      </c>
      <c r="C9" s="199" t="s">
        <v>108</v>
      </c>
      <c r="D9" s="83" t="s">
        <v>109</v>
      </c>
      <c r="E9" s="66" t="s">
        <v>110</v>
      </c>
      <c r="F9" s="75"/>
      <c r="G9" s="211" t="s">
        <v>112</v>
      </c>
      <c r="H9" s="217"/>
      <c r="I9" s="211" t="s">
        <v>113</v>
      </c>
      <c r="J9" s="217"/>
      <c r="K9" s="240" t="s">
        <v>114</v>
      </c>
      <c r="L9" s="194"/>
      <c r="M9" s="62"/>
      <c r="N9" s="62">
        <v>3</v>
      </c>
      <c r="O9" s="62" t="s">
        <v>72</v>
      </c>
      <c r="P9" s="62"/>
      <c r="Q9" s="249">
        <v>0.15</v>
      </c>
      <c r="R9" s="101" t="s">
        <v>130</v>
      </c>
      <c r="S9" s="101" t="s">
        <v>83</v>
      </c>
      <c r="T9" s="183"/>
      <c r="U9" s="183"/>
      <c r="V9" s="183"/>
      <c r="W9" s="183"/>
      <c r="X9" s="183"/>
      <c r="Y9" s="183"/>
      <c r="Z9" s="183"/>
      <c r="AA9" s="183"/>
      <c r="AB9" s="183"/>
      <c r="AC9" s="183"/>
      <c r="AD9" s="183"/>
      <c r="AE9" s="183"/>
      <c r="AF9" s="183"/>
      <c r="AG9" s="183"/>
      <c r="AH9" s="183"/>
      <c r="AI9" s="183"/>
      <c r="AJ9" s="183"/>
      <c r="AK9" s="183"/>
      <c r="AL9" s="183"/>
    </row>
    <row r="10" spans="1:38" ht="16.149999999999999" customHeight="1">
      <c r="A10" s="62"/>
      <c r="B10" s="194"/>
      <c r="C10" s="200"/>
      <c r="D10" s="194"/>
      <c r="E10" s="211"/>
      <c r="F10" s="217"/>
      <c r="G10" s="211" t="s">
        <v>115</v>
      </c>
      <c r="H10" s="217"/>
      <c r="I10" s="211" t="s">
        <v>118</v>
      </c>
      <c r="J10" s="217"/>
      <c r="K10" s="240" t="s">
        <v>17</v>
      </c>
      <c r="L10" s="194"/>
      <c r="M10" s="62"/>
      <c r="N10" s="62">
        <v>4</v>
      </c>
      <c r="O10" s="62" t="s">
        <v>119</v>
      </c>
      <c r="P10" s="62"/>
      <c r="Q10" s="249">
        <v>0.13</v>
      </c>
      <c r="R10" s="101" t="s">
        <v>129</v>
      </c>
      <c r="S10" s="101" t="s">
        <v>4</v>
      </c>
      <c r="T10" s="183"/>
      <c r="U10" s="183"/>
      <c r="V10" s="183"/>
      <c r="W10" s="183"/>
      <c r="X10" s="183"/>
      <c r="Y10" s="183"/>
      <c r="Z10" s="183"/>
      <c r="AA10" s="183"/>
      <c r="AB10" s="183"/>
      <c r="AC10" s="183"/>
      <c r="AD10" s="183"/>
      <c r="AE10" s="183"/>
      <c r="AF10" s="183"/>
      <c r="AG10" s="183"/>
      <c r="AH10" s="183"/>
      <c r="AI10" s="183"/>
      <c r="AJ10" s="183"/>
      <c r="AK10" s="183"/>
      <c r="AL10" s="183"/>
    </row>
    <row r="11" spans="1:38" ht="16.149999999999999" customHeight="1">
      <c r="A11" s="62"/>
      <c r="B11" s="195" t="s">
        <v>120</v>
      </c>
      <c r="C11" s="201" t="s">
        <v>121</v>
      </c>
      <c r="D11" s="208"/>
      <c r="E11" s="212" t="s">
        <v>122</v>
      </c>
      <c r="F11" s="218"/>
      <c r="G11" s="222" t="s">
        <v>123</v>
      </c>
      <c r="H11" s="225"/>
      <c r="I11" s="230" t="s">
        <v>81</v>
      </c>
      <c r="J11" s="235"/>
      <c r="K11" s="241" t="s">
        <v>124</v>
      </c>
      <c r="L11" s="201"/>
      <c r="M11" s="248"/>
      <c r="N11" s="62">
        <v>5</v>
      </c>
      <c r="O11" s="62" t="s">
        <v>119</v>
      </c>
      <c r="P11" s="248"/>
      <c r="Q11" s="249">
        <v>0.11</v>
      </c>
      <c r="R11" s="101" t="s">
        <v>127</v>
      </c>
      <c r="S11" s="101" t="s">
        <v>23</v>
      </c>
      <c r="T11" s="248"/>
      <c r="U11" s="248"/>
      <c r="V11" s="248"/>
      <c r="W11" s="248"/>
      <c r="X11" s="248"/>
      <c r="Y11" s="248"/>
      <c r="Z11" s="183"/>
      <c r="AA11" s="183"/>
      <c r="AB11" s="183"/>
      <c r="AC11" s="183"/>
      <c r="AD11" s="183"/>
      <c r="AE11" s="183"/>
      <c r="AF11" s="183"/>
      <c r="AG11" s="183"/>
      <c r="AH11" s="183"/>
      <c r="AI11" s="183"/>
      <c r="AJ11" s="183"/>
      <c r="AK11" s="183"/>
      <c r="AL11" s="183"/>
    </row>
    <row r="12" spans="1:38" ht="16.149999999999999" customHeight="1">
      <c r="A12" s="62"/>
      <c r="B12" s="97"/>
      <c r="C12" s="202" t="s">
        <v>125</v>
      </c>
      <c r="D12" s="209"/>
      <c r="E12" s="213" t="s">
        <v>84</v>
      </c>
      <c r="F12" s="219" t="s">
        <v>126</v>
      </c>
      <c r="G12" s="213" t="s">
        <v>84</v>
      </c>
      <c r="H12" s="226" t="s">
        <v>126</v>
      </c>
      <c r="I12" s="213" t="s">
        <v>84</v>
      </c>
      <c r="J12" s="219" t="s">
        <v>126</v>
      </c>
      <c r="K12" s="242"/>
      <c r="L12" s="119"/>
      <c r="M12" s="62"/>
      <c r="N12" s="62">
        <v>6</v>
      </c>
      <c r="O12" s="62" t="s">
        <v>48</v>
      </c>
      <c r="P12" s="62"/>
      <c r="Q12" s="249">
        <v>9.e-002</v>
      </c>
      <c r="R12" s="101" t="s">
        <v>48</v>
      </c>
      <c r="S12" s="101" t="s">
        <v>85</v>
      </c>
      <c r="T12" s="183"/>
      <c r="U12" s="183"/>
      <c r="V12" s="183"/>
      <c r="W12" s="183"/>
      <c r="X12" s="183"/>
      <c r="Y12" s="183"/>
      <c r="Z12" s="183"/>
      <c r="AA12" s="183"/>
      <c r="AB12" s="183"/>
      <c r="AC12" s="183"/>
      <c r="AD12" s="183"/>
      <c r="AE12" s="183"/>
      <c r="AF12" s="183"/>
      <c r="AG12" s="183"/>
      <c r="AH12" s="183"/>
      <c r="AI12" s="183"/>
      <c r="AJ12" s="183"/>
      <c r="AK12" s="183"/>
      <c r="AL12" s="183"/>
    </row>
    <row r="13" spans="1:38" ht="16.149999999999999" customHeight="1">
      <c r="A13" s="62"/>
      <c r="B13" s="196" t="s">
        <v>140</v>
      </c>
      <c r="C13" s="203"/>
      <c r="D13" s="196" t="s">
        <v>151</v>
      </c>
      <c r="E13" s="214">
        <v>12</v>
      </c>
      <c r="F13" s="220">
        <v>1</v>
      </c>
      <c r="G13" s="223">
        <v>20</v>
      </c>
      <c r="H13" s="227">
        <v>3</v>
      </c>
      <c r="I13" s="231">
        <f t="shared" ref="I13:I32" si="0">IF(B13="","",E13+G13+INT((F13+H13)/12))</f>
        <v>32</v>
      </c>
      <c r="J13" s="236">
        <f t="shared" ref="J13:J32" si="1">IF(B13="","",MOD(F13+H13,12))</f>
        <v>4</v>
      </c>
      <c r="K13" s="243"/>
      <c r="L13" s="247"/>
      <c r="M13" s="62"/>
      <c r="N13" s="62">
        <v>7</v>
      </c>
      <c r="O13" s="62" t="s">
        <v>48</v>
      </c>
      <c r="P13" s="62"/>
      <c r="Q13" s="249">
        <v>7.0000000000000007e-002</v>
      </c>
      <c r="R13" s="101" t="s">
        <v>119</v>
      </c>
      <c r="S13" s="101" t="s">
        <v>78</v>
      </c>
      <c r="T13" s="183"/>
      <c r="U13" s="183"/>
      <c r="V13" s="183"/>
      <c r="W13" s="183"/>
      <c r="X13" s="183"/>
      <c r="Y13" s="183"/>
      <c r="Z13" s="183"/>
      <c r="AA13" s="183"/>
      <c r="AB13" s="183"/>
      <c r="AC13" s="183"/>
      <c r="AD13" s="183"/>
      <c r="AE13" s="183"/>
      <c r="AF13" s="183"/>
      <c r="AG13" s="183"/>
      <c r="AH13" s="183"/>
      <c r="AI13" s="183"/>
      <c r="AJ13" s="183"/>
      <c r="AK13" s="183"/>
      <c r="AL13" s="183"/>
    </row>
    <row r="14" spans="1:38" ht="16.149999999999999" customHeight="1">
      <c r="A14" s="62"/>
      <c r="B14" s="196" t="s">
        <v>2</v>
      </c>
      <c r="C14" s="203"/>
      <c r="D14" s="196" t="s">
        <v>7</v>
      </c>
      <c r="E14" s="214">
        <v>6</v>
      </c>
      <c r="F14" s="220">
        <v>5</v>
      </c>
      <c r="G14" s="223">
        <v>6</v>
      </c>
      <c r="H14" s="227">
        <v>11</v>
      </c>
      <c r="I14" s="231">
        <f t="shared" si="0"/>
        <v>13</v>
      </c>
      <c r="J14" s="236">
        <f t="shared" si="1"/>
        <v>4</v>
      </c>
      <c r="K14" s="243"/>
      <c r="L14" s="247"/>
      <c r="M14" s="62"/>
      <c r="N14" s="62">
        <v>8</v>
      </c>
      <c r="O14" s="62" t="s">
        <v>127</v>
      </c>
      <c r="P14" s="62"/>
      <c r="Q14" s="249">
        <v>5.e-002</v>
      </c>
      <c r="R14" s="101" t="s">
        <v>72</v>
      </c>
      <c r="S14" s="101" t="s">
        <v>86</v>
      </c>
      <c r="T14" s="183"/>
      <c r="U14" s="183"/>
      <c r="V14" s="183"/>
      <c r="W14" s="183"/>
      <c r="X14" s="183"/>
      <c r="Y14" s="183"/>
      <c r="Z14" s="183"/>
      <c r="AA14" s="183"/>
      <c r="AB14" s="183"/>
      <c r="AC14" s="183"/>
      <c r="AD14" s="183"/>
      <c r="AE14" s="183"/>
      <c r="AF14" s="183"/>
      <c r="AG14" s="183"/>
      <c r="AH14" s="183"/>
      <c r="AI14" s="183"/>
      <c r="AJ14" s="183"/>
      <c r="AK14" s="183"/>
      <c r="AL14" s="183"/>
    </row>
    <row r="15" spans="1:38" ht="16.149999999999999" customHeight="1">
      <c r="A15" s="62"/>
      <c r="B15" s="196" t="s">
        <v>69</v>
      </c>
      <c r="C15" s="203"/>
      <c r="D15" s="196" t="s">
        <v>152</v>
      </c>
      <c r="E15" s="214">
        <v>17</v>
      </c>
      <c r="F15" s="220">
        <v>5</v>
      </c>
      <c r="G15" s="223"/>
      <c r="H15" s="227"/>
      <c r="I15" s="231">
        <f t="shared" si="0"/>
        <v>17</v>
      </c>
      <c r="J15" s="236">
        <f t="shared" si="1"/>
        <v>5</v>
      </c>
      <c r="K15" s="243"/>
      <c r="L15" s="247"/>
      <c r="M15" s="62"/>
      <c r="N15" s="62">
        <v>9</v>
      </c>
      <c r="O15" s="62" t="s">
        <v>127</v>
      </c>
      <c r="P15" s="62"/>
      <c r="Q15" s="249">
        <v>3.e-002</v>
      </c>
      <c r="R15" s="101" t="s">
        <v>98</v>
      </c>
      <c r="S15" s="101" t="s">
        <v>77</v>
      </c>
      <c r="T15" s="183"/>
      <c r="U15" s="183"/>
      <c r="V15" s="183"/>
      <c r="W15" s="183"/>
      <c r="X15" s="183"/>
      <c r="Y15" s="183"/>
      <c r="Z15" s="183"/>
      <c r="AA15" s="183"/>
      <c r="AB15" s="183"/>
      <c r="AC15" s="183"/>
      <c r="AD15" s="183"/>
      <c r="AE15" s="183"/>
      <c r="AF15" s="183"/>
      <c r="AG15" s="183"/>
      <c r="AH15" s="183"/>
      <c r="AI15" s="183"/>
      <c r="AJ15" s="183"/>
      <c r="AK15" s="183"/>
      <c r="AL15" s="183"/>
    </row>
    <row r="16" spans="1:38" ht="16.149999999999999" customHeight="1">
      <c r="A16" s="62"/>
      <c r="B16" s="196" t="s">
        <v>141</v>
      </c>
      <c r="C16" s="203"/>
      <c r="D16" s="196" t="s">
        <v>152</v>
      </c>
      <c r="E16" s="214">
        <v>9</v>
      </c>
      <c r="F16" s="220">
        <v>9</v>
      </c>
      <c r="G16" s="223"/>
      <c r="H16" s="227"/>
      <c r="I16" s="231">
        <f t="shared" si="0"/>
        <v>9</v>
      </c>
      <c r="J16" s="236">
        <f t="shared" si="1"/>
        <v>9</v>
      </c>
      <c r="K16" s="243"/>
      <c r="L16" s="247"/>
      <c r="M16" s="62"/>
      <c r="N16" s="62">
        <v>10</v>
      </c>
      <c r="O16" s="62" t="s">
        <v>129</v>
      </c>
      <c r="P16" s="62"/>
      <c r="Q16" s="62"/>
      <c r="R16" s="62"/>
      <c r="S16" s="62"/>
      <c r="T16" s="183"/>
      <c r="U16" s="183"/>
      <c r="V16" s="183"/>
      <c r="W16" s="183"/>
      <c r="X16" s="183"/>
      <c r="Y16" s="183"/>
      <c r="Z16" s="183"/>
      <c r="AA16" s="183"/>
      <c r="AB16" s="183"/>
      <c r="AC16" s="183"/>
      <c r="AD16" s="183"/>
      <c r="AE16" s="183"/>
      <c r="AF16" s="183"/>
      <c r="AG16" s="183"/>
      <c r="AH16" s="183"/>
      <c r="AI16" s="183"/>
      <c r="AJ16" s="183"/>
      <c r="AK16" s="183"/>
      <c r="AL16" s="183"/>
    </row>
    <row r="17" spans="1:38" ht="16.149999999999999" customHeight="1">
      <c r="A17" s="62"/>
      <c r="B17" s="196" t="s">
        <v>143</v>
      </c>
      <c r="C17" s="203"/>
      <c r="D17" s="196" t="s">
        <v>155</v>
      </c>
      <c r="E17" s="214">
        <v>7</v>
      </c>
      <c r="F17" s="220">
        <v>1</v>
      </c>
      <c r="G17" s="223"/>
      <c r="H17" s="227"/>
      <c r="I17" s="231">
        <f t="shared" si="0"/>
        <v>7</v>
      </c>
      <c r="J17" s="236">
        <f t="shared" si="1"/>
        <v>1</v>
      </c>
      <c r="K17" s="243"/>
      <c r="L17" s="247"/>
      <c r="M17" s="62"/>
      <c r="N17" s="62">
        <v>11</v>
      </c>
      <c r="O17" s="62" t="s">
        <v>129</v>
      </c>
      <c r="P17" s="62"/>
      <c r="Q17" s="62"/>
      <c r="R17" s="62"/>
      <c r="S17" s="62"/>
      <c r="T17" s="183"/>
      <c r="U17" s="183"/>
      <c r="V17" s="183"/>
      <c r="W17" s="183"/>
      <c r="X17" s="183"/>
      <c r="Y17" s="183"/>
      <c r="Z17" s="183"/>
      <c r="AA17" s="183"/>
      <c r="AB17" s="183"/>
      <c r="AC17" s="183"/>
      <c r="AD17" s="183"/>
      <c r="AE17" s="183"/>
      <c r="AF17" s="183"/>
      <c r="AG17" s="183"/>
      <c r="AH17" s="183"/>
      <c r="AI17" s="183"/>
      <c r="AJ17" s="183"/>
      <c r="AK17" s="183"/>
      <c r="AL17" s="183"/>
    </row>
    <row r="18" spans="1:38" ht="16.149999999999999" customHeight="1">
      <c r="A18" s="62"/>
      <c r="B18" s="196" t="s">
        <v>145</v>
      </c>
      <c r="C18" s="203"/>
      <c r="D18" s="196" t="s">
        <v>155</v>
      </c>
      <c r="E18" s="214">
        <v>4</v>
      </c>
      <c r="F18" s="220">
        <v>2</v>
      </c>
      <c r="G18" s="223"/>
      <c r="H18" s="227"/>
      <c r="I18" s="231">
        <f t="shared" si="0"/>
        <v>4</v>
      </c>
      <c r="J18" s="236">
        <f t="shared" si="1"/>
        <v>2</v>
      </c>
      <c r="K18" s="243"/>
      <c r="L18" s="247"/>
      <c r="M18" s="62"/>
      <c r="N18" s="62">
        <v>12</v>
      </c>
      <c r="O18" s="62" t="s">
        <v>130</v>
      </c>
      <c r="P18" s="62"/>
      <c r="Q18" s="62"/>
      <c r="R18" s="62"/>
      <c r="S18" s="62"/>
      <c r="T18" s="183"/>
      <c r="U18" s="183"/>
      <c r="V18" s="183"/>
      <c r="W18" s="183"/>
      <c r="X18" s="183"/>
      <c r="Y18" s="183"/>
      <c r="Z18" s="183"/>
      <c r="AA18" s="183"/>
      <c r="AB18" s="183"/>
      <c r="AC18" s="183"/>
      <c r="AD18" s="183"/>
      <c r="AE18" s="183"/>
      <c r="AF18" s="183"/>
      <c r="AG18" s="183"/>
      <c r="AH18" s="183"/>
      <c r="AI18" s="183"/>
      <c r="AJ18" s="183"/>
      <c r="AK18" s="183"/>
      <c r="AL18" s="183"/>
    </row>
    <row r="19" spans="1:38" ht="16.149999999999999" customHeight="1">
      <c r="A19" s="62"/>
      <c r="B19" s="196" t="s">
        <v>147</v>
      </c>
      <c r="C19" s="203"/>
      <c r="D19" s="196" t="s">
        <v>155</v>
      </c>
      <c r="E19" s="214">
        <v>3</v>
      </c>
      <c r="F19" s="220">
        <v>6</v>
      </c>
      <c r="G19" s="223"/>
      <c r="H19" s="227"/>
      <c r="I19" s="231">
        <f t="shared" si="0"/>
        <v>3</v>
      </c>
      <c r="J19" s="236">
        <f t="shared" si="1"/>
        <v>6</v>
      </c>
      <c r="K19" s="243"/>
      <c r="L19" s="247"/>
      <c r="M19" s="62"/>
      <c r="N19" s="62">
        <v>13</v>
      </c>
      <c r="O19" s="62" t="s">
        <v>130</v>
      </c>
      <c r="P19" s="62"/>
      <c r="Q19" s="62"/>
      <c r="R19" s="62"/>
      <c r="S19" s="62"/>
      <c r="T19" s="183"/>
      <c r="U19" s="183"/>
      <c r="V19" s="183"/>
      <c r="W19" s="183"/>
      <c r="X19" s="183"/>
      <c r="Y19" s="183"/>
      <c r="Z19" s="183"/>
      <c r="AA19" s="183"/>
      <c r="AB19" s="183"/>
      <c r="AC19" s="183"/>
      <c r="AD19" s="183"/>
      <c r="AE19" s="183"/>
      <c r="AF19" s="183"/>
      <c r="AG19" s="183"/>
      <c r="AH19" s="183"/>
      <c r="AI19" s="183"/>
      <c r="AJ19" s="183"/>
      <c r="AK19" s="183"/>
      <c r="AL19" s="183"/>
    </row>
    <row r="20" spans="1:38" ht="16.149999999999999" customHeight="1">
      <c r="A20" s="62"/>
      <c r="B20" s="196" t="s">
        <v>148</v>
      </c>
      <c r="C20" s="203"/>
      <c r="D20" s="196" t="s">
        <v>155</v>
      </c>
      <c r="E20" s="214">
        <v>2</v>
      </c>
      <c r="F20" s="220">
        <v>9</v>
      </c>
      <c r="G20" s="223"/>
      <c r="H20" s="227"/>
      <c r="I20" s="231">
        <f t="shared" si="0"/>
        <v>2</v>
      </c>
      <c r="J20" s="236">
        <f t="shared" si="1"/>
        <v>9</v>
      </c>
      <c r="K20" s="243"/>
      <c r="L20" s="247"/>
      <c r="M20" s="62"/>
      <c r="N20" s="62">
        <v>14</v>
      </c>
      <c r="O20" s="62" t="s">
        <v>47</v>
      </c>
      <c r="P20" s="62"/>
      <c r="Q20" s="62"/>
      <c r="R20" s="62"/>
      <c r="S20" s="62"/>
      <c r="T20" s="183"/>
      <c r="U20" s="183"/>
      <c r="V20" s="183"/>
      <c r="W20" s="183"/>
      <c r="X20" s="183"/>
      <c r="Y20" s="183"/>
      <c r="Z20" s="183"/>
      <c r="AA20" s="183"/>
      <c r="AB20" s="183"/>
      <c r="AC20" s="183"/>
      <c r="AD20" s="183"/>
      <c r="AE20" s="183"/>
      <c r="AF20" s="183"/>
      <c r="AG20" s="183"/>
      <c r="AH20" s="183"/>
      <c r="AI20" s="183"/>
      <c r="AJ20" s="183"/>
      <c r="AK20" s="183"/>
      <c r="AL20" s="183"/>
    </row>
    <row r="21" spans="1:38" ht="16.149999999999999" customHeight="1">
      <c r="A21" s="62"/>
      <c r="B21" s="196" t="s">
        <v>128</v>
      </c>
      <c r="C21" s="203"/>
      <c r="D21" s="196" t="s">
        <v>155</v>
      </c>
      <c r="E21" s="214">
        <v>2</v>
      </c>
      <c r="F21" s="220">
        <v>1</v>
      </c>
      <c r="G21" s="223"/>
      <c r="H21" s="227"/>
      <c r="I21" s="231">
        <f t="shared" si="0"/>
        <v>2</v>
      </c>
      <c r="J21" s="236">
        <f t="shared" si="1"/>
        <v>1</v>
      </c>
      <c r="K21" s="243"/>
      <c r="L21" s="247"/>
      <c r="M21" s="62"/>
      <c r="N21" s="62">
        <v>15</v>
      </c>
      <c r="O21" s="62" t="s">
        <v>47</v>
      </c>
      <c r="P21" s="62"/>
      <c r="Q21" s="62"/>
      <c r="R21" s="62"/>
      <c r="S21" s="62"/>
      <c r="T21" s="183"/>
      <c r="U21" s="183"/>
      <c r="V21" s="183"/>
      <c r="W21" s="183"/>
      <c r="X21" s="183"/>
      <c r="Y21" s="183"/>
      <c r="Z21" s="183"/>
      <c r="AA21" s="183"/>
      <c r="AB21" s="183"/>
      <c r="AC21" s="183"/>
      <c r="AD21" s="183"/>
      <c r="AE21" s="183"/>
      <c r="AF21" s="183"/>
      <c r="AG21" s="183"/>
      <c r="AH21" s="183"/>
      <c r="AI21" s="183"/>
      <c r="AJ21" s="183"/>
      <c r="AK21" s="183"/>
      <c r="AL21" s="183"/>
    </row>
    <row r="22" spans="1:38" ht="16.149999999999999" customHeight="1">
      <c r="A22" s="62"/>
      <c r="B22" s="196" t="s">
        <v>128</v>
      </c>
      <c r="C22" s="203"/>
      <c r="D22" s="196" t="s">
        <v>156</v>
      </c>
      <c r="E22" s="214">
        <v>7</v>
      </c>
      <c r="F22" s="220">
        <v>7</v>
      </c>
      <c r="G22" s="223"/>
      <c r="H22" s="227"/>
      <c r="I22" s="231">
        <f t="shared" si="0"/>
        <v>7</v>
      </c>
      <c r="J22" s="236">
        <f t="shared" si="1"/>
        <v>7</v>
      </c>
      <c r="K22" s="243"/>
      <c r="L22" s="247"/>
      <c r="M22" s="62"/>
      <c r="N22" s="62">
        <v>16</v>
      </c>
      <c r="O22" s="62" t="s">
        <v>47</v>
      </c>
      <c r="P22" s="62"/>
      <c r="Q22" s="62"/>
      <c r="R22" s="62"/>
      <c r="S22" s="62"/>
      <c r="T22" s="183"/>
      <c r="U22" s="183"/>
      <c r="V22" s="183"/>
      <c r="W22" s="183"/>
      <c r="X22" s="183"/>
      <c r="Y22" s="183"/>
      <c r="Z22" s="183"/>
      <c r="AA22" s="183"/>
      <c r="AB22" s="183"/>
      <c r="AC22" s="183"/>
      <c r="AD22" s="183"/>
      <c r="AE22" s="183"/>
      <c r="AF22" s="183"/>
      <c r="AG22" s="183"/>
      <c r="AH22" s="183"/>
      <c r="AI22" s="183"/>
      <c r="AJ22" s="183"/>
      <c r="AK22" s="183"/>
      <c r="AL22" s="183"/>
    </row>
    <row r="23" spans="1:38" ht="16.149999999999999" customHeight="1">
      <c r="A23" s="62"/>
      <c r="B23" s="196" t="s">
        <v>128</v>
      </c>
      <c r="C23" s="203"/>
      <c r="D23" s="196" t="s">
        <v>157</v>
      </c>
      <c r="E23" s="214">
        <v>4</v>
      </c>
      <c r="F23" s="220">
        <v>3</v>
      </c>
      <c r="G23" s="223"/>
      <c r="H23" s="227"/>
      <c r="I23" s="231">
        <f t="shared" si="0"/>
        <v>4</v>
      </c>
      <c r="J23" s="236">
        <f t="shared" si="1"/>
        <v>3</v>
      </c>
      <c r="K23" s="243"/>
      <c r="L23" s="247"/>
      <c r="M23" s="62"/>
      <c r="N23" s="62">
        <v>17</v>
      </c>
      <c r="O23" s="62" t="s">
        <v>47</v>
      </c>
      <c r="P23" s="62"/>
      <c r="Q23" s="62"/>
      <c r="R23" s="62"/>
      <c r="S23" s="62"/>
      <c r="T23" s="183"/>
      <c r="U23" s="183"/>
      <c r="V23" s="183"/>
      <c r="W23" s="183"/>
      <c r="X23" s="183"/>
      <c r="Y23" s="183"/>
      <c r="Z23" s="183"/>
      <c r="AA23" s="183"/>
      <c r="AB23" s="183"/>
      <c r="AC23" s="183"/>
      <c r="AD23" s="183"/>
      <c r="AE23" s="183"/>
      <c r="AF23" s="183"/>
      <c r="AG23" s="183"/>
      <c r="AH23" s="183"/>
      <c r="AI23" s="183"/>
      <c r="AJ23" s="183"/>
      <c r="AK23" s="183"/>
      <c r="AL23" s="183"/>
    </row>
    <row r="24" spans="1:38" ht="16.149999999999999" customHeight="1">
      <c r="A24" s="62"/>
      <c r="B24" s="196" t="s">
        <v>128</v>
      </c>
      <c r="C24" s="203"/>
      <c r="D24" s="196" t="s">
        <v>89</v>
      </c>
      <c r="E24" s="214">
        <v>3</v>
      </c>
      <c r="F24" s="220">
        <v>4</v>
      </c>
      <c r="G24" s="223"/>
      <c r="H24" s="227"/>
      <c r="I24" s="231">
        <f t="shared" si="0"/>
        <v>3</v>
      </c>
      <c r="J24" s="236">
        <f t="shared" si="1"/>
        <v>4</v>
      </c>
      <c r="K24" s="243"/>
      <c r="L24" s="247"/>
      <c r="M24" s="62"/>
      <c r="N24" s="62">
        <v>18</v>
      </c>
      <c r="O24" s="62" t="s">
        <v>47</v>
      </c>
      <c r="P24" s="62"/>
      <c r="Q24" s="62"/>
      <c r="R24" s="62"/>
      <c r="S24" s="62"/>
      <c r="T24" s="183"/>
      <c r="U24" s="183"/>
      <c r="V24" s="183"/>
      <c r="W24" s="183"/>
      <c r="X24" s="183"/>
      <c r="Y24" s="183"/>
      <c r="Z24" s="183"/>
      <c r="AA24" s="183"/>
      <c r="AB24" s="183"/>
      <c r="AC24" s="183"/>
      <c r="AD24" s="183"/>
      <c r="AE24" s="183"/>
      <c r="AF24" s="183"/>
      <c r="AG24" s="183"/>
      <c r="AH24" s="183"/>
      <c r="AI24" s="183"/>
      <c r="AJ24" s="183"/>
      <c r="AK24" s="183"/>
      <c r="AL24" s="183"/>
    </row>
    <row r="25" spans="1:38" ht="16.149999999999999" customHeight="1">
      <c r="A25" s="62"/>
      <c r="B25" s="196" t="s">
        <v>128</v>
      </c>
      <c r="C25" s="203"/>
      <c r="D25" s="196" t="s">
        <v>89</v>
      </c>
      <c r="E25" s="214">
        <v>3</v>
      </c>
      <c r="F25" s="220">
        <v>1</v>
      </c>
      <c r="G25" s="223"/>
      <c r="H25" s="227"/>
      <c r="I25" s="231">
        <f t="shared" si="0"/>
        <v>3</v>
      </c>
      <c r="J25" s="236">
        <f t="shared" si="1"/>
        <v>1</v>
      </c>
      <c r="K25" s="243"/>
      <c r="L25" s="247"/>
      <c r="M25" s="62"/>
      <c r="N25" s="62">
        <v>19</v>
      </c>
      <c r="O25" s="62" t="s">
        <v>47</v>
      </c>
      <c r="P25" s="62"/>
      <c r="Q25" s="62"/>
      <c r="R25" s="62"/>
      <c r="S25" s="62"/>
      <c r="T25" s="183"/>
      <c r="U25" s="183"/>
      <c r="V25" s="183"/>
      <c r="W25" s="183"/>
      <c r="X25" s="183"/>
      <c r="Y25" s="183"/>
      <c r="Z25" s="183"/>
      <c r="AA25" s="183"/>
      <c r="AB25" s="183"/>
      <c r="AC25" s="183"/>
      <c r="AD25" s="183"/>
      <c r="AE25" s="183"/>
      <c r="AF25" s="183"/>
      <c r="AG25" s="183"/>
      <c r="AH25" s="183"/>
      <c r="AI25" s="183"/>
      <c r="AJ25" s="183"/>
      <c r="AK25" s="183"/>
      <c r="AL25" s="183"/>
    </row>
    <row r="26" spans="1:38" ht="16.149999999999999" customHeight="1">
      <c r="A26" s="62"/>
      <c r="B26" s="196" t="s">
        <v>128</v>
      </c>
      <c r="C26" s="203"/>
      <c r="D26" s="196" t="s">
        <v>89</v>
      </c>
      <c r="E26" s="214">
        <v>1</v>
      </c>
      <c r="F26" s="220">
        <v>5</v>
      </c>
      <c r="G26" s="223"/>
      <c r="H26" s="227"/>
      <c r="I26" s="231">
        <f t="shared" si="0"/>
        <v>1</v>
      </c>
      <c r="J26" s="236">
        <f t="shared" si="1"/>
        <v>5</v>
      </c>
      <c r="K26" s="243"/>
      <c r="L26" s="247"/>
      <c r="M26" s="62"/>
      <c r="N26" s="62">
        <v>20</v>
      </c>
      <c r="O26" s="62" t="s">
        <v>47</v>
      </c>
      <c r="P26" s="62"/>
      <c r="Q26" s="62"/>
      <c r="R26" s="62"/>
      <c r="S26" s="62"/>
      <c r="T26" s="183"/>
      <c r="U26" s="183"/>
      <c r="V26" s="183"/>
      <c r="W26" s="183"/>
      <c r="X26" s="183"/>
      <c r="Y26" s="183"/>
      <c r="Z26" s="183"/>
      <c r="AA26" s="183"/>
      <c r="AB26" s="183"/>
      <c r="AC26" s="183"/>
      <c r="AD26" s="183"/>
      <c r="AE26" s="183"/>
      <c r="AF26" s="183"/>
      <c r="AG26" s="183"/>
      <c r="AH26" s="183"/>
      <c r="AI26" s="183"/>
      <c r="AJ26" s="183"/>
      <c r="AK26" s="183"/>
      <c r="AL26" s="183"/>
    </row>
    <row r="27" spans="1:38" ht="16.149999999999999" customHeight="1">
      <c r="A27" s="62"/>
      <c r="B27" s="196" t="s">
        <v>128</v>
      </c>
      <c r="C27" s="203"/>
      <c r="D27" s="196" t="s">
        <v>89</v>
      </c>
      <c r="E27" s="214">
        <v>0</v>
      </c>
      <c r="F27" s="220">
        <v>0</v>
      </c>
      <c r="G27" s="223"/>
      <c r="H27" s="227"/>
      <c r="I27" s="231">
        <f t="shared" si="0"/>
        <v>0</v>
      </c>
      <c r="J27" s="236">
        <f t="shared" si="1"/>
        <v>0</v>
      </c>
      <c r="K27" s="243"/>
      <c r="L27" s="247"/>
      <c r="M27" s="62"/>
      <c r="N27" s="62">
        <v>21</v>
      </c>
      <c r="O27" s="62" t="s">
        <v>47</v>
      </c>
      <c r="P27" s="62"/>
      <c r="Q27" s="62"/>
      <c r="R27" s="62"/>
      <c r="S27" s="62"/>
      <c r="T27" s="183"/>
      <c r="U27" s="183"/>
      <c r="V27" s="183"/>
      <c r="W27" s="183"/>
      <c r="X27" s="183"/>
      <c r="Y27" s="183"/>
      <c r="Z27" s="183"/>
      <c r="AA27" s="183"/>
      <c r="AB27" s="183"/>
      <c r="AC27" s="183"/>
      <c r="AD27" s="183"/>
      <c r="AE27" s="183"/>
      <c r="AF27" s="183"/>
      <c r="AG27" s="183"/>
      <c r="AH27" s="183"/>
      <c r="AI27" s="183"/>
      <c r="AJ27" s="183"/>
      <c r="AK27" s="183"/>
      <c r="AL27" s="183"/>
    </row>
    <row r="28" spans="1:38" ht="16.149999999999999" customHeight="1">
      <c r="A28" s="62"/>
      <c r="B28" s="196"/>
      <c r="C28" s="203"/>
      <c r="D28" s="196"/>
      <c r="E28" s="214"/>
      <c r="F28" s="220"/>
      <c r="G28" s="223"/>
      <c r="H28" s="227"/>
      <c r="I28" s="231" t="str">
        <f t="shared" si="0"/>
        <v/>
      </c>
      <c r="J28" s="236" t="str">
        <f t="shared" si="1"/>
        <v/>
      </c>
      <c r="K28" s="243"/>
      <c r="L28" s="247"/>
      <c r="M28" s="62"/>
      <c r="N28" s="62">
        <v>22</v>
      </c>
      <c r="O28" s="62" t="s">
        <v>47</v>
      </c>
      <c r="P28" s="62"/>
      <c r="Q28" s="62"/>
      <c r="R28" s="62"/>
      <c r="S28" s="62"/>
      <c r="T28" s="183"/>
      <c r="U28" s="183"/>
      <c r="V28" s="183"/>
      <c r="W28" s="183"/>
      <c r="X28" s="183"/>
      <c r="Y28" s="183"/>
      <c r="Z28" s="183"/>
      <c r="AA28" s="183"/>
      <c r="AB28" s="183"/>
      <c r="AC28" s="183"/>
      <c r="AD28" s="183"/>
      <c r="AE28" s="183"/>
      <c r="AF28" s="183"/>
      <c r="AG28" s="183"/>
      <c r="AH28" s="183"/>
      <c r="AI28" s="183"/>
      <c r="AJ28" s="183"/>
      <c r="AK28" s="183"/>
      <c r="AL28" s="183"/>
    </row>
    <row r="29" spans="1:38" ht="16.149999999999999" customHeight="1">
      <c r="A29" s="62"/>
      <c r="B29" s="196"/>
      <c r="C29" s="203"/>
      <c r="D29" s="196"/>
      <c r="E29" s="214"/>
      <c r="F29" s="220"/>
      <c r="G29" s="223"/>
      <c r="H29" s="227"/>
      <c r="I29" s="231" t="str">
        <f t="shared" si="0"/>
        <v/>
      </c>
      <c r="J29" s="236" t="str">
        <f t="shared" si="1"/>
        <v/>
      </c>
      <c r="K29" s="243"/>
      <c r="L29" s="247"/>
      <c r="M29" s="62"/>
      <c r="N29" s="62">
        <v>23</v>
      </c>
      <c r="O29" s="62" t="s">
        <v>47</v>
      </c>
      <c r="P29" s="62"/>
      <c r="Q29" s="62"/>
      <c r="R29" s="62"/>
      <c r="S29" s="62"/>
      <c r="T29" s="183"/>
      <c r="U29" s="183"/>
      <c r="V29" s="183"/>
      <c r="W29" s="183"/>
      <c r="X29" s="183"/>
      <c r="Y29" s="183"/>
      <c r="Z29" s="183"/>
      <c r="AA29" s="183"/>
      <c r="AB29" s="183"/>
      <c r="AC29" s="183"/>
      <c r="AD29" s="183"/>
      <c r="AE29" s="183"/>
      <c r="AF29" s="183"/>
      <c r="AG29" s="183"/>
      <c r="AH29" s="183"/>
      <c r="AI29" s="183"/>
      <c r="AJ29" s="183"/>
      <c r="AK29" s="183"/>
      <c r="AL29" s="183"/>
    </row>
    <row r="30" spans="1:38" ht="16.149999999999999" customHeight="1">
      <c r="A30" s="62"/>
      <c r="B30" s="196"/>
      <c r="C30" s="203"/>
      <c r="D30" s="196"/>
      <c r="E30" s="214"/>
      <c r="F30" s="220"/>
      <c r="G30" s="223"/>
      <c r="H30" s="227"/>
      <c r="I30" s="231" t="str">
        <f t="shared" si="0"/>
        <v/>
      </c>
      <c r="J30" s="236" t="str">
        <f t="shared" si="1"/>
        <v/>
      </c>
      <c r="K30" s="243"/>
      <c r="L30" s="247"/>
      <c r="M30" s="62"/>
      <c r="N30" s="62">
        <v>24</v>
      </c>
      <c r="O30" s="62" t="s">
        <v>47</v>
      </c>
      <c r="P30" s="62"/>
      <c r="Q30" s="62"/>
      <c r="R30" s="62"/>
      <c r="S30" s="62"/>
      <c r="T30" s="183"/>
      <c r="U30" s="183"/>
      <c r="V30" s="183"/>
      <c r="W30" s="183"/>
      <c r="X30" s="183"/>
      <c r="Y30" s="183"/>
      <c r="Z30" s="183"/>
      <c r="AA30" s="183"/>
      <c r="AB30" s="183"/>
      <c r="AC30" s="183"/>
      <c r="AD30" s="183"/>
      <c r="AE30" s="183"/>
      <c r="AF30" s="183"/>
      <c r="AG30" s="183"/>
      <c r="AH30" s="183"/>
      <c r="AI30" s="183"/>
      <c r="AJ30" s="183"/>
      <c r="AK30" s="183"/>
      <c r="AL30" s="183"/>
    </row>
    <row r="31" spans="1:38" ht="16.149999999999999" customHeight="1">
      <c r="A31" s="62"/>
      <c r="B31" s="196"/>
      <c r="C31" s="203"/>
      <c r="D31" s="196"/>
      <c r="E31" s="214"/>
      <c r="F31" s="220"/>
      <c r="G31" s="223"/>
      <c r="H31" s="227"/>
      <c r="I31" s="231" t="str">
        <f t="shared" si="0"/>
        <v/>
      </c>
      <c r="J31" s="236" t="str">
        <f t="shared" si="1"/>
        <v/>
      </c>
      <c r="K31" s="243"/>
      <c r="L31" s="247"/>
      <c r="M31" s="62"/>
      <c r="N31" s="62">
        <v>25</v>
      </c>
      <c r="O31" s="62" t="s">
        <v>47</v>
      </c>
      <c r="P31" s="62"/>
      <c r="Q31" s="62"/>
      <c r="R31" s="62"/>
      <c r="S31" s="62"/>
      <c r="T31" s="183"/>
      <c r="U31" s="183"/>
      <c r="V31" s="183"/>
      <c r="W31" s="183"/>
      <c r="X31" s="183"/>
      <c r="Y31" s="183"/>
      <c r="Z31" s="183"/>
      <c r="AA31" s="183"/>
      <c r="AB31" s="183"/>
      <c r="AC31" s="183"/>
      <c r="AD31" s="183"/>
      <c r="AE31" s="183"/>
      <c r="AF31" s="183"/>
      <c r="AG31" s="183"/>
      <c r="AH31" s="183"/>
      <c r="AI31" s="183"/>
      <c r="AJ31" s="183"/>
      <c r="AK31" s="183"/>
      <c r="AL31" s="183"/>
    </row>
    <row r="32" spans="1:38" ht="16.149999999999999" customHeight="1">
      <c r="A32" s="62"/>
      <c r="B32" s="196"/>
      <c r="C32" s="204"/>
      <c r="D32" s="196"/>
      <c r="E32" s="214"/>
      <c r="F32" s="220"/>
      <c r="G32" s="223"/>
      <c r="H32" s="227"/>
      <c r="I32" s="231" t="str">
        <f t="shared" si="0"/>
        <v/>
      </c>
      <c r="J32" s="236" t="str">
        <f t="shared" si="1"/>
        <v/>
      </c>
      <c r="K32" s="244"/>
      <c r="L32" s="247"/>
      <c r="M32" s="62"/>
      <c r="N32" s="62"/>
      <c r="O32" s="62"/>
      <c r="P32" s="62"/>
      <c r="Q32" s="62"/>
      <c r="R32" s="62"/>
      <c r="S32" s="62"/>
      <c r="T32" s="183"/>
      <c r="U32" s="183"/>
      <c r="V32" s="183"/>
      <c r="W32" s="183"/>
      <c r="X32" s="183"/>
      <c r="Y32" s="183"/>
      <c r="Z32" s="183"/>
      <c r="AA32" s="183"/>
      <c r="AB32" s="183"/>
      <c r="AC32" s="183"/>
      <c r="AD32" s="183"/>
      <c r="AE32" s="183"/>
      <c r="AF32" s="183"/>
      <c r="AG32" s="183"/>
      <c r="AH32" s="183"/>
      <c r="AI32" s="183"/>
      <c r="AJ32" s="183"/>
      <c r="AK32" s="183"/>
      <c r="AL32" s="183"/>
    </row>
    <row r="33" spans="1:38" ht="16.149999999999999" customHeight="1">
      <c r="A33" s="62"/>
      <c r="B33" s="193" t="s">
        <v>36</v>
      </c>
      <c r="C33" s="205">
        <f>COUNTA(B13:B32)</f>
        <v>15</v>
      </c>
      <c r="D33" s="210"/>
      <c r="E33" s="215">
        <f>SUM(E13:E32)+INT(SUM(F13:F32)/12)</f>
        <v>84</v>
      </c>
      <c r="F33" s="221">
        <f>MOD(SUM(F13:F32),12)</f>
        <v>11</v>
      </c>
      <c r="G33" s="224">
        <f>SUM(G13:G32)+INT(SUM(H13:H32)/12)</f>
        <v>27</v>
      </c>
      <c r="H33" s="221">
        <f>MOD(SUM(H13:H32),12)</f>
        <v>2</v>
      </c>
      <c r="I33" s="232">
        <f>SUM(I13:I32)+INT(SUM(J13:J32)/12)</f>
        <v>112</v>
      </c>
      <c r="J33" s="237">
        <f>MOD(SUM(J13:J32),12)</f>
        <v>1</v>
      </c>
      <c r="K33" s="245">
        <f>ROUND((ROUNDDOWN((I33*12+J33)/C33,0))/12,0)</f>
        <v>7</v>
      </c>
      <c r="L33" s="210"/>
      <c r="M33" s="62"/>
      <c r="N33" s="62">
        <f>I33*12+J33</f>
        <v>1345</v>
      </c>
      <c r="O33" s="62" t="s">
        <v>126</v>
      </c>
      <c r="P33" s="62" t="s">
        <v>131</v>
      </c>
      <c r="Q33" s="62"/>
      <c r="R33" s="62"/>
      <c r="S33" s="62"/>
      <c r="T33" s="183"/>
      <c r="U33" s="183"/>
      <c r="V33" s="183"/>
      <c r="W33" s="183"/>
      <c r="X33" s="183"/>
      <c r="Y33" s="183"/>
      <c r="Z33" s="183"/>
      <c r="AA33" s="183"/>
      <c r="AB33" s="183"/>
      <c r="AC33" s="183"/>
      <c r="AD33" s="183"/>
      <c r="AE33" s="183"/>
      <c r="AF33" s="183"/>
      <c r="AG33" s="183"/>
      <c r="AH33" s="183"/>
      <c r="AI33" s="183"/>
      <c r="AJ33" s="183"/>
      <c r="AK33" s="183"/>
      <c r="AL33" s="183"/>
    </row>
    <row r="34" spans="1:38">
      <c r="A34" s="62"/>
      <c r="B34" s="62"/>
      <c r="C34" s="62"/>
      <c r="D34" s="62"/>
      <c r="E34" s="62"/>
      <c r="F34" s="62"/>
      <c r="G34" s="62"/>
      <c r="H34" s="62"/>
      <c r="I34" s="62"/>
      <c r="J34" s="62"/>
      <c r="K34" s="62"/>
      <c r="L34" s="62"/>
      <c r="M34" s="62"/>
      <c r="N34" s="62">
        <f>ROUNDDOWN(N33/C33,0)</f>
        <v>89</v>
      </c>
      <c r="O34" s="62" t="s">
        <v>126</v>
      </c>
      <c r="P34" s="62" t="s">
        <v>134</v>
      </c>
      <c r="Q34" s="62"/>
      <c r="R34" s="62"/>
      <c r="S34" s="62"/>
      <c r="T34" s="183"/>
      <c r="U34" s="183"/>
      <c r="V34" s="183"/>
      <c r="W34" s="183"/>
      <c r="X34" s="183"/>
      <c r="Y34" s="183"/>
      <c r="Z34" s="183"/>
      <c r="AA34" s="183"/>
      <c r="AB34" s="183"/>
      <c r="AC34" s="183"/>
      <c r="AD34" s="183"/>
      <c r="AE34" s="183"/>
      <c r="AF34" s="183"/>
      <c r="AG34" s="183"/>
      <c r="AH34" s="183"/>
      <c r="AI34" s="183"/>
      <c r="AJ34" s="183"/>
      <c r="AK34" s="183"/>
      <c r="AL34" s="183"/>
    </row>
    <row r="35" spans="1:38">
      <c r="A35" s="62"/>
      <c r="B35" s="62" t="s">
        <v>258</v>
      </c>
      <c r="C35" s="62"/>
      <c r="D35" s="62"/>
      <c r="E35" s="62"/>
      <c r="F35" s="62"/>
      <c r="G35" s="62"/>
      <c r="H35" s="62"/>
      <c r="I35" s="62"/>
      <c r="J35" s="62"/>
      <c r="K35" s="62"/>
      <c r="L35" s="62"/>
      <c r="M35" s="62"/>
      <c r="N35" s="62">
        <f>INT(N34/12)</f>
        <v>7</v>
      </c>
      <c r="O35" s="62" t="s">
        <v>84</v>
      </c>
      <c r="P35" s="62">
        <f>MOD(N34,12)</f>
        <v>5</v>
      </c>
      <c r="Q35" s="62" t="s">
        <v>137</v>
      </c>
      <c r="R35" s="62"/>
      <c r="S35" s="62"/>
      <c r="T35" s="183"/>
      <c r="U35" s="183"/>
      <c r="V35" s="183"/>
      <c r="W35" s="183"/>
      <c r="X35" s="183"/>
      <c r="Y35" s="183"/>
      <c r="Z35" s="183"/>
      <c r="AA35" s="183"/>
      <c r="AB35" s="183"/>
      <c r="AC35" s="183"/>
      <c r="AD35" s="183"/>
      <c r="AE35" s="183"/>
      <c r="AF35" s="183"/>
      <c r="AG35" s="183"/>
      <c r="AH35" s="183"/>
      <c r="AI35" s="183"/>
      <c r="AJ35" s="183"/>
      <c r="AK35" s="183"/>
      <c r="AL35" s="183"/>
    </row>
    <row r="36" spans="1:38">
      <c r="A36" s="62"/>
      <c r="B36" s="62" t="s">
        <v>138</v>
      </c>
      <c r="C36" s="62"/>
      <c r="D36" s="62"/>
      <c r="E36" s="62"/>
      <c r="F36" s="62"/>
      <c r="G36" s="62"/>
      <c r="H36" s="62"/>
      <c r="I36" s="62"/>
      <c r="J36" s="62"/>
      <c r="K36" s="62"/>
      <c r="L36" s="62"/>
      <c r="M36" s="62"/>
      <c r="P36" s="62"/>
      <c r="Q36" s="62"/>
      <c r="R36" s="62"/>
      <c r="S36" s="62"/>
      <c r="T36" s="183"/>
      <c r="U36" s="183"/>
      <c r="V36" s="183"/>
      <c r="W36" s="183"/>
      <c r="X36" s="183"/>
      <c r="Y36" s="183"/>
      <c r="Z36" s="183"/>
      <c r="AA36" s="183"/>
      <c r="AB36" s="183"/>
      <c r="AC36" s="183"/>
      <c r="AD36" s="183"/>
      <c r="AE36" s="183"/>
      <c r="AF36" s="183"/>
      <c r="AG36" s="183"/>
      <c r="AH36" s="183"/>
      <c r="AI36" s="183"/>
      <c r="AJ36" s="183"/>
      <c r="AK36" s="183"/>
      <c r="AL36" s="183"/>
    </row>
    <row r="37" spans="1:38">
      <c r="A37" s="62"/>
      <c r="B37" s="62" t="s">
        <v>135</v>
      </c>
      <c r="C37" s="62"/>
      <c r="D37" s="62"/>
      <c r="E37" s="62"/>
      <c r="F37" s="62"/>
      <c r="G37" s="62"/>
      <c r="H37" s="62"/>
      <c r="I37" s="62"/>
      <c r="J37" s="62"/>
      <c r="K37" s="62"/>
      <c r="L37" s="62"/>
      <c r="M37" s="62"/>
      <c r="P37" s="62"/>
      <c r="Q37" s="62"/>
      <c r="R37" s="62"/>
      <c r="S37" s="62"/>
      <c r="T37" s="183"/>
      <c r="U37" s="183"/>
      <c r="V37" s="183"/>
      <c r="W37" s="183"/>
      <c r="X37" s="183"/>
      <c r="Y37" s="183"/>
      <c r="Z37" s="183"/>
      <c r="AA37" s="183"/>
      <c r="AB37" s="183"/>
      <c r="AC37" s="183"/>
      <c r="AD37" s="183"/>
      <c r="AE37" s="183"/>
      <c r="AF37" s="183"/>
      <c r="AG37" s="183"/>
      <c r="AH37" s="183"/>
      <c r="AI37" s="183"/>
      <c r="AJ37" s="183"/>
      <c r="AK37" s="183"/>
      <c r="AL37" s="183"/>
    </row>
    <row r="38" spans="1:38">
      <c r="A38" s="62"/>
      <c r="B38" s="62" t="s">
        <v>274</v>
      </c>
      <c r="C38" s="62"/>
      <c r="D38" s="62"/>
      <c r="E38" s="62"/>
      <c r="F38" s="62"/>
      <c r="G38" s="62"/>
      <c r="H38" s="62"/>
      <c r="I38" s="62"/>
      <c r="J38" s="62"/>
      <c r="K38" s="62"/>
      <c r="L38" s="62"/>
      <c r="M38" s="62"/>
      <c r="P38" s="62"/>
      <c r="Q38" s="62"/>
      <c r="R38" s="62"/>
      <c r="S38" s="62"/>
      <c r="T38" s="183"/>
      <c r="U38" s="183"/>
      <c r="V38" s="183"/>
      <c r="W38" s="183"/>
      <c r="X38" s="183"/>
      <c r="Y38" s="183"/>
      <c r="Z38" s="183"/>
      <c r="AA38" s="183"/>
      <c r="AB38" s="183"/>
      <c r="AC38" s="183"/>
      <c r="AD38" s="183"/>
      <c r="AE38" s="183"/>
      <c r="AF38" s="183"/>
      <c r="AG38" s="183"/>
      <c r="AH38" s="183"/>
      <c r="AI38" s="183"/>
      <c r="AJ38" s="183"/>
      <c r="AK38" s="183"/>
      <c r="AL38" s="183"/>
    </row>
    <row r="39" spans="1:38">
      <c r="A39" s="62"/>
      <c r="B39" s="62" t="s">
        <v>259</v>
      </c>
      <c r="C39" s="62"/>
      <c r="D39" s="62"/>
      <c r="E39" s="62"/>
      <c r="F39" s="62"/>
      <c r="G39" s="62"/>
      <c r="H39" s="62"/>
      <c r="I39" s="62"/>
      <c r="J39" s="62"/>
      <c r="K39" s="62"/>
      <c r="L39" s="62"/>
      <c r="M39" s="62"/>
      <c r="N39" s="62"/>
      <c r="O39" s="62"/>
      <c r="P39" s="62"/>
      <c r="Q39" s="62"/>
      <c r="R39" s="62"/>
      <c r="S39" s="62"/>
      <c r="T39" s="183"/>
      <c r="U39" s="183"/>
      <c r="V39" s="183"/>
      <c r="W39" s="183"/>
      <c r="X39" s="183"/>
      <c r="Y39" s="183"/>
      <c r="Z39" s="183"/>
      <c r="AA39" s="183"/>
      <c r="AB39" s="183"/>
      <c r="AC39" s="183"/>
      <c r="AD39" s="183"/>
      <c r="AE39" s="183"/>
      <c r="AF39" s="183"/>
      <c r="AG39" s="183"/>
      <c r="AH39" s="183"/>
      <c r="AI39" s="183"/>
      <c r="AJ39" s="183"/>
      <c r="AK39" s="183"/>
      <c r="AL39" s="183"/>
    </row>
    <row r="40" spans="1:38">
      <c r="A40" s="62"/>
      <c r="B40" s="62" t="s">
        <v>260</v>
      </c>
      <c r="C40" s="62"/>
      <c r="D40" s="62"/>
      <c r="E40" s="62"/>
      <c r="F40" s="62"/>
      <c r="G40" s="62"/>
      <c r="H40" s="62"/>
      <c r="I40" s="62"/>
      <c r="J40" s="62"/>
      <c r="K40" s="62"/>
      <c r="L40" s="62"/>
      <c r="M40" s="62"/>
      <c r="N40" s="62"/>
      <c r="O40" s="62"/>
      <c r="P40" s="62"/>
      <c r="Q40" s="62"/>
      <c r="R40" s="62"/>
      <c r="S40" s="62"/>
      <c r="T40" s="183"/>
      <c r="U40" s="183"/>
      <c r="V40" s="183"/>
      <c r="W40" s="183"/>
      <c r="X40" s="183"/>
      <c r="Y40" s="183"/>
      <c r="Z40" s="183"/>
      <c r="AA40" s="183"/>
      <c r="AB40" s="183"/>
      <c r="AC40" s="183"/>
      <c r="AD40" s="183"/>
      <c r="AE40" s="183"/>
      <c r="AF40" s="183"/>
      <c r="AG40" s="183"/>
      <c r="AH40" s="183"/>
      <c r="AI40" s="183"/>
      <c r="AJ40" s="183"/>
      <c r="AK40" s="183"/>
      <c r="AL40" s="183"/>
    </row>
    <row r="41" spans="1:38">
      <c r="A41" s="62"/>
      <c r="B41" s="62" t="s">
        <v>261</v>
      </c>
      <c r="C41" s="62"/>
      <c r="D41" s="62"/>
      <c r="E41" s="62"/>
      <c r="F41" s="62"/>
      <c r="G41" s="62"/>
      <c r="H41" s="62"/>
      <c r="I41" s="62"/>
      <c r="J41" s="62"/>
      <c r="K41" s="62"/>
      <c r="L41" s="62"/>
      <c r="M41" s="62"/>
      <c r="N41" s="62"/>
      <c r="O41" s="62"/>
      <c r="P41" s="62"/>
      <c r="Q41" s="62"/>
      <c r="R41" s="62"/>
      <c r="S41" s="62"/>
      <c r="T41" s="183"/>
      <c r="U41" s="183"/>
      <c r="V41" s="183"/>
      <c r="W41" s="183"/>
      <c r="X41" s="183"/>
      <c r="Y41" s="183"/>
      <c r="Z41" s="183"/>
      <c r="AA41" s="183"/>
      <c r="AB41" s="183"/>
      <c r="AC41" s="183"/>
      <c r="AD41" s="183"/>
      <c r="AE41" s="183"/>
      <c r="AF41" s="183"/>
      <c r="AG41" s="183"/>
      <c r="AH41" s="183"/>
      <c r="AI41" s="183"/>
      <c r="AJ41" s="183"/>
      <c r="AK41" s="183"/>
      <c r="AL41" s="183"/>
    </row>
    <row r="42" spans="1:38">
      <c r="A42" s="62"/>
      <c r="B42" s="62" t="s">
        <v>209</v>
      </c>
      <c r="C42" s="62"/>
      <c r="D42" s="62"/>
      <c r="E42" s="62"/>
      <c r="F42" s="62"/>
      <c r="G42" s="62"/>
      <c r="H42" s="62"/>
      <c r="I42" s="62"/>
      <c r="J42" s="62"/>
      <c r="K42" s="62"/>
      <c r="L42" s="62"/>
      <c r="M42" s="62"/>
      <c r="N42" s="62"/>
      <c r="O42" s="62"/>
      <c r="P42" s="62"/>
      <c r="Q42" s="62"/>
      <c r="R42" s="62"/>
      <c r="S42" s="62"/>
      <c r="T42" s="183"/>
      <c r="U42" s="183"/>
      <c r="V42" s="183"/>
      <c r="W42" s="183"/>
      <c r="X42" s="183"/>
      <c r="Y42" s="183"/>
      <c r="Z42" s="183"/>
      <c r="AA42" s="183"/>
      <c r="AB42" s="183"/>
      <c r="AC42" s="183"/>
      <c r="AD42" s="183"/>
      <c r="AE42" s="183"/>
      <c r="AF42" s="183"/>
      <c r="AG42" s="183"/>
      <c r="AH42" s="183"/>
      <c r="AI42" s="183"/>
      <c r="AJ42" s="183"/>
      <c r="AK42" s="183"/>
      <c r="AL42" s="183"/>
    </row>
    <row r="43" spans="1:38">
      <c r="A43" s="62"/>
      <c r="B43" s="62" t="s">
        <v>262</v>
      </c>
      <c r="C43" s="62"/>
      <c r="D43" s="62"/>
      <c r="E43" s="62"/>
      <c r="F43" s="62"/>
      <c r="G43" s="62"/>
      <c r="H43" s="62"/>
      <c r="I43" s="62"/>
      <c r="J43" s="62"/>
      <c r="K43" s="62"/>
      <c r="L43" s="62"/>
      <c r="M43" s="62"/>
      <c r="N43" s="62"/>
      <c r="O43" s="62"/>
      <c r="P43" s="62"/>
      <c r="Q43" s="62"/>
      <c r="R43" s="62"/>
      <c r="S43" s="62"/>
      <c r="T43" s="183"/>
      <c r="U43" s="183"/>
      <c r="V43" s="183"/>
      <c r="W43" s="183"/>
      <c r="X43" s="183"/>
      <c r="Y43" s="183"/>
      <c r="Z43" s="183"/>
      <c r="AA43" s="183"/>
      <c r="AB43" s="183"/>
      <c r="AC43" s="183"/>
      <c r="AD43" s="183"/>
      <c r="AE43" s="183"/>
      <c r="AF43" s="183"/>
      <c r="AG43" s="183"/>
      <c r="AH43" s="183"/>
      <c r="AI43" s="183"/>
      <c r="AJ43" s="183"/>
      <c r="AK43" s="183"/>
      <c r="AL43" s="183"/>
    </row>
    <row r="44" spans="1:38">
      <c r="A44" s="62"/>
      <c r="B44" s="62" t="s">
        <v>263</v>
      </c>
      <c r="C44" s="62"/>
      <c r="D44" s="62"/>
      <c r="E44" s="62"/>
      <c r="F44" s="62"/>
      <c r="G44" s="62"/>
      <c r="H44" s="62"/>
      <c r="I44" s="62"/>
      <c r="J44" s="62"/>
      <c r="K44" s="62"/>
      <c r="L44" s="62"/>
      <c r="M44" s="62"/>
      <c r="N44" s="62"/>
      <c r="O44" s="62"/>
      <c r="P44" s="62"/>
      <c r="Q44" s="62"/>
      <c r="R44" s="62"/>
      <c r="S44" s="62"/>
      <c r="T44" s="183"/>
      <c r="U44" s="183"/>
      <c r="V44" s="183"/>
      <c r="W44" s="183"/>
      <c r="X44" s="183"/>
      <c r="Y44" s="183"/>
      <c r="Z44" s="183"/>
      <c r="AA44" s="183"/>
      <c r="AB44" s="183"/>
      <c r="AC44" s="183"/>
      <c r="AD44" s="183"/>
      <c r="AE44" s="183"/>
      <c r="AF44" s="183"/>
      <c r="AG44" s="183"/>
      <c r="AH44" s="183"/>
      <c r="AI44" s="183"/>
      <c r="AJ44" s="183"/>
      <c r="AK44" s="183"/>
      <c r="AL44" s="183"/>
    </row>
    <row r="45" spans="1:38">
      <c r="A45" s="62"/>
      <c r="B45" s="62"/>
      <c r="C45" s="62"/>
      <c r="D45" s="62"/>
      <c r="E45" s="62"/>
      <c r="F45" s="62"/>
      <c r="G45" s="62"/>
      <c r="H45" s="62"/>
      <c r="I45" s="62"/>
      <c r="J45" s="62"/>
      <c r="K45" s="62"/>
      <c r="L45" s="62"/>
      <c r="M45" s="62"/>
      <c r="N45" s="62"/>
      <c r="O45" s="62"/>
      <c r="P45" s="62"/>
      <c r="Q45" s="62"/>
      <c r="R45" s="62"/>
      <c r="S45" s="62"/>
      <c r="T45" s="183"/>
      <c r="U45" s="183"/>
      <c r="V45" s="183"/>
      <c r="W45" s="183"/>
      <c r="X45" s="183"/>
      <c r="Y45" s="183"/>
      <c r="Z45" s="183"/>
      <c r="AA45" s="183"/>
      <c r="AB45" s="183"/>
      <c r="AC45" s="183"/>
      <c r="AD45" s="183"/>
      <c r="AE45" s="183"/>
      <c r="AF45" s="183"/>
      <c r="AG45" s="183"/>
      <c r="AH45" s="183"/>
      <c r="AI45" s="183"/>
      <c r="AJ45" s="183"/>
      <c r="AK45" s="183"/>
      <c r="AL45" s="183"/>
    </row>
    <row r="46" spans="1:38">
      <c r="A46" s="62"/>
      <c r="B46" s="62"/>
      <c r="C46" s="62"/>
      <c r="D46" s="62"/>
      <c r="E46" s="62"/>
      <c r="F46" s="62"/>
      <c r="G46" s="62"/>
      <c r="H46" s="62"/>
      <c r="I46" s="62"/>
      <c r="J46" s="62"/>
      <c r="K46" s="62"/>
      <c r="L46" s="62"/>
      <c r="M46" s="62"/>
      <c r="N46" s="62"/>
      <c r="O46" s="62"/>
      <c r="P46" s="62"/>
      <c r="Q46" s="62"/>
      <c r="R46" s="62"/>
      <c r="S46" s="62"/>
      <c r="T46" s="183"/>
      <c r="U46" s="183"/>
      <c r="V46" s="183"/>
      <c r="W46" s="183"/>
      <c r="X46" s="183"/>
      <c r="Y46" s="183"/>
      <c r="Z46" s="183"/>
      <c r="AA46" s="183"/>
      <c r="AB46" s="183"/>
      <c r="AC46" s="183"/>
      <c r="AD46" s="183"/>
      <c r="AE46" s="183"/>
      <c r="AF46" s="183"/>
      <c r="AG46" s="183"/>
      <c r="AH46" s="183"/>
      <c r="AI46" s="183"/>
      <c r="AJ46" s="183"/>
      <c r="AK46" s="183"/>
      <c r="AL46" s="183"/>
    </row>
    <row r="47" spans="1:38">
      <c r="A47" s="62"/>
      <c r="B47" s="62"/>
      <c r="C47" s="62"/>
      <c r="D47" s="62"/>
      <c r="E47" s="62"/>
      <c r="F47" s="62"/>
      <c r="G47" s="62"/>
      <c r="H47" s="62"/>
      <c r="I47" s="62"/>
      <c r="J47" s="62"/>
      <c r="K47" s="62"/>
      <c r="L47" s="62"/>
      <c r="M47" s="62"/>
      <c r="N47" s="62"/>
      <c r="O47" s="62"/>
      <c r="P47" s="62"/>
      <c r="Q47" s="62"/>
      <c r="R47" s="62"/>
      <c r="S47" s="62"/>
      <c r="T47" s="183"/>
      <c r="U47" s="183"/>
      <c r="V47" s="183"/>
      <c r="W47" s="183"/>
      <c r="X47" s="183"/>
      <c r="Y47" s="183"/>
      <c r="Z47" s="183"/>
      <c r="AA47" s="183"/>
      <c r="AB47" s="183"/>
      <c r="AC47" s="183"/>
      <c r="AD47" s="183"/>
      <c r="AE47" s="183"/>
      <c r="AF47" s="183"/>
      <c r="AG47" s="183"/>
      <c r="AH47" s="183"/>
      <c r="AI47" s="183"/>
      <c r="AJ47" s="183"/>
      <c r="AK47" s="183"/>
      <c r="AL47" s="183"/>
    </row>
    <row r="48" spans="1:38">
      <c r="A48" s="62"/>
      <c r="B48" s="62"/>
      <c r="C48" s="62"/>
      <c r="D48" s="62"/>
      <c r="E48" s="62"/>
      <c r="F48" s="62"/>
      <c r="G48" s="62"/>
      <c r="H48" s="62"/>
      <c r="I48" s="62"/>
      <c r="J48" s="62"/>
      <c r="K48" s="62"/>
      <c r="L48" s="62"/>
      <c r="M48" s="62"/>
      <c r="N48" s="62"/>
      <c r="O48" s="62"/>
      <c r="P48" s="62"/>
      <c r="Q48" s="62"/>
      <c r="R48" s="62"/>
      <c r="S48" s="62"/>
      <c r="T48" s="183"/>
      <c r="U48" s="183"/>
      <c r="V48" s="183"/>
      <c r="W48" s="183"/>
      <c r="X48" s="183"/>
      <c r="Y48" s="183"/>
      <c r="Z48" s="183"/>
      <c r="AA48" s="183"/>
      <c r="AB48" s="183"/>
      <c r="AC48" s="183"/>
      <c r="AD48" s="183"/>
      <c r="AE48" s="183"/>
      <c r="AF48" s="183"/>
      <c r="AG48" s="183"/>
      <c r="AH48" s="183"/>
      <c r="AI48" s="183"/>
      <c r="AJ48" s="183"/>
      <c r="AK48" s="183"/>
      <c r="AL48" s="183"/>
    </row>
    <row r="49" spans="1:38">
      <c r="A49" s="62"/>
      <c r="B49" s="62"/>
      <c r="C49" s="62"/>
      <c r="D49" s="62"/>
      <c r="E49" s="62"/>
      <c r="F49" s="62"/>
      <c r="G49" s="62"/>
      <c r="H49" s="62"/>
      <c r="I49" s="62"/>
      <c r="J49" s="62"/>
      <c r="K49" s="62"/>
      <c r="L49" s="62"/>
      <c r="M49" s="62"/>
      <c r="N49" s="62"/>
      <c r="O49" s="62"/>
      <c r="P49" s="62"/>
      <c r="Q49" s="62"/>
      <c r="R49" s="62"/>
      <c r="S49" s="62"/>
      <c r="T49" s="183"/>
      <c r="U49" s="183"/>
      <c r="V49" s="183"/>
      <c r="W49" s="183"/>
      <c r="X49" s="183"/>
      <c r="Y49" s="183"/>
      <c r="Z49" s="183"/>
      <c r="AA49" s="183"/>
      <c r="AB49" s="183"/>
      <c r="AC49" s="183"/>
      <c r="AD49" s="183"/>
      <c r="AE49" s="183"/>
      <c r="AF49" s="183"/>
      <c r="AG49" s="183"/>
      <c r="AH49" s="183"/>
      <c r="AI49" s="183"/>
      <c r="AJ49" s="183"/>
      <c r="AK49" s="183"/>
      <c r="AL49" s="183"/>
    </row>
    <row r="50" spans="1:38">
      <c r="A50" s="62"/>
      <c r="B50" s="62"/>
      <c r="C50" s="62"/>
      <c r="D50" s="62"/>
      <c r="E50" s="62"/>
      <c r="F50" s="62"/>
      <c r="G50" s="62"/>
      <c r="H50" s="62"/>
      <c r="I50" s="62"/>
      <c r="J50" s="62"/>
      <c r="K50" s="62"/>
      <c r="L50" s="62"/>
      <c r="M50" s="62"/>
      <c r="N50" s="62"/>
      <c r="O50" s="62"/>
      <c r="P50" s="62"/>
      <c r="Q50" s="62"/>
      <c r="R50" s="62"/>
      <c r="S50" s="62"/>
      <c r="T50" s="183"/>
      <c r="U50" s="183"/>
      <c r="V50" s="183"/>
      <c r="W50" s="183"/>
      <c r="X50" s="183"/>
      <c r="Y50" s="183"/>
      <c r="Z50" s="183"/>
      <c r="AA50" s="183"/>
      <c r="AB50" s="183"/>
      <c r="AC50" s="183"/>
      <c r="AD50" s="183"/>
      <c r="AE50" s="183"/>
      <c r="AF50" s="183"/>
      <c r="AG50" s="183"/>
      <c r="AH50" s="183"/>
      <c r="AI50" s="183"/>
      <c r="AJ50" s="183"/>
      <c r="AK50" s="183"/>
      <c r="AL50" s="183"/>
    </row>
    <row r="51" spans="1:38">
      <c r="A51" s="62"/>
      <c r="B51" s="62"/>
      <c r="C51" s="62"/>
      <c r="D51" s="62"/>
      <c r="E51" s="62"/>
      <c r="F51" s="62"/>
      <c r="G51" s="62"/>
      <c r="H51" s="62"/>
      <c r="I51" s="62"/>
      <c r="J51" s="62"/>
      <c r="K51" s="62"/>
      <c r="L51" s="62"/>
      <c r="M51" s="62"/>
      <c r="N51" s="62"/>
      <c r="O51" s="62"/>
      <c r="P51" s="62"/>
      <c r="Q51" s="62"/>
      <c r="R51" s="62"/>
      <c r="S51" s="62"/>
      <c r="T51" s="183"/>
      <c r="U51" s="183"/>
      <c r="V51" s="183"/>
      <c r="W51" s="183"/>
      <c r="X51" s="183"/>
      <c r="Y51" s="183"/>
      <c r="Z51" s="183"/>
      <c r="AA51" s="183"/>
      <c r="AB51" s="183"/>
      <c r="AC51" s="183"/>
      <c r="AD51" s="183"/>
      <c r="AE51" s="183"/>
      <c r="AF51" s="183"/>
      <c r="AG51" s="183"/>
      <c r="AH51" s="183"/>
      <c r="AI51" s="183"/>
      <c r="AJ51" s="183"/>
      <c r="AK51" s="183"/>
      <c r="AL51" s="183"/>
    </row>
    <row r="52" spans="1:38">
      <c r="A52" s="62"/>
      <c r="B52" s="62"/>
      <c r="C52" s="62"/>
      <c r="D52" s="62"/>
      <c r="E52" s="62"/>
      <c r="F52" s="62"/>
      <c r="G52" s="62"/>
      <c r="H52" s="62"/>
      <c r="I52" s="62"/>
      <c r="J52" s="62"/>
      <c r="K52" s="62"/>
      <c r="L52" s="62"/>
      <c r="M52" s="62"/>
      <c r="N52" s="62"/>
      <c r="O52" s="62"/>
      <c r="P52" s="62"/>
      <c r="Q52" s="62"/>
      <c r="R52" s="62"/>
      <c r="S52" s="62"/>
      <c r="T52" s="183"/>
      <c r="U52" s="183"/>
      <c r="V52" s="183"/>
      <c r="W52" s="183"/>
      <c r="X52" s="183"/>
      <c r="Y52" s="183"/>
      <c r="Z52" s="183"/>
      <c r="AA52" s="183"/>
      <c r="AB52" s="183"/>
      <c r="AC52" s="183"/>
      <c r="AD52" s="183"/>
      <c r="AE52" s="183"/>
      <c r="AF52" s="183"/>
      <c r="AG52" s="183"/>
      <c r="AH52" s="183"/>
      <c r="AI52" s="183"/>
      <c r="AJ52" s="183"/>
      <c r="AK52" s="183"/>
      <c r="AL52" s="183"/>
    </row>
    <row r="53" spans="1:38">
      <c r="A53" s="62"/>
      <c r="B53" s="62"/>
      <c r="C53" s="62"/>
      <c r="D53" s="62"/>
      <c r="E53" s="62"/>
      <c r="F53" s="62"/>
      <c r="G53" s="62"/>
      <c r="H53" s="62"/>
      <c r="I53" s="62"/>
      <c r="J53" s="62"/>
      <c r="K53" s="62"/>
      <c r="L53" s="62"/>
      <c r="M53" s="62"/>
      <c r="N53" s="62"/>
      <c r="O53" s="62"/>
      <c r="P53" s="62"/>
      <c r="Q53" s="62"/>
      <c r="R53" s="62"/>
      <c r="S53" s="62"/>
    </row>
    <row r="54" spans="1:38">
      <c r="A54" s="62"/>
      <c r="B54" s="62"/>
      <c r="C54" s="62"/>
      <c r="D54" s="62"/>
      <c r="E54" s="62"/>
      <c r="F54" s="62"/>
      <c r="G54" s="62"/>
      <c r="H54" s="62"/>
      <c r="I54" s="62"/>
      <c r="J54" s="62"/>
      <c r="K54" s="62"/>
      <c r="L54" s="62"/>
      <c r="M54" s="62"/>
      <c r="N54" s="62"/>
      <c r="O54" s="62"/>
      <c r="P54" s="62"/>
      <c r="Q54" s="62"/>
      <c r="R54" s="62"/>
      <c r="S54" s="62"/>
    </row>
    <row r="55" spans="1:38">
      <c r="A55" s="62"/>
      <c r="B55" s="62"/>
      <c r="C55" s="62"/>
      <c r="D55" s="62"/>
      <c r="E55" s="62"/>
      <c r="F55" s="62"/>
      <c r="G55" s="62"/>
      <c r="H55" s="62"/>
      <c r="I55" s="62"/>
      <c r="J55" s="62"/>
      <c r="K55" s="62"/>
      <c r="L55" s="62"/>
      <c r="M55" s="62"/>
      <c r="N55" s="62"/>
      <c r="O55" s="62"/>
      <c r="P55" s="62"/>
      <c r="Q55" s="62"/>
      <c r="R55" s="62"/>
      <c r="S55" s="62"/>
    </row>
    <row r="56" spans="1:38">
      <c r="A56" s="62"/>
      <c r="B56" s="62"/>
      <c r="C56" s="62"/>
      <c r="D56" s="62"/>
      <c r="E56" s="62"/>
      <c r="F56" s="62"/>
      <c r="G56" s="62"/>
      <c r="H56" s="62"/>
      <c r="I56" s="62"/>
      <c r="J56" s="62"/>
      <c r="K56" s="62"/>
      <c r="L56" s="62"/>
      <c r="M56" s="62"/>
      <c r="N56" s="62"/>
      <c r="O56" s="62"/>
      <c r="P56" s="62"/>
      <c r="Q56" s="62"/>
      <c r="R56" s="62"/>
      <c r="S56" s="62"/>
    </row>
    <row r="57" spans="1:38">
      <c r="A57" s="62"/>
      <c r="B57" s="62"/>
      <c r="C57" s="62"/>
      <c r="D57" s="62"/>
      <c r="E57" s="62"/>
      <c r="F57" s="62"/>
      <c r="G57" s="62"/>
      <c r="H57" s="62"/>
      <c r="I57" s="62"/>
      <c r="J57" s="62"/>
      <c r="K57" s="62"/>
      <c r="L57" s="62"/>
      <c r="M57" s="62"/>
      <c r="N57" s="62"/>
      <c r="O57" s="62"/>
      <c r="P57" s="62"/>
      <c r="Q57" s="62"/>
      <c r="R57" s="62"/>
      <c r="S57" s="62"/>
    </row>
    <row r="58" spans="1:38">
      <c r="A58" s="62"/>
      <c r="B58" s="62"/>
      <c r="C58" s="62"/>
      <c r="D58" s="62"/>
      <c r="E58" s="62"/>
      <c r="F58" s="62"/>
      <c r="G58" s="62"/>
      <c r="H58" s="62"/>
      <c r="I58" s="62"/>
      <c r="J58" s="62"/>
      <c r="K58" s="62"/>
      <c r="L58" s="62"/>
      <c r="M58" s="62"/>
      <c r="N58" s="62"/>
      <c r="O58" s="62"/>
      <c r="P58" s="62"/>
      <c r="Q58" s="62"/>
      <c r="R58" s="62"/>
      <c r="S58" s="62"/>
    </row>
    <row r="59" spans="1:38">
      <c r="A59" s="62"/>
      <c r="B59" s="62"/>
      <c r="C59" s="62"/>
      <c r="D59" s="62"/>
      <c r="E59" s="62"/>
      <c r="F59" s="62"/>
      <c r="G59" s="62"/>
      <c r="H59" s="62"/>
      <c r="I59" s="62"/>
      <c r="J59" s="62"/>
      <c r="K59" s="62"/>
      <c r="L59" s="62"/>
      <c r="M59" s="62"/>
      <c r="N59" s="62"/>
      <c r="O59" s="62"/>
      <c r="P59" s="62"/>
      <c r="Q59" s="62"/>
      <c r="R59" s="62"/>
      <c r="S59" s="62"/>
    </row>
    <row r="60" spans="1:38">
      <c r="A60" s="62"/>
      <c r="B60" s="62"/>
      <c r="C60" s="62"/>
      <c r="D60" s="62"/>
      <c r="E60" s="62"/>
      <c r="F60" s="62"/>
      <c r="G60" s="62"/>
      <c r="H60" s="62"/>
      <c r="I60" s="62"/>
      <c r="J60" s="62"/>
      <c r="K60" s="62"/>
      <c r="L60" s="62"/>
      <c r="M60" s="62"/>
      <c r="N60" s="62"/>
      <c r="O60" s="62"/>
      <c r="P60" s="62"/>
      <c r="Q60" s="62"/>
      <c r="R60" s="62"/>
      <c r="S60" s="62"/>
    </row>
    <row r="61" spans="1:38">
      <c r="A61" s="62"/>
      <c r="B61" s="62"/>
      <c r="C61" s="62"/>
      <c r="D61" s="62"/>
      <c r="E61" s="62"/>
      <c r="F61" s="62"/>
      <c r="G61" s="62"/>
      <c r="H61" s="62"/>
      <c r="I61" s="62"/>
      <c r="J61" s="62"/>
      <c r="K61" s="62"/>
      <c r="L61" s="62"/>
      <c r="M61" s="62"/>
      <c r="N61" s="62"/>
      <c r="O61" s="62"/>
      <c r="P61" s="62"/>
      <c r="Q61" s="62"/>
      <c r="R61" s="62"/>
      <c r="S61" s="62"/>
    </row>
    <row r="62" spans="1:38">
      <c r="A62" s="62"/>
      <c r="B62" s="62"/>
      <c r="C62" s="62"/>
      <c r="D62" s="62"/>
      <c r="E62" s="62"/>
      <c r="F62" s="62"/>
      <c r="G62" s="62"/>
      <c r="H62" s="62"/>
      <c r="I62" s="62"/>
      <c r="J62" s="62"/>
      <c r="K62" s="62"/>
      <c r="L62" s="62"/>
      <c r="M62" s="62"/>
      <c r="N62" s="62"/>
      <c r="O62" s="62"/>
      <c r="P62" s="62"/>
      <c r="Q62" s="62"/>
      <c r="R62" s="62"/>
      <c r="S62" s="62"/>
    </row>
    <row r="63" spans="1:38">
      <c r="A63" s="62"/>
      <c r="B63" s="62"/>
      <c r="C63" s="62"/>
      <c r="D63" s="62"/>
      <c r="E63" s="62"/>
      <c r="F63" s="62"/>
      <c r="G63" s="62"/>
      <c r="H63" s="62"/>
      <c r="I63" s="62"/>
      <c r="J63" s="62"/>
      <c r="K63" s="62"/>
      <c r="L63" s="62"/>
      <c r="M63" s="62"/>
      <c r="N63" s="62"/>
      <c r="O63" s="62"/>
      <c r="P63" s="62"/>
      <c r="Q63" s="62"/>
      <c r="R63" s="62"/>
      <c r="S63" s="62"/>
    </row>
    <row r="64" spans="1:38">
      <c r="A64" s="62"/>
      <c r="B64" s="62"/>
      <c r="C64" s="62"/>
      <c r="D64" s="62"/>
      <c r="E64" s="62"/>
      <c r="F64" s="62"/>
      <c r="G64" s="62"/>
      <c r="H64" s="62"/>
      <c r="I64" s="62"/>
      <c r="J64" s="62"/>
      <c r="K64" s="62"/>
      <c r="L64" s="62"/>
      <c r="M64" s="62"/>
      <c r="N64" s="62"/>
      <c r="O64" s="62"/>
      <c r="P64" s="62"/>
      <c r="Q64" s="62"/>
      <c r="R64" s="62"/>
      <c r="S64" s="62"/>
    </row>
    <row r="65" spans="1:12">
      <c r="A65" s="62"/>
      <c r="B65" s="62"/>
      <c r="C65" s="62"/>
      <c r="D65" s="62"/>
      <c r="E65" s="62"/>
      <c r="F65" s="62"/>
      <c r="G65" s="62"/>
      <c r="H65" s="62"/>
      <c r="I65" s="62"/>
      <c r="J65" s="62"/>
      <c r="K65" s="62"/>
      <c r="L65" s="62"/>
    </row>
    <row r="66" spans="1:12">
      <c r="A66" s="62"/>
      <c r="B66" s="62"/>
      <c r="C66" s="62"/>
      <c r="D66" s="62"/>
      <c r="E66" s="62"/>
      <c r="F66" s="62"/>
      <c r="G66" s="62"/>
      <c r="H66" s="62"/>
      <c r="I66" s="62"/>
      <c r="J66" s="62"/>
      <c r="K66" s="62"/>
      <c r="L66" s="62"/>
    </row>
    <row r="67" spans="1:12">
      <c r="A67" s="62"/>
      <c r="B67" s="62"/>
      <c r="C67" s="62"/>
      <c r="D67" s="62"/>
      <c r="E67" s="62"/>
      <c r="F67" s="62"/>
      <c r="G67" s="62"/>
      <c r="H67" s="62"/>
      <c r="I67" s="62"/>
      <c r="J67" s="62"/>
      <c r="K67" s="62"/>
      <c r="L67" s="62"/>
    </row>
    <row r="68" spans="1:12">
      <c r="A68" s="62"/>
      <c r="B68" s="62"/>
      <c r="C68" s="62"/>
      <c r="D68" s="62"/>
      <c r="E68" s="62"/>
      <c r="F68" s="62"/>
      <c r="G68" s="62"/>
      <c r="H68" s="62"/>
      <c r="I68" s="62"/>
      <c r="J68" s="62"/>
      <c r="K68" s="62"/>
      <c r="L68" s="62"/>
    </row>
    <row r="69" spans="1:12">
      <c r="A69" s="62"/>
      <c r="B69" s="62"/>
      <c r="C69" s="62"/>
      <c r="D69" s="62"/>
      <c r="E69" s="62"/>
      <c r="F69" s="62"/>
      <c r="G69" s="62"/>
      <c r="H69" s="62"/>
      <c r="I69" s="62"/>
      <c r="J69" s="62"/>
      <c r="K69" s="62"/>
      <c r="L69" s="62"/>
    </row>
    <row r="70" spans="1:12">
      <c r="A70" s="62"/>
      <c r="B70" s="62"/>
      <c r="C70" s="62"/>
      <c r="D70" s="62"/>
      <c r="E70" s="62"/>
      <c r="F70" s="62"/>
      <c r="G70" s="62"/>
      <c r="H70" s="62"/>
      <c r="I70" s="62"/>
      <c r="J70" s="62"/>
      <c r="K70" s="62"/>
      <c r="L70" s="62"/>
    </row>
    <row r="71" spans="1:12">
      <c r="A71" s="62"/>
      <c r="B71" s="62"/>
      <c r="C71" s="62"/>
      <c r="D71" s="62"/>
      <c r="E71" s="62"/>
      <c r="F71" s="62"/>
      <c r="G71" s="62"/>
      <c r="H71" s="62"/>
      <c r="I71" s="62"/>
      <c r="J71" s="62"/>
      <c r="K71" s="62"/>
      <c r="L71" s="62"/>
    </row>
    <row r="72" spans="1:12">
      <c r="A72" s="62"/>
      <c r="B72" s="62"/>
      <c r="C72" s="62"/>
      <c r="D72" s="62"/>
      <c r="E72" s="62"/>
      <c r="F72" s="62"/>
      <c r="G72" s="62"/>
      <c r="H72" s="62"/>
      <c r="I72" s="62"/>
      <c r="J72" s="62"/>
      <c r="K72" s="62"/>
      <c r="L72" s="62"/>
    </row>
    <row r="73" spans="1:12">
      <c r="A73" s="62"/>
      <c r="B73" s="62"/>
      <c r="C73" s="62"/>
      <c r="D73" s="62"/>
      <c r="E73" s="62"/>
      <c r="F73" s="62"/>
      <c r="G73" s="62"/>
      <c r="H73" s="62"/>
      <c r="I73" s="62"/>
      <c r="J73" s="62"/>
      <c r="K73" s="62"/>
      <c r="L73" s="62"/>
    </row>
    <row r="74" spans="1:12">
      <c r="A74" s="62"/>
      <c r="B74" s="62"/>
      <c r="C74" s="62"/>
      <c r="D74" s="62"/>
      <c r="E74" s="62"/>
      <c r="F74" s="62"/>
      <c r="G74" s="62"/>
      <c r="H74" s="62"/>
      <c r="I74" s="62"/>
      <c r="J74" s="62"/>
      <c r="K74" s="62"/>
      <c r="L74" s="62"/>
    </row>
    <row r="75" spans="1:12">
      <c r="A75" s="62"/>
      <c r="B75" s="62"/>
      <c r="C75" s="62"/>
      <c r="D75" s="62"/>
      <c r="E75" s="62"/>
      <c r="F75" s="62"/>
      <c r="G75" s="62"/>
      <c r="H75" s="62"/>
      <c r="I75" s="62"/>
      <c r="J75" s="62"/>
      <c r="K75" s="62"/>
      <c r="L75" s="62"/>
    </row>
    <row r="76" spans="1:12">
      <c r="A76" s="62"/>
      <c r="B76" s="62"/>
      <c r="C76" s="62"/>
      <c r="D76" s="62"/>
      <c r="E76" s="62"/>
      <c r="F76" s="62"/>
      <c r="G76" s="62"/>
      <c r="H76" s="62"/>
      <c r="I76" s="62"/>
      <c r="J76" s="62"/>
      <c r="K76" s="62"/>
      <c r="L76" s="62"/>
    </row>
    <row r="77" spans="1:12">
      <c r="A77" s="62"/>
      <c r="B77" s="62"/>
      <c r="C77" s="62"/>
      <c r="D77" s="62"/>
      <c r="E77" s="62"/>
      <c r="F77" s="62"/>
      <c r="G77" s="62"/>
      <c r="H77" s="62"/>
      <c r="I77" s="62"/>
      <c r="J77" s="62"/>
      <c r="K77" s="62"/>
      <c r="L77" s="62"/>
    </row>
  </sheetData>
  <mergeCells count="20">
    <mergeCell ref="C6:F6"/>
    <mergeCell ref="G6:H6"/>
    <mergeCell ref="I6:K6"/>
    <mergeCell ref="C7:F7"/>
    <mergeCell ref="G7:H7"/>
    <mergeCell ref="I7:K7"/>
    <mergeCell ref="C8:F8"/>
    <mergeCell ref="G8:H8"/>
    <mergeCell ref="I8:J8"/>
    <mergeCell ref="E9:F9"/>
    <mergeCell ref="G9:H9"/>
    <mergeCell ref="I9:J9"/>
    <mergeCell ref="E10:F10"/>
    <mergeCell ref="G10:H10"/>
    <mergeCell ref="I10:J10"/>
    <mergeCell ref="E11:F11"/>
    <mergeCell ref="G11:H11"/>
    <mergeCell ref="I11:J11"/>
    <mergeCell ref="C12:C32"/>
    <mergeCell ref="K12:K32"/>
  </mergeCells>
  <phoneticPr fontId="1"/>
  <dataValidations count="3">
    <dataValidation imeMode="on" allowBlank="1" showDropDown="0" showInputMessage="1" showErrorMessage="1" sqref="D12:D32 B13:B32"/>
    <dataValidation type="whole" imeMode="off" allowBlank="1" showDropDown="0" showInputMessage="1" showErrorMessage="1" sqref="F13:F32 H13:H32">
      <formula1>0</formula1>
      <formula2>12</formula2>
    </dataValidation>
    <dataValidation type="whole" imeMode="off" allowBlank="1" showDropDown="0" showInputMessage="1" showErrorMessage="1" sqref="E13:E32 G13:G32">
      <formula1>0</formula1>
      <formula2>50</formula2>
    </dataValidation>
  </dataValidations>
  <pageMargins left="0.59055118110236227" right="0.59055118110236227" top="0.78740157480314965" bottom="0.78740157480314965" header="0.51181102362204722" footer="0.51181102362204722"/>
  <pageSetup paperSize="9" scale="95" fitToWidth="1" fitToHeight="1" orientation="portrait" usePrinterDefaults="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D17"/>
  <sheetViews>
    <sheetView view="pageBreakPreview" zoomScaleSheetLayoutView="100" workbookViewId="0">
      <selection activeCell="H11" sqref="H11"/>
    </sheetView>
  </sheetViews>
  <sheetFormatPr defaultRowHeight="13.5"/>
  <cols>
    <col min="1" max="1" width="7.125" customWidth="1"/>
    <col min="2" max="4" width="24.625" customWidth="1"/>
  </cols>
  <sheetData>
    <row r="1" spans="1:4">
      <c r="A1" t="s">
        <v>275</v>
      </c>
    </row>
    <row r="3" spans="1:4" ht="40.5">
      <c r="A3" s="250"/>
      <c r="B3" s="252" t="s">
        <v>102</v>
      </c>
      <c r="C3" s="252" t="s">
        <v>279</v>
      </c>
      <c r="D3" s="255" t="s">
        <v>253</v>
      </c>
    </row>
    <row r="4" spans="1:4">
      <c r="A4" s="251"/>
      <c r="B4" s="253" t="s">
        <v>278</v>
      </c>
      <c r="C4" s="253" t="s">
        <v>280</v>
      </c>
      <c r="D4" s="253" t="s">
        <v>281</v>
      </c>
    </row>
    <row r="5" spans="1:4" ht="25" customHeight="1">
      <c r="A5" s="5" t="s">
        <v>276</v>
      </c>
      <c r="B5" s="254"/>
      <c r="C5" s="254">
        <v>0</v>
      </c>
      <c r="D5" s="254">
        <f t="shared" ref="D5:D17" si="0">B5-C5</f>
        <v>0</v>
      </c>
    </row>
    <row r="6" spans="1:4" ht="25" customHeight="1">
      <c r="A6" s="5" t="s">
        <v>16</v>
      </c>
      <c r="B6" s="254"/>
      <c r="C6" s="254">
        <v>0</v>
      </c>
      <c r="D6" s="254">
        <f t="shared" si="0"/>
        <v>0</v>
      </c>
    </row>
    <row r="7" spans="1:4" ht="25" customHeight="1">
      <c r="A7" s="5" t="s">
        <v>20</v>
      </c>
      <c r="B7" s="254"/>
      <c r="C7" s="254">
        <v>0</v>
      </c>
      <c r="D7" s="254">
        <f t="shared" si="0"/>
        <v>0</v>
      </c>
    </row>
    <row r="8" spans="1:4" ht="25" customHeight="1">
      <c r="A8" s="5" t="s">
        <v>24</v>
      </c>
      <c r="B8" s="254"/>
      <c r="C8" s="254">
        <v>0</v>
      </c>
      <c r="D8" s="254">
        <f t="shared" si="0"/>
        <v>0</v>
      </c>
    </row>
    <row r="9" spans="1:4" ht="25" customHeight="1">
      <c r="A9" s="5" t="s">
        <v>21</v>
      </c>
      <c r="B9" s="254"/>
      <c r="C9" s="254">
        <v>0</v>
      </c>
      <c r="D9" s="254">
        <f t="shared" si="0"/>
        <v>0</v>
      </c>
    </row>
    <row r="10" spans="1:4" ht="25" customHeight="1">
      <c r="A10" s="5" t="s">
        <v>9</v>
      </c>
      <c r="B10" s="254"/>
      <c r="C10" s="254">
        <v>0</v>
      </c>
      <c r="D10" s="254">
        <f t="shared" si="0"/>
        <v>0</v>
      </c>
    </row>
    <row r="11" spans="1:4" ht="25" customHeight="1">
      <c r="A11" s="5" t="s">
        <v>27</v>
      </c>
      <c r="B11" s="254"/>
      <c r="C11" s="254">
        <v>0</v>
      </c>
      <c r="D11" s="254">
        <f t="shared" si="0"/>
        <v>0</v>
      </c>
    </row>
    <row r="12" spans="1:4" ht="25" customHeight="1">
      <c r="A12" s="5" t="s">
        <v>8</v>
      </c>
      <c r="B12" s="254"/>
      <c r="C12" s="254">
        <v>0</v>
      </c>
      <c r="D12" s="254">
        <f t="shared" si="0"/>
        <v>0</v>
      </c>
    </row>
    <row r="13" spans="1:4" ht="25" customHeight="1">
      <c r="A13" s="5" t="s">
        <v>28</v>
      </c>
      <c r="B13" s="254"/>
      <c r="C13" s="254">
        <v>0</v>
      </c>
      <c r="D13" s="254">
        <f t="shared" si="0"/>
        <v>0</v>
      </c>
    </row>
    <row r="14" spans="1:4" ht="25" customHeight="1">
      <c r="A14" s="5" t="s">
        <v>29</v>
      </c>
      <c r="B14" s="254"/>
      <c r="C14" s="254">
        <v>0</v>
      </c>
      <c r="D14" s="254">
        <f t="shared" si="0"/>
        <v>0</v>
      </c>
    </row>
    <row r="15" spans="1:4" ht="25" customHeight="1">
      <c r="A15" s="5" t="s">
        <v>30</v>
      </c>
      <c r="B15" s="254"/>
      <c r="C15" s="254">
        <v>0</v>
      </c>
      <c r="D15" s="254">
        <f t="shared" si="0"/>
        <v>0</v>
      </c>
    </row>
    <row r="16" spans="1:4" ht="25" customHeight="1">
      <c r="A16" s="5" t="s">
        <v>26</v>
      </c>
      <c r="B16" s="254"/>
      <c r="C16" s="254">
        <v>0</v>
      </c>
      <c r="D16" s="254">
        <f t="shared" si="0"/>
        <v>0</v>
      </c>
    </row>
    <row r="17" spans="1:4" ht="25" customHeight="1">
      <c r="A17" s="1" t="s">
        <v>277</v>
      </c>
      <c r="B17" s="254">
        <f>SUM(B5:B16)</f>
        <v>0</v>
      </c>
      <c r="C17" s="254">
        <f>SUM(C5:C16)</f>
        <v>0</v>
      </c>
      <c r="D17" s="254">
        <f t="shared" si="0"/>
        <v>0</v>
      </c>
    </row>
  </sheetData>
  <phoneticPr fontId="15" type="Hiragana"/>
  <pageMargins left="0.78740157480314954" right="0.78740157480314954" top="0.98425196850393704" bottom="0.98425196850393704" header="0.51181102362204722" footer="0.51181102362204722"/>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単価入力</vt:lpstr>
      <vt:lpstr>様式第４号</vt:lpstr>
      <vt:lpstr>様式第２号</vt:lpstr>
      <vt:lpstr>（１）所要額内訳書</vt:lpstr>
      <vt:lpstr>（２）階層別月別人員内訳</vt:lpstr>
      <vt:lpstr>（３）事務基準額内訳</vt:lpstr>
      <vt:lpstr>（４）職員の状況</vt:lpstr>
      <vt:lpstr>（５）職員勤続年数</vt:lpstr>
      <vt:lpstr>（６）処遇改善支援加算対象職員数</vt:lpstr>
    </vt:vector>
  </TitlesOfParts>
  <Company>旭川市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000248.takanohasi</dc:creator>
  <cp:lastModifiedBy>kaigokourei074</cp:lastModifiedBy>
  <cp:lastPrinted>2016-03-16T09:00:57Z</cp:lastPrinted>
  <dcterms:created xsi:type="dcterms:W3CDTF">2001-02-06T05:26:01Z</dcterms:created>
  <dcterms:modified xsi:type="dcterms:W3CDTF">2024-03-21T01:29:35Z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3.1.4.0</vt:lpwstr>
      <vt:lpwstr>3.1.9.0</vt:lpwstr>
    </vt:vector>
  </property>
  <property fmtid="{DCFEDD21-7773-49B2-8022-6FC58DB5260B}" pid="3" name="LastSavedVersion">
    <vt:lpwstr>3.1.10.0</vt:lpwstr>
  </property>
  <property fmtid="{DCFEDD21-7773-49B2-8022-6FC58DB5260B}" pid="4" name="LastSavedDate">
    <vt:filetime>2024-03-21T01:29:35Z</vt:filetime>
  </property>
</Properties>
</file>