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d.docs.live.net/1341fb87dfc394ed/デスクトップ/情報開示(有料)/えんまん/"/>
    </mc:Choice>
  </mc:AlternateContent>
  <xr:revisionPtr revIDLastSave="515" documentId="8_{08F9E060-2A74-410C-A652-906DBD14EE9E}" xr6:coauthVersionLast="47" xr6:coauthVersionMax="47" xr10:uidLastSave="{38465ADC-1444-4882-B0E4-C57A74500D7F}"/>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重要事項説明書!$A$1:$P$600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84" i="24" l="1"/>
  <c r="S233" i="24"/>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<sst xmlns="http://schemas.openxmlformats.org/spreadsheetml/2006/main" count="3034" uniqueCount="2592">
  <si>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</si>
  <si>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</si>
  <si>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</si>
  <si>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</si>
  <si>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</si>
  <si>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</si>
  <si>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</si>
  <si>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</si>
  <si>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</si>
  <si>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</si>
  <si>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</si>
  <si>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</si>
  <si>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</si>
  <si>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</si>
  <si>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</si>
  <si>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</si>
  <si>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</si>
  <si>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</si>
  <si>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</si>
  <si>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</si>
  <si>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</si>
  <si>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</si>
  <si>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</si>
  <si>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</si>
  <si>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</si>
  <si>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</si>
  <si>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</si>
  <si>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</si>
  <si>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</si>
  <si>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</si>
  <si>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</si>
  <si>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</si>
  <si>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</si>
  <si>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</si>
  <si>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</si>
  <si>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</si>
  <si>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</si>
  <si>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</si>
  <si>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</si>
  <si>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</si>
  <si>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</si>
  <si>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</si>
  <si>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</si>
  <si>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</si>
  <si>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</si>
  <si>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</si>
  <si>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</si>
  <si>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</si>
  <si>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</si>
  <si>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</si>
  <si>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</si>
  <si>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</si>
  <si>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</si>
  <si>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</si>
  <si>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</si>
  <si>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</si>
  <si>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</si>
  <si>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</si>
  <si>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</si>
  <si>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</si>
  <si>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</si>
  <si>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</si>
  <si>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</si>
  <si>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</si>
  <si>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</si>
  <si>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</si>
  <si>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</si>
  <si>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</si>
  <si>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</si>
  <si>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</si>
  <si>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</si>
  <si>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</si>
  <si>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</si>
  <si>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</si>
  <si>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</si>
  <si>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</si>
  <si>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</si>
  <si>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</si>
  <si>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</si>
  <si>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</si>
  <si>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</si>
  <si>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</si>
  <si>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</si>
  <si>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</si>
  <si>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</si>
  <si>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</si>
  <si>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</si>
  <si>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</si>
  <si>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</si>
  <si>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</si>
  <si>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</si>
  <si>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</si>
  <si>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</si>
  <si>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</si>
  <si>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</si>
  <si>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</si>
  <si>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</si>
  <si>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</si>
  <si>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</si>
  <si>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</si>
  <si>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</si>
  <si>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</si>
  <si>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</si>
  <si>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</si>
  <si>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</si>
  <si>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</si>
  <si>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</si>
  <si>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</si>
  <si>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</si>
  <si>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</si>
  <si>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</si>
  <si>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</si>
  <si>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</si>
  <si>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</si>
  <si>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</si>
  <si>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</si>
  <si>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</si>
  <si>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</si>
  <si>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</si>
  <si>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</si>
  <si>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</si>
  <si>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</si>
  <si>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</si>
  <si>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</si>
  <si>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</si>
  <si>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</si>
  <si>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</si>
  <si>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</si>
  <si>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</si>
  <si>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</si>
  <si>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</si>
  <si>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</si>
  <si>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</si>
  <si>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</si>
  <si>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</si>
  <si>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</si>
  <si>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</si>
  <si>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</si>
  <si>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</si>
  <si>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</si>
  <si>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</si>
  <si>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</si>
  <si>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</si>
  <si>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</si>
  <si>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</si>
  <si>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</si>
  <si>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</si>
  <si>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</si>
  <si>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</si>
  <si>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</si>
  <si>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</si>
  <si>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</si>
  <si>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</si>
  <si>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</si>
  <si>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</si>
  <si>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</si>
  <si>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</si>
  <si>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</si>
  <si>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</si>
  <si>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</si>
  <si>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</si>
  <si>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</si>
  <si>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</si>
  <si>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</si>
  <si>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</si>
  <si>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</si>
  <si>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</si>
  <si>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</si>
  <si>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</si>
  <si>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</si>
  <si>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</si>
  <si>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</si>
  <si>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</si>
  <si>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</si>
  <si>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</si>
  <si>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</si>
  <si>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</si>
  <si>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</si>
  <si>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</si>
  <si>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</si>
  <si>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</si>
  <si>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</si>
  <si>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</si>
  <si>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</si>
  <si>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</si>
  <si>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</si>
  <si>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</si>
  <si>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</si>
  <si>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</si>
  <si>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</si>
  <si>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</si>
  <si>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</si>
  <si>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</si>
  <si>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</si>
  <si>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</si>
  <si>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</si>
  <si>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</si>
  <si>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</si>
  <si>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</si>
  <si>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</si>
  <si>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</si>
  <si>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</si>
  <si>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</si>
  <si>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</si>
  <si>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</si>
  <si>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</si>
  <si>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</si>
  <si>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</si>
  <si>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</si>
  <si>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</si>
  <si>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</si>
  <si>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</si>
  <si>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</si>
  <si>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</si>
  <si>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</si>
  <si>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</si>
  <si>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</si>
  <si>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</si>
  <si>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</si>
  <si>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</si>
  <si>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</si>
  <si>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</si>
  <si>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</si>
  <si>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</si>
  <si>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</si>
  <si>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</si>
  <si>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</si>
  <si>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</si>
  <si>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</si>
  <si>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</si>
  <si>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</si>
  <si>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</si>
  <si>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</si>
  <si>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</si>
  <si>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</si>
  <si>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</si>
  <si>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</si>
  <si>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</si>
  <si>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</si>
  <si>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</si>
  <si>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</si>
  <si>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</si>
  <si>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</si>
  <si>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</si>
  <si>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</si>
  <si>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</si>
  <si>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</si>
  <si>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</si>
  <si>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</si>
  <si>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</si>
  <si>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</si>
  <si>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</si>
  <si>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</si>
  <si>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</si>
  <si>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</si>
  <si>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</si>
  <si>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</si>
  <si>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</si>
  <si>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</si>
  <si>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</si>
  <si>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</si>
  <si>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</si>
  <si>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</si>
  <si>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</si>
  <si>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</si>
  <si>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</si>
  <si>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</si>
  <si>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</si>
  <si>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</si>
  <si>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</si>
  <si>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</si>
  <si>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</si>
  <si>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</si>
  <si>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</si>
  <si>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</si>
  <si>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</si>
  <si>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</si>
  <si>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</si>
  <si>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</si>
  <si>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</si>
  <si>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</si>
  <si>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</si>
  <si>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</si>
  <si>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</si>
  <si>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</si>
  <si>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</si>
  <si>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</si>
  <si>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</si>
  <si>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</si>
  <si>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</si>
  <si>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</si>
  <si>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</si>
  <si>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</si>
  <si>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</si>
  <si>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</si>
  <si>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</si>
  <si>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</si>
  <si>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</si>
  <si>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</si>
  <si>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</si>
  <si>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</si>
  <si>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</si>
  <si>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</si>
  <si>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</si>
  <si>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</si>
  <si>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</si>
  <si>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</si>
  <si>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</si>
  <si>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</si>
  <si>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</si>
  <si>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</si>
  <si>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</si>
  <si>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</si>
  <si>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</si>
  <si>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</si>
  <si>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</si>
  <si>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</si>
  <si>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</si>
  <si>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</si>
  <si>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</si>
  <si>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</si>
  <si>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</si>
  <si>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</si>
  <si>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</si>
  <si>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</si>
  <si>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</si>
  <si>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</si>
  <si>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</si>
  <si>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</si>
  <si>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</si>
  <si>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</si>
  <si>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</si>
  <si>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</si>
  <si>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</si>
  <si>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</si>
  <si>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</si>
  <si>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</si>
  <si>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</si>
  <si>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</si>
  <si>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</si>
  <si>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</si>
  <si>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</si>
  <si>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</si>
  <si>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</si>
  <si>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</si>
  <si>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</si>
  <si>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</si>
  <si>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</si>
  <si>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</si>
  <si>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</si>
  <si>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</si>
  <si>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</si>
  <si>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</si>
  <si>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</si>
  <si>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</si>
  <si>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</si>
  <si>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</si>
  <si>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</si>
  <si>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</si>
  <si>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</si>
  <si>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</si>
  <si>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</si>
  <si>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</si>
  <si>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</si>
  <si>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</si>
  <si>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</si>
  <si>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</si>
  <si>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</si>
  <si>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</si>
  <si>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</si>
  <si>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</si>
  <si>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</si>
  <si>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</si>
  <si>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</si>
  <si>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</si>
  <si>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</si>
  <si>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</si>
  <si>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</si>
  <si>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</si>
  <si>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</si>
  <si>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</si>
  <si>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</si>
  <si>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</si>
  <si>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</si>
  <si>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</si>
  <si>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</si>
  <si>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</si>
  <si>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</si>
  <si>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</si>
  <si>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</si>
  <si>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</si>
  <si>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</si>
  <si>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</si>
  <si>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</si>
  <si>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</si>
  <si>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</si>
  <si>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</si>
  <si>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</si>
  <si>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</si>
  <si>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</si>
  <si>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</si>
  <si>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</si>
  <si>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</si>
  <si>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</si>
  <si>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</si>
  <si>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</si>
  <si>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</si>
  <si>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</si>
  <si>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</si>
  <si>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</si>
  <si>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</si>
  <si>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</si>
  <si>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</si>
  <si>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</si>
  <si>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</si>
  <si>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</si>
  <si>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</si>
  <si>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</si>
  <si>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</si>
  <si>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</si>
  <si>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</si>
  <si>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</si>
  <si>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</si>
  <si>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</si>
  <si>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</si>
  <si>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</si>
  <si>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</si>
  <si>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</si>
  <si>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</si>
  <si>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</si>
  <si>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</si>
  <si>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</si>
  <si>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</si>
  <si>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</si>
  <si>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</si>
  <si>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</si>
  <si>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</si>
  <si>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</si>
  <si>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</si>
  <si>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</si>
  <si>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</si>
  <si>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</si>
  <si>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</si>
  <si>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</si>
  <si>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</si>
  <si>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</si>
  <si>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</si>
  <si>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</si>
  <si>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</si>
  <si>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</si>
  <si>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</si>
  <si>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</si>
  <si>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</si>
  <si>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</si>
  <si>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</si>
  <si>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</si>
  <si>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</si>
  <si>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</si>
  <si>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</si>
  <si>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</si>
  <si>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</si>
  <si>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</si>
  <si>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</si>
  <si>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</si>
  <si>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</si>
  <si>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</si>
  <si>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</si>
  <si>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</si>
  <si>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</si>
  <si>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</si>
  <si>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</si>
  <si>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</si>
  <si>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</si>
  <si>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</si>
  <si>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</si>
  <si>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</si>
  <si>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</si>
  <si>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</si>
  <si>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</si>
  <si>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</si>
  <si>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</si>
  <si>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</si>
  <si>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</si>
  <si>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</si>
  <si>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</si>
  <si>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</si>
  <si>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</si>
  <si>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</si>
  <si>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</si>
  <si>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</si>
  <si>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</si>
  <si>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</si>
  <si>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</si>
  <si>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</si>
  <si>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</si>
  <si>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</si>
  <si>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</si>
  <si>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</si>
  <si>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</si>
  <si>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</si>
  <si>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</si>
  <si>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</si>
  <si>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</si>
  <si>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</si>
  <si>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</si>
  <si>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</si>
  <si>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</si>
  <si>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</si>
  <si>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</si>
  <si>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</si>
  <si>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</si>
  <si>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</si>
  <si>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</si>
  <si>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</si>
  <si>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</si>
  <si>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</si>
  <si>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</si>
  <si>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</si>
  <si>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</si>
  <si>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</si>
  <si>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</si>
  <si>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</si>
  <si>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</si>
  <si>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</si>
  <si>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</si>
  <si>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</si>
  <si>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</si>
  <si>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</si>
  <si>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</si>
  <si>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</si>
  <si>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</si>
  <si>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</si>
  <si>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</si>
  <si>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</si>
  <si>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</si>
  <si>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</si>
  <si>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</si>
  <si>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</si>
  <si>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</si>
  <si>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</si>
  <si>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</si>
  <si>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</si>
  <si>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</si>
  <si>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</si>
  <si>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</si>
  <si>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</si>
  <si>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</si>
  <si>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</si>
  <si>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</si>
  <si>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</si>
  <si>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</si>
  <si>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</si>
  <si>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</si>
  <si>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</si>
  <si>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</si>
  <si>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</si>
  <si>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</si>
  <si>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</si>
  <si>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</si>
  <si>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</si>
  <si>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</si>
  <si>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</si>
  <si>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</si>
  <si>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</si>
  <si>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</si>
  <si>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</si>
  <si>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</si>
  <si>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</si>
  <si>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</si>
  <si>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</si>
  <si>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</si>
  <si>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</si>
  <si>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</si>
  <si>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</si>
  <si>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</si>
  <si>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</si>
  <si>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</si>
  <si>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</si>
  <si>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</si>
  <si>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</si>
  <si>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</si>
  <si>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</si>
  <si>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</si>
  <si>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</si>
  <si>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</si>
  <si>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</si>
  <si>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</si>
  <si>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</si>
  <si>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</si>
  <si>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</si>
  <si>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</si>
  <si>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</si>
  <si>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</si>
  <si>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</si>
  <si>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</si>
  <si>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</si>
  <si>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</si>
  <si>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</si>
  <si>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</si>
  <si>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</si>
  <si>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</si>
  <si>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</si>
  <si>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</si>
  <si>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</si>
  <si>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</si>
  <si>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</si>
  <si>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</si>
  <si>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</si>
  <si>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</si>
  <si>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</si>
  <si>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</si>
  <si>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</si>
  <si>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</si>
  <si>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</si>
  <si>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</si>
  <si>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</si>
  <si>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</si>
  <si>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</si>
  <si>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</si>
  <si>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</si>
  <si>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</si>
  <si>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</si>
  <si>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</si>
  <si>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</si>
  <si>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</si>
  <si>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</si>
  <si>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</si>
  <si>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</si>
  <si>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</si>
  <si>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</si>
  <si>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</si>
  <si>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</si>
  <si>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</si>
  <si>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</si>
  <si>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</si>
  <si>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</si>
  <si>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</si>
  <si>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</si>
  <si>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</si>
  <si>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</si>
  <si>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</si>
  <si>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</si>
  <si>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</si>
  <si>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</si>
  <si>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</si>
  <si>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</si>
  <si>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</si>
  <si>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</si>
  <si>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</si>
  <si>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</si>
  <si>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</si>
  <si>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</si>
  <si>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</si>
  <si>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</si>
  <si>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</si>
  <si>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</si>
  <si>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</si>
  <si>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</si>
  <si>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</si>
  <si>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</si>
  <si>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</si>
  <si>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</si>
  <si>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</si>
  <si>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</si>
  <si>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</si>
  <si>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</si>
  <si>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</si>
  <si>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</si>
  <si>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</si>
  <si>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</si>
  <si>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</si>
  <si>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</si>
  <si>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</si>
  <si>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</si>
  <si>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</si>
  <si>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</si>
  <si>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</si>
  <si>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</si>
  <si>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</si>
  <si>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</si>
  <si>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</si>
  <si>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</si>
  <si>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</si>
  <si>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</si>
  <si>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</si>
  <si>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</si>
  <si>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</si>
  <si>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</si>
  <si>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</si>
  <si>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</si>
  <si>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</si>
  <si>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</si>
  <si>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</si>
  <si>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</si>
  <si>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</si>
  <si>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</si>
  <si>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</si>
  <si>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</si>
  <si>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</si>
  <si>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</si>
  <si>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</si>
  <si>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</si>
  <si>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</si>
  <si>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</si>
  <si>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</si>
  <si>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</si>
  <si>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</si>
  <si>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</si>
  <si>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</si>
  <si>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</si>
  <si>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</si>
  <si>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</si>
  <si>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</si>
  <si>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</si>
  <si>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</si>
  <si>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</si>
  <si>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</si>
  <si>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</si>
  <si>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</si>
  <si>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</si>
  <si>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</si>
  <si>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</si>
  <si>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</si>
  <si>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</si>
  <si>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</si>
  <si>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</si>
  <si>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</si>
  <si>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</si>
  <si>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</si>
  <si>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</si>
  <si>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</si>
  <si>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</si>
  <si>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</si>
  <si>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</si>
  <si>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</si>
  <si>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</si>
  <si>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</si>
  <si>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</si>
  <si>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</si>
  <si>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</si>
  <si>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</si>
  <si>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</si>
  <si>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</si>
  <si>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</si>
  <si>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</si>
  <si>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</si>
  <si>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</si>
  <si>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</si>
  <si>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</si>
  <si>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</si>
  <si>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</si>
  <si>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</si>
  <si>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</si>
  <si>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</si>
  <si>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</si>
  <si>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</si>
  <si>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</si>
  <si>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</si>
  <si>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</si>
  <si>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</si>
  <si>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</si>
  <si>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</si>
  <si>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</si>
  <si>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</si>
  <si>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</si>
  <si>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</si>
  <si>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</si>
  <si>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</si>
  <si>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</si>
  <si>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</si>
  <si>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</si>
  <si>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</si>
  <si>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</si>
  <si>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</si>
  <si>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</si>
  <si>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</si>
  <si>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</si>
  <si>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</si>
  <si>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</si>
  <si>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</si>
  <si>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</si>
  <si>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</si>
  <si>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</si>
  <si>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</si>
  <si>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</si>
  <si>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</si>
  <si>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</si>
  <si>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</si>
  <si>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</si>
  <si>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</si>
  <si>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</si>
  <si>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</si>
  <si>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</si>
  <si>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</si>
  <si>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</si>
  <si>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</si>
  <si>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</si>
  <si>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</si>
  <si>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</si>
  <si>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</si>
  <si>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</si>
  <si>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</si>
  <si>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</si>
  <si>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</si>
  <si>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</si>
  <si>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</si>
  <si>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</si>
  <si>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</si>
  <si>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</si>
  <si>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</si>
  <si>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</si>
  <si>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</si>
  <si>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</si>
  <si>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</si>
  <si>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</si>
  <si>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</si>
  <si>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</si>
  <si>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</si>
  <si>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</si>
  <si>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</si>
  <si>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</si>
  <si>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</si>
  <si>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</si>
  <si>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</si>
  <si>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</si>
  <si>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</si>
  <si>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</si>
  <si>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</si>
  <si>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</si>
  <si>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</si>
  <si>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</si>
  <si>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</si>
  <si>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</si>
  <si>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</si>
  <si>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</si>
  <si>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</si>
  <si>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</si>
  <si>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</si>
  <si>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</si>
  <si>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</si>
  <si>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</si>
  <si>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</si>
  <si>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</si>
  <si>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</si>
  <si>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</si>
  <si>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</si>
  <si>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</si>
  <si>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</si>
  <si>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</si>
  <si>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</si>
  <si>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</si>
  <si>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</si>
  <si>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</si>
  <si>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</si>
  <si>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</si>
  <si>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</si>
  <si>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</si>
  <si>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</si>
  <si>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</si>
  <si>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</si>
  <si>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</si>
  <si>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</si>
  <si>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</si>
  <si>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</si>
  <si>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</si>
  <si>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</si>
  <si>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</si>
  <si>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</si>
  <si>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</si>
  <si>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</si>
  <si>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</si>
  <si>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</si>
  <si>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</si>
  <si>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</si>
  <si>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</si>
  <si>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</si>
  <si>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</si>
  <si>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</si>
  <si>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</si>
  <si>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</si>
  <si>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</si>
  <si>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</si>
  <si>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</si>
  <si>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</si>
  <si>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</si>
  <si>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</si>
  <si>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</si>
  <si>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</si>
  <si>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</si>
  <si>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</si>
  <si>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</si>
  <si>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</si>
  <si>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</si>
  <si>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</si>
  <si>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</si>
  <si>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</si>
  <si>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</si>
  <si>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</si>
  <si>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</si>
  <si>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</si>
  <si>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</si>
  <si>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</si>
  <si>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</si>
  <si>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</si>
  <si>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</si>
  <si>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</si>
  <si>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</si>
  <si>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</si>
  <si>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</si>
  <si>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</si>
  <si>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</si>
  <si>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</si>
  <si>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</si>
  <si>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</si>
  <si>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</si>
  <si>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</si>
  <si>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</si>
  <si>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</si>
  <si>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</si>
  <si>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</si>
  <si>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</si>
  <si>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</si>
  <si>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</si>
  <si>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</si>
  <si>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</si>
  <si>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</si>
  <si>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</si>
  <si>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</si>
  <si>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</si>
  <si>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</si>
  <si>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</si>
  <si>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</si>
  <si>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</si>
  <si>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</si>
  <si>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</si>
  <si>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</si>
  <si>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</si>
  <si>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</si>
  <si>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</si>
  <si>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</si>
  <si>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</si>
  <si>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</si>
  <si>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</si>
  <si>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</si>
  <si>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</si>
  <si>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</si>
  <si>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</si>
  <si>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</si>
  <si>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</si>
  <si>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</si>
  <si>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</si>
  <si>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</si>
  <si>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</si>
  <si>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</si>
  <si>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</si>
  <si>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</si>
  <si>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</si>
  <si>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</si>
  <si>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</si>
  <si>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</si>
  <si>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</si>
  <si>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</si>
  <si>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</si>
  <si>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</si>
  <si>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</si>
  <si>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</si>
  <si>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</si>
  <si>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</si>
  <si>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</si>
  <si>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</si>
  <si>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</si>
  <si>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</si>
  <si>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</si>
  <si>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</si>
  <si>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</si>
  <si>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</si>
  <si>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</si>
  <si>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</si>
  <si>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</si>
  <si>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</si>
  <si>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</si>
  <si>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</si>
  <si>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</si>
  <si>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</si>
  <si>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</si>
  <si>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</si>
  <si>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</si>
  <si>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</si>
  <si>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</si>
  <si>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</si>
  <si>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</si>
  <si>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</si>
  <si>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</si>
  <si>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</si>
  <si>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</si>
  <si>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</si>
  <si>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</si>
  <si>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</si>
  <si>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</si>
  <si>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</si>
  <si>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</si>
  <si>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</si>
  <si>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</si>
  <si>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</si>
  <si>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</si>
  <si>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</si>
  <si>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</si>
  <si>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</si>
  <si>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</si>
  <si>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</si>
  <si>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</si>
  <si>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</si>
  <si>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</si>
  <si>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</si>
  <si>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</si>
  <si>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</si>
  <si>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</si>
  <si>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</si>
  <si>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</si>
  <si>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</si>
  <si>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</si>
  <si>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</si>
  <si>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</si>
  <si>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</si>
  <si>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</si>
  <si>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</si>
  <si>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</si>
  <si>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</si>
  <si>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</si>
  <si>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</si>
  <si>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</si>
  <si>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</si>
  <si>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</si>
  <si>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</si>
  <si>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</si>
  <si>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</si>
  <si>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</si>
  <si>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</si>
  <si>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</si>
  <si>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</si>
  <si>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</si>
  <si>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</si>
  <si>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</si>
  <si>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</si>
  <si>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</si>
  <si>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</si>
  <si>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</si>
  <si>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</si>
  <si>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</si>
  <si>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</si>
  <si>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</si>
  <si>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</si>
  <si>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</si>
  <si>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</si>
  <si>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</si>
  <si>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</si>
  <si>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</si>
  <si>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</si>
  <si>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</si>
  <si>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</si>
  <si>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</si>
  <si>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</si>
  <si>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</si>
  <si>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</si>
  <si>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</si>
  <si>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</si>
  <si>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</si>
  <si>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</si>
  <si>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</si>
  <si>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</si>
  <si>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</si>
  <si>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</si>
  <si>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</si>
  <si>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</si>
  <si>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</si>
  <si>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</si>
  <si>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</si>
  <si>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</si>
  <si>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</si>
  <si>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</si>
  <si>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</si>
  <si>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</si>
  <si>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</si>
  <si>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</si>
  <si>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</si>
  <si>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</si>
  <si>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</si>
  <si>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</si>
  <si>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</si>
  <si>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</si>
  <si>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</si>
  <si>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</si>
  <si>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</si>
  <si>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</si>
  <si>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</si>
  <si>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</si>
  <si>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</si>
  <si>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</si>
  <si>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</si>
  <si>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</si>
  <si>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</si>
  <si>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</si>
  <si>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</si>
  <si>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</si>
  <si>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</si>
  <si>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</si>
  <si>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</si>
  <si>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</si>
  <si>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</si>
  <si>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</si>
  <si>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</si>
  <si>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</si>
  <si>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</si>
  <si>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</si>
  <si>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</si>
  <si>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</si>
  <si>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</si>
  <si>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</si>
  <si>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</si>
  <si>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</si>
  <si>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</si>
  <si>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</si>
  <si>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</si>
  <si>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</si>
  <si>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</si>
  <si>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</si>
  <si>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</si>
  <si>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</si>
  <si>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</si>
  <si>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</si>
  <si>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</si>
  <si>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</si>
  <si>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</si>
  <si>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</si>
  <si>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</si>
  <si>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</si>
  <si>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</si>
  <si>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</si>
  <si>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</si>
  <si>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</si>
  <si>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</si>
  <si>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</si>
  <si>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</si>
  <si>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</si>
  <si>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</si>
  <si>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</si>
  <si>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</si>
  <si>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</si>
  <si>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</si>
  <si>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</si>
  <si>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</si>
  <si>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</si>
  <si>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</si>
  <si>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</si>
  <si>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</si>
  <si>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</si>
  <si>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</si>
  <si>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</si>
  <si>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</si>
  <si>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</si>
  <si>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</si>
  <si>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</si>
  <si>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</si>
  <si>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</si>
  <si>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</si>
  <si>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</si>
  <si>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</si>
  <si>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</si>
  <si>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</si>
  <si>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</si>
  <si>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</si>
  <si>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</si>
  <si>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</si>
  <si>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</si>
  <si>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</si>
  <si>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</si>
  <si>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</si>
  <si>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</si>
  <si>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</si>
  <si>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</si>
  <si>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</si>
  <si>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</si>
  <si>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</si>
  <si>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</si>
  <si>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</si>
  <si>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</si>
  <si>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</si>
  <si>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</si>
  <si>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</si>
  <si>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</si>
  <si>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</si>
  <si>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</si>
  <si>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</si>
  <si>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</si>
  <si>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</si>
  <si>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</si>
  <si>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</si>
  <si>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</si>
  <si>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</si>
  <si>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</si>
  <si>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</si>
  <si>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</si>
  <si>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</si>
  <si>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</si>
  <si>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</si>
  <si>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</si>
  <si>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</si>
  <si>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</si>
  <si>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</si>
  <si>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</si>
  <si>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</si>
  <si>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</si>
  <si>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</si>
  <si>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</si>
  <si>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</si>
  <si>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</si>
  <si>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</si>
  <si>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</si>
  <si>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</si>
  <si>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</si>
  <si>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</si>
  <si>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</si>
  <si>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</si>
  <si>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</si>
  <si>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</si>
  <si>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</si>
  <si>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</si>
  <si>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</si>
  <si>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</si>
  <si>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</si>
  <si>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</si>
  <si>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</si>
  <si>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</si>
  <si>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</si>
  <si>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</si>
  <si>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</si>
  <si>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</si>
  <si>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</si>
  <si>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</si>
  <si>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</si>
  <si>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</si>
  <si>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</si>
  <si>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</si>
  <si>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</si>
  <si>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</si>
  <si>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</si>
  <si>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</si>
  <si>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</si>
  <si>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</si>
  <si>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</si>
  <si>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</si>
  <si>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</si>
  <si>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</si>
  <si>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</si>
  <si>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</si>
  <si>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</si>
  <si>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</si>
  <si>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</si>
  <si>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</si>
  <si>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</si>
  <si>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</si>
  <si>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</si>
  <si>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</si>
  <si>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</si>
  <si>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</si>
  <si>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</si>
  <si>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</si>
  <si>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</si>
  <si>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</si>
  <si>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</si>
  <si>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</si>
  <si>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</si>
  <si>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</si>
  <si>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</si>
  <si>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</si>
  <si>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</si>
  <si>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</si>
  <si>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</si>
  <si>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</si>
  <si>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</si>
  <si>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</si>
  <si>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</si>
  <si>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</si>
  <si>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</si>
  <si>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</si>
  <si>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</si>
  <si>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</si>
  <si>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</si>
  <si>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</si>
  <si>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</si>
  <si>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</si>
  <si>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</si>
  <si>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</si>
  <si>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</si>
  <si>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</si>
  <si>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</si>
  <si>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</si>
  <si>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</si>
  <si>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</si>
  <si>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</si>
  <si>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</si>
  <si>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</si>
  <si>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</si>
  <si>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</si>
  <si>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</si>
  <si>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</si>
  <si>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</si>
  <si>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</si>
  <si>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</si>
  <si>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</si>
  <si>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</si>
  <si>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</si>
  <si>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</si>
  <si>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</si>
  <si>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</si>
  <si>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</si>
  <si>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</si>
  <si>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</si>
  <si>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</si>
  <si>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</si>
  <si>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</si>
  <si>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</si>
  <si>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</si>
  <si>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</si>
  <si>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</si>
  <si>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</si>
  <si>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</si>
  <si>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</si>
  <si>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</si>
  <si>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</si>
  <si>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</si>
  <si>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</si>
  <si>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</si>
  <si>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</si>
  <si>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</si>
  <si>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</si>
  <si>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</si>
  <si>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</si>
  <si>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</si>
  <si>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</si>
  <si>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</si>
  <si>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</si>
  <si>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</si>
  <si>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</si>
  <si>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</si>
  <si>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</si>
  <si>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</si>
  <si>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</si>
  <si>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</si>
  <si>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</si>
  <si>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</si>
  <si>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</si>
  <si>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</si>
  <si>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</si>
  <si>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</si>
  <si>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</si>
  <si>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</si>
  <si>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</si>
  <si>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</si>
  <si>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</si>
  <si>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</si>
  <si>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</si>
  <si>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</si>
  <si>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</si>
  <si>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</si>
  <si>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</si>
  <si>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</si>
  <si>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</si>
  <si>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</si>
  <si>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</si>
  <si>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</si>
  <si>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</si>
  <si>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</si>
  <si>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</si>
  <si>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</si>
  <si>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</si>
  <si>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</si>
  <si>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</si>
  <si>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</si>
  <si>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</si>
  <si>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</si>
  <si>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</si>
  <si>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</si>
  <si>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</si>
  <si>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</si>
  <si>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</si>
  <si>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</si>
  <si>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</si>
  <si>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</si>
  <si>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</si>
  <si>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</si>
  <si>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</si>
  <si>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</si>
  <si>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</si>
  <si>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</si>
  <si>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</si>
  <si>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</si>
  <si>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</si>
  <si>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</si>
  <si>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</si>
  <si>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</si>
  <si>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</si>
  <si>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</si>
  <si>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</si>
  <si>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</si>
  <si>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</si>
  <si>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</si>
  <si>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</si>
  <si>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</si>
  <si>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</si>
  <si>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</si>
  <si>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</si>
  <si>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</si>
  <si>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</si>
  <si>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</si>
  <si>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</si>
  <si>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</si>
  <si>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</si>
  <si>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</si>
  <si>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</si>
  <si>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</si>
  <si>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</si>
  <si>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</si>
  <si>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</si>
  <si>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</si>
  <si>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</si>
  <si>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</si>
  <si>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</si>
  <si>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</si>
  <si>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</si>
  <si>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</si>
  <si>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</si>
  <si>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</si>
  <si>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</si>
  <si>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</si>
  <si>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</si>
  <si>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</si>
  <si>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</si>
  <si>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</si>
  <si>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</si>
  <si>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</si>
  <si>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</si>
  <si>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</si>
  <si>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</si>
  <si>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</si>
  <si>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</si>
  <si>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</si>
  <si>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</si>
  <si>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</si>
  <si>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</si>
  <si>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</si>
  <si>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</si>
  <si>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</si>
  <si>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</si>
  <si>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</si>
  <si>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</si>
  <si>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</si>
  <si>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</si>
  <si>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</si>
  <si>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</si>
  <si>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</si>
  <si>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</si>
  <si>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</si>
  <si>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</si>
  <si>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</si>
  <si>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</si>
  <si>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</si>
  <si>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</si>
  <si>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</si>
  <si>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</si>
  <si>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</si>
  <si>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</si>
  <si>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</si>
  <si>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</si>
  <si>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</si>
  <si>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</si>
  <si>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</si>
  <si>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</si>
  <si>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</si>
  <si>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</si>
  <si>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</si>
  <si>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</si>
  <si>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</si>
  <si>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</si>
  <si>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</si>
  <si>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</si>
  <si>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</si>
  <si>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</si>
  <si>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</si>
  <si>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</si>
  <si>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</si>
  <si>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</si>
  <si>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</si>
  <si>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</si>
  <si>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</si>
  <si>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</si>
  <si>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</si>
  <si>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</si>
  <si>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</si>
  <si>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</si>
  <si>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</si>
  <si>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</si>
  <si>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</si>
  <si>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</si>
  <si>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</si>
  <si>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</si>
  <si>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</si>
  <si>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</si>
  <si>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</si>
  <si>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</si>
  <si>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</si>
  <si>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</si>
  <si>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</si>
  <si>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</si>
  <si>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</si>
  <si>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</si>
  <si>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</si>
  <si>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</si>
  <si>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</si>
  <si>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</si>
  <si>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</si>
  <si>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</si>
  <si>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</si>
  <si>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</si>
  <si>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</si>
  <si>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</si>
  <si>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</si>
  <si>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</si>
  <si>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</si>
  <si>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</si>
  <si>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</si>
  <si>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</si>
  <si>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</si>
  <si>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</si>
  <si>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</si>
  <si>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</si>
  <si>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</si>
  <si>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</si>
  <si>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</si>
  <si>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</si>
  <si>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</si>
  <si>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</si>
  <si>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</si>
  <si>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</si>
  <si>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</si>
  <si>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</si>
  <si>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</si>
  <si>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</si>
  <si>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</si>
  <si>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</si>
  <si>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</si>
  <si>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</si>
  <si>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</si>
  <si>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</si>
  <si>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</si>
  <si>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</si>
  <si>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</si>
  <si>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</si>
  <si>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</si>
  <si>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</si>
  <si>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</si>
  <si>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</si>
  <si>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</si>
  <si>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</si>
  <si>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</si>
  <si>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</si>
  <si>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</si>
  <si>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</si>
  <si>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</si>
  <si>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</si>
  <si>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</si>
  <si>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</si>
  <si>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</si>
  <si>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</si>
  <si>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</si>
  <si>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</si>
  <si>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</si>
  <si>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</si>
  <si>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</si>
  <si>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</si>
  <si>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</si>
  <si>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</si>
  <si>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</si>
  <si>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</si>
  <si>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</si>
  <si>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</si>
  <si>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</si>
  <si>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</si>
  <si>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</si>
  <si>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</si>
  <si>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</si>
  <si>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</si>
  <si>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</si>
  <si>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</si>
  <si>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</si>
  <si>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</si>
  <si>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</si>
  <si>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</si>
  <si>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</si>
  <si>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</si>
  <si>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</si>
  <si>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</si>
  <si>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</si>
  <si>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</si>
  <si>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</si>
  <si>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</si>
  <si>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</si>
  <si>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</si>
  <si>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</si>
  <si>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</si>
  <si>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</si>
  <si>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</si>
  <si>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</si>
  <si>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</si>
  <si>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</si>
  <si>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</si>
  <si>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</si>
  <si>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</si>
  <si>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</si>
  <si>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</si>
  <si>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</si>
  <si>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</si>
  <si>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</si>
  <si>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</si>
  <si>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</si>
  <si>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</si>
  <si>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</si>
  <si>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</si>
  <si>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</si>
  <si>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</si>
  <si>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</si>
  <si>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</si>
  <si>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</si>
  <si>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</si>
  <si>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</si>
  <si>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</si>
  <si>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</si>
  <si>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</si>
  <si>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</si>
  <si>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</si>
  <si>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</si>
  <si>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</si>
  <si>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</si>
  <si>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</si>
  <si>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</si>
  <si>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</si>
  <si>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</si>
  <si>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</si>
  <si>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</si>
  <si>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</si>
  <si>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</si>
  <si>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</si>
  <si>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</si>
  <si>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</si>
  <si>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</si>
  <si>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</si>
  <si>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</si>
  <si>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</si>
  <si>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</si>
  <si>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</si>
  <si>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</si>
  <si>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</si>
  <si>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</si>
  <si>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</si>
  <si>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</si>
  <si>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</si>
  <si>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</si>
  <si>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</si>
  <si>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</si>
  <si>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</si>
  <si>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</si>
  <si>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</si>
  <si>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</si>
  <si>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</si>
  <si>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</si>
  <si>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</si>
  <si>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</si>
  <si>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</si>
  <si>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</si>
  <si>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</si>
  <si>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</si>
  <si>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</si>
  <si>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</si>
  <si>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</si>
  <si>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</si>
  <si>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</si>
  <si>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</si>
  <si>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</si>
  <si>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</si>
  <si>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</si>
  <si>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</si>
  <si>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</si>
  <si>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</si>
  <si>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</si>
  <si>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</si>
  <si>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</si>
  <si>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</si>
  <si>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</si>
  <si>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</si>
  <si>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</si>
  <si>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</si>
  <si>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</si>
  <si>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</si>
  <si>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</si>
  <si>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</si>
  <si>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</si>
  <si>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</si>
  <si>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</si>
  <si>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</si>
  <si>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</si>
  <si>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</si>
  <si>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</si>
  <si>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</si>
  <si>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</si>
  <si>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</si>
  <si>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</si>
  <si>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</si>
  <si>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</si>
  <si>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</si>
  <si>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</si>
  <si>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</si>
  <si>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</si>
  <si>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</si>
  <si>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</si>
  <si>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</si>
  <si>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</si>
  <si>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</si>
  <si>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</si>
  <si>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</si>
  <si>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</si>
  <si>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</si>
  <si>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</si>
  <si>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</si>
  <si>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</si>
  <si>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</si>
  <si>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</si>
  <si>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</si>
  <si>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</si>
  <si>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</si>
  <si>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</si>
  <si>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</si>
  <si>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</si>
  <si>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</si>
  <si>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</si>
  <si>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</si>
  <si>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</si>
  <si>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</si>
  <si>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</si>
  <si>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</si>
  <si>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</si>
  <si>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</si>
  <si>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</si>
  <si>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</si>
  <si>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</si>
  <si>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</si>
  <si>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</si>
  <si>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</si>
  <si>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</si>
  <si>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</si>
  <si>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</si>
  <si>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</si>
  <si>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</si>
  <si>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</si>
  <si>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</si>
  <si>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</si>
  <si>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</si>
  <si>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</si>
  <si>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</si>
  <si>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</si>
  <si>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</si>
  <si>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</si>
  <si>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</si>
  <si>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</si>
  <si>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</si>
  <si>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</si>
  <si>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</si>
  <si>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</si>
  <si>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</si>
  <si>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</si>
  <si>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</si>
  <si>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</si>
  <si>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</si>
  <si>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</si>
  <si>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</si>
  <si>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</si>
  <si>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</si>
  <si>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</si>
  <si>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</si>
  <si>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</si>
  <si>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</si>
  <si>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</si>
  <si>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</si>
  <si>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</si>
  <si>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</si>
  <si>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</si>
  <si>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</si>
  <si>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</si>
  <si>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</si>
  <si>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</si>
  <si>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</si>
  <si>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</si>
  <si>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</si>
  <si>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</si>
  <si>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</si>
  <si>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</si>
  <si>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</si>
  <si>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</si>
  <si>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</si>
  <si>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</si>
  <si>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</si>
  <si>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</si>
  <si>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</si>
  <si>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</si>
  <si>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</si>
  <si>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</si>
  <si>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</si>
  <si>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</si>
  <si>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</si>
  <si>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</si>
  <si>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</si>
  <si>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</si>
  <si>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</si>
  <si>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</si>
  <si>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</si>
  <si>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</si>
  <si>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</si>
  <si>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</si>
  <si>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</si>
  <si>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</si>
  <si>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</si>
  <si>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</si>
  <si>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</si>
  <si>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</si>
  <si>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</si>
  <si>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</si>
  <si>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</si>
  <si>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</si>
  <si>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</si>
  <si>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</si>
  <si>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</si>
  <si>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</si>
  <si>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</si>
  <si>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</si>
  <si>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</si>
  <si>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</si>
  <si>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</si>
  <si>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</si>
  <si>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</si>
  <si>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</si>
  <si>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</si>
  <si>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</si>
  <si>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</si>
  <si>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</si>
  <si>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</si>
  <si>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</si>
  <si>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</si>
  <si>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</si>
  <si>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</si>
  <si>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</si>
  <si>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</si>
  <si>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</si>
  <si>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</si>
  <si>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</si>
  <si>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</si>
  <si>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</si>
  <si>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</si>
  <si>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</si>
  <si>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</si>
  <si>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</si>
  <si>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</si>
  <si>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</si>
  <si>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</si>
  <si>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</si>
  <si>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</si>
  <si>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</si>
  <si>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</si>
  <si>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</si>
  <si>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</si>
  <si>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</si>
  <si>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</si>
  <si>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</si>
  <si>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</si>
  <si>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</si>
  <si>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</si>
  <si>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</si>
  <si>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</si>
  <si>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</si>
  <si>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</si>
  <si>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</si>
  <si>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</si>
  <si>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</si>
  <si>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</si>
  <si>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</si>
  <si>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</si>
  <si>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</si>
  <si>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</si>
  <si>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</si>
  <si>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</si>
  <si>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</si>
  <si>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</si>
  <si>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</si>
  <si>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</si>
  <si>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</si>
  <si>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</si>
  <si>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</si>
  <si>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</si>
  <si>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</si>
  <si>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</si>
  <si>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</si>
  <si>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</si>
  <si>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</si>
  <si>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</si>
  <si>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</si>
  <si>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</si>
  <si>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</si>
  <si>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</si>
  <si>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</si>
  <si>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</si>
  <si>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</si>
  <si>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</si>
  <si>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</si>
  <si>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</si>
  <si>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</si>
  <si>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</si>
  <si>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</si>
  <si>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</si>
  <si>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</si>
  <si>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</si>
  <si>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</si>
  <si>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</si>
  <si>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</si>
  <si>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</si>
  <si>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</si>
  <si>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</si>
  <si>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</si>
  <si>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</si>
  <si>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</si>
  <si>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</si>
  <si>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</si>
  <si>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</si>
  <si>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</si>
  <si>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</si>
  <si>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</si>
  <si>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</si>
  <si>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</si>
  <si>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</si>
  <si>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</si>
  <si>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</si>
  <si>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</si>
  <si>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</si>
  <si>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</si>
  <si>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</si>
  <si>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</si>
  <si>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</si>
  <si>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</si>
  <si>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</si>
  <si>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</si>
  <si>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</si>
  <si>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</si>
  <si>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</si>
  <si>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</si>
  <si>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</si>
  <si>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</si>
  <si>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</si>
  <si>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</si>
  <si>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</si>
  <si>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</si>
  <si>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</si>
  <si>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</si>
  <si>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</si>
  <si>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</si>
  <si>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</si>
  <si>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</si>
  <si>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</si>
  <si>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</si>
  <si>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</si>
  <si>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</si>
  <si>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</si>
  <si>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</si>
  <si>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</si>
  <si>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</si>
  <si>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</si>
  <si>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</si>
  <si>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</si>
  <si>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</si>
  <si>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</si>
  <si>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</si>
  <si>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</si>
  <si>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</si>
  <si>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</si>
  <si>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</si>
  <si>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</si>
  <si>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</si>
  <si>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</si>
  <si>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</si>
  <si>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</si>
  <si>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</si>
  <si>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</si>
  <si>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</si>
  <si>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</si>
  <si>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</si>
  <si>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</si>
  <si>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</si>
  <si>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</si>
  <si>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</si>
  <si>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</si>
  <si>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</si>
  <si>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</si>
  <si>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</si>
  <si>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</si>
  <si>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</si>
  <si>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</si>
  <si>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</si>
  <si>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</si>
  <si>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</si>
  <si>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</si>
  <si>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</si>
  <si>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</si>
  <si>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</si>
  <si>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</si>
  <si>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</si>
  <si>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</si>
  <si>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</si>
  <si>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</si>
  <si>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</si>
  <si>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</si>
  <si>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</si>
  <si>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</si>
  <si>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</si>
  <si>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</si>
  <si>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</si>
  <si>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</si>
  <si>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</si>
  <si>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</si>
  <si>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</si>
  <si>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</si>
  <si>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</si>
  <si>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</si>
  <si>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</si>
  <si>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</si>
  <si>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</si>
  <si>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</si>
  <si>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</si>
  <si>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</si>
  <si>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</si>
  <si>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</si>
  <si>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</si>
  <si>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</si>
  <si>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</si>
  <si>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</si>
  <si>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</si>
  <si>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</si>
  <si>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</si>
  <si>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</si>
  <si>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</si>
  <si>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</si>
  <si>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</si>
  <si>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</si>
  <si>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</si>
  <si>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</si>
  <si>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</si>
  <si>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</si>
  <si>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</si>
  <si>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</si>
  <si>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</si>
  <si>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</si>
  <si>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</si>
  <si>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</si>
  <si>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</si>
  <si>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</si>
  <si>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</si>
  <si>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</si>
  <si>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</si>
  <si>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</si>
  <si>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</si>
  <si>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</si>
  <si>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</si>
  <si>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</si>
  <si>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</si>
  <si>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</si>
  <si>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</si>
  <si>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</si>
  <si>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</si>
  <si>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</si>
  <si>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</si>
  <si>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</si>
  <si>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</si>
  <si>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</si>
  <si>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</si>
  <si>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</si>
  <si>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</si>
  <si>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</si>
  <si>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</si>
  <si>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</si>
  <si>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</si>
  <si>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</si>
  <si>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</si>
  <si>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</si>
  <si>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</si>
  <si>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</si>
  <si>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</si>
  <si>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</si>
  <si>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</si>
  <si>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</si>
  <si>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</si>
  <si>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</si>
  <si>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</si>
  <si>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</si>
  <si>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</si>
  <si>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</si>
  <si>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</si>
  <si>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</si>
  <si>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</si>
  <si>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</si>
  <si>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</si>
  <si>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</si>
  <si>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</si>
  <si>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</si>
  <si>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</si>
  <si>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</si>
  <si>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</si>
  <si>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</si>
  <si>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</si>
  <si>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</si>
  <si>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</si>
  <si>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</si>
  <si>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</si>
  <si>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</si>
  <si>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</si>
  <si>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</si>
  <si>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</si>
  <si>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</si>
  <si>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</si>
  <si>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</si>
  <si>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</si>
  <si>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</si>
  <si>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</si>
  <si>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</si>
  <si>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</si>
  <si>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</si>
  <si>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</si>
  <si>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</si>
  <si>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</si>
  <si>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</si>
  <si>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</si>
  <si>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</si>
  <si>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</si>
  <si>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</si>
  <si>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</si>
  <si>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</si>
  <si>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</si>
  <si>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</si>
  <si>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</si>
  <si>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</si>
  <si>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</si>
  <si>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</si>
  <si>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</si>
  <si>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</si>
  <si>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</si>
  <si>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</si>
  <si>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</si>
  <si>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</si>
  <si>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</si>
  <si>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</si>
  <si>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</si>
  <si>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</si>
  <si>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</si>
  <si>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</si>
  <si>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</si>
  <si>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</si>
  <si>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</si>
  <si>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</si>
  <si>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</si>
  <si>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</si>
  <si>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</si>
  <si>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</si>
  <si>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</si>
  <si>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</si>
  <si>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</si>
  <si>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</si>
  <si>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</si>
  <si>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</si>
  <si>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</si>
  <si>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</si>
  <si>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</si>
  <si>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</si>
  <si>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</si>
  <si>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</si>
  <si>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</si>
  <si>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</si>
  <si>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</si>
  <si>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</si>
  <si>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</si>
  <si>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</si>
  <si>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</si>
  <si>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</si>
  <si>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</si>
  <si>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</si>
  <si>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</si>
  <si>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</si>
  <si>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</si>
  <si>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</si>
  <si>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</si>
  <si>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</si>
  <si>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</si>
  <si>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</si>
  <si>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</si>
  <si>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</si>
  <si>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</si>
  <si>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</si>
  <si>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</si>
  <si>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</si>
  <si>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</si>
  <si>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</si>
  <si>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</si>
  <si>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</si>
  <si>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</si>
  <si>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</si>
  <si>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</si>
  <si>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</si>
  <si>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</si>
  <si>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</si>
  <si>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</si>
  <si>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</si>
  <si>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</si>
  <si>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</si>
  <si>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</si>
  <si>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</si>
  <si>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</si>
  <si>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</si>
  <si>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</si>
  <si>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</si>
  <si>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</si>
  <si>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</si>
  <si>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</si>
  <si>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</si>
  <si>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</si>
  <si>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</si>
  <si>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</si>
  <si>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</si>
  <si>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</si>
  <si>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</si>
  <si>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</si>
  <si>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</si>
  <si>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</si>
  <si>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</si>
  <si>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</si>
  <si>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</si>
  <si>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</si>
  <si>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</si>
  <si>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</si>
  <si>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</si>
  <si>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</si>
  <si>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</si>
  <si>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</si>
  <si>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</si>
  <si>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</si>
  <si>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</si>
  <si>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</si>
  <si>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</si>
  <si>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</si>
  <si>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</si>
  <si>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</si>
  <si>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</si>
  <si>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</si>
  <si>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</si>
  <si>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</si>
  <si>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</si>
  <si>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</si>
  <si>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</si>
  <si>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</si>
  <si>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</si>
  <si>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</si>
  <si>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</si>
  <si>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</si>
  <si>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</si>
  <si>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</si>
  <si>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</si>
  <si>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</si>
  <si>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</si>
  <si>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</si>
  <si>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</si>
  <si>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</si>
  <si>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</si>
  <si>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</si>
  <si>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</si>
  <si>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</si>
  <si>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</si>
  <si>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</si>
  <si>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</si>
  <si>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</si>
  <si>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</si>
  <si>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</si>
  <si>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</si>
  <si>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</si>
  <si>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</si>
  <si>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</si>
  <si>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</si>
  <si>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</si>
  <si>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</si>
  <si>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</si>
  <si>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</si>
  <si>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</si>
  <si>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</si>
  <si>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</si>
  <si>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</si>
  <si>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</si>
  <si>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</si>
  <si>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</si>
  <si>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</si>
  <si>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</si>
  <si>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</si>
  <si>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</si>
  <si>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</si>
  <si>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</si>
  <si>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</si>
  <si>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</si>
  <si>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</si>
  <si>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</si>
  <si>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</si>
  <si>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</si>
  <si>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</si>
  <si>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</si>
  <si>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</si>
  <si>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</si>
  <si>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</si>
  <si>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</si>
  <si>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</si>
  <si>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</si>
  <si>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</si>
  <si>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</si>
  <si>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</si>
  <si>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</si>
  <si>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</si>
  <si>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</si>
  <si>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</si>
  <si>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</si>
  <si>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</si>
  <si>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</si>
  <si>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</si>
  <si>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</si>
  <si>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</si>
  <si>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</si>
  <si>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</si>
  <si>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</si>
  <si>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</si>
  <si>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</si>
  <si>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</si>
  <si>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</si>
  <si>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</si>
  <si>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</si>
  <si>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</si>
  <si>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</si>
  <si>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</si>
  <si>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</si>
  <si>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</si>
  <si>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</si>
  <si>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</si>
  <si>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</si>
  <si>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</si>
  <si>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</si>
  <si>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</si>
  <si>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</si>
  <si>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</si>
  <si>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</si>
  <si>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</si>
  <si>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</si>
  <si>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</si>
  <si>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</si>
  <si>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</si>
  <si>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</si>
  <si>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</si>
  <si>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</si>
  <si>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</si>
  <si>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</si>
  <si>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</si>
  <si>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</si>
  <si>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</si>
  <si>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</si>
  <si>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</si>
  <si>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</si>
  <si>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</si>
  <si>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</si>
  <si>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</si>
  <si>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</si>
  <si>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</si>
  <si>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</si>
  <si>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</si>
  <si>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</si>
  <si>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</si>
  <si>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</si>
  <si>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</si>
  <si>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</si>
  <si>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</si>
  <si>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</si>
  <si>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</si>
  <si>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</si>
  <si>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</si>
  <si>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</si>
  <si>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</si>
  <si>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</si>
  <si>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</si>
  <si>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</si>
  <si>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</si>
  <si>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</si>
  <si>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</si>
  <si>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</si>
  <si>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</si>
  <si>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</si>
  <si>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</si>
  <si>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</si>
  <si>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</si>
  <si>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</si>
  <si>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</si>
  <si>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</si>
  <si>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</si>
  <si>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</si>
  <si>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</si>
  <si>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</si>
  <si>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</si>
  <si>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</si>
  <si>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</si>
  <si>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</si>
  <si>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</si>
  <si>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</si>
  <si>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</si>
  <si>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</si>
  <si>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</si>
  <si>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</si>
  <si>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</si>
  <si>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</si>
  <si>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</si>
  <si>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</si>
  <si>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</si>
  <si>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</si>
  <si>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</si>
  <si>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</si>
  <si>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</si>
  <si>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</si>
  <si>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</si>
  <si>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</si>
  <si>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</si>
  <si>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</si>
  <si>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</si>
  <si>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</si>
  <si>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</si>
  <si>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</si>
  <si>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</si>
  <si>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</si>
  <si>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</si>
  <si>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</si>
  <si>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</si>
  <si>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</si>
  <si>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</si>
  <si>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</si>
  <si>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</si>
  <si>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</si>
  <si>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</si>
  <si>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</si>
  <si>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</si>
  <si>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</si>
  <si>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</si>
  <si>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</si>
  <si>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</si>
  <si>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</si>
  <si>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</si>
  <si>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</si>
  <si>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</si>
  <si>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</si>
  <si>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</si>
  <si>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</si>
  <si>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</si>
  <si>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</si>
  <si>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</si>
  <si>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</si>
  <si>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</si>
  <si>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</si>
  <si>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</si>
  <si>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</si>
  <si>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</si>
  <si>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</si>
  <si>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</si>
  <si>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</si>
  <si>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</si>
  <si>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</si>
  <si>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</si>
  <si>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</si>
  <si>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</si>
  <si>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</si>
  <si>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</si>
  <si>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</si>
  <si>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</si>
  <si>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</si>
  <si>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</si>
  <si>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</si>
  <si>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</si>
  <si>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</si>
  <si>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</si>
  <si>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</si>
  <si>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</si>
  <si>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</si>
  <si>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</si>
  <si>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</si>
  <si>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</si>
  <si>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</si>
  <si>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</si>
  <si>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</si>
  <si>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</si>
  <si>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</si>
  <si>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</si>
  <si>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</si>
  <si>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</si>
  <si>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</si>
  <si>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</si>
  <si>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</si>
  <si>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</si>
  <si>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</si>
  <si>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</si>
  <si>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</si>
  <si>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</si>
  <si>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</si>
  <si>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</si>
  <si>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</si>
  <si>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</si>
  <si>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</si>
  <si>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</si>
  <si>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</si>
  <si>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２　法人</t>
  </si>
  <si>
    <t>佐藤　さやか</t>
    <rPh sb="0" eb="2">
      <t>サトウ</t>
    </rPh>
    <phoneticPr fontId="1"/>
  </si>
  <si>
    <t>代表取締役</t>
    <rPh sb="0" eb="5">
      <t>ダイヒョウトリシマリヤク</t>
    </rPh>
    <phoneticPr fontId="1"/>
  </si>
  <si>
    <t>５　営利法人</t>
  </si>
  <si>
    <t>かぶしきかいしゃ　かくじゅ</t>
    <phoneticPr fontId="1"/>
  </si>
  <si>
    <t>株式会社　鶴寿</t>
    <rPh sb="0" eb="4">
      <t>カブシキカイシャ</t>
    </rPh>
    <rPh sb="5" eb="7">
      <t>カクジュ</t>
    </rPh>
    <phoneticPr fontId="1"/>
  </si>
  <si>
    <t>9450001010556</t>
    <phoneticPr fontId="1"/>
  </si>
  <si>
    <t>旭川市1条通25丁目489番地の112　パークスクエア101</t>
    <rPh sb="0" eb="3">
      <t>アサヒカワシ</t>
    </rPh>
    <rPh sb="4" eb="5">
      <t>ジョウ</t>
    </rPh>
    <rPh sb="5" eb="6">
      <t>トオ</t>
    </rPh>
    <rPh sb="8" eb="10">
      <t>チョウメ</t>
    </rPh>
    <rPh sb="13" eb="15">
      <t>バンチ</t>
    </rPh>
    <phoneticPr fontId="1"/>
  </si>
  <si>
    <t>0166</t>
    <phoneticPr fontId="1"/>
  </si>
  <si>
    <t>85</t>
    <phoneticPr fontId="1"/>
  </si>
  <si>
    <t>7386</t>
    <phoneticPr fontId="1"/>
  </si>
  <si>
    <t>7749</t>
    <phoneticPr fontId="1"/>
  </si>
  <si>
    <t>株式会社　鶴寿　・　代表取締役</t>
    <rPh sb="0" eb="4">
      <t>カブシキカイシャ</t>
    </rPh>
    <rPh sb="5" eb="7">
      <t>カクジュ</t>
    </rPh>
    <rPh sb="10" eb="15">
      <t>ダイヒョウトリシマリヤク</t>
    </rPh>
    <phoneticPr fontId="1"/>
  </si>
  <si>
    <t>旭川</t>
    <rPh sb="0" eb="2">
      <t>アサヒカワ</t>
    </rPh>
    <phoneticPr fontId="1"/>
  </si>
  <si>
    <t>61</t>
    <phoneticPr fontId="1"/>
  </si>
  <si>
    <t>３　住宅型</t>
  </si>
  <si>
    <t>２　事業者が賃借する土地</t>
  </si>
  <si>
    <t>２　なし</t>
  </si>
  <si>
    <t>１　あり</t>
  </si>
  <si>
    <t>２　準耐火建築物</t>
  </si>
  <si>
    <t>３　木造</t>
  </si>
  <si>
    <t>２　事業者が賃借する建物</t>
  </si>
  <si>
    <t>１　全室個室（縁故者個室含む）</t>
  </si>
  <si>
    <t>１　あり（車椅子対応）</t>
  </si>
  <si>
    <t>１　全ての居室あり</t>
  </si>
  <si>
    <t>１　全ての便所あり</t>
  </si>
  <si>
    <t>１　全ての浴室あり</t>
  </si>
  <si>
    <t>３　なし</t>
  </si>
  <si>
    <t>１　自ら実施</t>
  </si>
  <si>
    <t>○</t>
  </si>
  <si>
    <t>入居契約書第13条に記載</t>
    <rPh sb="0" eb="5">
      <t>ニュウキョケイヤクショ</t>
    </rPh>
    <rPh sb="5" eb="6">
      <t>ダイ</t>
    </rPh>
    <rPh sb="8" eb="9">
      <t>ジョウ</t>
    </rPh>
    <rPh sb="10" eb="12">
      <t>キサイ</t>
    </rPh>
    <phoneticPr fontId="1"/>
  </si>
  <si>
    <t>入居契約書第13条に記載</t>
    <phoneticPr fontId="1"/>
  </si>
  <si>
    <t>介護福祉士　　　　　　　　　　　　社会福祉主事</t>
    <rPh sb="0" eb="5">
      <t>カイゴフクシシ</t>
    </rPh>
    <rPh sb="17" eb="23">
      <t>シャカイフクシシュジ</t>
    </rPh>
    <phoneticPr fontId="1"/>
  </si>
  <si>
    <t>２　建物賃貸借方式</t>
  </si>
  <si>
    <t>３　月払い方式</t>
  </si>
  <si>
    <t>２　日割り計算で減額</t>
  </si>
  <si>
    <t>運営管理規定第10条第4項</t>
    <rPh sb="0" eb="6">
      <t>ウンエイカンリキテイ</t>
    </rPh>
    <rPh sb="6" eb="7">
      <t>ダイ</t>
    </rPh>
    <rPh sb="9" eb="10">
      <t>ジョウ</t>
    </rPh>
    <rPh sb="10" eb="11">
      <t>ダイ</t>
    </rPh>
    <rPh sb="12" eb="13">
      <t>コウ</t>
    </rPh>
    <phoneticPr fontId="1"/>
  </si>
  <si>
    <t>同上</t>
    <rPh sb="0" eb="2">
      <t>ドウジョウ</t>
    </rPh>
    <phoneticPr fontId="1"/>
  </si>
  <si>
    <t>医療法人社団　慶友会　吉田病院</t>
    <rPh sb="0" eb="4">
      <t>イリョウホウジン</t>
    </rPh>
    <rPh sb="4" eb="6">
      <t>シャダン</t>
    </rPh>
    <rPh sb="7" eb="10">
      <t>ケイユウカイ</t>
    </rPh>
    <rPh sb="11" eb="15">
      <t>ヨシダビョウイン</t>
    </rPh>
    <phoneticPr fontId="1"/>
  </si>
  <si>
    <t>旭川市4条西4丁目1番2号</t>
    <rPh sb="0" eb="3">
      <t>アサヒカワシ</t>
    </rPh>
    <rPh sb="4" eb="5">
      <t>ジョウ</t>
    </rPh>
    <rPh sb="5" eb="6">
      <t>ニシ</t>
    </rPh>
    <rPh sb="7" eb="9">
      <t>チョウメ</t>
    </rPh>
    <rPh sb="10" eb="11">
      <t>バン</t>
    </rPh>
    <rPh sb="12" eb="13">
      <t>ゴウ</t>
    </rPh>
    <phoneticPr fontId="1"/>
  </si>
  <si>
    <t>内科、消化器内科</t>
    <rPh sb="0" eb="2">
      <t>ナイカ</t>
    </rPh>
    <rPh sb="3" eb="8">
      <t>ショウカキナイカ</t>
    </rPh>
    <phoneticPr fontId="1"/>
  </si>
  <si>
    <t>入居者の健康及び疾病の悪化や急変時の対応</t>
    <rPh sb="0" eb="3">
      <t>ニュウキョシャ</t>
    </rPh>
    <rPh sb="4" eb="7">
      <t>ケンコウオヨ</t>
    </rPh>
    <rPh sb="8" eb="10">
      <t>シッペイ</t>
    </rPh>
    <rPh sb="11" eb="13">
      <t>アッカ</t>
    </rPh>
    <rPh sb="14" eb="17">
      <t>キュウヘンジ</t>
    </rPh>
    <rPh sb="18" eb="20">
      <t>タイオウ</t>
    </rPh>
    <phoneticPr fontId="1"/>
  </si>
  <si>
    <t>1200円/1時間</t>
    <rPh sb="4" eb="5">
      <t>エン</t>
    </rPh>
    <rPh sb="7" eb="9">
      <t>ジカン</t>
    </rPh>
    <phoneticPr fontId="1"/>
  </si>
  <si>
    <t>要介護3</t>
    <rPh sb="0" eb="3">
      <t>ヨウカイゴ</t>
    </rPh>
    <phoneticPr fontId="1"/>
  </si>
  <si>
    <t>旭川市生活保護の方の家賃基準額と同等</t>
    <rPh sb="0" eb="3">
      <t>アサヒカワシ</t>
    </rPh>
    <rPh sb="3" eb="7">
      <t>セイカツホゴ</t>
    </rPh>
    <rPh sb="8" eb="9">
      <t>カタ</t>
    </rPh>
    <rPh sb="10" eb="15">
      <t>ヤチンキジュンガク</t>
    </rPh>
    <rPh sb="16" eb="18">
      <t>ドウトウ</t>
    </rPh>
    <phoneticPr fontId="1"/>
  </si>
  <si>
    <t>共用施設の維持管理相当額</t>
    <rPh sb="0" eb="2">
      <t>キョウヨウ</t>
    </rPh>
    <rPh sb="2" eb="4">
      <t>シセツ</t>
    </rPh>
    <rPh sb="5" eb="12">
      <t>イジカンリソウトウガク</t>
    </rPh>
    <phoneticPr fontId="1"/>
  </si>
  <si>
    <t>1日1,167円、月定額の為</t>
    <rPh sb="1" eb="2">
      <t>ニチ</t>
    </rPh>
    <rPh sb="7" eb="8">
      <t>エン</t>
    </rPh>
    <rPh sb="9" eb="12">
      <t>ツキテイガク</t>
    </rPh>
    <rPh sb="13" eb="14">
      <t>タメ</t>
    </rPh>
    <phoneticPr fontId="1"/>
  </si>
  <si>
    <t>共用部・居室使用分の光熱水費　　　　　　　　　　　　　　　　　　　　　　　　　　　（在宅酸素等、使用量が多いものは別途負担）</t>
    <rPh sb="0" eb="3">
      <t>キョウヨウブ</t>
    </rPh>
    <rPh sb="4" eb="6">
      <t>キョシツ</t>
    </rPh>
    <rPh sb="6" eb="9">
      <t>シヨウブン</t>
    </rPh>
    <rPh sb="10" eb="14">
      <t>コウネツスイヒ</t>
    </rPh>
    <rPh sb="42" eb="44">
      <t>ザイタク</t>
    </rPh>
    <rPh sb="44" eb="46">
      <t>サンソ</t>
    </rPh>
    <rPh sb="46" eb="47">
      <t>トウ</t>
    </rPh>
    <rPh sb="48" eb="51">
      <t>シヨウリョウ</t>
    </rPh>
    <rPh sb="52" eb="53">
      <t>オオ</t>
    </rPh>
    <rPh sb="57" eb="59">
      <t>ベット</t>
    </rPh>
    <rPh sb="59" eb="61">
      <t>フタン</t>
    </rPh>
    <phoneticPr fontId="1"/>
  </si>
  <si>
    <t>買い物代行・通院同行　1時間の人件費・ガソリン代</t>
    <rPh sb="0" eb="1">
      <t>カ</t>
    </rPh>
    <rPh sb="2" eb="3">
      <t>モノ</t>
    </rPh>
    <rPh sb="3" eb="5">
      <t>ダイコウ</t>
    </rPh>
    <rPh sb="6" eb="10">
      <t>ツウインドウコウ</t>
    </rPh>
    <rPh sb="12" eb="14">
      <t>ジカン</t>
    </rPh>
    <rPh sb="15" eb="18">
      <t>ジンケンヒ</t>
    </rPh>
    <rPh sb="23" eb="24">
      <t>ダイ</t>
    </rPh>
    <phoneticPr fontId="1"/>
  </si>
  <si>
    <t>常時、医療行為が必要となってしまったため</t>
    <rPh sb="0" eb="2">
      <t>ジョウジ</t>
    </rPh>
    <rPh sb="3" eb="7">
      <t>イリョウコウイ</t>
    </rPh>
    <rPh sb="8" eb="10">
      <t>ヒツヨウ</t>
    </rPh>
    <phoneticPr fontId="1"/>
  </si>
  <si>
    <t>無し</t>
    <rPh sb="0" eb="1">
      <t>ナ</t>
    </rPh>
    <phoneticPr fontId="1"/>
  </si>
  <si>
    <t>地震を含む天災等の不可抗力を除く</t>
    <rPh sb="0" eb="2">
      <t>ジシン</t>
    </rPh>
    <rPh sb="3" eb="4">
      <t>フク</t>
    </rPh>
    <rPh sb="5" eb="8">
      <t>テンサイトウ</t>
    </rPh>
    <rPh sb="9" eb="13">
      <t>フカコウリョク</t>
    </rPh>
    <rPh sb="14" eb="15">
      <t>ノゾ</t>
    </rPh>
    <phoneticPr fontId="1"/>
  </si>
  <si>
    <t>１　入居希望者に公開</t>
  </si>
  <si>
    <t>３　公開していない</t>
  </si>
  <si>
    <t>居室面積、居室数</t>
    <rPh sb="0" eb="2">
      <t>キョシツ</t>
    </rPh>
    <rPh sb="2" eb="4">
      <t>メンセキ</t>
    </rPh>
    <rPh sb="5" eb="8">
      <t>キョシツスウ</t>
    </rPh>
    <phoneticPr fontId="1"/>
  </si>
  <si>
    <t>１　適合している（代替措置）</t>
  </si>
  <si>
    <t>なし</t>
    <phoneticPr fontId="1"/>
  </si>
  <si>
    <t>ヘルプサービスステーション藤華</t>
    <rPh sb="13" eb="15">
      <t>フジハナ</t>
    </rPh>
    <phoneticPr fontId="1"/>
  </si>
  <si>
    <t>旭川市1条通25丁目489番地の112　パークスクエア101</t>
    <rPh sb="0" eb="3">
      <t>アサヒカワシ</t>
    </rPh>
    <rPh sb="4" eb="6">
      <t>ジョウトオ</t>
    </rPh>
    <rPh sb="8" eb="10">
      <t>チョウメ</t>
    </rPh>
    <rPh sb="13" eb="15">
      <t>バンチ</t>
    </rPh>
    <phoneticPr fontId="1"/>
  </si>
  <si>
    <t>じゅうたくがたゆうりょうろうじんほーむ　　　　　　　　　　　　　　　　　　かぞくいっしょかむい</t>
    <phoneticPr fontId="1"/>
  </si>
  <si>
    <t>ご入居者様やご家族様の声を大切に、笑顔あふれる家族のような施設運営の取り組みを行っています。　　　　　　　　Ⅰ　一人一人の適したサービスを提供します　　　　　　　　　　　　　　　　Ⅱ　一人一人の個性を理解し、個人の尊厳を大切にします　　　　　　　　Ⅲ　ご家族とのつながりを大切にします　　　　　　　　　　　　　　　　　　　　　　Ⅳ　高齢者・障害者の方の社会参加と、自立を支援することに重点をおきます。</t>
    <rPh sb="1" eb="4">
      <t>ニュウキョシャ</t>
    </rPh>
    <rPh sb="4" eb="5">
      <t>サマ</t>
    </rPh>
    <rPh sb="7" eb="10">
      <t>カゾクサマ</t>
    </rPh>
    <rPh sb="11" eb="12">
      <t>コエ</t>
    </rPh>
    <rPh sb="13" eb="15">
      <t>タイセツ</t>
    </rPh>
    <rPh sb="17" eb="19">
      <t>エガオ</t>
    </rPh>
    <rPh sb="23" eb="25">
      <t>カゾク</t>
    </rPh>
    <rPh sb="29" eb="33">
      <t>シセツウンエイ</t>
    </rPh>
    <rPh sb="34" eb="35">
      <t>ト</t>
    </rPh>
    <rPh sb="36" eb="37">
      <t>ク</t>
    </rPh>
    <rPh sb="39" eb="40">
      <t>オコナ</t>
    </rPh>
    <rPh sb="56" eb="60">
      <t>ヒトリヒトリ</t>
    </rPh>
    <rPh sb="61" eb="62">
      <t>テキ</t>
    </rPh>
    <rPh sb="69" eb="71">
      <t>テイキョウ</t>
    </rPh>
    <rPh sb="92" eb="96">
      <t>ヒトリヒトリ</t>
    </rPh>
    <rPh sb="97" eb="99">
      <t>コセイ</t>
    </rPh>
    <rPh sb="100" eb="102">
      <t>リカイ</t>
    </rPh>
    <rPh sb="104" eb="106">
      <t>コジン</t>
    </rPh>
    <rPh sb="107" eb="109">
      <t>ソンゲン</t>
    </rPh>
    <rPh sb="110" eb="112">
      <t>タイセツ</t>
    </rPh>
    <rPh sb="127" eb="129">
      <t>カゾク</t>
    </rPh>
    <rPh sb="136" eb="138">
      <t>タイセツ</t>
    </rPh>
    <rPh sb="166" eb="169">
      <t>コウレイシャ</t>
    </rPh>
    <rPh sb="170" eb="173">
      <t>ショウガイシャ</t>
    </rPh>
    <rPh sb="174" eb="175">
      <t>カタ</t>
    </rPh>
    <rPh sb="176" eb="180">
      <t>シャカイサンカ</t>
    </rPh>
    <rPh sb="182" eb="184">
      <t>ジリツ</t>
    </rPh>
    <rPh sb="185" eb="187">
      <t>シエン</t>
    </rPh>
    <rPh sb="192" eb="194">
      <t>ジュウテン</t>
    </rPh>
    <phoneticPr fontId="1"/>
  </si>
  <si>
    <t>住宅型有料老人ホーム　家族えんまん忠和</t>
    <rPh sb="0" eb="7">
      <t>ジュウタクガタユウリョウロウジン</t>
    </rPh>
    <rPh sb="11" eb="13">
      <t>カゾク</t>
    </rPh>
    <rPh sb="17" eb="19">
      <t>チュウワ</t>
    </rPh>
    <phoneticPr fontId="1"/>
  </si>
  <si>
    <t>旭川市忠和２条６丁目１番７号</t>
    <rPh sb="0" eb="3">
      <t>アサヒカワシ</t>
    </rPh>
    <rPh sb="3" eb="5">
      <t>チュウワ</t>
    </rPh>
    <rPh sb="6" eb="7">
      <t>ジョウ</t>
    </rPh>
    <rPh sb="8" eb="10">
      <t>チョウメ</t>
    </rPh>
    <rPh sb="11" eb="12">
      <t>バン</t>
    </rPh>
    <rPh sb="13" eb="14">
      <t>ゴウ</t>
    </rPh>
    <phoneticPr fontId="1"/>
  </si>
  <si>
    <t>①バス利用の場合　　　　　　　　　　　　　　　　　　　　　道北バスで乗車15分、忠和5条6丁目の停留所で下車、徒歩10分。　　　　　　　　　　　　　　　　　　　　　　　　　　　　　②自動車利用の場合　　　　　　　　　　　　　　　　　　　　　　　　　　　乗車15分</t>
    <rPh sb="3" eb="5">
      <t>リヨウ</t>
    </rPh>
    <rPh sb="6" eb="8">
      <t>バアイ</t>
    </rPh>
    <rPh sb="29" eb="31">
      <t>ドウホク</t>
    </rPh>
    <rPh sb="34" eb="36">
      <t>ジョウシャ</t>
    </rPh>
    <rPh sb="38" eb="39">
      <t>フン</t>
    </rPh>
    <rPh sb="40" eb="42">
      <t>チュウワ</t>
    </rPh>
    <rPh sb="43" eb="44">
      <t>ジョウ</t>
    </rPh>
    <rPh sb="45" eb="47">
      <t>チョウメ</t>
    </rPh>
    <rPh sb="48" eb="51">
      <t>テイリュウジョ</t>
    </rPh>
    <rPh sb="52" eb="54">
      <t>ゲシャ</t>
    </rPh>
    <rPh sb="55" eb="57">
      <t>トホ</t>
    </rPh>
    <rPh sb="59" eb="60">
      <t>フン</t>
    </rPh>
    <rPh sb="91" eb="94">
      <t>ジドウシャ</t>
    </rPh>
    <rPh sb="94" eb="96">
      <t>リヨウ</t>
    </rPh>
    <rPh sb="97" eb="99">
      <t>バアイ</t>
    </rPh>
    <rPh sb="126" eb="128">
      <t>ジョウシャ</t>
    </rPh>
    <rPh sb="130" eb="131">
      <t>フン</t>
    </rPh>
    <phoneticPr fontId="1"/>
  </si>
  <si>
    <t>1753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</si>
</sst>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microsoft.com/office/2017/10/relationships/person" Target="persons/person.xml" /><Relationship Id="rId4" Type="http://schemas.openxmlformats.org/officeDocument/2006/relationships/worksheet" Target="worksheets/sheet4.xml" /><Relationship Id="rId9" Type="http://schemas.openxmlformats.org/officeDocument/2006/relationships/sharedStrings" Target="sharedStrings.xml" /></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576" zoomScaleNormal="100" zoomScaleSheetLayoutView="100" workbookViewId="0">
      <selection activeCell="B583" sqref="B583:P585"/>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v>2024</v>
      </c>
      <c r="G4" s="471"/>
      <c r="H4" s="33" t="s">
        <v>466</v>
      </c>
      <c r="I4" s="471">
        <v>7</v>
      </c>
      <c r="J4" s="471"/>
      <c r="K4" s="33" t="s">
        <v>2448</v>
      </c>
      <c r="L4" s="471">
        <v>1</v>
      </c>
      <c r="M4" s="471"/>
      <c r="N4" s="468" t="s">
        <v>468</v>
      </c>
      <c r="O4" s="468"/>
      <c r="P4" s="472"/>
    </row>
    <row r="5" spans="1:20" ht="20.100000000000001" customHeight="1">
      <c r="B5" s="452" t="s">
        <v>1</v>
      </c>
      <c r="C5" s="325"/>
      <c r="D5" s="325"/>
      <c r="E5" s="326"/>
      <c r="F5" s="110" t="s">
        <v>2528</v>
      </c>
      <c r="G5" s="341"/>
      <c r="H5" s="341"/>
      <c r="I5" s="341"/>
      <c r="J5" s="341"/>
      <c r="K5" s="341"/>
      <c r="L5" s="341"/>
      <c r="M5" s="341"/>
      <c r="N5" s="341"/>
      <c r="O5" s="341"/>
      <c r="P5" s="341"/>
      <c r="Q5" s="12"/>
    </row>
    <row r="6" spans="1:20" ht="20.100000000000001" customHeight="1">
      <c r="B6" s="452" t="s">
        <v>2</v>
      </c>
      <c r="C6" s="325"/>
      <c r="D6" s="325"/>
      <c r="E6" s="326"/>
      <c r="F6" s="110" t="s">
        <v>2539</v>
      </c>
      <c r="G6" s="341"/>
      <c r="H6" s="341"/>
      <c r="I6" s="341"/>
      <c r="J6" s="341"/>
      <c r="K6" s="341"/>
      <c r="L6" s="341"/>
      <c r="M6" s="341"/>
      <c r="N6" s="341"/>
      <c r="O6" s="341"/>
      <c r="P6" s="341"/>
    </row>
    <row r="7" spans="1:20" ht="20.100000000000001" customHeight="1">
      <c r="B7" s="452" t="s">
        <v>416</v>
      </c>
      <c r="C7" s="325"/>
      <c r="D7" s="325"/>
      <c r="E7" s="326"/>
      <c r="F7" s="109" t="s">
        <v>2357</v>
      </c>
      <c r="G7" s="117"/>
      <c r="H7" s="117"/>
      <c r="I7" s="117"/>
      <c r="J7" s="117"/>
      <c r="K7" s="117"/>
      <c r="L7" s="117"/>
      <c r="M7" s="117"/>
      <c r="N7" s="117"/>
      <c r="O7" s="117"/>
      <c r="P7" s="118"/>
      <c r="S7" s="15" t="str">
        <f>IF(F7="","未記入","")</f>
        <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93" t="s">
        <v>2527</v>
      </c>
      <c r="G11" s="94"/>
      <c r="H11" s="94"/>
      <c r="I11" s="94"/>
      <c r="J11" s="94"/>
      <c r="K11" s="94"/>
      <c r="L11" s="94"/>
      <c r="M11" s="94"/>
      <c r="N11" s="94"/>
      <c r="O11" s="94"/>
      <c r="P11" s="95"/>
    </row>
    <row r="12" spans="1:20" ht="40.5" customHeight="1">
      <c r="B12" s="476"/>
      <c r="C12" s="477"/>
      <c r="D12" s="477"/>
      <c r="E12" s="478"/>
      <c r="F12" s="130" t="s">
        <v>11</v>
      </c>
      <c r="G12" s="130"/>
      <c r="H12" s="130"/>
      <c r="I12" s="130"/>
      <c r="J12" s="429" t="s">
        <v>2530</v>
      </c>
      <c r="K12" s="429"/>
      <c r="L12" s="429"/>
      <c r="M12" s="429"/>
      <c r="N12" s="429"/>
      <c r="O12" s="430"/>
      <c r="P12" s="431"/>
    </row>
    <row r="13" spans="1:20" ht="39" customHeight="1">
      <c r="B13" s="186" t="s">
        <v>5</v>
      </c>
      <c r="C13" s="130"/>
      <c r="D13" s="130"/>
      <c r="E13" s="130"/>
      <c r="F13" s="96" t="s">
        <v>12</v>
      </c>
      <c r="G13" s="97"/>
      <c r="H13" s="479" t="s">
        <v>2531</v>
      </c>
      <c r="I13" s="480"/>
      <c r="J13" s="480"/>
      <c r="K13" s="480"/>
      <c r="L13" s="480"/>
      <c r="M13" s="480"/>
      <c r="N13" s="480"/>
      <c r="O13" s="480"/>
      <c r="P13" s="481"/>
      <c r="S13" s="15" t="str">
        <f>IF(H13="","未記入","")</f>
        <v/>
      </c>
    </row>
    <row r="14" spans="1:20" ht="39" customHeight="1">
      <c r="B14" s="186"/>
      <c r="C14" s="130"/>
      <c r="D14" s="130"/>
      <c r="E14" s="130"/>
      <c r="F14" s="148" t="s">
        <v>2532</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t="s">
        <v>2533</v>
      </c>
      <c r="K16" s="132"/>
      <c r="L16" s="132"/>
      <c r="M16" s="132"/>
      <c r="N16" s="132"/>
      <c r="O16" s="132"/>
      <c r="P16" s="133"/>
    </row>
    <row r="17" spans="1:20" ht="20.100000000000001" customHeight="1">
      <c r="B17" s="339" t="s">
        <v>6</v>
      </c>
      <c r="C17" s="97"/>
      <c r="D17" s="97"/>
      <c r="E17" s="267"/>
      <c r="F17" s="34" t="s">
        <v>13</v>
      </c>
      <c r="G17" s="31">
        <v>78</v>
      </c>
      <c r="H17" s="35" t="s">
        <v>469</v>
      </c>
      <c r="I17" s="32">
        <v>8211</v>
      </c>
      <c r="J17" s="312"/>
      <c r="K17" s="313"/>
      <c r="L17" s="313"/>
      <c r="M17" s="313"/>
      <c r="N17" s="313"/>
      <c r="O17" s="313"/>
      <c r="P17" s="314"/>
      <c r="S17" s="15" t="str">
        <f>IF(OR(G17="",I17=""),"未記入","")</f>
        <v/>
      </c>
    </row>
    <row r="18" spans="1:20" ht="57.75" customHeight="1">
      <c r="B18" s="301"/>
      <c r="C18" s="323"/>
      <c r="D18" s="323"/>
      <c r="E18" s="302"/>
      <c r="F18" s="131" t="s">
        <v>2534</v>
      </c>
      <c r="G18" s="105"/>
      <c r="H18" s="105"/>
      <c r="I18" s="105"/>
      <c r="J18" s="105"/>
      <c r="K18" s="105"/>
      <c r="L18" s="105"/>
      <c r="M18" s="105"/>
      <c r="N18" s="105"/>
      <c r="O18" s="106"/>
      <c r="P18" s="107"/>
      <c r="S18" s="15" t="str">
        <f>IF(F18="","未記入","")</f>
        <v/>
      </c>
    </row>
    <row r="19" spans="1:20" ht="20.100000000000001" customHeight="1">
      <c r="B19" s="339" t="s">
        <v>7</v>
      </c>
      <c r="C19" s="97"/>
      <c r="D19" s="97"/>
      <c r="E19" s="267"/>
      <c r="F19" s="130" t="s">
        <v>14</v>
      </c>
      <c r="G19" s="130"/>
      <c r="H19" s="130"/>
      <c r="I19" s="130"/>
      <c r="J19" s="64" t="s">
        <v>2535</v>
      </c>
      <c r="K19" s="35" t="s">
        <v>469</v>
      </c>
      <c r="L19" s="63" t="s">
        <v>2536</v>
      </c>
      <c r="M19" s="35" t="s">
        <v>469</v>
      </c>
      <c r="N19" s="63" t="s">
        <v>2537</v>
      </c>
      <c r="O19" s="313"/>
      <c r="P19" s="314"/>
      <c r="Q19" s="12"/>
    </row>
    <row r="20" spans="1:20" ht="20.100000000000001" customHeight="1">
      <c r="B20" s="364"/>
      <c r="C20" s="365"/>
      <c r="D20" s="365"/>
      <c r="E20" s="366"/>
      <c r="F20" s="130" t="s">
        <v>15</v>
      </c>
      <c r="G20" s="130"/>
      <c r="H20" s="130"/>
      <c r="I20" s="130"/>
      <c r="J20" s="64" t="s">
        <v>2535</v>
      </c>
      <c r="K20" s="35" t="s">
        <v>469</v>
      </c>
      <c r="L20" s="63" t="s">
        <v>2536</v>
      </c>
      <c r="M20" s="35" t="s">
        <v>469</v>
      </c>
      <c r="N20" s="63" t="s">
        <v>2538</v>
      </c>
      <c r="O20" s="313"/>
      <c r="P20" s="314"/>
      <c r="Q20" s="12"/>
    </row>
    <row r="21" spans="1:20" ht="20.100000000000001" customHeight="1">
      <c r="B21" s="364"/>
      <c r="C21" s="365"/>
      <c r="D21" s="365"/>
      <c r="E21" s="366"/>
      <c r="F21" s="194" t="s">
        <v>411</v>
      </c>
      <c r="G21" s="195"/>
      <c r="H21" s="195"/>
      <c r="I21" s="196"/>
      <c r="J21" s="109"/>
      <c r="K21" s="117"/>
      <c r="L21" s="117"/>
      <c r="M21" s="35" t="s">
        <v>465</v>
      </c>
      <c r="N21" s="117"/>
      <c r="O21" s="117"/>
      <c r="P21" s="118"/>
    </row>
    <row r="22" spans="1:20" ht="20.100000000000001" customHeight="1">
      <c r="B22" s="364"/>
      <c r="C22" s="365"/>
      <c r="D22" s="365"/>
      <c r="E22" s="366"/>
      <c r="F22" s="130" t="s">
        <v>417</v>
      </c>
      <c r="G22" s="130"/>
      <c r="H22" s="130"/>
      <c r="I22" s="130"/>
      <c r="J22" s="109" t="s">
        <v>2360</v>
      </c>
      <c r="K22" s="117"/>
      <c r="L22" s="117"/>
      <c r="M22" s="117"/>
      <c r="N22" s="117"/>
      <c r="O22" s="117"/>
      <c r="P22" s="118"/>
    </row>
    <row r="23" spans="1:20" ht="39.75" customHeight="1">
      <c r="B23" s="301"/>
      <c r="C23" s="323"/>
      <c r="D23" s="323"/>
      <c r="E23" s="302"/>
      <c r="F23" s="130" t="s">
        <v>16</v>
      </c>
      <c r="G23" s="130"/>
      <c r="H23" s="130"/>
      <c r="I23" s="130"/>
      <c r="J23" s="109"/>
      <c r="K23" s="400"/>
      <c r="L23" s="218"/>
      <c r="M23" s="117"/>
      <c r="N23" s="117"/>
      <c r="O23" s="117"/>
      <c r="P23" s="118"/>
      <c r="S23" s="15" t="str">
        <f>IF(J22=MST!F6,IF(OR(J23="",L23=""),"未記入",""),"")</f>
        <v/>
      </c>
    </row>
    <row r="24" spans="1:20" ht="20.100000000000001" customHeight="1">
      <c r="B24" s="339" t="s">
        <v>8</v>
      </c>
      <c r="C24" s="97"/>
      <c r="D24" s="97"/>
      <c r="E24" s="267"/>
      <c r="F24" s="130" t="s">
        <v>17</v>
      </c>
      <c r="G24" s="130"/>
      <c r="H24" s="130"/>
      <c r="I24" s="130"/>
      <c r="J24" s="108" t="s">
        <v>2528</v>
      </c>
      <c r="K24" s="108"/>
      <c r="L24" s="108"/>
      <c r="M24" s="108"/>
      <c r="N24" s="108"/>
      <c r="O24" s="109"/>
      <c r="P24" s="110"/>
    </row>
    <row r="25" spans="1:20" ht="20.100000000000001" customHeight="1">
      <c r="B25" s="301"/>
      <c r="C25" s="323"/>
      <c r="D25" s="323"/>
      <c r="E25" s="302"/>
      <c r="F25" s="260" t="s">
        <v>18</v>
      </c>
      <c r="G25" s="260"/>
      <c r="H25" s="130"/>
      <c r="I25" s="130"/>
      <c r="J25" s="108" t="s">
        <v>2529</v>
      </c>
      <c r="K25" s="108"/>
      <c r="L25" s="108"/>
      <c r="M25" s="108"/>
      <c r="N25" s="108"/>
      <c r="O25" s="109"/>
      <c r="P25" s="110"/>
    </row>
    <row r="26" spans="1:20" ht="20.100000000000001" customHeight="1">
      <c r="B26" s="186" t="s">
        <v>9</v>
      </c>
      <c r="C26" s="130"/>
      <c r="D26" s="130"/>
      <c r="E26" s="130"/>
      <c r="F26" s="444">
        <v>2012</v>
      </c>
      <c r="G26" s="445"/>
      <c r="H26" s="35" t="s">
        <v>466</v>
      </c>
      <c r="I26" s="445">
        <v>12</v>
      </c>
      <c r="J26" s="445"/>
      <c r="K26" s="35" t="s">
        <v>467</v>
      </c>
      <c r="L26" s="445">
        <v>3</v>
      </c>
      <c r="M26" s="445"/>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t="s">
        <v>2586</v>
      </c>
      <c r="I31" s="463"/>
      <c r="J31" s="463"/>
      <c r="K31" s="463"/>
      <c r="L31" s="463"/>
      <c r="M31" s="463"/>
      <c r="N31" s="463"/>
      <c r="O31" s="463"/>
      <c r="P31" s="464"/>
      <c r="S31" s="15" t="str">
        <f>IF(H31="","未記入","")</f>
        <v/>
      </c>
    </row>
    <row r="32" spans="1:20" ht="39" customHeight="1">
      <c r="B32" s="301"/>
      <c r="C32" s="323"/>
      <c r="D32" s="323"/>
      <c r="E32" s="302"/>
      <c r="F32" s="148" t="s">
        <v>2588</v>
      </c>
      <c r="G32" s="149"/>
      <c r="H32" s="149"/>
      <c r="I32" s="149"/>
      <c r="J32" s="149"/>
      <c r="K32" s="149"/>
      <c r="L32" s="149"/>
      <c r="M32" s="149"/>
      <c r="N32" s="149"/>
      <c r="O32" s="149"/>
      <c r="P32" s="150"/>
      <c r="S32" s="15" t="str">
        <f>IF(F32="","未記入","")</f>
        <v/>
      </c>
    </row>
    <row r="33" spans="2:20" ht="20.100000000000001" customHeight="1">
      <c r="B33" s="339" t="s">
        <v>25</v>
      </c>
      <c r="C33" s="97"/>
      <c r="D33" s="97"/>
      <c r="E33" s="267"/>
      <c r="F33" s="34" t="s">
        <v>13</v>
      </c>
      <c r="G33" s="31">
        <v>70</v>
      </c>
      <c r="H33" s="35" t="s">
        <v>469</v>
      </c>
      <c r="I33" s="32">
        <v>8042</v>
      </c>
      <c r="J33" s="453"/>
      <c r="K33" s="453"/>
      <c r="L33" s="453"/>
      <c r="M33" s="453"/>
      <c r="N33" s="453"/>
      <c r="O33" s="453"/>
      <c r="P33" s="454"/>
      <c r="S33" s="15" t="str">
        <f>IF(OR(G33="",I33=""),"未記入","")</f>
        <v/>
      </c>
    </row>
    <row r="34" spans="2:20" ht="58.5" customHeight="1">
      <c r="B34" s="301"/>
      <c r="C34" s="323"/>
      <c r="D34" s="323"/>
      <c r="E34" s="302"/>
      <c r="F34" s="131" t="s">
        <v>2589</v>
      </c>
      <c r="G34" s="131"/>
      <c r="H34" s="131"/>
      <c r="I34" s="131"/>
      <c r="J34" s="131"/>
      <c r="K34" s="131"/>
      <c r="L34" s="131"/>
      <c r="M34" s="131"/>
      <c r="N34" s="131"/>
      <c r="O34" s="121"/>
      <c r="P34" s="426"/>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2" t="s">
        <v>496</v>
      </c>
      <c r="C36" s="325"/>
      <c r="D36" s="325"/>
      <c r="E36" s="326"/>
      <c r="F36" s="455" t="s">
        <v>495</v>
      </c>
      <c r="G36" s="325"/>
      <c r="H36" s="456" t="s">
        <v>553</v>
      </c>
      <c r="I36" s="457"/>
      <c r="J36" s="455" t="s">
        <v>498</v>
      </c>
      <c r="K36" s="326"/>
      <c r="L36" s="456" t="s">
        <v>618</v>
      </c>
      <c r="M36" s="457"/>
      <c r="N36" s="457"/>
      <c r="O36" s="457"/>
      <c r="P36" s="458"/>
      <c r="S36" s="15" t="str">
        <f>IF(OR(H36="",L36=""),"未記入","")</f>
        <v/>
      </c>
    </row>
    <row r="37" spans="2:20" ht="39.75" customHeight="1">
      <c r="B37" s="186" t="s">
        <v>24</v>
      </c>
      <c r="C37" s="130"/>
      <c r="D37" s="130"/>
      <c r="E37" s="130"/>
      <c r="F37" s="250" t="s">
        <v>26</v>
      </c>
      <c r="G37" s="250"/>
      <c r="H37" s="250"/>
      <c r="I37" s="250"/>
      <c r="J37" s="218" t="s">
        <v>2540</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2590</v>
      </c>
      <c r="K38" s="146"/>
      <c r="L38" s="146"/>
      <c r="M38" s="146"/>
      <c r="N38" s="146"/>
      <c r="O38" s="146"/>
      <c r="P38" s="147"/>
      <c r="S38" s="249" t="str">
        <f>IF(J38="","未記入","")</f>
        <v/>
      </c>
      <c r="T38" s="249"/>
    </row>
    <row r="39" spans="2:20" ht="26.25" customHeight="1">
      <c r="B39" s="186"/>
      <c r="C39" s="130"/>
      <c r="D39" s="130"/>
      <c r="E39" s="130"/>
      <c r="F39" s="436"/>
      <c r="G39" s="365"/>
      <c r="H39" s="365"/>
      <c r="I39" s="366"/>
      <c r="J39" s="440"/>
      <c r="K39" s="441"/>
      <c r="L39" s="441"/>
      <c r="M39" s="441"/>
      <c r="N39" s="441"/>
      <c r="O39" s="441"/>
      <c r="P39" s="442"/>
      <c r="S39" s="249"/>
      <c r="T39" s="249"/>
    </row>
    <row r="40" spans="2:20" ht="26.25" customHeight="1">
      <c r="B40" s="186"/>
      <c r="C40" s="130"/>
      <c r="D40" s="130"/>
      <c r="E40" s="130"/>
      <c r="F40" s="436"/>
      <c r="G40" s="365"/>
      <c r="H40" s="365"/>
      <c r="I40" s="366"/>
      <c r="J40" s="440"/>
      <c r="K40" s="441"/>
      <c r="L40" s="441"/>
      <c r="M40" s="441"/>
      <c r="N40" s="441"/>
      <c r="O40" s="441"/>
      <c r="P40" s="442"/>
      <c r="S40" s="249"/>
      <c r="T40" s="249"/>
    </row>
    <row r="41" spans="2:20" ht="26.25" customHeight="1">
      <c r="B41" s="186"/>
      <c r="C41" s="130"/>
      <c r="D41" s="130"/>
      <c r="E41" s="130"/>
      <c r="F41" s="436"/>
      <c r="G41" s="365"/>
      <c r="H41" s="365"/>
      <c r="I41" s="366"/>
      <c r="J41" s="440"/>
      <c r="K41" s="441"/>
      <c r="L41" s="441"/>
      <c r="M41" s="441"/>
      <c r="N41" s="441"/>
      <c r="O41" s="441"/>
      <c r="P41" s="442"/>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2535</v>
      </c>
      <c r="K43" s="35" t="s">
        <v>469</v>
      </c>
      <c r="L43" s="11" t="s">
        <v>2541</v>
      </c>
      <c r="M43" s="35" t="s">
        <v>469</v>
      </c>
      <c r="N43" s="11" t="s">
        <v>2591</v>
      </c>
      <c r="O43" s="313"/>
      <c r="P43" s="314"/>
      <c r="S43" s="15" t="str">
        <f>IF(OR(J43="",L43="",N43=""),"未記入","")</f>
        <v/>
      </c>
    </row>
    <row r="44" spans="2:20" ht="20.100000000000001" customHeight="1">
      <c r="B44" s="186"/>
      <c r="C44" s="130"/>
      <c r="D44" s="130"/>
      <c r="E44" s="130"/>
      <c r="F44" s="130" t="s">
        <v>15</v>
      </c>
      <c r="G44" s="130"/>
      <c r="H44" s="130"/>
      <c r="I44" s="130"/>
      <c r="J44" s="64" t="s">
        <v>2535</v>
      </c>
      <c r="K44" s="35" t="s">
        <v>469</v>
      </c>
      <c r="L44" s="63" t="s">
        <v>2541</v>
      </c>
      <c r="M44" s="35" t="s">
        <v>469</v>
      </c>
      <c r="N44" s="63" t="s">
        <v>2591</v>
      </c>
      <c r="O44" s="313"/>
      <c r="P44" s="314"/>
    </row>
    <row r="45" spans="2:20" ht="20.100000000000001" customHeight="1">
      <c r="B45" s="186"/>
      <c r="C45" s="130"/>
      <c r="D45" s="130"/>
      <c r="E45" s="130"/>
      <c r="F45" s="194" t="s">
        <v>411</v>
      </c>
      <c r="G45" s="195"/>
      <c r="H45" s="195"/>
      <c r="I45" s="196"/>
      <c r="J45" s="109"/>
      <c r="K45" s="117"/>
      <c r="L45" s="117"/>
      <c r="M45" s="35" t="s">
        <v>465</v>
      </c>
      <c r="N45" s="117"/>
      <c r="O45" s="117"/>
      <c r="P45" s="118"/>
    </row>
    <row r="46" spans="2:20" ht="20.100000000000001" customHeight="1">
      <c r="B46" s="186"/>
      <c r="C46" s="130"/>
      <c r="D46" s="130"/>
      <c r="E46" s="130"/>
      <c r="F46" s="130" t="s">
        <v>417</v>
      </c>
      <c r="G46" s="130"/>
      <c r="H46" s="130"/>
      <c r="I46" s="130"/>
      <c r="J46" s="108" t="s">
        <v>2360</v>
      </c>
      <c r="K46" s="108"/>
      <c r="L46" s="108"/>
      <c r="M46" s="108"/>
      <c r="N46" s="108"/>
      <c r="O46" s="109"/>
      <c r="P46" s="110"/>
    </row>
    <row r="47" spans="2:20" ht="39" customHeight="1">
      <c r="B47" s="186"/>
      <c r="C47" s="130"/>
      <c r="D47" s="130"/>
      <c r="E47" s="130"/>
      <c r="F47" s="130" t="s">
        <v>16</v>
      </c>
      <c r="G47" s="130"/>
      <c r="H47" s="130"/>
      <c r="I47" s="130"/>
      <c r="J47" s="109"/>
      <c r="K47" s="400"/>
      <c r="L47" s="218"/>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2528</v>
      </c>
      <c r="K48" s="108"/>
      <c r="L48" s="108"/>
      <c r="M48" s="108"/>
      <c r="N48" s="108"/>
      <c r="O48" s="109"/>
      <c r="P48" s="110"/>
    </row>
    <row r="49" spans="1:20" ht="20.100000000000001" customHeight="1">
      <c r="B49" s="186"/>
      <c r="C49" s="130"/>
      <c r="D49" s="130"/>
      <c r="E49" s="130"/>
      <c r="F49" s="130" t="s">
        <v>18</v>
      </c>
      <c r="G49" s="130"/>
      <c r="H49" s="130"/>
      <c r="I49" s="130"/>
      <c r="J49" s="108" t="s">
        <v>2529</v>
      </c>
      <c r="K49" s="108"/>
      <c r="L49" s="108"/>
      <c r="M49" s="108"/>
      <c r="N49" s="108"/>
      <c r="O49" s="109"/>
      <c r="P49" s="110"/>
    </row>
    <row r="50" spans="1:20" ht="20.100000000000001" customHeight="1">
      <c r="B50" s="151" t="s">
        <v>28</v>
      </c>
      <c r="C50" s="100"/>
      <c r="D50" s="100"/>
      <c r="E50" s="100"/>
      <c r="F50" s="100"/>
      <c r="G50" s="100"/>
      <c r="H50" s="100"/>
      <c r="I50" s="100"/>
      <c r="J50" s="444">
        <v>2017</v>
      </c>
      <c r="K50" s="445"/>
      <c r="L50" s="35" t="s">
        <v>466</v>
      </c>
      <c r="M50" s="61">
        <v>7</v>
      </c>
      <c r="N50" s="35" t="s">
        <v>467</v>
      </c>
      <c r="O50" s="61">
        <v>1</v>
      </c>
      <c r="P50" s="37" t="s">
        <v>468</v>
      </c>
      <c r="S50" s="15" t="str">
        <f>IF(OR(J50="",M50="",O50=""),"未記入","")</f>
        <v/>
      </c>
    </row>
    <row r="51" spans="1:20" ht="20.100000000000001" customHeight="1" thickBot="1">
      <c r="B51" s="152" t="s">
        <v>29</v>
      </c>
      <c r="C51" s="448"/>
      <c r="D51" s="448"/>
      <c r="E51" s="448"/>
      <c r="F51" s="448"/>
      <c r="G51" s="448"/>
      <c r="H51" s="448"/>
      <c r="I51" s="448"/>
      <c r="J51" s="446">
        <v>2017</v>
      </c>
      <c r="K51" s="447"/>
      <c r="L51" s="36" t="s">
        <v>466</v>
      </c>
      <c r="M51" s="62">
        <v>11</v>
      </c>
      <c r="N51" s="36" t="s">
        <v>467</v>
      </c>
      <c r="O51" s="62">
        <v>25</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2542</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4"/>
      <c r="K57" s="445"/>
      <c r="L57" s="35" t="s">
        <v>466</v>
      </c>
      <c r="M57" s="61"/>
      <c r="N57" s="35" t="s">
        <v>467</v>
      </c>
      <c r="O57" s="61"/>
      <c r="P57" s="37" t="s">
        <v>468</v>
      </c>
    </row>
    <row r="58" spans="1:20" ht="20.100000000000001" customHeight="1" thickBot="1">
      <c r="B58" s="114"/>
      <c r="C58" s="115"/>
      <c r="D58" s="116"/>
      <c r="E58" s="257" t="s">
        <v>35</v>
      </c>
      <c r="F58" s="257"/>
      <c r="G58" s="257"/>
      <c r="H58" s="257"/>
      <c r="I58" s="257"/>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7" t="s">
        <v>38</v>
      </c>
      <c r="E61" s="306"/>
      <c r="F61" s="307"/>
      <c r="G61" s="93">
        <v>634.70000000000005</v>
      </c>
      <c r="H61" s="94"/>
      <c r="I61" s="94"/>
      <c r="J61" s="94"/>
      <c r="K61" s="443"/>
      <c r="L61" s="367" t="s">
        <v>497</v>
      </c>
      <c r="M61" s="306"/>
      <c r="N61" s="306"/>
      <c r="O61" s="306"/>
      <c r="P61" s="410"/>
    </row>
    <row r="62" spans="1:20" ht="20.100000000000001" customHeight="1">
      <c r="B62" s="186"/>
      <c r="C62" s="130"/>
      <c r="D62" s="96" t="s">
        <v>39</v>
      </c>
      <c r="E62" s="97"/>
      <c r="F62" s="267"/>
      <c r="G62" s="108" t="s">
        <v>2543</v>
      </c>
      <c r="H62" s="108"/>
      <c r="I62" s="108"/>
      <c r="J62" s="108"/>
      <c r="K62" s="108"/>
      <c r="L62" s="108"/>
      <c r="M62" s="108"/>
      <c r="N62" s="108"/>
      <c r="O62" s="109"/>
      <c r="P62" s="110"/>
    </row>
    <row r="63" spans="1:20" ht="20.100000000000001" customHeight="1">
      <c r="B63" s="186"/>
      <c r="C63" s="130"/>
      <c r="D63" s="436"/>
      <c r="E63" s="365"/>
      <c r="F63" s="366"/>
      <c r="G63" s="96" t="s">
        <v>423</v>
      </c>
      <c r="H63" s="97"/>
      <c r="I63" s="97"/>
      <c r="J63" s="97"/>
      <c r="K63" s="97"/>
      <c r="L63" s="97"/>
      <c r="M63" s="97"/>
      <c r="N63" s="97"/>
      <c r="O63" s="97"/>
      <c r="P63" s="98"/>
    </row>
    <row r="64" spans="1:20" ht="20.100000000000001" customHeight="1">
      <c r="B64" s="186"/>
      <c r="C64" s="130"/>
      <c r="D64" s="436"/>
      <c r="E64" s="365"/>
      <c r="F64" s="366"/>
      <c r="G64" s="119"/>
      <c r="H64" s="102" t="s">
        <v>419</v>
      </c>
      <c r="I64" s="102"/>
      <c r="J64" s="103"/>
      <c r="K64" s="109" t="s">
        <v>2384</v>
      </c>
      <c r="L64" s="117"/>
      <c r="M64" s="117"/>
      <c r="N64" s="117"/>
      <c r="O64" s="117"/>
      <c r="P64" s="118"/>
    </row>
    <row r="65" spans="2:16" ht="20.100000000000001" customHeight="1">
      <c r="B65" s="186"/>
      <c r="C65" s="130"/>
      <c r="D65" s="436"/>
      <c r="E65" s="365"/>
      <c r="F65" s="366"/>
      <c r="G65" s="119"/>
      <c r="H65" s="102" t="s">
        <v>420</v>
      </c>
      <c r="I65" s="102"/>
      <c r="J65" s="103"/>
      <c r="K65" s="109" t="s">
        <v>2544</v>
      </c>
      <c r="L65" s="117"/>
      <c r="M65" s="117"/>
      <c r="N65" s="117"/>
      <c r="O65" s="117"/>
      <c r="P65" s="118"/>
    </row>
    <row r="66" spans="2:16" ht="20.100000000000001" customHeight="1">
      <c r="B66" s="186"/>
      <c r="C66" s="130"/>
      <c r="D66" s="436"/>
      <c r="E66" s="365"/>
      <c r="F66" s="366"/>
      <c r="G66" s="119"/>
      <c r="H66" s="96" t="s">
        <v>421</v>
      </c>
      <c r="I66" s="97"/>
      <c r="J66" s="267"/>
      <c r="K66" s="109" t="s">
        <v>2545</v>
      </c>
      <c r="L66" s="117"/>
      <c r="M66" s="117"/>
      <c r="N66" s="117"/>
      <c r="O66" s="117"/>
      <c r="P66" s="118"/>
    </row>
    <row r="67" spans="2:16" ht="20.100000000000001" customHeight="1">
      <c r="B67" s="186"/>
      <c r="C67" s="130"/>
      <c r="D67" s="436"/>
      <c r="E67" s="365"/>
      <c r="F67" s="366"/>
      <c r="G67" s="119"/>
      <c r="H67" s="436"/>
      <c r="I67" s="365"/>
      <c r="J67" s="366"/>
      <c r="K67" s="101" t="s">
        <v>424</v>
      </c>
      <c r="L67" s="102"/>
      <c r="M67" s="102"/>
      <c r="N67" s="102"/>
      <c r="O67" s="102"/>
      <c r="P67" s="263"/>
    </row>
    <row r="68" spans="2:16" ht="20.100000000000001" customHeight="1">
      <c r="B68" s="186"/>
      <c r="C68" s="130"/>
      <c r="D68" s="436"/>
      <c r="E68" s="365"/>
      <c r="F68" s="366"/>
      <c r="G68" s="119"/>
      <c r="H68" s="436"/>
      <c r="I68" s="365"/>
      <c r="J68" s="366"/>
      <c r="K68" s="60">
        <v>2017</v>
      </c>
      <c r="L68" s="39" t="s">
        <v>466</v>
      </c>
      <c r="M68" s="61">
        <v>11</v>
      </c>
      <c r="N68" s="39" t="s">
        <v>467</v>
      </c>
      <c r="O68" s="61">
        <v>25</v>
      </c>
      <c r="P68" s="40" t="s">
        <v>468</v>
      </c>
    </row>
    <row r="69" spans="2:16" ht="20.100000000000001" customHeight="1">
      <c r="B69" s="186"/>
      <c r="C69" s="130"/>
      <c r="D69" s="436"/>
      <c r="E69" s="365"/>
      <c r="F69" s="366"/>
      <c r="G69" s="119"/>
      <c r="H69" s="436"/>
      <c r="I69" s="365"/>
      <c r="J69" s="366"/>
      <c r="K69" s="101" t="s">
        <v>425</v>
      </c>
      <c r="L69" s="102"/>
      <c r="M69" s="102"/>
      <c r="N69" s="102"/>
      <c r="O69" s="102"/>
      <c r="P69" s="263"/>
    </row>
    <row r="70" spans="2:16" ht="20.100000000000001" customHeight="1">
      <c r="B70" s="186"/>
      <c r="C70" s="130"/>
      <c r="D70" s="436"/>
      <c r="E70" s="365"/>
      <c r="F70" s="366"/>
      <c r="G70" s="119"/>
      <c r="H70" s="322"/>
      <c r="I70" s="323"/>
      <c r="J70" s="302"/>
      <c r="K70" s="60">
        <v>2037</v>
      </c>
      <c r="L70" s="39" t="s">
        <v>466</v>
      </c>
      <c r="M70" s="61">
        <v>11</v>
      </c>
      <c r="N70" s="39" t="s">
        <v>467</v>
      </c>
      <c r="O70" s="61">
        <v>25</v>
      </c>
      <c r="P70" s="40" t="s">
        <v>468</v>
      </c>
    </row>
    <row r="71" spans="2:16" ht="20.100000000000001" customHeight="1">
      <c r="B71" s="186"/>
      <c r="C71" s="130"/>
      <c r="D71" s="322"/>
      <c r="E71" s="323"/>
      <c r="F71" s="302"/>
      <c r="G71" s="99"/>
      <c r="H71" s="102" t="s">
        <v>422</v>
      </c>
      <c r="I71" s="102"/>
      <c r="J71" s="103"/>
      <c r="K71" s="109" t="s">
        <v>2545</v>
      </c>
      <c r="L71" s="117"/>
      <c r="M71" s="117"/>
      <c r="N71" s="117"/>
      <c r="O71" s="117"/>
      <c r="P71" s="118"/>
    </row>
    <row r="72" spans="2:16" ht="20.100000000000001" customHeight="1">
      <c r="B72" s="205" t="s">
        <v>2356</v>
      </c>
      <c r="C72" s="206"/>
      <c r="D72" s="96" t="s">
        <v>40</v>
      </c>
      <c r="E72" s="97"/>
      <c r="F72" s="267"/>
      <c r="G72" s="312" t="s">
        <v>41</v>
      </c>
      <c r="H72" s="313"/>
      <c r="I72" s="313"/>
      <c r="J72" s="386"/>
      <c r="K72" s="109">
        <v>475.92</v>
      </c>
      <c r="L72" s="117"/>
      <c r="M72" s="117"/>
      <c r="N72" s="102" t="s">
        <v>472</v>
      </c>
      <c r="O72" s="102"/>
      <c r="P72" s="263"/>
    </row>
    <row r="73" spans="2:16" ht="20.100000000000001" customHeight="1">
      <c r="B73" s="207"/>
      <c r="C73" s="208"/>
      <c r="D73" s="322"/>
      <c r="E73" s="323"/>
      <c r="F73" s="302"/>
      <c r="G73" s="100" t="s">
        <v>42</v>
      </c>
      <c r="H73" s="100"/>
      <c r="I73" s="100"/>
      <c r="J73" s="100"/>
      <c r="K73" s="109">
        <v>475.92</v>
      </c>
      <c r="L73" s="117"/>
      <c r="M73" s="117"/>
      <c r="N73" s="102" t="s">
        <v>472</v>
      </c>
      <c r="O73" s="102"/>
      <c r="P73" s="263"/>
    </row>
    <row r="74" spans="2:16" ht="20.100000000000001" customHeight="1">
      <c r="B74" s="207"/>
      <c r="C74" s="208"/>
      <c r="D74" s="130" t="s">
        <v>43</v>
      </c>
      <c r="E74" s="130"/>
      <c r="F74" s="130"/>
      <c r="G74" s="108" t="s">
        <v>2546</v>
      </c>
      <c r="H74" s="108"/>
      <c r="I74" s="108"/>
      <c r="J74" s="108"/>
      <c r="K74" s="108"/>
      <c r="L74" s="108"/>
      <c r="M74" s="108"/>
      <c r="N74" s="108"/>
      <c r="O74" s="109"/>
      <c r="P74" s="110"/>
    </row>
    <row r="75" spans="2:16" ht="20.100000000000001" customHeight="1">
      <c r="B75" s="207"/>
      <c r="C75" s="208"/>
      <c r="D75" s="130"/>
      <c r="E75" s="130"/>
      <c r="F75" s="130"/>
      <c r="G75" s="438" t="s">
        <v>426</v>
      </c>
      <c r="H75" s="438"/>
      <c r="I75" s="438"/>
      <c r="J75" s="438"/>
      <c r="K75" s="438"/>
      <c r="L75" s="438"/>
      <c r="M75" s="438"/>
      <c r="N75" s="438"/>
      <c r="O75" s="436"/>
      <c r="P75" s="439"/>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2547</v>
      </c>
      <c r="H77" s="108"/>
      <c r="I77" s="108"/>
      <c r="J77" s="108"/>
      <c r="K77" s="108"/>
      <c r="L77" s="108"/>
      <c r="M77" s="108"/>
      <c r="N77" s="108"/>
      <c r="O77" s="109"/>
      <c r="P77" s="110"/>
    </row>
    <row r="78" spans="2:16" ht="20.100000000000001" customHeight="1">
      <c r="B78" s="207"/>
      <c r="C78" s="208"/>
      <c r="D78" s="130"/>
      <c r="E78" s="130"/>
      <c r="F78" s="130"/>
      <c r="G78" s="438" t="s">
        <v>427</v>
      </c>
      <c r="H78" s="438"/>
      <c r="I78" s="438"/>
      <c r="J78" s="438"/>
      <c r="K78" s="438"/>
      <c r="L78" s="438"/>
      <c r="M78" s="438"/>
      <c r="N78" s="438"/>
      <c r="O78" s="436"/>
      <c r="P78" s="439"/>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2548</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t="s">
        <v>2384</v>
      </c>
      <c r="L82" s="117"/>
      <c r="M82" s="117"/>
      <c r="N82" s="117"/>
      <c r="O82" s="117"/>
      <c r="P82" s="118"/>
    </row>
    <row r="83" spans="2:19" ht="20.100000000000001" customHeight="1">
      <c r="B83" s="207"/>
      <c r="C83" s="208"/>
      <c r="D83" s="130"/>
      <c r="E83" s="130"/>
      <c r="F83" s="130"/>
      <c r="G83" s="119"/>
      <c r="H83" s="102" t="s">
        <v>420</v>
      </c>
      <c r="I83" s="102"/>
      <c r="J83" s="103"/>
      <c r="K83" s="109" t="s">
        <v>2544</v>
      </c>
      <c r="L83" s="117"/>
      <c r="M83" s="117"/>
      <c r="N83" s="117"/>
      <c r="O83" s="117"/>
      <c r="P83" s="118"/>
    </row>
    <row r="84" spans="2:19" ht="20.100000000000001" customHeight="1">
      <c r="B84" s="207"/>
      <c r="C84" s="208"/>
      <c r="D84" s="130"/>
      <c r="E84" s="130"/>
      <c r="F84" s="130"/>
      <c r="G84" s="119"/>
      <c r="H84" s="96" t="s">
        <v>421</v>
      </c>
      <c r="I84" s="97"/>
      <c r="J84" s="267"/>
      <c r="K84" s="109" t="s">
        <v>2545</v>
      </c>
      <c r="L84" s="117"/>
      <c r="M84" s="117"/>
      <c r="N84" s="117"/>
      <c r="O84" s="117"/>
      <c r="P84" s="118"/>
    </row>
    <row r="85" spans="2:19" ht="20.100000000000001" customHeight="1">
      <c r="B85" s="207"/>
      <c r="C85" s="208"/>
      <c r="D85" s="130"/>
      <c r="E85" s="130"/>
      <c r="F85" s="130"/>
      <c r="G85" s="119"/>
      <c r="H85" s="436"/>
      <c r="I85" s="365"/>
      <c r="J85" s="366"/>
      <c r="K85" s="101" t="s">
        <v>424</v>
      </c>
      <c r="L85" s="102"/>
      <c r="M85" s="102"/>
      <c r="N85" s="102"/>
      <c r="O85" s="102"/>
      <c r="P85" s="263"/>
    </row>
    <row r="86" spans="2:19" ht="20.100000000000001" customHeight="1">
      <c r="B86" s="207"/>
      <c r="C86" s="208"/>
      <c r="D86" s="130"/>
      <c r="E86" s="130"/>
      <c r="F86" s="130"/>
      <c r="G86" s="119"/>
      <c r="H86" s="436"/>
      <c r="I86" s="365"/>
      <c r="J86" s="366"/>
      <c r="K86" s="60">
        <v>2017</v>
      </c>
      <c r="L86" s="39" t="s">
        <v>466</v>
      </c>
      <c r="M86" s="61">
        <v>11</v>
      </c>
      <c r="N86" s="39" t="s">
        <v>467</v>
      </c>
      <c r="O86" s="61">
        <v>25</v>
      </c>
      <c r="P86" s="40" t="s">
        <v>468</v>
      </c>
    </row>
    <row r="87" spans="2:19" ht="20.100000000000001" customHeight="1">
      <c r="B87" s="207"/>
      <c r="C87" s="208"/>
      <c r="D87" s="130"/>
      <c r="E87" s="130"/>
      <c r="F87" s="130"/>
      <c r="G87" s="119"/>
      <c r="H87" s="436"/>
      <c r="I87" s="365"/>
      <c r="J87" s="366"/>
      <c r="K87" s="101" t="s">
        <v>425</v>
      </c>
      <c r="L87" s="102"/>
      <c r="M87" s="102"/>
      <c r="N87" s="102"/>
      <c r="O87" s="102"/>
      <c r="P87" s="263"/>
    </row>
    <row r="88" spans="2:19" ht="20.100000000000001" customHeight="1">
      <c r="B88" s="207"/>
      <c r="C88" s="208"/>
      <c r="D88" s="130"/>
      <c r="E88" s="130"/>
      <c r="F88" s="130"/>
      <c r="G88" s="119"/>
      <c r="H88" s="322"/>
      <c r="I88" s="323"/>
      <c r="J88" s="302"/>
      <c r="K88" s="60">
        <v>2037</v>
      </c>
      <c r="L88" s="39" t="s">
        <v>466</v>
      </c>
      <c r="M88" s="61">
        <v>11</v>
      </c>
      <c r="N88" s="39" t="s">
        <v>467</v>
      </c>
      <c r="O88" s="61">
        <v>25</v>
      </c>
      <c r="P88" s="40" t="s">
        <v>468</v>
      </c>
    </row>
    <row r="89" spans="2:19" ht="20.100000000000001" customHeight="1">
      <c r="B89" s="209"/>
      <c r="C89" s="210"/>
      <c r="D89" s="130"/>
      <c r="E89" s="130"/>
      <c r="F89" s="130"/>
      <c r="G89" s="99"/>
      <c r="H89" s="102" t="s">
        <v>422</v>
      </c>
      <c r="I89" s="102"/>
      <c r="J89" s="103"/>
      <c r="K89" s="109" t="s">
        <v>2545</v>
      </c>
      <c r="L89" s="117"/>
      <c r="M89" s="117"/>
      <c r="N89" s="117"/>
      <c r="O89" s="117"/>
      <c r="P89" s="118"/>
    </row>
    <row r="90" spans="2:19" ht="20.100000000000001" customHeight="1">
      <c r="B90" s="186" t="s">
        <v>45</v>
      </c>
      <c r="C90" s="130"/>
      <c r="D90" s="134" t="s">
        <v>46</v>
      </c>
      <c r="E90" s="97"/>
      <c r="F90" s="267"/>
      <c r="G90" s="108" t="s">
        <v>2549</v>
      </c>
      <c r="H90" s="108"/>
      <c r="I90" s="108"/>
      <c r="J90" s="108"/>
      <c r="K90" s="108"/>
      <c r="L90" s="108"/>
      <c r="M90" s="108"/>
      <c r="N90" s="108"/>
      <c r="O90" s="109"/>
      <c r="P90" s="110"/>
      <c r="S90" s="15" t="str">
        <f>IF(G90="","未記入","")</f>
        <v/>
      </c>
    </row>
    <row r="91" spans="2:19" ht="20.100000000000001" customHeight="1">
      <c r="B91" s="186"/>
      <c r="C91" s="130"/>
      <c r="D91" s="436"/>
      <c r="E91" s="365"/>
      <c r="F91" s="366"/>
      <c r="G91" s="260" t="s">
        <v>429</v>
      </c>
      <c r="H91" s="130"/>
      <c r="I91" s="130"/>
      <c r="J91" s="130"/>
      <c r="K91" s="130"/>
      <c r="L91" s="130"/>
      <c r="M91" s="130"/>
      <c r="N91" s="130"/>
      <c r="O91" s="101"/>
      <c r="P91" s="437"/>
    </row>
    <row r="92" spans="2:19" ht="20.100000000000001" customHeight="1">
      <c r="B92" s="186"/>
      <c r="C92" s="130"/>
      <c r="D92" s="436"/>
      <c r="E92" s="365"/>
      <c r="F92" s="366"/>
      <c r="G92" s="119"/>
      <c r="H92" s="100" t="s">
        <v>62</v>
      </c>
      <c r="I92" s="100"/>
      <c r="J92" s="100"/>
      <c r="K92" s="109">
        <v>1</v>
      </c>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v>2</v>
      </c>
      <c r="L93" s="117"/>
      <c r="M93" s="117"/>
      <c r="N93" s="102" t="s">
        <v>473</v>
      </c>
      <c r="O93" s="102"/>
      <c r="P93" s="263"/>
      <c r="S93" s="15" t="str">
        <f>IF($G$90=MST!AY5,IF($K$93="","未記入",""),"")</f>
        <v/>
      </c>
    </row>
    <row r="94" spans="2:19" ht="20.100000000000001" customHeight="1">
      <c r="B94" s="186"/>
      <c r="C94" s="130"/>
      <c r="D94" s="435"/>
      <c r="E94" s="435"/>
      <c r="F94" s="100" t="s">
        <v>57</v>
      </c>
      <c r="G94" s="100"/>
      <c r="H94" s="100" t="s">
        <v>58</v>
      </c>
      <c r="I94" s="100"/>
      <c r="J94" s="100" t="s">
        <v>59</v>
      </c>
      <c r="K94" s="100"/>
      <c r="L94" s="100" t="s">
        <v>60</v>
      </c>
      <c r="M94" s="100"/>
      <c r="N94" s="100" t="s">
        <v>2449</v>
      </c>
      <c r="O94" s="312"/>
      <c r="P94" s="434"/>
    </row>
    <row r="95" spans="2:19" ht="20.100000000000001" customHeight="1">
      <c r="B95" s="186"/>
      <c r="C95" s="130"/>
      <c r="D95" s="130" t="s">
        <v>47</v>
      </c>
      <c r="E95" s="130"/>
      <c r="F95" s="108" t="s">
        <v>2359</v>
      </c>
      <c r="G95" s="108"/>
      <c r="H95" s="108" t="s">
        <v>2360</v>
      </c>
      <c r="I95" s="108"/>
      <c r="J95" s="23">
        <v>12.413</v>
      </c>
      <c r="K95" s="50" t="s">
        <v>472</v>
      </c>
      <c r="L95" s="109">
        <v>19</v>
      </c>
      <c r="M95" s="400"/>
      <c r="N95" s="429" t="s">
        <v>2399</v>
      </c>
      <c r="O95" s="430"/>
      <c r="P95" s="431"/>
      <c r="S95" s="15" t="str">
        <f>IF(OR(F95="",H95="",J95="",L95="",N95=""),IF(OR(F95&lt;&gt;"",H95&lt;&gt;"",J95&lt;&gt;"",L95&lt;&gt;"",N95&lt;&gt;""),"未記入",""),"")</f>
        <v/>
      </c>
    </row>
    <row r="96" spans="2:19" ht="20.100000000000001" customHeight="1">
      <c r="B96" s="186"/>
      <c r="C96" s="130"/>
      <c r="D96" s="130" t="s">
        <v>48</v>
      </c>
      <c r="E96" s="130"/>
      <c r="F96" s="108" t="s">
        <v>2359</v>
      </c>
      <c r="G96" s="108"/>
      <c r="H96" s="108" t="s">
        <v>2360</v>
      </c>
      <c r="I96" s="108"/>
      <c r="J96" s="23">
        <v>19.373000000000001</v>
      </c>
      <c r="K96" s="50" t="s">
        <v>472</v>
      </c>
      <c r="L96" s="109">
        <v>1</v>
      </c>
      <c r="M96" s="400"/>
      <c r="N96" s="429" t="s">
        <v>2400</v>
      </c>
      <c r="O96" s="430"/>
      <c r="P96" s="431"/>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0"/>
      <c r="N97" s="429"/>
      <c r="O97" s="430"/>
      <c r="P97" s="431"/>
      <c r="S97" s="15" t="str">
        <f t="shared" si="0"/>
        <v/>
      </c>
    </row>
    <row r="98" spans="2:19" ht="20.100000000000001" customHeight="1">
      <c r="B98" s="186"/>
      <c r="C98" s="130"/>
      <c r="D98" s="130" t="s">
        <v>50</v>
      </c>
      <c r="E98" s="130"/>
      <c r="F98" s="108"/>
      <c r="G98" s="108"/>
      <c r="H98" s="108"/>
      <c r="I98" s="108"/>
      <c r="J98" s="23"/>
      <c r="K98" s="50" t="s">
        <v>472</v>
      </c>
      <c r="L98" s="109"/>
      <c r="M98" s="400"/>
      <c r="N98" s="429"/>
      <c r="O98" s="430"/>
      <c r="P98" s="431"/>
      <c r="S98" s="15" t="str">
        <f t="shared" si="0"/>
        <v/>
      </c>
    </row>
    <row r="99" spans="2:19" ht="20.100000000000001" customHeight="1">
      <c r="B99" s="186"/>
      <c r="C99" s="130"/>
      <c r="D99" s="130" t="s">
        <v>51</v>
      </c>
      <c r="E99" s="130"/>
      <c r="F99" s="108"/>
      <c r="G99" s="108"/>
      <c r="H99" s="108"/>
      <c r="I99" s="108"/>
      <c r="J99" s="23"/>
      <c r="K99" s="50" t="s">
        <v>472</v>
      </c>
      <c r="L99" s="109"/>
      <c r="M99" s="400"/>
      <c r="N99" s="429"/>
      <c r="O99" s="430"/>
      <c r="P99" s="431"/>
      <c r="S99" s="15" t="str">
        <f t="shared" si="0"/>
        <v/>
      </c>
    </row>
    <row r="100" spans="2:19" ht="20.100000000000001" customHeight="1">
      <c r="B100" s="186"/>
      <c r="C100" s="130"/>
      <c r="D100" s="130" t="s">
        <v>52</v>
      </c>
      <c r="E100" s="130"/>
      <c r="F100" s="108"/>
      <c r="G100" s="108"/>
      <c r="H100" s="108"/>
      <c r="I100" s="108"/>
      <c r="J100" s="23"/>
      <c r="K100" s="50" t="s">
        <v>472</v>
      </c>
      <c r="L100" s="109"/>
      <c r="M100" s="400"/>
      <c r="N100" s="429"/>
      <c r="O100" s="430"/>
      <c r="P100" s="431"/>
      <c r="S100" s="15" t="str">
        <f t="shared" si="0"/>
        <v/>
      </c>
    </row>
    <row r="101" spans="2:19" ht="20.100000000000001" customHeight="1">
      <c r="B101" s="186"/>
      <c r="C101" s="130"/>
      <c r="D101" s="130" t="s">
        <v>53</v>
      </c>
      <c r="E101" s="130"/>
      <c r="F101" s="108"/>
      <c r="G101" s="108"/>
      <c r="H101" s="108"/>
      <c r="I101" s="108"/>
      <c r="J101" s="23"/>
      <c r="K101" s="50" t="s">
        <v>472</v>
      </c>
      <c r="L101" s="109"/>
      <c r="M101" s="400"/>
      <c r="N101" s="429"/>
      <c r="O101" s="430"/>
      <c r="P101" s="431"/>
      <c r="S101" s="15" t="str">
        <f t="shared" si="0"/>
        <v/>
      </c>
    </row>
    <row r="102" spans="2:19" ht="20.100000000000001" customHeight="1">
      <c r="B102" s="186"/>
      <c r="C102" s="130"/>
      <c r="D102" s="130" t="s">
        <v>54</v>
      </c>
      <c r="E102" s="130"/>
      <c r="F102" s="108"/>
      <c r="G102" s="108"/>
      <c r="H102" s="108"/>
      <c r="I102" s="108"/>
      <c r="J102" s="23"/>
      <c r="K102" s="50" t="s">
        <v>472</v>
      </c>
      <c r="L102" s="109"/>
      <c r="M102" s="400"/>
      <c r="N102" s="429"/>
      <c r="O102" s="430"/>
      <c r="P102" s="431"/>
      <c r="S102" s="15" t="str">
        <f t="shared" si="0"/>
        <v/>
      </c>
    </row>
    <row r="103" spans="2:19" ht="20.100000000000001" customHeight="1">
      <c r="B103" s="186"/>
      <c r="C103" s="130"/>
      <c r="D103" s="130" t="s">
        <v>55</v>
      </c>
      <c r="E103" s="130"/>
      <c r="F103" s="108"/>
      <c r="G103" s="108"/>
      <c r="H103" s="108"/>
      <c r="I103" s="108"/>
      <c r="J103" s="23"/>
      <c r="K103" s="50" t="s">
        <v>472</v>
      </c>
      <c r="L103" s="109"/>
      <c r="M103" s="400"/>
      <c r="N103" s="429"/>
      <c r="O103" s="430"/>
      <c r="P103" s="431"/>
      <c r="S103" s="15" t="str">
        <f t="shared" si="0"/>
        <v/>
      </c>
    </row>
    <row r="104" spans="2:19" ht="20.100000000000001" customHeight="1">
      <c r="B104" s="186"/>
      <c r="C104" s="130"/>
      <c r="D104" s="130" t="s">
        <v>56</v>
      </c>
      <c r="E104" s="130"/>
      <c r="F104" s="108"/>
      <c r="G104" s="108"/>
      <c r="H104" s="108"/>
      <c r="I104" s="108"/>
      <c r="J104" s="23"/>
      <c r="K104" s="50" t="s">
        <v>472</v>
      </c>
      <c r="L104" s="109"/>
      <c r="M104" s="400"/>
      <c r="N104" s="429"/>
      <c r="O104" s="430"/>
      <c r="P104" s="431"/>
      <c r="S104" s="15" t="str">
        <f t="shared" si="0"/>
        <v/>
      </c>
    </row>
    <row r="105" spans="2:19" ht="20.100000000000001" customHeight="1">
      <c r="B105" s="432" t="s">
        <v>2355</v>
      </c>
      <c r="C105" s="433"/>
      <c r="D105" s="153" t="s">
        <v>63</v>
      </c>
      <c r="E105" s="143"/>
      <c r="F105" s="144"/>
      <c r="G105" s="109">
        <v>2</v>
      </c>
      <c r="H105" s="103" t="s">
        <v>474</v>
      </c>
      <c r="I105" s="399" t="s">
        <v>66</v>
      </c>
      <c r="J105" s="399"/>
      <c r="K105" s="399"/>
      <c r="L105" s="399"/>
      <c r="M105" s="399"/>
      <c r="N105" s="109">
        <v>2</v>
      </c>
      <c r="O105" s="117"/>
      <c r="P105" s="37" t="s">
        <v>474</v>
      </c>
    </row>
    <row r="106" spans="2:19" ht="20.100000000000001" customHeight="1">
      <c r="B106" s="432"/>
      <c r="C106" s="433"/>
      <c r="D106" s="153"/>
      <c r="E106" s="143"/>
      <c r="F106" s="144"/>
      <c r="G106" s="109"/>
      <c r="H106" s="103"/>
      <c r="I106" s="428" t="s">
        <v>67</v>
      </c>
      <c r="J106" s="428"/>
      <c r="K106" s="428"/>
      <c r="L106" s="428"/>
      <c r="M106" s="428"/>
      <c r="N106" s="109">
        <v>0</v>
      </c>
      <c r="O106" s="117"/>
      <c r="P106" s="37" t="s">
        <v>474</v>
      </c>
    </row>
    <row r="107" spans="2:19" ht="20.100000000000001" customHeight="1">
      <c r="B107" s="432"/>
      <c r="C107" s="433"/>
      <c r="D107" s="96" t="s">
        <v>64</v>
      </c>
      <c r="E107" s="97"/>
      <c r="F107" s="267"/>
      <c r="G107" s="160">
        <v>1</v>
      </c>
      <c r="H107" s="267" t="s">
        <v>474</v>
      </c>
      <c r="I107" s="130" t="s">
        <v>68</v>
      </c>
      <c r="J107" s="130"/>
      <c r="K107" s="130"/>
      <c r="L107" s="130"/>
      <c r="M107" s="130"/>
      <c r="N107" s="109">
        <v>1</v>
      </c>
      <c r="O107" s="117"/>
      <c r="P107" s="37" t="s">
        <v>474</v>
      </c>
    </row>
    <row r="108" spans="2:19" ht="20.100000000000001" customHeight="1">
      <c r="B108" s="432"/>
      <c r="C108" s="433"/>
      <c r="D108" s="322"/>
      <c r="E108" s="323"/>
      <c r="F108" s="302"/>
      <c r="G108" s="166"/>
      <c r="H108" s="302"/>
      <c r="I108" s="130" t="s">
        <v>69</v>
      </c>
      <c r="J108" s="130"/>
      <c r="K108" s="130"/>
      <c r="L108" s="130"/>
      <c r="M108" s="130"/>
      <c r="N108" s="109">
        <v>0</v>
      </c>
      <c r="O108" s="117"/>
      <c r="P108" s="37" t="s">
        <v>474</v>
      </c>
    </row>
    <row r="109" spans="2:19" ht="20.100000000000001" customHeight="1">
      <c r="B109" s="432"/>
      <c r="C109" s="433"/>
      <c r="D109" s="134" t="s">
        <v>65</v>
      </c>
      <c r="E109" s="112"/>
      <c r="F109" s="113"/>
      <c r="G109" s="160">
        <v>0</v>
      </c>
      <c r="H109" s="412" t="s">
        <v>474</v>
      </c>
      <c r="I109" s="130" t="s">
        <v>81</v>
      </c>
      <c r="J109" s="130"/>
      <c r="K109" s="130"/>
      <c r="L109" s="130"/>
      <c r="M109" s="130"/>
      <c r="N109" s="109">
        <v>0</v>
      </c>
      <c r="O109" s="117"/>
      <c r="P109" s="37" t="s">
        <v>474</v>
      </c>
    </row>
    <row r="110" spans="2:19" ht="20.100000000000001" customHeight="1">
      <c r="B110" s="432"/>
      <c r="C110" s="433"/>
      <c r="D110" s="135"/>
      <c r="E110" s="88"/>
      <c r="F110" s="89"/>
      <c r="G110" s="163"/>
      <c r="H110" s="414"/>
      <c r="I110" s="130" t="s">
        <v>82</v>
      </c>
      <c r="J110" s="130"/>
      <c r="K110" s="130"/>
      <c r="L110" s="130"/>
      <c r="M110" s="130"/>
      <c r="N110" s="109">
        <v>0</v>
      </c>
      <c r="O110" s="117"/>
      <c r="P110" s="37" t="s">
        <v>474</v>
      </c>
    </row>
    <row r="111" spans="2:19" ht="20.100000000000001" customHeight="1">
      <c r="B111" s="432"/>
      <c r="C111" s="433"/>
      <c r="D111" s="135"/>
      <c r="E111" s="88"/>
      <c r="F111" s="89"/>
      <c r="G111" s="163"/>
      <c r="H111" s="414"/>
      <c r="I111" s="130" t="s">
        <v>83</v>
      </c>
      <c r="J111" s="130"/>
      <c r="K111" s="130"/>
      <c r="L111" s="130"/>
      <c r="M111" s="130"/>
      <c r="N111" s="109">
        <v>0</v>
      </c>
      <c r="O111" s="117"/>
      <c r="P111" s="37" t="s">
        <v>474</v>
      </c>
    </row>
    <row r="112" spans="2:19" ht="39" customHeight="1">
      <c r="B112" s="432"/>
      <c r="C112" s="433"/>
      <c r="D112" s="136"/>
      <c r="E112" s="91"/>
      <c r="F112" s="92"/>
      <c r="G112" s="166"/>
      <c r="H112" s="394"/>
      <c r="I112" s="101" t="s">
        <v>71</v>
      </c>
      <c r="J112" s="102"/>
      <c r="K112" s="268"/>
      <c r="L112" s="122"/>
      <c r="M112" s="427"/>
      <c r="N112" s="109"/>
      <c r="O112" s="117"/>
      <c r="P112" s="37" t="s">
        <v>474</v>
      </c>
    </row>
    <row r="113" spans="2:16" ht="20.100000000000001" customHeight="1">
      <c r="B113" s="432"/>
      <c r="C113" s="433"/>
      <c r="D113" s="101" t="s">
        <v>78</v>
      </c>
      <c r="E113" s="102"/>
      <c r="F113" s="103"/>
      <c r="G113" s="108" t="s">
        <v>2545</v>
      </c>
      <c r="H113" s="108"/>
      <c r="I113" s="108"/>
      <c r="J113" s="108"/>
      <c r="K113" s="108"/>
      <c r="L113" s="108"/>
      <c r="M113" s="108"/>
      <c r="N113" s="108"/>
      <c r="O113" s="109"/>
      <c r="P113" s="110"/>
    </row>
    <row r="114" spans="2:16" ht="20.100000000000001" customHeight="1">
      <c r="B114" s="432"/>
      <c r="C114" s="433"/>
      <c r="D114" s="134" t="s">
        <v>79</v>
      </c>
      <c r="E114" s="112"/>
      <c r="F114" s="113"/>
      <c r="G114" s="160" t="s">
        <v>2545</v>
      </c>
      <c r="H114" s="161"/>
      <c r="I114" s="161"/>
      <c r="J114" s="161"/>
      <c r="K114" s="161"/>
      <c r="L114" s="161"/>
      <c r="M114" s="161"/>
      <c r="N114" s="161"/>
      <c r="O114" s="161"/>
      <c r="P114" s="162"/>
    </row>
    <row r="115" spans="2:16" ht="20.100000000000001" customHeight="1">
      <c r="B115" s="432"/>
      <c r="C115" s="433"/>
      <c r="D115" s="136"/>
      <c r="E115" s="91"/>
      <c r="F115" s="92"/>
      <c r="G115" s="166"/>
      <c r="H115" s="167"/>
      <c r="I115" s="167"/>
      <c r="J115" s="167"/>
      <c r="K115" s="167"/>
      <c r="L115" s="167"/>
      <c r="M115" s="167"/>
      <c r="N115" s="167"/>
      <c r="O115" s="167"/>
      <c r="P115" s="168"/>
    </row>
    <row r="116" spans="2:16" ht="20.100000000000001" customHeight="1">
      <c r="B116" s="432"/>
      <c r="C116" s="433"/>
      <c r="D116" s="134" t="s">
        <v>80</v>
      </c>
      <c r="E116" s="112"/>
      <c r="F116" s="113"/>
      <c r="G116" s="108" t="s">
        <v>2550</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2545</v>
      </c>
      <c r="H117" s="108"/>
      <c r="I117" s="108"/>
      <c r="J117" s="108"/>
      <c r="K117" s="108"/>
      <c r="L117" s="108"/>
      <c r="M117" s="108"/>
      <c r="N117" s="108"/>
      <c r="O117" s="109"/>
      <c r="P117" s="110"/>
    </row>
    <row r="118" spans="2:16" ht="20.100000000000001" customHeight="1">
      <c r="B118" s="87"/>
      <c r="C118" s="89"/>
      <c r="D118" s="153" t="s">
        <v>73</v>
      </c>
      <c r="E118" s="143"/>
      <c r="F118" s="144"/>
      <c r="G118" s="108" t="s">
        <v>2545</v>
      </c>
      <c r="H118" s="108"/>
      <c r="I118" s="108"/>
      <c r="J118" s="108"/>
      <c r="K118" s="108"/>
      <c r="L118" s="108"/>
      <c r="M118" s="108"/>
      <c r="N118" s="108"/>
      <c r="O118" s="109"/>
      <c r="P118" s="110"/>
    </row>
    <row r="119" spans="2:16" ht="20.100000000000001" customHeight="1">
      <c r="B119" s="87"/>
      <c r="C119" s="89"/>
      <c r="D119" s="137" t="s">
        <v>74</v>
      </c>
      <c r="E119" s="340"/>
      <c r="F119" s="138"/>
      <c r="G119" s="108" t="s">
        <v>2545</v>
      </c>
      <c r="H119" s="108"/>
      <c r="I119" s="108"/>
      <c r="J119" s="108"/>
      <c r="K119" s="108"/>
      <c r="L119" s="108"/>
      <c r="M119" s="108"/>
      <c r="N119" s="108"/>
      <c r="O119" s="109"/>
      <c r="P119" s="110"/>
    </row>
    <row r="120" spans="2:16" ht="20.100000000000001" customHeight="1">
      <c r="B120" s="87"/>
      <c r="C120" s="89"/>
      <c r="D120" s="101" t="s">
        <v>75</v>
      </c>
      <c r="E120" s="102"/>
      <c r="F120" s="103"/>
      <c r="G120" s="108" t="s">
        <v>2545</v>
      </c>
      <c r="H120" s="108"/>
      <c r="I120" s="108"/>
      <c r="J120" s="108"/>
      <c r="K120" s="108"/>
      <c r="L120" s="108"/>
      <c r="M120" s="108"/>
      <c r="N120" s="108"/>
      <c r="O120" s="109"/>
      <c r="P120" s="110"/>
    </row>
    <row r="121" spans="2:16" ht="20.100000000000001" customHeight="1">
      <c r="B121" s="87"/>
      <c r="C121" s="89"/>
      <c r="D121" s="101" t="s">
        <v>76</v>
      </c>
      <c r="E121" s="102"/>
      <c r="F121" s="103"/>
      <c r="G121" s="108" t="s">
        <v>2545</v>
      </c>
      <c r="H121" s="108"/>
      <c r="I121" s="108"/>
      <c r="J121" s="108"/>
      <c r="K121" s="108"/>
      <c r="L121" s="108"/>
      <c r="M121" s="108"/>
      <c r="N121" s="108"/>
      <c r="O121" s="109"/>
      <c r="P121" s="110"/>
    </row>
    <row r="122" spans="2:16" ht="20.100000000000001" customHeight="1">
      <c r="B122" s="90"/>
      <c r="C122" s="92"/>
      <c r="D122" s="101" t="s">
        <v>77</v>
      </c>
      <c r="E122" s="102"/>
      <c r="F122" s="103"/>
      <c r="G122" s="108" t="s">
        <v>2545</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2551</v>
      </c>
      <c r="H123" s="108"/>
      <c r="I123" s="108"/>
      <c r="J123" s="108"/>
      <c r="K123" s="108"/>
      <c r="L123" s="108"/>
      <c r="M123" s="108"/>
      <c r="N123" s="108"/>
      <c r="O123" s="109"/>
      <c r="P123" s="110"/>
    </row>
    <row r="124" spans="2:16" ht="20.100000000000001" customHeight="1">
      <c r="B124" s="87"/>
      <c r="C124" s="89"/>
      <c r="D124" s="153" t="s">
        <v>431</v>
      </c>
      <c r="E124" s="143"/>
      <c r="F124" s="144"/>
      <c r="G124" s="108" t="s">
        <v>2552</v>
      </c>
      <c r="H124" s="108"/>
      <c r="I124" s="108"/>
      <c r="J124" s="108"/>
      <c r="K124" s="108"/>
      <c r="L124" s="108"/>
      <c r="M124" s="108"/>
      <c r="N124" s="108"/>
      <c r="O124" s="109"/>
      <c r="P124" s="110"/>
    </row>
    <row r="125" spans="2:16" ht="20.100000000000001" customHeight="1">
      <c r="B125" s="87"/>
      <c r="C125" s="89"/>
      <c r="D125" s="137" t="s">
        <v>432</v>
      </c>
      <c r="E125" s="340"/>
      <c r="F125" s="138"/>
      <c r="G125" s="108" t="s">
        <v>2553</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2587</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c r="J134" s="131"/>
      <c r="K134" s="131"/>
      <c r="L134" s="131"/>
      <c r="M134" s="131"/>
      <c r="N134" s="131"/>
      <c r="O134" s="121"/>
      <c r="P134" s="426"/>
    </row>
    <row r="135" spans="1:20" ht="119.25" customHeight="1">
      <c r="B135" s="186"/>
      <c r="C135" s="130"/>
      <c r="D135" s="130"/>
      <c r="E135" s="130"/>
      <c r="F135" s="130"/>
      <c r="G135" s="130"/>
      <c r="H135" s="130"/>
      <c r="I135" s="131"/>
      <c r="J135" s="131"/>
      <c r="K135" s="131"/>
      <c r="L135" s="131"/>
      <c r="M135" s="131"/>
      <c r="N135" s="131"/>
      <c r="O135" s="121"/>
      <c r="P135" s="426"/>
    </row>
    <row r="136" spans="1:20" ht="20.100000000000001" customHeight="1">
      <c r="B136" s="186" t="s">
        <v>88</v>
      </c>
      <c r="C136" s="130"/>
      <c r="D136" s="130"/>
      <c r="E136" s="130"/>
      <c r="F136" s="130"/>
      <c r="G136" s="130"/>
      <c r="H136" s="130"/>
      <c r="I136" s="109" t="s">
        <v>2554</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2555</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2554</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2555</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2555</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2555</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3" t="s">
        <v>2454</v>
      </c>
      <c r="G144" s="424"/>
      <c r="H144" s="424"/>
      <c r="I144" s="424"/>
      <c r="J144" s="425"/>
      <c r="K144" s="405"/>
      <c r="L144" s="405"/>
      <c r="M144" s="405"/>
      <c r="N144" s="405"/>
      <c r="O144" s="93"/>
      <c r="P144" s="406"/>
    </row>
    <row r="145" spans="1:20" ht="20.100000000000001" customHeight="1">
      <c r="B145" s="214"/>
      <c r="C145" s="215"/>
      <c r="D145" s="215"/>
      <c r="E145" s="216"/>
      <c r="F145" s="137" t="s">
        <v>2453</v>
      </c>
      <c r="G145" s="340"/>
      <c r="H145" s="340"/>
      <c r="I145" s="340"/>
      <c r="J145" s="138"/>
      <c r="K145" s="108"/>
      <c r="L145" s="108"/>
      <c r="M145" s="108"/>
      <c r="N145" s="108"/>
      <c r="O145" s="109"/>
      <c r="P145" s="110"/>
    </row>
    <row r="146" spans="1:20" ht="20.100000000000001" customHeight="1">
      <c r="B146" s="214"/>
      <c r="C146" s="215"/>
      <c r="D146" s="215"/>
      <c r="E146" s="216"/>
      <c r="F146" s="137" t="s">
        <v>2456</v>
      </c>
      <c r="G146" s="340"/>
      <c r="H146" s="340"/>
      <c r="I146" s="340"/>
      <c r="J146" s="138"/>
      <c r="K146" s="108"/>
      <c r="L146" s="108"/>
      <c r="M146" s="108"/>
      <c r="N146" s="108"/>
      <c r="O146" s="109"/>
      <c r="P146" s="110"/>
    </row>
    <row r="147" spans="1:20" ht="20.100000000000001" customHeight="1">
      <c r="B147" s="214"/>
      <c r="C147" s="215"/>
      <c r="D147" s="215"/>
      <c r="E147" s="216"/>
      <c r="F147" s="137" t="s">
        <v>2455</v>
      </c>
      <c r="G147" s="340"/>
      <c r="H147" s="340"/>
      <c r="I147" s="340"/>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c r="H191" s="341"/>
      <c r="I191" s="341"/>
      <c r="J191" s="341"/>
      <c r="K191" s="341"/>
      <c r="L191" s="341"/>
      <c r="M191" s="341"/>
      <c r="N191" s="341"/>
      <c r="O191" s="341"/>
      <c r="P191" s="341"/>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0" t="s">
        <v>436</v>
      </c>
      <c r="I193" s="421"/>
      <c r="J193" s="421"/>
      <c r="K193" s="421"/>
      <c r="L193" s="422"/>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7"/>
      <c r="D196" s="237"/>
      <c r="E196" s="237"/>
      <c r="F196" s="13" t="s">
        <v>2556</v>
      </c>
      <c r="G196" s="306" t="s">
        <v>456</v>
      </c>
      <c r="H196" s="306"/>
      <c r="I196" s="306"/>
      <c r="J196" s="306"/>
      <c r="K196" s="306"/>
      <c r="L196" s="306"/>
      <c r="M196" s="306"/>
      <c r="N196" s="306"/>
      <c r="O196" s="306"/>
      <c r="P196" s="410"/>
    </row>
    <row r="197" spans="1:20" ht="20.100000000000001" customHeight="1">
      <c r="B197" s="186"/>
      <c r="C197" s="130"/>
      <c r="D197" s="130"/>
      <c r="E197" s="130"/>
      <c r="F197" s="14" t="s">
        <v>2556</v>
      </c>
      <c r="G197" s="102" t="s">
        <v>457</v>
      </c>
      <c r="H197" s="102"/>
      <c r="I197" s="102"/>
      <c r="J197" s="102"/>
      <c r="K197" s="102"/>
      <c r="L197" s="102"/>
      <c r="M197" s="102"/>
      <c r="N197" s="102"/>
      <c r="O197" s="102"/>
      <c r="P197" s="263"/>
    </row>
    <row r="198" spans="1:20" ht="20.100000000000001" customHeight="1">
      <c r="B198" s="186"/>
      <c r="C198" s="130"/>
      <c r="D198" s="130"/>
      <c r="E198" s="130"/>
      <c r="F198" s="14" t="s">
        <v>2556</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50000000000003" customHeight="1">
      <c r="B200" s="81" t="s">
        <v>101</v>
      </c>
      <c r="C200" s="76"/>
      <c r="D200" s="453">
        <v>1</v>
      </c>
      <c r="E200" s="412"/>
      <c r="F200" s="130" t="s">
        <v>5</v>
      </c>
      <c r="G200" s="130"/>
      <c r="H200" s="130"/>
      <c r="I200" s="131" t="s">
        <v>2565</v>
      </c>
      <c r="J200" s="105"/>
      <c r="K200" s="105"/>
      <c r="L200" s="105"/>
      <c r="M200" s="105"/>
      <c r="N200" s="105"/>
      <c r="O200" s="106"/>
      <c r="P200" s="107"/>
    </row>
    <row r="201" spans="1:20" ht="39.950000000000003" customHeight="1">
      <c r="B201" s="82"/>
      <c r="C201" s="78"/>
      <c r="D201" s="486"/>
      <c r="E201" s="414"/>
      <c r="F201" s="130" t="s">
        <v>103</v>
      </c>
      <c r="G201" s="130"/>
      <c r="H201" s="130"/>
      <c r="I201" s="131" t="s">
        <v>2566</v>
      </c>
      <c r="J201" s="105"/>
      <c r="K201" s="105"/>
      <c r="L201" s="105"/>
      <c r="M201" s="105"/>
      <c r="N201" s="105"/>
      <c r="O201" s="106"/>
      <c r="P201" s="107"/>
    </row>
    <row r="202" spans="1:20" ht="79.5" customHeight="1">
      <c r="B202" s="82"/>
      <c r="C202" s="78"/>
      <c r="D202" s="486"/>
      <c r="E202" s="414"/>
      <c r="F202" s="130" t="s">
        <v>104</v>
      </c>
      <c r="G202" s="130"/>
      <c r="H202" s="130"/>
      <c r="I202" s="131" t="s">
        <v>2567</v>
      </c>
      <c r="J202" s="105"/>
      <c r="K202" s="105"/>
      <c r="L202" s="105"/>
      <c r="M202" s="105"/>
      <c r="N202" s="105"/>
      <c r="O202" s="106"/>
      <c r="P202" s="107"/>
    </row>
    <row r="203" spans="1:20" ht="79.5" customHeight="1">
      <c r="B203" s="82"/>
      <c r="C203" s="78"/>
      <c r="D203" s="486"/>
      <c r="E203" s="414"/>
      <c r="F203" s="130" t="s">
        <v>414</v>
      </c>
      <c r="G203" s="130"/>
      <c r="H203" s="130"/>
      <c r="I203" s="131" t="s">
        <v>2568</v>
      </c>
      <c r="J203" s="105"/>
      <c r="K203" s="105"/>
      <c r="L203" s="105"/>
      <c r="M203" s="105"/>
      <c r="N203" s="105"/>
      <c r="O203" s="106"/>
      <c r="P203" s="107"/>
    </row>
    <row r="204" spans="1:20" customFormat="1" ht="39.950000000000003" customHeight="1">
      <c r="A204" s="2"/>
      <c r="B204" s="82"/>
      <c r="C204" s="78"/>
      <c r="D204" s="486"/>
      <c r="E204" s="414"/>
      <c r="F204" s="96" t="s">
        <v>105</v>
      </c>
      <c r="G204" s="97"/>
      <c r="H204" s="267"/>
      <c r="I204" s="197" t="s">
        <v>2489</v>
      </c>
      <c r="J204" s="198"/>
      <c r="K204" s="198"/>
      <c r="L204" s="199"/>
      <c r="M204" s="109" t="s">
        <v>2545</v>
      </c>
      <c r="N204" s="117"/>
      <c r="O204" s="117"/>
      <c r="P204" s="118"/>
      <c r="Q204" s="2"/>
      <c r="R204" s="2"/>
      <c r="S204" s="15"/>
      <c r="T204" s="69"/>
    </row>
    <row r="205" spans="1:20" customFormat="1" ht="39.950000000000003" customHeight="1">
      <c r="A205" s="2"/>
      <c r="B205" s="82"/>
      <c r="C205" s="78"/>
      <c r="D205" s="393"/>
      <c r="E205" s="394"/>
      <c r="F205" s="322"/>
      <c r="G205" s="323"/>
      <c r="H205" s="302"/>
      <c r="I205" s="197" t="s">
        <v>2490</v>
      </c>
      <c r="J205" s="198"/>
      <c r="K205" s="198"/>
      <c r="L205" s="199"/>
      <c r="M205" s="109" t="s">
        <v>2545</v>
      </c>
      <c r="N205" s="117"/>
      <c r="O205" s="117"/>
      <c r="P205" s="118"/>
      <c r="T205" s="69"/>
    </row>
    <row r="206" spans="1:20" ht="39.950000000000003" customHeight="1">
      <c r="B206" s="82"/>
      <c r="C206" s="78"/>
      <c r="D206" s="453">
        <v>2</v>
      </c>
      <c r="E206" s="412"/>
      <c r="F206" s="130" t="s">
        <v>5</v>
      </c>
      <c r="G206" s="130"/>
      <c r="H206" s="130"/>
      <c r="I206" s="121"/>
      <c r="J206" s="268"/>
      <c r="K206" s="268"/>
      <c r="L206" s="268"/>
      <c r="M206" s="268"/>
      <c r="N206" s="268"/>
      <c r="O206" s="268"/>
      <c r="P206" s="269"/>
    </row>
    <row r="207" spans="1:20" ht="39.950000000000003" customHeight="1">
      <c r="B207" s="82"/>
      <c r="C207" s="78"/>
      <c r="D207" s="486"/>
      <c r="E207" s="414"/>
      <c r="F207" s="130" t="s">
        <v>103</v>
      </c>
      <c r="G207" s="130"/>
      <c r="H207" s="130"/>
      <c r="I207" s="131"/>
      <c r="J207" s="105"/>
      <c r="K207" s="105"/>
      <c r="L207" s="105"/>
      <c r="M207" s="105"/>
      <c r="N207" s="105"/>
      <c r="O207" s="106"/>
      <c r="P207" s="107"/>
    </row>
    <row r="208" spans="1:20" ht="79.5" customHeight="1">
      <c r="B208" s="82"/>
      <c r="C208" s="78"/>
      <c r="D208" s="486"/>
      <c r="E208" s="414"/>
      <c r="F208" s="130" t="s">
        <v>104</v>
      </c>
      <c r="G208" s="130"/>
      <c r="H208" s="130"/>
      <c r="I208" s="131"/>
      <c r="J208" s="105"/>
      <c r="K208" s="105"/>
      <c r="L208" s="105"/>
      <c r="M208" s="105"/>
      <c r="N208" s="105"/>
      <c r="O208" s="106"/>
      <c r="P208" s="107"/>
    </row>
    <row r="209" spans="1:20" ht="79.5" customHeight="1">
      <c r="B209" s="82"/>
      <c r="C209" s="78"/>
      <c r="D209" s="486"/>
      <c r="E209" s="414"/>
      <c r="F209" s="130" t="s">
        <v>414</v>
      </c>
      <c r="G209" s="130"/>
      <c r="H209" s="130"/>
      <c r="I209" s="131"/>
      <c r="J209" s="105"/>
      <c r="K209" s="105"/>
      <c r="L209" s="105"/>
      <c r="M209" s="105"/>
      <c r="N209" s="105"/>
      <c r="O209" s="106"/>
      <c r="P209" s="107"/>
    </row>
    <row r="210" spans="1:20" customFormat="1" ht="39.950000000000003" customHeight="1">
      <c r="A210" s="2"/>
      <c r="B210" s="82"/>
      <c r="C210" s="78"/>
      <c r="D210" s="486"/>
      <c r="E210" s="414"/>
      <c r="F210" s="96" t="s">
        <v>105</v>
      </c>
      <c r="G210" s="97"/>
      <c r="H210" s="267"/>
      <c r="I210" s="197" t="s">
        <v>2489</v>
      </c>
      <c r="J210" s="198"/>
      <c r="K210" s="198"/>
      <c r="L210" s="199"/>
      <c r="M210" s="109"/>
      <c r="N210" s="117"/>
      <c r="O210" s="117"/>
      <c r="P210" s="118"/>
      <c r="Q210" s="2"/>
      <c r="R210" s="2"/>
      <c r="S210" s="15"/>
      <c r="T210" s="69"/>
    </row>
    <row r="211" spans="1:20" customFormat="1" ht="39.950000000000003" customHeight="1">
      <c r="A211" s="2"/>
      <c r="B211" s="82"/>
      <c r="C211" s="78"/>
      <c r="D211" s="393"/>
      <c r="E211" s="394"/>
      <c r="F211" s="322"/>
      <c r="G211" s="323"/>
      <c r="H211" s="302"/>
      <c r="I211" s="197" t="s">
        <v>2490</v>
      </c>
      <c r="J211" s="198"/>
      <c r="K211" s="198"/>
      <c r="L211" s="199"/>
      <c r="M211" s="109"/>
      <c r="N211" s="117"/>
      <c r="O211" s="117"/>
      <c r="P211" s="118"/>
      <c r="T211" s="69"/>
    </row>
    <row r="212" spans="1:20" ht="39.950000000000003" customHeight="1">
      <c r="B212" s="82"/>
      <c r="C212" s="78"/>
      <c r="D212" s="453">
        <v>3</v>
      </c>
      <c r="E212" s="412"/>
      <c r="F212" s="130" t="s">
        <v>5</v>
      </c>
      <c r="G212" s="130"/>
      <c r="H212" s="130"/>
      <c r="I212" s="121"/>
      <c r="J212" s="268"/>
      <c r="K212" s="268"/>
      <c r="L212" s="268"/>
      <c r="M212" s="268"/>
      <c r="N212" s="268"/>
      <c r="O212" s="268"/>
      <c r="P212" s="269"/>
    </row>
    <row r="213" spans="1:20" ht="39.950000000000003" customHeight="1">
      <c r="B213" s="82"/>
      <c r="C213" s="78"/>
      <c r="D213" s="486"/>
      <c r="E213" s="414"/>
      <c r="F213" s="130" t="s">
        <v>103</v>
      </c>
      <c r="G213" s="130"/>
      <c r="H213" s="130"/>
      <c r="I213" s="131"/>
      <c r="J213" s="105"/>
      <c r="K213" s="105"/>
      <c r="L213" s="105"/>
      <c r="M213" s="105"/>
      <c r="N213" s="105"/>
      <c r="O213" s="106"/>
      <c r="P213" s="107"/>
    </row>
    <row r="214" spans="1:20" ht="79.5" customHeight="1">
      <c r="B214" s="82"/>
      <c r="C214" s="78"/>
      <c r="D214" s="486"/>
      <c r="E214" s="414"/>
      <c r="F214" s="130" t="s">
        <v>104</v>
      </c>
      <c r="G214" s="130"/>
      <c r="H214" s="130"/>
      <c r="I214" s="131"/>
      <c r="J214" s="105"/>
      <c r="K214" s="105"/>
      <c r="L214" s="105"/>
      <c r="M214" s="105"/>
      <c r="N214" s="105"/>
      <c r="O214" s="106"/>
      <c r="P214" s="107"/>
    </row>
    <row r="215" spans="1:20" ht="79.5" customHeight="1">
      <c r="B215" s="82"/>
      <c r="C215" s="78"/>
      <c r="D215" s="486"/>
      <c r="E215" s="414"/>
      <c r="F215" s="130" t="s">
        <v>414</v>
      </c>
      <c r="G215" s="130"/>
      <c r="H215" s="130"/>
      <c r="I215" s="131"/>
      <c r="J215" s="105"/>
      <c r="K215" s="105"/>
      <c r="L215" s="105"/>
      <c r="M215" s="105"/>
      <c r="N215" s="105"/>
      <c r="O215" s="106"/>
      <c r="P215" s="107"/>
    </row>
    <row r="216" spans="1:20" customFormat="1" ht="39.950000000000003" customHeight="1">
      <c r="A216" s="2"/>
      <c r="B216" s="82"/>
      <c r="C216" s="78"/>
      <c r="D216" s="486"/>
      <c r="E216" s="414"/>
      <c r="F216" s="487" t="s">
        <v>105</v>
      </c>
      <c r="G216" s="488"/>
      <c r="H216" s="489"/>
      <c r="I216" s="197" t="s">
        <v>2489</v>
      </c>
      <c r="J216" s="198"/>
      <c r="K216" s="198"/>
      <c r="L216" s="199"/>
      <c r="M216" s="109"/>
      <c r="N216" s="117"/>
      <c r="O216" s="117"/>
      <c r="P216" s="118"/>
      <c r="Q216" s="2"/>
      <c r="R216" s="2"/>
      <c r="S216" s="15"/>
      <c r="T216" s="69"/>
    </row>
    <row r="217" spans="1:20" customFormat="1" ht="39.950000000000003" customHeight="1">
      <c r="A217" s="2"/>
      <c r="B217" s="82"/>
      <c r="C217" s="78"/>
      <c r="D217" s="393"/>
      <c r="E217" s="394"/>
      <c r="F217" s="490"/>
      <c r="G217" s="477"/>
      <c r="H217" s="478"/>
      <c r="I217" s="197" t="s">
        <v>2490</v>
      </c>
      <c r="J217" s="198"/>
      <c r="K217" s="198"/>
      <c r="L217" s="199"/>
      <c r="M217" s="109"/>
      <c r="N217" s="117"/>
      <c r="O217" s="117"/>
      <c r="P217" s="118"/>
      <c r="T217" s="69"/>
    </row>
    <row r="218" spans="1:20" ht="39.950000000000003" customHeight="1">
      <c r="B218" s="82"/>
      <c r="C218" s="78"/>
      <c r="D218" s="453">
        <v>4</v>
      </c>
      <c r="E218" s="412"/>
      <c r="F218" s="130" t="s">
        <v>5</v>
      </c>
      <c r="G218" s="130"/>
      <c r="H218" s="130"/>
      <c r="I218" s="121"/>
      <c r="J218" s="268"/>
      <c r="K218" s="268"/>
      <c r="L218" s="268"/>
      <c r="M218" s="268"/>
      <c r="N218" s="268"/>
      <c r="O218" s="268"/>
      <c r="P218" s="269"/>
    </row>
    <row r="219" spans="1:20" ht="39.950000000000003" customHeight="1">
      <c r="B219" s="82"/>
      <c r="C219" s="78"/>
      <c r="D219" s="486"/>
      <c r="E219" s="414"/>
      <c r="F219" s="130" t="s">
        <v>103</v>
      </c>
      <c r="G219" s="130"/>
      <c r="H219" s="130"/>
      <c r="I219" s="131"/>
      <c r="J219" s="105"/>
      <c r="K219" s="105"/>
      <c r="L219" s="105"/>
      <c r="M219" s="105"/>
      <c r="N219" s="105"/>
      <c r="O219" s="106"/>
      <c r="P219" s="107"/>
    </row>
    <row r="220" spans="1:20" ht="79.5" customHeight="1">
      <c r="B220" s="82"/>
      <c r="C220" s="78"/>
      <c r="D220" s="486"/>
      <c r="E220" s="414"/>
      <c r="F220" s="130" t="s">
        <v>104</v>
      </c>
      <c r="G220" s="130"/>
      <c r="H220" s="130"/>
      <c r="I220" s="131"/>
      <c r="J220" s="105"/>
      <c r="K220" s="105"/>
      <c r="L220" s="105"/>
      <c r="M220" s="105"/>
      <c r="N220" s="105"/>
      <c r="O220" s="106"/>
      <c r="P220" s="107"/>
    </row>
    <row r="221" spans="1:20" ht="79.5" customHeight="1">
      <c r="B221" s="82"/>
      <c r="C221" s="78"/>
      <c r="D221" s="486"/>
      <c r="E221" s="414"/>
      <c r="F221" s="130" t="s">
        <v>414</v>
      </c>
      <c r="G221" s="130"/>
      <c r="H221" s="130"/>
      <c r="I221" s="131"/>
      <c r="J221" s="105"/>
      <c r="K221" s="105"/>
      <c r="L221" s="105"/>
      <c r="M221" s="105"/>
      <c r="N221" s="105"/>
      <c r="O221" s="106"/>
      <c r="P221" s="107"/>
    </row>
    <row r="222" spans="1:20" customFormat="1" ht="39.950000000000003" customHeight="1">
      <c r="A222" s="2"/>
      <c r="B222" s="82"/>
      <c r="C222" s="78"/>
      <c r="D222" s="486"/>
      <c r="E222" s="414"/>
      <c r="F222" s="487" t="s">
        <v>105</v>
      </c>
      <c r="G222" s="488"/>
      <c r="H222" s="489"/>
      <c r="I222" s="197" t="s">
        <v>2489</v>
      </c>
      <c r="J222" s="198"/>
      <c r="K222" s="198"/>
      <c r="L222" s="199"/>
      <c r="M222" s="109"/>
      <c r="N222" s="117"/>
      <c r="O222" s="117"/>
      <c r="P222" s="118"/>
      <c r="Q222" s="2"/>
      <c r="R222" s="2"/>
      <c r="S222" s="15"/>
      <c r="T222" s="69"/>
    </row>
    <row r="223" spans="1:20" customFormat="1" ht="39.950000000000003" customHeight="1">
      <c r="A223" s="2"/>
      <c r="B223" s="82"/>
      <c r="C223" s="78"/>
      <c r="D223" s="393"/>
      <c r="E223" s="394"/>
      <c r="F223" s="490"/>
      <c r="G223" s="477"/>
      <c r="H223" s="478"/>
      <c r="I223" s="197" t="s">
        <v>2490</v>
      </c>
      <c r="J223" s="198"/>
      <c r="K223" s="198"/>
      <c r="L223" s="199"/>
      <c r="M223" s="109"/>
      <c r="N223" s="117"/>
      <c r="O223" s="117"/>
      <c r="P223" s="118"/>
      <c r="T223" s="69"/>
    </row>
    <row r="224" spans="1:20" ht="39.950000000000003" customHeight="1">
      <c r="B224" s="82"/>
      <c r="C224" s="78"/>
      <c r="D224" s="453">
        <v>5</v>
      </c>
      <c r="E224" s="412"/>
      <c r="F224" s="130" t="s">
        <v>5</v>
      </c>
      <c r="G224" s="130"/>
      <c r="H224" s="130"/>
      <c r="I224" s="121"/>
      <c r="J224" s="268"/>
      <c r="K224" s="268"/>
      <c r="L224" s="268"/>
      <c r="M224" s="268"/>
      <c r="N224" s="268"/>
      <c r="O224" s="268"/>
      <c r="P224" s="269"/>
    </row>
    <row r="225" spans="1:20" ht="39.950000000000003" customHeight="1">
      <c r="B225" s="82"/>
      <c r="C225" s="78"/>
      <c r="D225" s="486"/>
      <c r="E225" s="414"/>
      <c r="F225" s="130" t="s">
        <v>103</v>
      </c>
      <c r="G225" s="130"/>
      <c r="H225" s="130"/>
      <c r="I225" s="131"/>
      <c r="J225" s="105"/>
      <c r="K225" s="105"/>
      <c r="L225" s="105"/>
      <c r="M225" s="105"/>
      <c r="N225" s="105"/>
      <c r="O225" s="106"/>
      <c r="P225" s="107"/>
    </row>
    <row r="226" spans="1:20" ht="79.5" customHeight="1">
      <c r="B226" s="82"/>
      <c r="C226" s="78"/>
      <c r="D226" s="486"/>
      <c r="E226" s="414"/>
      <c r="F226" s="130" t="s">
        <v>104</v>
      </c>
      <c r="G226" s="130"/>
      <c r="H226" s="130"/>
      <c r="I226" s="131"/>
      <c r="J226" s="105"/>
      <c r="K226" s="105"/>
      <c r="L226" s="105"/>
      <c r="M226" s="105"/>
      <c r="N226" s="105"/>
      <c r="O226" s="106"/>
      <c r="P226" s="107"/>
    </row>
    <row r="227" spans="1:20" ht="79.5" customHeight="1">
      <c r="B227" s="82"/>
      <c r="C227" s="78"/>
      <c r="D227" s="486"/>
      <c r="E227" s="414"/>
      <c r="F227" s="130" t="s">
        <v>414</v>
      </c>
      <c r="G227" s="130"/>
      <c r="H227" s="130"/>
      <c r="I227" s="131"/>
      <c r="J227" s="105"/>
      <c r="K227" s="105"/>
      <c r="L227" s="105"/>
      <c r="M227" s="105"/>
      <c r="N227" s="105"/>
      <c r="O227" s="106"/>
      <c r="P227" s="107"/>
    </row>
    <row r="228" spans="1:20" customFormat="1" ht="39.950000000000003" customHeight="1">
      <c r="A228" s="2"/>
      <c r="B228" s="82"/>
      <c r="C228" s="78"/>
      <c r="D228" s="486"/>
      <c r="E228" s="414"/>
      <c r="F228" s="487" t="s">
        <v>105</v>
      </c>
      <c r="G228" s="488"/>
      <c r="H228" s="489"/>
      <c r="I228" s="197" t="s">
        <v>2489</v>
      </c>
      <c r="J228" s="198"/>
      <c r="K228" s="198"/>
      <c r="L228" s="199"/>
      <c r="M228" s="109"/>
      <c r="N228" s="117"/>
      <c r="O228" s="117"/>
      <c r="P228" s="118"/>
      <c r="Q228" s="2"/>
      <c r="R228" s="2"/>
      <c r="S228" s="15"/>
      <c r="T228" s="69"/>
    </row>
    <row r="229" spans="1:20" customFormat="1" ht="39.950000000000003" customHeight="1">
      <c r="A229" s="2"/>
      <c r="B229" s="82"/>
      <c r="C229" s="78"/>
      <c r="D229" s="486"/>
      <c r="E229" s="414"/>
      <c r="F229" s="490"/>
      <c r="G229" s="477"/>
      <c r="H229" s="478"/>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t="s">
        <v>2544</v>
      </c>
      <c r="G230" s="117"/>
      <c r="H230" s="117"/>
      <c r="I230" s="117"/>
      <c r="J230" s="117"/>
      <c r="K230" s="117"/>
      <c r="L230" s="117"/>
      <c r="M230" s="117"/>
      <c r="N230" s="117"/>
      <c r="O230" s="117"/>
      <c r="P230" s="118"/>
      <c r="S230" s="15" t="str">
        <f>IF(F230="","未記入","")</f>
        <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2"/>
      <c r="I232" s="483"/>
      <c r="J232" s="483"/>
      <c r="K232" s="483"/>
      <c r="L232" s="483"/>
      <c r="M232" s="483"/>
      <c r="N232" s="483"/>
      <c r="O232" s="484"/>
      <c r="P232" s="485"/>
      <c r="S232" s="15" t="str">
        <f>IF($F$230=MST!$I$6,IF(I232="","未記入",""),"")</f>
        <v/>
      </c>
      <c r="T232" s="69"/>
    </row>
    <row r="233" spans="1:20" customFormat="1" ht="39.950000000000003" customHeight="1">
      <c r="A233" s="2"/>
      <c r="B233" s="83"/>
      <c r="C233" s="80"/>
      <c r="D233" s="79"/>
      <c r="E233" s="80"/>
      <c r="F233" s="70"/>
      <c r="G233" s="203" t="s">
        <v>2492</v>
      </c>
      <c r="H233" s="482"/>
      <c r="I233" s="483"/>
      <c r="J233" s="483"/>
      <c r="K233" s="483"/>
      <c r="L233" s="483"/>
      <c r="M233" s="483"/>
      <c r="N233" s="483"/>
      <c r="O233" s="484"/>
      <c r="P233" s="485"/>
      <c r="S233" s="15" t="str">
        <f>IF($F$230=MST!$I$6,IF(I233="","未記入",""),"")</f>
        <v/>
      </c>
      <c r="T233" s="69"/>
    </row>
    <row r="234" spans="1:20" ht="39.950000000000003" customHeight="1">
      <c r="B234" s="81" t="s">
        <v>102</v>
      </c>
      <c r="C234" s="76"/>
      <c r="D234" s="411">
        <v>1</v>
      </c>
      <c r="E234" s="412"/>
      <c r="F234" s="130" t="s">
        <v>5</v>
      </c>
      <c r="G234" s="130"/>
      <c r="H234" s="130"/>
      <c r="I234" s="131"/>
      <c r="J234" s="105"/>
      <c r="K234" s="105"/>
      <c r="L234" s="105"/>
      <c r="M234" s="105"/>
      <c r="N234" s="105"/>
      <c r="O234" s="106"/>
      <c r="P234" s="107"/>
    </row>
    <row r="235" spans="1:20" ht="39.950000000000003" customHeight="1">
      <c r="B235" s="82"/>
      <c r="C235" s="78"/>
      <c r="D235" s="413"/>
      <c r="E235" s="414"/>
      <c r="F235" s="130" t="s">
        <v>103</v>
      </c>
      <c r="G235" s="130"/>
      <c r="H235" s="130"/>
      <c r="I235" s="131"/>
      <c r="J235" s="105"/>
      <c r="K235" s="105"/>
      <c r="L235" s="105"/>
      <c r="M235" s="105"/>
      <c r="N235" s="105"/>
      <c r="O235" s="106"/>
      <c r="P235" s="107"/>
    </row>
    <row r="236" spans="1:20" ht="39.950000000000003" customHeight="1">
      <c r="B236" s="82"/>
      <c r="C236" s="78"/>
      <c r="D236" s="413"/>
      <c r="E236" s="414"/>
      <c r="F236" s="260" t="s">
        <v>105</v>
      </c>
      <c r="G236" s="260"/>
      <c r="H236" s="260"/>
      <c r="I236" s="131"/>
      <c r="J236" s="105"/>
      <c r="K236" s="105"/>
      <c r="L236" s="105"/>
      <c r="M236" s="105"/>
      <c r="N236" s="105"/>
      <c r="O236" s="106"/>
      <c r="P236" s="107"/>
    </row>
    <row r="237" spans="1:20" ht="39.950000000000003" customHeight="1">
      <c r="B237" s="82"/>
      <c r="C237" s="78"/>
      <c r="D237" s="411">
        <v>2</v>
      </c>
      <c r="E237" s="412"/>
      <c r="F237" s="130" t="s">
        <v>5</v>
      </c>
      <c r="G237" s="130"/>
      <c r="H237" s="130"/>
      <c r="I237" s="131"/>
      <c r="J237" s="105"/>
      <c r="K237" s="105"/>
      <c r="L237" s="105"/>
      <c r="M237" s="105"/>
      <c r="N237" s="105"/>
      <c r="O237" s="106"/>
      <c r="P237" s="107"/>
    </row>
    <row r="238" spans="1:20" ht="39.950000000000003" customHeight="1">
      <c r="B238" s="82"/>
      <c r="C238" s="78"/>
      <c r="D238" s="413"/>
      <c r="E238" s="414"/>
      <c r="F238" s="130" t="s">
        <v>103</v>
      </c>
      <c r="G238" s="130"/>
      <c r="H238" s="130"/>
      <c r="I238" s="131"/>
      <c r="J238" s="105"/>
      <c r="K238" s="105"/>
      <c r="L238" s="105"/>
      <c r="M238" s="105"/>
      <c r="N238" s="105"/>
      <c r="O238" s="106"/>
      <c r="P238" s="107"/>
    </row>
    <row r="239" spans="1:20" ht="39.950000000000003" customHeight="1" thickBot="1">
      <c r="B239" s="418"/>
      <c r="C239" s="419"/>
      <c r="D239" s="415"/>
      <c r="E239" s="416"/>
      <c r="F239" s="257" t="s">
        <v>105</v>
      </c>
      <c r="G239" s="257"/>
      <c r="H239" s="257"/>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09" t="s">
        <v>459</v>
      </c>
      <c r="H242" s="306"/>
      <c r="I242" s="306"/>
      <c r="J242" s="306"/>
      <c r="K242" s="306"/>
      <c r="L242" s="306"/>
      <c r="M242" s="306"/>
      <c r="N242" s="306"/>
      <c r="O242" s="306"/>
      <c r="P242" s="410"/>
    </row>
    <row r="243" spans="2:16" ht="20.100000000000001" customHeight="1">
      <c r="B243" s="87"/>
      <c r="C243" s="88"/>
      <c r="D243" s="88"/>
      <c r="E243" s="89"/>
      <c r="F243" s="14"/>
      <c r="G243" s="345" t="s">
        <v>460</v>
      </c>
      <c r="H243" s="102"/>
      <c r="I243" s="102"/>
      <c r="J243" s="102"/>
      <c r="K243" s="102"/>
      <c r="L243" s="102"/>
      <c r="M243" s="102"/>
      <c r="N243" s="102"/>
      <c r="O243" s="102"/>
      <c r="P243" s="263"/>
    </row>
    <row r="244" spans="2:16" ht="60" customHeight="1">
      <c r="B244" s="90"/>
      <c r="C244" s="91"/>
      <c r="D244" s="91"/>
      <c r="E244" s="92"/>
      <c r="F244" s="14"/>
      <c r="G244" s="345"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7"/>
      <c r="D260" s="237"/>
      <c r="E260" s="237"/>
      <c r="F260" s="367" t="s">
        <v>128</v>
      </c>
      <c r="G260" s="306"/>
      <c r="H260" s="306"/>
      <c r="I260" s="307"/>
      <c r="J260" s="405" t="s">
        <v>2544</v>
      </c>
      <c r="K260" s="405"/>
      <c r="L260" s="405"/>
      <c r="M260" s="405"/>
      <c r="N260" s="405"/>
      <c r="O260" s="93"/>
      <c r="P260" s="406"/>
      <c r="S260" s="15" t="str">
        <f>IF(J260="","未記入","")</f>
        <v/>
      </c>
    </row>
    <row r="261" spans="2:20" ht="20.100000000000001" customHeight="1">
      <c r="B261" s="186"/>
      <c r="C261" s="130"/>
      <c r="D261" s="130"/>
      <c r="E261" s="130"/>
      <c r="F261" s="101" t="s">
        <v>129</v>
      </c>
      <c r="G261" s="102"/>
      <c r="H261" s="102"/>
      <c r="I261" s="103"/>
      <c r="J261" s="108" t="s">
        <v>2545</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2545</v>
      </c>
      <c r="K262" s="108"/>
      <c r="L262" s="108"/>
      <c r="M262" s="108"/>
      <c r="N262" s="108"/>
      <c r="O262" s="109"/>
      <c r="P262" s="110"/>
      <c r="S262" s="15" t="str">
        <f>IF(J262="","未記入","")</f>
        <v/>
      </c>
    </row>
    <row r="263" spans="2:20" ht="120" customHeight="1">
      <c r="B263" s="186" t="s">
        <v>123</v>
      </c>
      <c r="C263" s="130"/>
      <c r="D263" s="130"/>
      <c r="E263" s="130"/>
      <c r="F263" s="121"/>
      <c r="G263" s="268"/>
      <c r="H263" s="268"/>
      <c r="I263" s="268"/>
      <c r="J263" s="268"/>
      <c r="K263" s="268"/>
      <c r="L263" s="268"/>
      <c r="M263" s="268"/>
      <c r="N263" s="268"/>
      <c r="O263" s="268"/>
      <c r="P263" s="269"/>
    </row>
    <row r="264" spans="2:20" ht="60" customHeight="1">
      <c r="B264" s="186" t="s">
        <v>475</v>
      </c>
      <c r="C264" s="130"/>
      <c r="D264" s="130"/>
      <c r="E264" s="130"/>
      <c r="F264" s="121" t="s">
        <v>2557</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2558</v>
      </c>
      <c r="K265" s="122"/>
      <c r="L265" s="122"/>
      <c r="M265" s="122"/>
      <c r="N265" s="122"/>
      <c r="O265" s="122"/>
      <c r="P265" s="123"/>
    </row>
    <row r="266" spans="2:20" ht="20.100000000000001" customHeight="1">
      <c r="B266" s="90"/>
      <c r="C266" s="91"/>
      <c r="D266" s="91"/>
      <c r="E266" s="92"/>
      <c r="F266" s="101" t="s">
        <v>132</v>
      </c>
      <c r="G266" s="102"/>
      <c r="H266" s="102"/>
      <c r="I266" s="103"/>
      <c r="J266" s="109">
        <v>6</v>
      </c>
      <c r="K266" s="117"/>
      <c r="L266" s="117"/>
      <c r="M266" s="117"/>
      <c r="N266" s="102" t="s">
        <v>476</v>
      </c>
      <c r="O266" s="102"/>
      <c r="P266" s="263"/>
    </row>
    <row r="267" spans="2:20" ht="20.100000000000001" customHeight="1">
      <c r="B267" s="404" t="s">
        <v>125</v>
      </c>
      <c r="C267" s="340"/>
      <c r="D267" s="340"/>
      <c r="E267" s="138"/>
      <c r="F267" s="109"/>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2544</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c r="K270" s="122"/>
      <c r="L270" s="122"/>
      <c r="M270" s="122"/>
      <c r="N270" s="122"/>
      <c r="O270" s="122"/>
      <c r="P270" s="123"/>
    </row>
    <row r="271" spans="2:20" ht="20.100000000000001" customHeight="1">
      <c r="B271" s="186" t="s">
        <v>127</v>
      </c>
      <c r="C271" s="130"/>
      <c r="D271" s="130"/>
      <c r="E271" s="130"/>
      <c r="F271" s="109">
        <v>20</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85"/>
      <c r="P278" s="401"/>
    </row>
    <row r="279" spans="1:20" ht="20.100000000000001" customHeight="1">
      <c r="B279" s="384"/>
      <c r="C279" s="385"/>
      <c r="D279" s="385"/>
      <c r="E279" s="130" t="s">
        <v>147</v>
      </c>
      <c r="F279" s="130"/>
      <c r="G279" s="101"/>
      <c r="H279" s="102"/>
      <c r="I279" s="102"/>
      <c r="J279" s="102"/>
      <c r="K279" s="102"/>
      <c r="L279" s="102"/>
      <c r="M279" s="103"/>
      <c r="N279" s="135"/>
      <c r="O279" s="88"/>
      <c r="P279" s="402"/>
    </row>
    <row r="280" spans="1:20" ht="20.100000000000001" customHeight="1">
      <c r="B280" s="384"/>
      <c r="C280" s="385"/>
      <c r="D280" s="385"/>
      <c r="E280" s="130"/>
      <c r="F280" s="130"/>
      <c r="G280" s="130"/>
      <c r="H280" s="101" t="s">
        <v>148</v>
      </c>
      <c r="I280" s="102"/>
      <c r="J280" s="103"/>
      <c r="K280" s="130" t="s">
        <v>149</v>
      </c>
      <c r="L280" s="130"/>
      <c r="M280" s="130"/>
      <c r="N280" s="136"/>
      <c r="O280" s="91"/>
      <c r="P280" s="403"/>
    </row>
    <row r="281" spans="1:20" ht="20.100000000000001" customHeight="1">
      <c r="B281" s="186" t="s">
        <v>135</v>
      </c>
      <c r="C281" s="130"/>
      <c r="D281" s="130"/>
      <c r="E281" s="399">
        <f>IF(OR($H$281&lt;&gt;"",$K$281&lt;&gt;""),SUM($H$281,$K$281),"")</f>
        <v>1</v>
      </c>
      <c r="F281" s="399"/>
      <c r="G281" s="399"/>
      <c r="H281" s="109">
        <v>1</v>
      </c>
      <c r="I281" s="117"/>
      <c r="J281" s="400"/>
      <c r="K281" s="108">
        <v>0</v>
      </c>
      <c r="L281" s="108"/>
      <c r="M281" s="108"/>
      <c r="N281" s="108">
        <v>1</v>
      </c>
      <c r="O281" s="109"/>
      <c r="P281" s="110"/>
    </row>
    <row r="282" spans="1:20" ht="20.100000000000001" customHeight="1">
      <c r="B282" s="186" t="s">
        <v>136</v>
      </c>
      <c r="C282" s="130"/>
      <c r="D282" s="130"/>
      <c r="E282" s="399">
        <f>IF(OR($H$282&lt;&gt;"",$K$282&lt;&gt;""),SUM($H$282,$K$282),"")</f>
        <v>0</v>
      </c>
      <c r="F282" s="399"/>
      <c r="G282" s="399"/>
      <c r="H282" s="109">
        <v>0</v>
      </c>
      <c r="I282" s="117"/>
      <c r="J282" s="400"/>
      <c r="K282" s="108">
        <v>0</v>
      </c>
      <c r="L282" s="108"/>
      <c r="M282" s="108"/>
      <c r="N282" s="108">
        <v>0</v>
      </c>
      <c r="O282" s="109"/>
      <c r="P282" s="110"/>
    </row>
    <row r="283" spans="1:20" ht="20.100000000000001" customHeight="1">
      <c r="B283" s="259" t="s">
        <v>137</v>
      </c>
      <c r="C283" s="130"/>
      <c r="D283" s="130"/>
      <c r="E283" s="399" t="str">
        <f>IF(OR($H$283&lt;&gt;"",$K$283&lt;&gt;""),SUM($H$283,$K$283),"")</f>
        <v/>
      </c>
      <c r="F283" s="399"/>
      <c r="G283" s="399"/>
      <c r="H283" s="109"/>
      <c r="I283" s="117"/>
      <c r="J283" s="400"/>
      <c r="K283" s="108"/>
      <c r="L283" s="108"/>
      <c r="M283" s="108"/>
      <c r="N283" s="108"/>
      <c r="O283" s="109"/>
      <c r="P283" s="110"/>
    </row>
    <row r="284" spans="1:20" ht="20.100000000000001" customHeight="1">
      <c r="B284" s="44"/>
      <c r="C284" s="130" t="s">
        <v>138</v>
      </c>
      <c r="D284" s="130"/>
      <c r="E284" s="399">
        <f>IF(OR($H$284&lt;&gt;"",$K$284&lt;&gt;""),SUM($H$284,$K$284),"")</f>
        <v>5</v>
      </c>
      <c r="F284" s="399"/>
      <c r="G284" s="399"/>
      <c r="H284" s="109">
        <v>0</v>
      </c>
      <c r="I284" s="117"/>
      <c r="J284" s="400"/>
      <c r="K284" s="108">
        <v>5</v>
      </c>
      <c r="L284" s="108"/>
      <c r="M284" s="108"/>
      <c r="N284" s="108">
        <f>0.3*5</f>
        <v>1.5</v>
      </c>
      <c r="O284" s="109"/>
      <c r="P284" s="110"/>
    </row>
    <row r="285" spans="1:20" ht="20.100000000000001" customHeight="1">
      <c r="B285" s="45"/>
      <c r="C285" s="130" t="s">
        <v>139</v>
      </c>
      <c r="D285" s="130"/>
      <c r="E285" s="399">
        <f>IF(OR($H$285&lt;&gt;"",$K$285&lt;&gt;""),SUM($H$285,$K$285),"")</f>
        <v>0</v>
      </c>
      <c r="F285" s="399"/>
      <c r="G285" s="399"/>
      <c r="H285" s="109">
        <v>0</v>
      </c>
      <c r="I285" s="117"/>
      <c r="J285" s="400"/>
      <c r="K285" s="108">
        <v>0</v>
      </c>
      <c r="L285" s="108"/>
      <c r="M285" s="108"/>
      <c r="N285" s="108">
        <v>0</v>
      </c>
      <c r="O285" s="109"/>
      <c r="P285" s="110"/>
    </row>
    <row r="286" spans="1:20" ht="20.100000000000001" customHeight="1">
      <c r="B286" s="186" t="s">
        <v>140</v>
      </c>
      <c r="C286" s="130"/>
      <c r="D286" s="130"/>
      <c r="E286" s="399">
        <f>IF(OR($H$286&lt;&gt;"",$K$286&lt;&gt;""),SUM($H$286,$K$286),"")</f>
        <v>0</v>
      </c>
      <c r="F286" s="399"/>
      <c r="G286" s="399"/>
      <c r="H286" s="109">
        <v>0</v>
      </c>
      <c r="I286" s="117"/>
      <c r="J286" s="400"/>
      <c r="K286" s="108">
        <v>0</v>
      </c>
      <c r="L286" s="108"/>
      <c r="M286" s="108"/>
      <c r="N286" s="108">
        <v>0</v>
      </c>
      <c r="O286" s="109"/>
      <c r="P286" s="110"/>
    </row>
    <row r="287" spans="1:20" ht="20.100000000000001" customHeight="1">
      <c r="B287" s="186" t="s">
        <v>141</v>
      </c>
      <c r="C287" s="130"/>
      <c r="D287" s="130"/>
      <c r="E287" s="399">
        <f>IF(OR($H$287&lt;&gt;"",$K$287&lt;&gt;""),SUM($H$287,$K$287),"")</f>
        <v>0</v>
      </c>
      <c r="F287" s="399"/>
      <c r="G287" s="399"/>
      <c r="H287" s="109">
        <v>0</v>
      </c>
      <c r="I287" s="117"/>
      <c r="J287" s="400"/>
      <c r="K287" s="108">
        <v>0</v>
      </c>
      <c r="L287" s="108"/>
      <c r="M287" s="108"/>
      <c r="N287" s="108">
        <v>0</v>
      </c>
      <c r="O287" s="109"/>
      <c r="P287" s="110"/>
    </row>
    <row r="288" spans="1:20" ht="20.100000000000001" customHeight="1">
      <c r="B288" s="186" t="s">
        <v>142</v>
      </c>
      <c r="C288" s="130"/>
      <c r="D288" s="130"/>
      <c r="E288" s="399">
        <f>IF(OR($H$288&lt;&gt;"",$K$288&lt;&gt;""),SUM($H$288,$K$288),"")</f>
        <v>0</v>
      </c>
      <c r="F288" s="399"/>
      <c r="G288" s="399"/>
      <c r="H288" s="109">
        <v>0</v>
      </c>
      <c r="I288" s="117"/>
      <c r="J288" s="400"/>
      <c r="K288" s="108">
        <v>0</v>
      </c>
      <c r="L288" s="108"/>
      <c r="M288" s="108"/>
      <c r="N288" s="108">
        <v>0</v>
      </c>
      <c r="O288" s="109"/>
      <c r="P288" s="110"/>
    </row>
    <row r="289" spans="2:20" ht="20.100000000000001" customHeight="1">
      <c r="B289" s="186" t="s">
        <v>143</v>
      </c>
      <c r="C289" s="130"/>
      <c r="D289" s="130"/>
      <c r="E289" s="399">
        <f>IF(OR($H$289&lt;&gt;"",$K$289&lt;&gt;""),SUM($H$289,$K$289),"")</f>
        <v>0</v>
      </c>
      <c r="F289" s="399"/>
      <c r="G289" s="399"/>
      <c r="H289" s="109">
        <v>0</v>
      </c>
      <c r="I289" s="117"/>
      <c r="J289" s="400"/>
      <c r="K289" s="108">
        <v>0</v>
      </c>
      <c r="L289" s="108"/>
      <c r="M289" s="108"/>
      <c r="N289" s="108">
        <v>0</v>
      </c>
      <c r="O289" s="109"/>
      <c r="P289" s="110"/>
    </row>
    <row r="290" spans="2:20" ht="20.100000000000001" customHeight="1">
      <c r="B290" s="186" t="s">
        <v>144</v>
      </c>
      <c r="C290" s="130"/>
      <c r="D290" s="130"/>
      <c r="E290" s="399">
        <f>IF(OR($H$290&lt;&gt;"",$K$290&lt;&gt;""),SUM($H$290,$K$290),"")</f>
        <v>1</v>
      </c>
      <c r="F290" s="399"/>
      <c r="G290" s="399"/>
      <c r="H290" s="109">
        <v>0</v>
      </c>
      <c r="I290" s="117"/>
      <c r="J290" s="400"/>
      <c r="K290" s="108">
        <v>1</v>
      </c>
      <c r="L290" s="108"/>
      <c r="M290" s="108"/>
      <c r="N290" s="108">
        <v>0.3</v>
      </c>
      <c r="O290" s="109"/>
      <c r="P290" s="110"/>
    </row>
    <row r="291" spans="2:20" ht="20.100000000000001" customHeight="1">
      <c r="B291" s="186" t="s">
        <v>145</v>
      </c>
      <c r="C291" s="130"/>
      <c r="D291" s="130"/>
      <c r="E291" s="399">
        <f>IF(OR($H$291&lt;&gt;"",$K$291&lt;&gt;""),SUM($H$291,$K$291),"")</f>
        <v>1</v>
      </c>
      <c r="F291" s="399"/>
      <c r="G291" s="399"/>
      <c r="H291" s="109">
        <v>1</v>
      </c>
      <c r="I291" s="117"/>
      <c r="J291" s="400"/>
      <c r="K291" s="108">
        <v>0</v>
      </c>
      <c r="L291" s="108"/>
      <c r="M291" s="108"/>
      <c r="N291" s="108">
        <v>1</v>
      </c>
      <c r="O291" s="109"/>
      <c r="P291" s="110"/>
    </row>
    <row r="292" spans="2:20" ht="20.100000000000001" customHeight="1">
      <c r="B292" s="303" t="s">
        <v>150</v>
      </c>
      <c r="C292" s="102"/>
      <c r="D292" s="102"/>
      <c r="E292" s="102"/>
      <c r="F292" s="102"/>
      <c r="G292" s="102"/>
      <c r="H292" s="102"/>
      <c r="I292" s="102"/>
      <c r="J292" s="102"/>
      <c r="K292" s="102"/>
      <c r="L292" s="102"/>
      <c r="M292" s="103"/>
      <c r="N292" s="109">
        <v>40</v>
      </c>
      <c r="O292" s="117"/>
      <c r="P292" s="37" t="s">
        <v>488</v>
      </c>
    </row>
    <row r="293" spans="2:20" ht="20.100000000000001" customHeight="1">
      <c r="B293" s="339" t="s">
        <v>152</v>
      </c>
      <c r="C293" s="97"/>
      <c r="D293" s="97"/>
      <c r="E293" s="97"/>
      <c r="F293" s="97"/>
      <c r="G293" s="97"/>
      <c r="H293" s="97"/>
      <c r="I293" s="97"/>
      <c r="J293" s="97"/>
      <c r="K293" s="97"/>
      <c r="L293" s="97"/>
      <c r="M293" s="97"/>
      <c r="N293" s="97"/>
      <c r="O293" s="97"/>
      <c r="P293" s="98"/>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01" t="s">
        <v>148</v>
      </c>
      <c r="K300" s="102"/>
      <c r="L300" s="103"/>
      <c r="M300" s="101" t="s">
        <v>149</v>
      </c>
      <c r="N300" s="102"/>
      <c r="O300" s="102"/>
      <c r="P300" s="263"/>
    </row>
    <row r="301" spans="2:20" ht="20.100000000000001" customHeight="1">
      <c r="B301" s="186" t="s">
        <v>156</v>
      </c>
      <c r="C301" s="130"/>
      <c r="D301" s="130"/>
      <c r="E301" s="130"/>
      <c r="F301" s="130"/>
      <c r="G301" s="194">
        <f>IF(OR($J$301&lt;&gt;"",$M$301&lt;&gt;""),SUM($J$301,$M$301),"")</f>
        <v>0</v>
      </c>
      <c r="H301" s="195"/>
      <c r="I301" s="196"/>
      <c r="J301" s="108">
        <v>0</v>
      </c>
      <c r="K301" s="108"/>
      <c r="L301" s="108"/>
      <c r="M301" s="108">
        <v>0</v>
      </c>
      <c r="N301" s="108"/>
      <c r="O301" s="109"/>
      <c r="P301" s="110"/>
    </row>
    <row r="302" spans="2:20" ht="20.100000000000001" customHeight="1">
      <c r="B302" s="186" t="s">
        <v>157</v>
      </c>
      <c r="C302" s="130"/>
      <c r="D302" s="130"/>
      <c r="E302" s="130"/>
      <c r="F302" s="130"/>
      <c r="G302" s="194">
        <f>IF(OR($J$302&lt;&gt;"",$M$302&lt;&gt;""),SUM($J$302,$M$302),"")</f>
        <v>3</v>
      </c>
      <c r="H302" s="195"/>
      <c r="I302" s="196"/>
      <c r="J302" s="108">
        <v>1</v>
      </c>
      <c r="K302" s="108"/>
      <c r="L302" s="108"/>
      <c r="M302" s="108">
        <v>2</v>
      </c>
      <c r="N302" s="108"/>
      <c r="O302" s="109"/>
      <c r="P302" s="110"/>
    </row>
    <row r="303" spans="2:20" ht="20.100000000000001" customHeight="1">
      <c r="B303" s="186" t="s">
        <v>158</v>
      </c>
      <c r="C303" s="130"/>
      <c r="D303" s="130"/>
      <c r="E303" s="130"/>
      <c r="F303" s="130"/>
      <c r="G303" s="194">
        <f>IF(OR($J$303&lt;&gt;"",$M$303&lt;&gt;""),SUM($J$303,$M$303),"")</f>
        <v>1</v>
      </c>
      <c r="H303" s="195"/>
      <c r="I303" s="196"/>
      <c r="J303" s="108">
        <v>0</v>
      </c>
      <c r="K303" s="108"/>
      <c r="L303" s="108"/>
      <c r="M303" s="108">
        <v>1</v>
      </c>
      <c r="N303" s="108"/>
      <c r="O303" s="109"/>
      <c r="P303" s="110"/>
    </row>
    <row r="304" spans="2:20" ht="20.100000000000001" customHeight="1">
      <c r="B304" s="186" t="s">
        <v>390</v>
      </c>
      <c r="C304" s="130"/>
      <c r="D304" s="130"/>
      <c r="E304" s="130"/>
      <c r="F304" s="130"/>
      <c r="G304" s="194">
        <f>IF(OR($J$304&lt;&gt;"",$M$304&lt;&gt;""),SUM($J$304,$M$304),"")</f>
        <v>2</v>
      </c>
      <c r="H304" s="195"/>
      <c r="I304" s="196"/>
      <c r="J304" s="108">
        <v>0</v>
      </c>
      <c r="K304" s="108"/>
      <c r="L304" s="108"/>
      <c r="M304" s="108">
        <v>2</v>
      </c>
      <c r="N304" s="108"/>
      <c r="O304" s="109"/>
      <c r="P304" s="110"/>
    </row>
    <row r="305" spans="1:20" ht="20.100000000000001" customHeight="1" thickBot="1">
      <c r="B305" s="256" t="s">
        <v>159</v>
      </c>
      <c r="C305" s="257"/>
      <c r="D305" s="257"/>
      <c r="E305" s="257"/>
      <c r="F305" s="257"/>
      <c r="G305" s="381">
        <f>IF(OR($J$305&lt;&gt;"",$M$305&lt;&gt;""),SUM($J$305,$M$305),"")</f>
        <v>0</v>
      </c>
      <c r="H305" s="382"/>
      <c r="I305" s="383"/>
      <c r="J305" s="127">
        <v>0</v>
      </c>
      <c r="K305" s="127"/>
      <c r="L305" s="127"/>
      <c r="M305" s="127">
        <v>0</v>
      </c>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01" t="s">
        <v>148</v>
      </c>
      <c r="K309" s="102"/>
      <c r="L309" s="103"/>
      <c r="M309" s="101" t="s">
        <v>149</v>
      </c>
      <c r="N309" s="102"/>
      <c r="O309" s="102"/>
      <c r="P309" s="263"/>
    </row>
    <row r="310" spans="1:20" ht="20.100000000000001" customHeight="1">
      <c r="B310" s="186" t="s">
        <v>161</v>
      </c>
      <c r="C310" s="130"/>
      <c r="D310" s="130"/>
      <c r="E310" s="130"/>
      <c r="F310" s="130"/>
      <c r="G310" s="194">
        <f>IF(OR($J$310&lt;&gt;"",$M$310&lt;&gt;""),SUM($J$310,$M$310),"")</f>
        <v>0</v>
      </c>
      <c r="H310" s="195"/>
      <c r="I310" s="196"/>
      <c r="J310" s="108">
        <v>0</v>
      </c>
      <c r="K310" s="108"/>
      <c r="L310" s="108"/>
      <c r="M310" s="108">
        <v>0</v>
      </c>
      <c r="N310" s="108"/>
      <c r="O310" s="109"/>
      <c r="P310" s="110"/>
    </row>
    <row r="311" spans="1:20" ht="20.100000000000001" customHeight="1">
      <c r="B311" s="186" t="s">
        <v>162</v>
      </c>
      <c r="C311" s="130"/>
      <c r="D311" s="130"/>
      <c r="E311" s="130"/>
      <c r="F311" s="130"/>
      <c r="G311" s="194">
        <f>IF(OR($J$311&lt;&gt;"",$M$311&lt;&gt;""),SUM($J$311,$M$311),"")</f>
        <v>0</v>
      </c>
      <c r="H311" s="195"/>
      <c r="I311" s="196"/>
      <c r="J311" s="108">
        <v>0</v>
      </c>
      <c r="K311" s="108"/>
      <c r="L311" s="108"/>
      <c r="M311" s="108">
        <v>0</v>
      </c>
      <c r="N311" s="108"/>
      <c r="O311" s="109"/>
      <c r="P311" s="110"/>
    </row>
    <row r="312" spans="1:20" ht="20.100000000000001" customHeight="1">
      <c r="B312" s="186" t="s">
        <v>163</v>
      </c>
      <c r="C312" s="130"/>
      <c r="D312" s="130"/>
      <c r="E312" s="130"/>
      <c r="F312" s="130"/>
      <c r="G312" s="194">
        <f>IF(OR($J$312&lt;&gt;"",$M$312&lt;&gt;""),SUM($J$312,$M$312),"")</f>
        <v>0</v>
      </c>
      <c r="H312" s="195"/>
      <c r="I312" s="196"/>
      <c r="J312" s="108">
        <v>0</v>
      </c>
      <c r="K312" s="108"/>
      <c r="L312" s="108"/>
      <c r="M312" s="108">
        <v>0</v>
      </c>
      <c r="N312" s="108"/>
      <c r="O312" s="109"/>
      <c r="P312" s="110"/>
    </row>
    <row r="313" spans="1:20" ht="20.100000000000001" customHeight="1">
      <c r="B313" s="186" t="s">
        <v>164</v>
      </c>
      <c r="C313" s="130"/>
      <c r="D313" s="130"/>
      <c r="E313" s="130"/>
      <c r="F313" s="130"/>
      <c r="G313" s="194">
        <f>IF(OR($J$313&lt;&gt;"",$M$313&lt;&gt;""),SUM($J$313,$M$313),"")</f>
        <v>0</v>
      </c>
      <c r="H313" s="195"/>
      <c r="I313" s="196"/>
      <c r="J313" s="108">
        <v>0</v>
      </c>
      <c r="K313" s="108"/>
      <c r="L313" s="108"/>
      <c r="M313" s="108">
        <v>0</v>
      </c>
      <c r="N313" s="108"/>
      <c r="O313" s="109"/>
      <c r="P313" s="110"/>
    </row>
    <row r="314" spans="1:20" ht="20.100000000000001" customHeight="1">
      <c r="B314" s="186" t="s">
        <v>165</v>
      </c>
      <c r="C314" s="130"/>
      <c r="D314" s="130"/>
      <c r="E314" s="130"/>
      <c r="F314" s="130"/>
      <c r="G314" s="194">
        <f>IF(OR($J$314&lt;&gt;"",$M$314&lt;&gt;""),SUM($J$314,$M$314),"")</f>
        <v>0</v>
      </c>
      <c r="H314" s="195"/>
      <c r="I314" s="196"/>
      <c r="J314" s="108">
        <v>0</v>
      </c>
      <c r="K314" s="108"/>
      <c r="L314" s="108"/>
      <c r="M314" s="108">
        <v>0</v>
      </c>
      <c r="N314" s="108"/>
      <c r="O314" s="109"/>
      <c r="P314" s="110"/>
    </row>
    <row r="315" spans="1:20" ht="20.100000000000001" customHeight="1">
      <c r="B315" s="259" t="s">
        <v>166</v>
      </c>
      <c r="C315" s="260"/>
      <c r="D315" s="260"/>
      <c r="E315" s="260"/>
      <c r="F315" s="260"/>
      <c r="G315" s="194">
        <f>IF(OR($J$315&lt;&gt;"",$M$315&lt;&gt;""),SUM($J$315,$M$315),"")</f>
        <v>0</v>
      </c>
      <c r="H315" s="195"/>
      <c r="I315" s="196"/>
      <c r="J315" s="108">
        <v>0</v>
      </c>
      <c r="K315" s="108"/>
      <c r="L315" s="108"/>
      <c r="M315" s="108">
        <v>0</v>
      </c>
      <c r="N315" s="108"/>
      <c r="O315" s="109"/>
      <c r="P315" s="110"/>
    </row>
    <row r="316" spans="1:20" ht="20.100000000000001" customHeight="1">
      <c r="A316" s="4"/>
      <c r="B316" s="102" t="s">
        <v>400</v>
      </c>
      <c r="C316" s="102"/>
      <c r="D316" s="102"/>
      <c r="E316" s="102"/>
      <c r="F316" s="103"/>
      <c r="G316" s="194">
        <f>IF(OR($J$316&lt;&gt;"",$M$316&lt;&gt;""),SUM($J$316,$M$316),"")</f>
        <v>0</v>
      </c>
      <c r="H316" s="195"/>
      <c r="I316" s="196"/>
      <c r="J316" s="108">
        <v>0</v>
      </c>
      <c r="K316" s="108"/>
      <c r="L316" s="108"/>
      <c r="M316" s="108">
        <v>0</v>
      </c>
      <c r="N316" s="108"/>
      <c r="O316" s="109"/>
      <c r="P316" s="110"/>
    </row>
    <row r="317" spans="1:20" ht="20.100000000000001" customHeight="1" thickBot="1">
      <c r="A317" s="4"/>
      <c r="B317" s="125" t="s">
        <v>401</v>
      </c>
      <c r="C317" s="125"/>
      <c r="D317" s="125"/>
      <c r="E317" s="125"/>
      <c r="F317" s="126"/>
      <c r="G317" s="381">
        <f>IF(OR($J$317&lt;&gt;"",$M$317&lt;&gt;""),SUM($J$317,$M$317),"")</f>
        <v>0</v>
      </c>
      <c r="H317" s="382"/>
      <c r="I317" s="383"/>
      <c r="J317" s="127">
        <v>0</v>
      </c>
      <c r="K317" s="127"/>
      <c r="L317" s="127"/>
      <c r="M317" s="127">
        <v>0</v>
      </c>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20</v>
      </c>
      <c r="H320" s="47" t="s">
        <v>486</v>
      </c>
      <c r="I320" s="29">
        <v>0</v>
      </c>
      <c r="J320" s="47" t="s">
        <v>487</v>
      </c>
      <c r="K320" s="48" t="s">
        <v>435</v>
      </c>
      <c r="L320" s="29">
        <v>8</v>
      </c>
      <c r="M320" s="47" t="s">
        <v>486</v>
      </c>
      <c r="N320" s="29">
        <v>0</v>
      </c>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6" t="s">
        <v>139</v>
      </c>
      <c r="C322" s="130"/>
      <c r="D322" s="130"/>
      <c r="E322" s="130"/>
      <c r="F322" s="109">
        <v>0</v>
      </c>
      <c r="G322" s="117"/>
      <c r="H322" s="117"/>
      <c r="I322" s="117"/>
      <c r="J322" s="50" t="s">
        <v>477</v>
      </c>
      <c r="K322" s="109">
        <v>0</v>
      </c>
      <c r="L322" s="117"/>
      <c r="M322" s="117"/>
      <c r="N322" s="117"/>
      <c r="O322" s="117"/>
      <c r="P322" s="37" t="s">
        <v>477</v>
      </c>
    </row>
    <row r="323" spans="2:20" ht="20.100000000000001" customHeight="1" thickBot="1">
      <c r="B323" s="256" t="s">
        <v>138</v>
      </c>
      <c r="C323" s="257"/>
      <c r="D323" s="257"/>
      <c r="E323" s="257"/>
      <c r="F323" s="128">
        <v>1</v>
      </c>
      <c r="G323" s="240"/>
      <c r="H323" s="240"/>
      <c r="I323" s="240"/>
      <c r="J323" s="51" t="s">
        <v>477</v>
      </c>
      <c r="K323" s="128">
        <v>1</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3"/>
      <c r="D326" s="363"/>
      <c r="E326" s="300"/>
      <c r="F326" s="374" t="s">
        <v>391</v>
      </c>
      <c r="G326" s="85"/>
      <c r="H326" s="85"/>
      <c r="I326" s="85"/>
      <c r="J326" s="85"/>
      <c r="K326" s="86"/>
      <c r="L326" s="375"/>
      <c r="M326" s="376"/>
      <c r="N326" s="376"/>
      <c r="O326" s="376"/>
      <c r="P326" s="377"/>
    </row>
    <row r="327" spans="2:20" ht="20.100000000000001" customHeight="1">
      <c r="B327" s="364"/>
      <c r="C327" s="365"/>
      <c r="D327" s="365"/>
      <c r="E327" s="366"/>
      <c r="F327" s="136"/>
      <c r="G327" s="91"/>
      <c r="H327" s="91"/>
      <c r="I327" s="91"/>
      <c r="J327" s="91"/>
      <c r="K327" s="92"/>
      <c r="L327" s="378"/>
      <c r="M327" s="379"/>
      <c r="N327" s="379"/>
      <c r="O327" s="379"/>
      <c r="P327" s="380"/>
    </row>
    <row r="328" spans="2:20" ht="20.100000000000001" customHeight="1">
      <c r="B328" s="364"/>
      <c r="C328" s="365"/>
      <c r="D328" s="365"/>
      <c r="E328" s="366"/>
      <c r="F328" s="134" t="s">
        <v>173</v>
      </c>
      <c r="G328" s="112"/>
      <c r="H328" s="112"/>
      <c r="I328" s="112"/>
      <c r="J328" s="112"/>
      <c r="K328" s="113"/>
      <c r="L328" s="160"/>
      <c r="M328" s="161"/>
      <c r="N328" s="161"/>
      <c r="O328" s="161"/>
      <c r="P328" s="371" t="s">
        <v>437</v>
      </c>
    </row>
    <row r="329" spans="2:20" ht="20.100000000000001" customHeight="1">
      <c r="B329" s="364"/>
      <c r="C329" s="365"/>
      <c r="D329" s="365"/>
      <c r="E329" s="366"/>
      <c r="F329" s="135"/>
      <c r="G329" s="88"/>
      <c r="H329" s="88"/>
      <c r="I329" s="88"/>
      <c r="J329" s="88"/>
      <c r="K329" s="89"/>
      <c r="L329" s="163"/>
      <c r="M329" s="164"/>
      <c r="N329" s="164"/>
      <c r="O329" s="164"/>
      <c r="P329" s="372"/>
    </row>
    <row r="330" spans="2:20" ht="20.100000000000001" customHeight="1">
      <c r="B330" s="301"/>
      <c r="C330" s="323"/>
      <c r="D330" s="323"/>
      <c r="E330" s="302"/>
      <c r="F330" s="136"/>
      <c r="G330" s="91"/>
      <c r="H330" s="91"/>
      <c r="I330" s="91"/>
      <c r="J330" s="91"/>
      <c r="K330" s="92"/>
      <c r="L330" s="166"/>
      <c r="M330" s="167"/>
      <c r="N330" s="167"/>
      <c r="O330" s="167"/>
      <c r="P330" s="373"/>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93" t="s">
        <v>2545</v>
      </c>
      <c r="M338" s="94"/>
      <c r="N338" s="94"/>
      <c r="O338" s="94"/>
      <c r="P338" s="95"/>
    </row>
    <row r="339" spans="2:20" ht="20.100000000000001" customHeight="1">
      <c r="B339" s="364"/>
      <c r="C339" s="365"/>
      <c r="D339" s="365"/>
      <c r="E339" s="365"/>
      <c r="F339" s="366"/>
      <c r="G339" s="134" t="s">
        <v>441</v>
      </c>
      <c r="H339" s="113"/>
      <c r="I339" s="109" t="s">
        <v>2545</v>
      </c>
      <c r="J339" s="117"/>
      <c r="K339" s="117"/>
      <c r="L339" s="117"/>
      <c r="M339" s="117"/>
      <c r="N339" s="117"/>
      <c r="O339" s="117"/>
      <c r="P339" s="118"/>
    </row>
    <row r="340" spans="2:20" ht="20.100000000000001" customHeight="1">
      <c r="B340" s="364"/>
      <c r="C340" s="365"/>
      <c r="D340" s="365"/>
      <c r="E340" s="365"/>
      <c r="F340" s="366"/>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t="s">
        <v>2559</v>
      </c>
      <c r="N341" s="122"/>
      <c r="O341" s="122"/>
      <c r="P341" s="123"/>
    </row>
    <row r="342" spans="2:20" ht="20.100000000000001" customHeight="1">
      <c r="B342" s="339"/>
      <c r="C342" s="97"/>
      <c r="D342" s="97"/>
      <c r="E342" s="97"/>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c r="I344" s="28">
        <v>0</v>
      </c>
      <c r="J344" s="28">
        <v>0</v>
      </c>
      <c r="K344" s="28"/>
      <c r="L344" s="28"/>
      <c r="M344" s="28"/>
      <c r="N344" s="28"/>
      <c r="O344" s="28"/>
      <c r="P344" s="28"/>
      <c r="Q344" s="12"/>
    </row>
    <row r="345" spans="2:20" ht="20.100000000000001" customHeight="1">
      <c r="B345" s="111" t="s">
        <v>181</v>
      </c>
      <c r="C345" s="112"/>
      <c r="D345" s="112"/>
      <c r="E345" s="112"/>
      <c r="F345" s="113"/>
      <c r="G345" s="28"/>
      <c r="H345" s="28"/>
      <c r="I345" s="28">
        <v>0</v>
      </c>
      <c r="J345" s="28">
        <v>1</v>
      </c>
      <c r="K345" s="28"/>
      <c r="L345" s="28"/>
      <c r="M345" s="28"/>
      <c r="N345" s="28"/>
      <c r="O345" s="28"/>
      <c r="P345" s="28"/>
      <c r="Q345" s="12"/>
    </row>
    <row r="346" spans="2:20" ht="20.100000000000001" customHeight="1">
      <c r="B346" s="354" t="s">
        <v>182</v>
      </c>
      <c r="C346" s="355"/>
      <c r="D346" s="101" t="s">
        <v>183</v>
      </c>
      <c r="E346" s="102"/>
      <c r="F346" s="103"/>
      <c r="G346" s="28"/>
      <c r="H346" s="28"/>
      <c r="I346" s="28">
        <v>0</v>
      </c>
      <c r="J346" s="28">
        <v>1</v>
      </c>
      <c r="K346" s="28"/>
      <c r="L346" s="28"/>
      <c r="M346" s="28"/>
      <c r="N346" s="28"/>
      <c r="O346" s="28"/>
      <c r="P346" s="28"/>
      <c r="Q346" s="12"/>
    </row>
    <row r="347" spans="2:20" ht="20.100000000000001" customHeight="1">
      <c r="B347" s="356"/>
      <c r="C347" s="357"/>
      <c r="D347" s="134" t="s">
        <v>184</v>
      </c>
      <c r="E347" s="112"/>
      <c r="F347" s="113"/>
      <c r="G347" s="352"/>
      <c r="H347" s="352"/>
      <c r="I347" s="352">
        <v>0</v>
      </c>
      <c r="J347" s="352">
        <v>1</v>
      </c>
      <c r="K347" s="352"/>
      <c r="L347" s="352"/>
      <c r="M347" s="352"/>
      <c r="N347" s="352"/>
      <c r="O347" s="352"/>
      <c r="P347" s="352"/>
      <c r="Q347" s="12"/>
    </row>
    <row r="348" spans="2:20" ht="20.100000000000001" customHeight="1">
      <c r="B348" s="356"/>
      <c r="C348" s="357"/>
      <c r="D348" s="136"/>
      <c r="E348" s="91"/>
      <c r="F348" s="92"/>
      <c r="G348" s="353"/>
      <c r="H348" s="353"/>
      <c r="I348" s="353"/>
      <c r="J348" s="353"/>
      <c r="K348" s="353"/>
      <c r="L348" s="353"/>
      <c r="M348" s="353"/>
      <c r="N348" s="353"/>
      <c r="O348" s="353"/>
      <c r="P348" s="353"/>
      <c r="Q348" s="12"/>
    </row>
    <row r="349" spans="2:20" ht="20.100000000000001" customHeight="1">
      <c r="B349" s="356"/>
      <c r="C349" s="357"/>
      <c r="D349" s="134" t="s">
        <v>185</v>
      </c>
      <c r="E349" s="112"/>
      <c r="F349" s="113"/>
      <c r="G349" s="352"/>
      <c r="H349" s="352"/>
      <c r="I349" s="352">
        <v>1</v>
      </c>
      <c r="J349" s="352">
        <v>0</v>
      </c>
      <c r="K349" s="352"/>
      <c r="L349" s="352"/>
      <c r="M349" s="352"/>
      <c r="N349" s="352"/>
      <c r="O349" s="352"/>
      <c r="P349" s="352"/>
      <c r="Q349" s="12"/>
    </row>
    <row r="350" spans="2:20" ht="20.100000000000001" customHeight="1">
      <c r="B350" s="356"/>
      <c r="C350" s="357"/>
      <c r="D350" s="136"/>
      <c r="E350" s="91"/>
      <c r="F350" s="92"/>
      <c r="G350" s="353"/>
      <c r="H350" s="353"/>
      <c r="I350" s="353"/>
      <c r="J350" s="353"/>
      <c r="K350" s="353"/>
      <c r="L350" s="353"/>
      <c r="M350" s="353"/>
      <c r="N350" s="353"/>
      <c r="O350" s="353"/>
      <c r="P350" s="353"/>
      <c r="Q350" s="12"/>
    </row>
    <row r="351" spans="2:20" ht="20.100000000000001" customHeight="1">
      <c r="B351" s="356"/>
      <c r="C351" s="357"/>
      <c r="D351" s="134" t="s">
        <v>186</v>
      </c>
      <c r="E351" s="112"/>
      <c r="F351" s="113"/>
      <c r="G351" s="352"/>
      <c r="H351" s="352"/>
      <c r="I351" s="352">
        <v>1</v>
      </c>
      <c r="J351" s="352">
        <v>2</v>
      </c>
      <c r="K351" s="352"/>
      <c r="L351" s="352"/>
      <c r="M351" s="352"/>
      <c r="N351" s="352"/>
      <c r="O351" s="352"/>
      <c r="P351" s="352"/>
      <c r="Q351" s="12"/>
    </row>
    <row r="352" spans="2:20" ht="20.100000000000001" customHeight="1">
      <c r="B352" s="356"/>
      <c r="C352" s="357"/>
      <c r="D352" s="136"/>
      <c r="E352" s="91"/>
      <c r="F352" s="92"/>
      <c r="G352" s="353"/>
      <c r="H352" s="353"/>
      <c r="I352" s="353"/>
      <c r="J352" s="353"/>
      <c r="K352" s="353"/>
      <c r="L352" s="353"/>
      <c r="M352" s="353"/>
      <c r="N352" s="353"/>
      <c r="O352" s="353"/>
      <c r="P352" s="353"/>
      <c r="Q352" s="12"/>
    </row>
    <row r="353" spans="1:20" ht="20.100000000000001" customHeight="1">
      <c r="B353" s="358"/>
      <c r="C353" s="359"/>
      <c r="D353" s="101" t="s">
        <v>187</v>
      </c>
      <c r="E353" s="102"/>
      <c r="F353" s="103"/>
      <c r="G353" s="28"/>
      <c r="H353" s="28"/>
      <c r="I353" s="28">
        <v>0</v>
      </c>
      <c r="J353" s="28">
        <v>0</v>
      </c>
      <c r="K353" s="28"/>
      <c r="L353" s="28"/>
      <c r="M353" s="28"/>
      <c r="N353" s="28"/>
      <c r="O353" s="28"/>
      <c r="P353" s="28"/>
      <c r="Q353" s="12"/>
    </row>
    <row r="354" spans="1:20" ht="20.100000000000001" customHeight="1" thickBot="1">
      <c r="B354" s="256" t="s">
        <v>188</v>
      </c>
      <c r="C354" s="257"/>
      <c r="D354" s="257"/>
      <c r="E354" s="257"/>
      <c r="F354" s="257"/>
      <c r="G354" s="257"/>
      <c r="H354" s="128" t="s">
        <v>2545</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7"/>
      <c r="D358" s="237"/>
      <c r="E358" s="237"/>
      <c r="F358" s="349" t="s">
        <v>2560</v>
      </c>
      <c r="G358" s="350"/>
      <c r="H358" s="350"/>
      <c r="I358" s="350"/>
      <c r="J358" s="350"/>
      <c r="K358" s="350"/>
      <c r="L358" s="350"/>
      <c r="M358" s="350"/>
      <c r="N358" s="350"/>
      <c r="O358" s="350"/>
      <c r="P358" s="351"/>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2561</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5"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6" t="s">
        <v>462</v>
      </c>
      <c r="I363" s="340"/>
      <c r="J363" s="340"/>
      <c r="K363" s="340"/>
      <c r="L363" s="340"/>
      <c r="M363" s="340"/>
      <c r="N363" s="340"/>
      <c r="O363" s="340"/>
      <c r="P363" s="347"/>
      <c r="S363" s="15" t="str">
        <f>IF($F$360=MST!$CF$7,IF(AND($G$362="",$G$363="",$G$364=""),"未記入",""),"")</f>
        <v/>
      </c>
    </row>
    <row r="364" spans="1:20" ht="20.100000000000001" customHeight="1">
      <c r="B364" s="186"/>
      <c r="C364" s="130"/>
      <c r="D364" s="130"/>
      <c r="E364" s="130"/>
      <c r="F364" s="171"/>
      <c r="G364" s="14"/>
      <c r="H364" s="345"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2544</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2544</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2562</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t="s">
        <v>2563</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2564</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t="s">
        <v>251</v>
      </c>
      <c r="J375" s="108"/>
      <c r="K375" s="108"/>
      <c r="L375" s="108"/>
      <c r="M375" s="109" t="s">
        <v>2570</v>
      </c>
      <c r="N375" s="117"/>
      <c r="O375" s="117"/>
      <c r="P375" s="118"/>
    </row>
    <row r="376" spans="2:20" ht="20.100000000000001" customHeight="1">
      <c r="B376" s="186"/>
      <c r="C376" s="130"/>
      <c r="D376" s="130"/>
      <c r="E376" s="101" t="s">
        <v>210</v>
      </c>
      <c r="F376" s="102"/>
      <c r="G376" s="102"/>
      <c r="H376" s="103"/>
      <c r="I376" s="109">
        <v>69</v>
      </c>
      <c r="J376" s="117"/>
      <c r="K376" s="117"/>
      <c r="L376" s="55" t="s">
        <v>480</v>
      </c>
      <c r="M376" s="109">
        <v>85</v>
      </c>
      <c r="N376" s="117"/>
      <c r="O376" s="117"/>
      <c r="P376" s="40" t="s">
        <v>480</v>
      </c>
    </row>
    <row r="377" spans="2:20" ht="20.100000000000001" customHeight="1">
      <c r="B377" s="186" t="s">
        <v>45</v>
      </c>
      <c r="C377" s="130"/>
      <c r="D377" s="130"/>
      <c r="E377" s="101" t="s">
        <v>211</v>
      </c>
      <c r="F377" s="102"/>
      <c r="G377" s="102"/>
      <c r="H377" s="103"/>
      <c r="I377" s="109">
        <v>12.413</v>
      </c>
      <c r="J377" s="117"/>
      <c r="K377" s="117"/>
      <c r="L377" s="55" t="s">
        <v>472</v>
      </c>
      <c r="M377" s="109">
        <v>12.413</v>
      </c>
      <c r="N377" s="117"/>
      <c r="O377" s="117"/>
      <c r="P377" s="40" t="s">
        <v>472</v>
      </c>
    </row>
    <row r="378" spans="2:20" ht="20.100000000000001" customHeight="1">
      <c r="B378" s="186"/>
      <c r="C378" s="130"/>
      <c r="D378" s="130"/>
      <c r="E378" s="101" t="s">
        <v>212</v>
      </c>
      <c r="F378" s="102"/>
      <c r="G378" s="102"/>
      <c r="H378" s="103"/>
      <c r="I378" s="108" t="s">
        <v>2359</v>
      </c>
      <c r="J378" s="108"/>
      <c r="K378" s="108"/>
      <c r="L378" s="108"/>
      <c r="M378" s="110" t="s">
        <v>2359</v>
      </c>
      <c r="N378" s="341"/>
      <c r="O378" s="341"/>
      <c r="P378" s="341"/>
      <c r="Q378" s="12"/>
    </row>
    <row r="379" spans="2:20" ht="20.100000000000001" customHeight="1">
      <c r="B379" s="186"/>
      <c r="C379" s="130"/>
      <c r="D379" s="130"/>
      <c r="E379" s="101" t="s">
        <v>58</v>
      </c>
      <c r="F379" s="102"/>
      <c r="G379" s="102"/>
      <c r="H379" s="103"/>
      <c r="I379" s="108" t="s">
        <v>2360</v>
      </c>
      <c r="J379" s="108"/>
      <c r="K379" s="108"/>
      <c r="L379" s="108"/>
      <c r="M379" s="110" t="s">
        <v>2360</v>
      </c>
      <c r="N379" s="341"/>
      <c r="O379" s="341"/>
      <c r="P379" s="341"/>
      <c r="Q379" s="12"/>
    </row>
    <row r="380" spans="2:20" ht="20.100000000000001" customHeight="1">
      <c r="B380" s="186"/>
      <c r="C380" s="130"/>
      <c r="D380" s="130"/>
      <c r="E380" s="101" t="s">
        <v>213</v>
      </c>
      <c r="F380" s="102"/>
      <c r="G380" s="102"/>
      <c r="H380" s="103"/>
      <c r="I380" s="108" t="s">
        <v>2360</v>
      </c>
      <c r="J380" s="108"/>
      <c r="K380" s="108"/>
      <c r="L380" s="108"/>
      <c r="M380" s="110" t="s">
        <v>2360</v>
      </c>
      <c r="N380" s="341"/>
      <c r="O380" s="341"/>
      <c r="P380" s="341"/>
      <c r="Q380" s="12"/>
    </row>
    <row r="381" spans="2:20" ht="20.100000000000001" customHeight="1">
      <c r="B381" s="111" t="s">
        <v>203</v>
      </c>
      <c r="C381" s="112"/>
      <c r="D381" s="113"/>
      <c r="E381" s="101" t="s">
        <v>214</v>
      </c>
      <c r="F381" s="102"/>
      <c r="G381" s="102"/>
      <c r="H381" s="103"/>
      <c r="I381" s="109">
        <v>0</v>
      </c>
      <c r="J381" s="117"/>
      <c r="K381" s="117"/>
      <c r="L381" s="50" t="s">
        <v>481</v>
      </c>
      <c r="M381" s="109">
        <v>0</v>
      </c>
      <c r="N381" s="117"/>
      <c r="O381" s="117"/>
      <c r="P381" s="37" t="s">
        <v>481</v>
      </c>
    </row>
    <row r="382" spans="2:20" ht="20.100000000000001" customHeight="1">
      <c r="B382" s="90"/>
      <c r="C382" s="91"/>
      <c r="D382" s="92"/>
      <c r="E382" s="101" t="s">
        <v>215</v>
      </c>
      <c r="F382" s="102"/>
      <c r="G382" s="102"/>
      <c r="H382" s="103"/>
      <c r="I382" s="109">
        <v>0</v>
      </c>
      <c r="J382" s="117"/>
      <c r="K382" s="117"/>
      <c r="L382" s="50" t="s">
        <v>481</v>
      </c>
      <c r="M382" s="109">
        <v>0</v>
      </c>
      <c r="N382" s="117"/>
      <c r="O382" s="117"/>
      <c r="P382" s="37" t="s">
        <v>481</v>
      </c>
    </row>
    <row r="383" spans="2:20" ht="20.100000000000001" customHeight="1">
      <c r="B383" s="339" t="s">
        <v>204</v>
      </c>
      <c r="C383" s="97"/>
      <c r="D383" s="97"/>
      <c r="E383" s="97"/>
      <c r="F383" s="97"/>
      <c r="G383" s="97"/>
      <c r="H383" s="267"/>
      <c r="I383" s="109">
        <v>93000</v>
      </c>
      <c r="J383" s="117"/>
      <c r="K383" s="117"/>
      <c r="L383" s="50" t="s">
        <v>481</v>
      </c>
      <c r="M383" s="109">
        <v>93000</v>
      </c>
      <c r="N383" s="117"/>
      <c r="O383" s="117"/>
      <c r="P383" s="37" t="s">
        <v>481</v>
      </c>
    </row>
    <row r="384" spans="2:20" ht="20.100000000000001" customHeight="1">
      <c r="B384" s="258"/>
      <c r="C384" s="101" t="s">
        <v>205</v>
      </c>
      <c r="D384" s="102"/>
      <c r="E384" s="102"/>
      <c r="F384" s="102"/>
      <c r="G384" s="102"/>
      <c r="H384" s="103"/>
      <c r="I384" s="109">
        <v>28000</v>
      </c>
      <c r="J384" s="117"/>
      <c r="K384" s="117"/>
      <c r="L384" s="50" t="s">
        <v>481</v>
      </c>
      <c r="M384" s="109">
        <v>28000</v>
      </c>
      <c r="N384" s="117"/>
      <c r="O384" s="117"/>
      <c r="P384" s="37" t="s">
        <v>481</v>
      </c>
    </row>
    <row r="385" spans="2:20" ht="20.100000000000001" customHeight="1">
      <c r="B385" s="186"/>
      <c r="C385" s="338" t="s">
        <v>207</v>
      </c>
      <c r="D385" s="137" t="s">
        <v>206</v>
      </c>
      <c r="E385" s="340"/>
      <c r="F385" s="340"/>
      <c r="G385" s="340"/>
      <c r="H385" s="138"/>
      <c r="I385" s="109"/>
      <c r="J385" s="117"/>
      <c r="K385" s="117"/>
      <c r="L385" s="50" t="s">
        <v>481</v>
      </c>
      <c r="M385" s="109"/>
      <c r="N385" s="117"/>
      <c r="O385" s="117"/>
      <c r="P385" s="37" t="s">
        <v>481</v>
      </c>
    </row>
    <row r="386" spans="2:20" ht="20.100000000000001" customHeight="1">
      <c r="B386" s="186"/>
      <c r="C386" s="338"/>
      <c r="D386" s="338" t="s">
        <v>208</v>
      </c>
      <c r="E386" s="101" t="s">
        <v>216</v>
      </c>
      <c r="F386" s="102"/>
      <c r="G386" s="102"/>
      <c r="H386" s="103"/>
      <c r="I386" s="109">
        <v>40000</v>
      </c>
      <c r="J386" s="117"/>
      <c r="K386" s="117"/>
      <c r="L386" s="50" t="s">
        <v>481</v>
      </c>
      <c r="M386" s="109">
        <v>40000</v>
      </c>
      <c r="N386" s="117"/>
      <c r="O386" s="117"/>
      <c r="P386" s="37" t="s">
        <v>481</v>
      </c>
    </row>
    <row r="387" spans="2:20" ht="20.100000000000001" customHeight="1">
      <c r="B387" s="186"/>
      <c r="C387" s="338"/>
      <c r="D387" s="338"/>
      <c r="E387" s="101" t="s">
        <v>217</v>
      </c>
      <c r="F387" s="102"/>
      <c r="G387" s="102"/>
      <c r="H387" s="103"/>
      <c r="I387" s="109">
        <v>13000</v>
      </c>
      <c r="J387" s="117"/>
      <c r="K387" s="117"/>
      <c r="L387" s="50" t="s">
        <v>481</v>
      </c>
      <c r="M387" s="109">
        <v>13000</v>
      </c>
      <c r="N387" s="117"/>
      <c r="O387" s="117"/>
      <c r="P387" s="37" t="s">
        <v>481</v>
      </c>
    </row>
    <row r="388" spans="2:20" ht="20.100000000000001" customHeight="1">
      <c r="B388" s="186"/>
      <c r="C388" s="338"/>
      <c r="D388" s="338"/>
      <c r="E388" s="101" t="s">
        <v>218</v>
      </c>
      <c r="F388" s="102"/>
      <c r="G388" s="102"/>
      <c r="H388" s="103"/>
      <c r="I388" s="109">
        <v>0</v>
      </c>
      <c r="J388" s="117"/>
      <c r="K388" s="117"/>
      <c r="L388" s="50" t="s">
        <v>481</v>
      </c>
      <c r="M388" s="109">
        <v>0</v>
      </c>
      <c r="N388" s="117"/>
      <c r="O388" s="117"/>
      <c r="P388" s="37" t="s">
        <v>481</v>
      </c>
    </row>
    <row r="389" spans="2:20" ht="20.100000000000001" customHeight="1">
      <c r="B389" s="186"/>
      <c r="C389" s="338"/>
      <c r="D389" s="338"/>
      <c r="E389" s="101" t="s">
        <v>219</v>
      </c>
      <c r="F389" s="102"/>
      <c r="G389" s="102"/>
      <c r="H389" s="103"/>
      <c r="I389" s="109">
        <v>12000</v>
      </c>
      <c r="J389" s="117"/>
      <c r="K389" s="117"/>
      <c r="L389" s="50" t="s">
        <v>481</v>
      </c>
      <c r="M389" s="109">
        <v>12000</v>
      </c>
      <c r="N389" s="117"/>
      <c r="O389" s="117"/>
      <c r="P389" s="37" t="s">
        <v>481</v>
      </c>
    </row>
    <row r="390" spans="2:20" ht="20.100000000000001" customHeight="1">
      <c r="B390" s="186"/>
      <c r="C390" s="338"/>
      <c r="D390" s="338"/>
      <c r="E390" s="101" t="s">
        <v>71</v>
      </c>
      <c r="F390" s="102"/>
      <c r="G390" s="102"/>
      <c r="H390" s="103"/>
      <c r="I390" s="109" t="s">
        <v>2569</v>
      </c>
      <c r="J390" s="117"/>
      <c r="K390" s="117"/>
      <c r="L390" s="50" t="s">
        <v>481</v>
      </c>
      <c r="M390" s="109" t="s">
        <v>2569</v>
      </c>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2571</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t="s">
        <v>2572</v>
      </c>
      <c r="H400" s="268"/>
      <c r="I400" s="268"/>
      <c r="J400" s="268"/>
      <c r="K400" s="268"/>
      <c r="L400" s="268"/>
      <c r="M400" s="268"/>
      <c r="N400" s="268"/>
      <c r="O400" s="268"/>
      <c r="P400" s="269"/>
    </row>
    <row r="401" spans="2:20" ht="120" customHeight="1">
      <c r="B401" s="303" t="s">
        <v>216</v>
      </c>
      <c r="C401" s="102"/>
      <c r="D401" s="102"/>
      <c r="E401" s="102"/>
      <c r="F401" s="103"/>
      <c r="G401" s="121" t="s">
        <v>2573</v>
      </c>
      <c r="H401" s="268"/>
      <c r="I401" s="268"/>
      <c r="J401" s="268"/>
      <c r="K401" s="268"/>
      <c r="L401" s="268"/>
      <c r="M401" s="268"/>
      <c r="N401" s="268"/>
      <c r="O401" s="268"/>
      <c r="P401" s="269"/>
    </row>
    <row r="402" spans="2:20" ht="120" customHeight="1">
      <c r="B402" s="303" t="s">
        <v>219</v>
      </c>
      <c r="C402" s="102"/>
      <c r="D402" s="102"/>
      <c r="E402" s="102"/>
      <c r="F402" s="103"/>
      <c r="G402" s="121" t="s">
        <v>2574</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t="s">
        <v>2575</v>
      </c>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6</v>
      </c>
      <c r="I430" s="94"/>
      <c r="J430" s="94"/>
      <c r="K430" s="94"/>
      <c r="L430" s="94"/>
      <c r="M430" s="94"/>
      <c r="N430" s="94"/>
      <c r="O430" s="94"/>
      <c r="P430" s="49" t="s">
        <v>477</v>
      </c>
    </row>
    <row r="431" spans="1:20" ht="20.100000000000001" customHeight="1">
      <c r="B431" s="301"/>
      <c r="C431" s="302"/>
      <c r="D431" s="130" t="s">
        <v>245</v>
      </c>
      <c r="E431" s="130"/>
      <c r="F431" s="130"/>
      <c r="G431" s="130"/>
      <c r="H431" s="109">
        <v>12</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3</v>
      </c>
      <c r="I432" s="117"/>
      <c r="J432" s="117"/>
      <c r="K432" s="117"/>
      <c r="L432" s="117"/>
      <c r="M432" s="117"/>
      <c r="N432" s="117"/>
      <c r="O432" s="117"/>
      <c r="P432" s="37" t="s">
        <v>479</v>
      </c>
    </row>
    <row r="433" spans="2:16" ht="20.100000000000001" customHeight="1">
      <c r="B433" s="186"/>
      <c r="C433" s="130"/>
      <c r="D433" s="130" t="s">
        <v>247</v>
      </c>
      <c r="E433" s="130"/>
      <c r="F433" s="130"/>
      <c r="G433" s="130"/>
      <c r="H433" s="109">
        <v>4</v>
      </c>
      <c r="I433" s="117"/>
      <c r="J433" s="117"/>
      <c r="K433" s="117"/>
      <c r="L433" s="117"/>
      <c r="M433" s="117"/>
      <c r="N433" s="117"/>
      <c r="O433" s="117"/>
      <c r="P433" s="37" t="s">
        <v>479</v>
      </c>
    </row>
    <row r="434" spans="2:16" ht="20.100000000000001" customHeight="1">
      <c r="B434" s="186"/>
      <c r="C434" s="130"/>
      <c r="D434" s="130" t="s">
        <v>248</v>
      </c>
      <c r="E434" s="130"/>
      <c r="F434" s="130"/>
      <c r="G434" s="130"/>
      <c r="H434" s="109">
        <v>4</v>
      </c>
      <c r="I434" s="117"/>
      <c r="J434" s="117"/>
      <c r="K434" s="117"/>
      <c r="L434" s="117"/>
      <c r="M434" s="117"/>
      <c r="N434" s="117"/>
      <c r="O434" s="117"/>
      <c r="P434" s="37" t="s">
        <v>479</v>
      </c>
    </row>
    <row r="435" spans="2:16" ht="20.100000000000001" customHeight="1">
      <c r="B435" s="186"/>
      <c r="C435" s="130"/>
      <c r="D435" s="130" t="s">
        <v>249</v>
      </c>
      <c r="E435" s="130"/>
      <c r="F435" s="130"/>
      <c r="G435" s="130"/>
      <c r="H435" s="109">
        <v>9</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v>2</v>
      </c>
      <c r="I436" s="117"/>
      <c r="J436" s="117"/>
      <c r="K436" s="117"/>
      <c r="L436" s="117"/>
      <c r="M436" s="117"/>
      <c r="N436" s="117"/>
      <c r="O436" s="117"/>
      <c r="P436" s="37" t="s">
        <v>479</v>
      </c>
    </row>
    <row r="437" spans="2:16" ht="20.100000000000001" customHeight="1">
      <c r="B437" s="287"/>
      <c r="C437" s="288"/>
      <c r="D437" s="130" t="s">
        <v>251</v>
      </c>
      <c r="E437" s="130"/>
      <c r="F437" s="130"/>
      <c r="G437" s="130"/>
      <c r="H437" s="109">
        <v>0</v>
      </c>
      <c r="I437" s="117"/>
      <c r="J437" s="117"/>
      <c r="K437" s="117"/>
      <c r="L437" s="117"/>
      <c r="M437" s="117"/>
      <c r="N437" s="117"/>
      <c r="O437" s="117"/>
      <c r="P437" s="37" t="s">
        <v>479</v>
      </c>
    </row>
    <row r="438" spans="2:16" ht="20.100000000000001" customHeight="1">
      <c r="B438" s="287"/>
      <c r="C438" s="288"/>
      <c r="D438" s="130" t="s">
        <v>252</v>
      </c>
      <c r="E438" s="130"/>
      <c r="F438" s="130"/>
      <c r="G438" s="130"/>
      <c r="H438" s="109">
        <v>0</v>
      </c>
      <c r="I438" s="117"/>
      <c r="J438" s="117"/>
      <c r="K438" s="117"/>
      <c r="L438" s="117"/>
      <c r="M438" s="117"/>
      <c r="N438" s="117"/>
      <c r="O438" s="117"/>
      <c r="P438" s="37" t="s">
        <v>479</v>
      </c>
    </row>
    <row r="439" spans="2:16" ht="20.100000000000001" customHeight="1">
      <c r="B439" s="287"/>
      <c r="C439" s="288"/>
      <c r="D439" s="130" t="s">
        <v>253</v>
      </c>
      <c r="E439" s="130"/>
      <c r="F439" s="130"/>
      <c r="G439" s="130"/>
      <c r="H439" s="109">
        <v>8</v>
      </c>
      <c r="I439" s="117"/>
      <c r="J439" s="117"/>
      <c r="K439" s="117"/>
      <c r="L439" s="117"/>
      <c r="M439" s="117"/>
      <c r="N439" s="117"/>
      <c r="O439" s="117"/>
      <c r="P439" s="37" t="s">
        <v>479</v>
      </c>
    </row>
    <row r="440" spans="2:16" ht="20.100000000000001" customHeight="1">
      <c r="B440" s="287"/>
      <c r="C440" s="288"/>
      <c r="D440" s="130" t="s">
        <v>254</v>
      </c>
      <c r="E440" s="130"/>
      <c r="F440" s="130"/>
      <c r="G440" s="130"/>
      <c r="H440" s="109">
        <v>4</v>
      </c>
      <c r="I440" s="117"/>
      <c r="J440" s="117"/>
      <c r="K440" s="117"/>
      <c r="L440" s="117"/>
      <c r="M440" s="117"/>
      <c r="N440" s="117"/>
      <c r="O440" s="117"/>
      <c r="P440" s="37" t="s">
        <v>479</v>
      </c>
    </row>
    <row r="441" spans="2:16" ht="20.100000000000001" customHeight="1">
      <c r="B441" s="287"/>
      <c r="C441" s="288"/>
      <c r="D441" s="130" t="s">
        <v>255</v>
      </c>
      <c r="E441" s="130"/>
      <c r="F441" s="130"/>
      <c r="G441" s="130"/>
      <c r="H441" s="109">
        <v>3</v>
      </c>
      <c r="I441" s="117"/>
      <c r="J441" s="117"/>
      <c r="K441" s="117"/>
      <c r="L441" s="117"/>
      <c r="M441" s="117"/>
      <c r="N441" s="117"/>
      <c r="O441" s="117"/>
      <c r="P441" s="37" t="s">
        <v>479</v>
      </c>
    </row>
    <row r="442" spans="2:16" ht="20.100000000000001" customHeight="1">
      <c r="B442" s="287"/>
      <c r="C442" s="288"/>
      <c r="D442" s="130" t="s">
        <v>256</v>
      </c>
      <c r="E442" s="130"/>
      <c r="F442" s="130"/>
      <c r="G442" s="130"/>
      <c r="H442" s="109">
        <v>2</v>
      </c>
      <c r="I442" s="117"/>
      <c r="J442" s="117"/>
      <c r="K442" s="117"/>
      <c r="L442" s="117"/>
      <c r="M442" s="117"/>
      <c r="N442" s="117"/>
      <c r="O442" s="117"/>
      <c r="P442" s="37" t="s">
        <v>479</v>
      </c>
    </row>
    <row r="443" spans="2:16" ht="20.100000000000001" customHeight="1">
      <c r="B443" s="289"/>
      <c r="C443" s="290"/>
      <c r="D443" s="130" t="s">
        <v>257</v>
      </c>
      <c r="E443" s="130"/>
      <c r="F443" s="130"/>
      <c r="G443" s="130"/>
      <c r="H443" s="109">
        <v>1</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1</v>
      </c>
      <c r="I444" s="117"/>
      <c r="J444" s="117"/>
      <c r="K444" s="117"/>
      <c r="L444" s="117"/>
      <c r="M444" s="117"/>
      <c r="N444" s="117"/>
      <c r="O444" s="117"/>
      <c r="P444" s="37" t="s">
        <v>479</v>
      </c>
    </row>
    <row r="445" spans="2:16" ht="20.100000000000001" customHeight="1">
      <c r="B445" s="186"/>
      <c r="C445" s="130"/>
      <c r="D445" s="130" t="s">
        <v>259</v>
      </c>
      <c r="E445" s="130"/>
      <c r="F445" s="130"/>
      <c r="G445" s="130"/>
      <c r="H445" s="109">
        <v>3</v>
      </c>
      <c r="I445" s="117"/>
      <c r="J445" s="117"/>
      <c r="K445" s="117"/>
      <c r="L445" s="117"/>
      <c r="M445" s="117"/>
      <c r="N445" s="117"/>
      <c r="O445" s="117"/>
      <c r="P445" s="37" t="s">
        <v>479</v>
      </c>
    </row>
    <row r="446" spans="2:16" ht="20.100000000000001" customHeight="1">
      <c r="B446" s="186"/>
      <c r="C446" s="130"/>
      <c r="D446" s="130" t="s">
        <v>260</v>
      </c>
      <c r="E446" s="130"/>
      <c r="F446" s="130"/>
      <c r="G446" s="130"/>
      <c r="H446" s="109">
        <v>11</v>
      </c>
      <c r="I446" s="117"/>
      <c r="J446" s="117"/>
      <c r="K446" s="117"/>
      <c r="L446" s="117"/>
      <c r="M446" s="117"/>
      <c r="N446" s="117"/>
      <c r="O446" s="117"/>
      <c r="P446" s="37" t="s">
        <v>479</v>
      </c>
    </row>
    <row r="447" spans="2:16" ht="20.100000000000001" customHeight="1">
      <c r="B447" s="186"/>
      <c r="C447" s="130"/>
      <c r="D447" s="130" t="s">
        <v>261</v>
      </c>
      <c r="E447" s="130"/>
      <c r="F447" s="130"/>
      <c r="G447" s="130"/>
      <c r="H447" s="109">
        <v>4</v>
      </c>
      <c r="I447" s="117"/>
      <c r="J447" s="117"/>
      <c r="K447" s="117"/>
      <c r="L447" s="117"/>
      <c r="M447" s="117"/>
      <c r="N447" s="117"/>
      <c r="O447" s="117"/>
      <c r="P447" s="37" t="s">
        <v>479</v>
      </c>
    </row>
    <row r="448" spans="2:16" ht="20.100000000000001" customHeight="1">
      <c r="B448" s="186"/>
      <c r="C448" s="130"/>
      <c r="D448" s="130" t="s">
        <v>262</v>
      </c>
      <c r="E448" s="130"/>
      <c r="F448" s="130"/>
      <c r="G448" s="130"/>
      <c r="H448" s="109">
        <v>1</v>
      </c>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v>0</v>
      </c>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76.099999999999994</v>
      </c>
      <c r="I452" s="94"/>
      <c r="J452" s="94"/>
      <c r="K452" s="94"/>
      <c r="L452" s="94"/>
      <c r="M452" s="94"/>
      <c r="N452" s="94"/>
      <c r="O452" s="94"/>
      <c r="P452" s="49" t="s">
        <v>485</v>
      </c>
    </row>
    <row r="453" spans="2:20" ht="20.100000000000001" customHeight="1">
      <c r="B453" s="186" t="s">
        <v>266</v>
      </c>
      <c r="C453" s="130"/>
      <c r="D453" s="130"/>
      <c r="E453" s="130"/>
      <c r="F453" s="130"/>
      <c r="G453" s="130"/>
      <c r="H453" s="109">
        <v>20</v>
      </c>
      <c r="I453" s="117"/>
      <c r="J453" s="117"/>
      <c r="K453" s="117"/>
      <c r="L453" s="117"/>
      <c r="M453" s="117"/>
      <c r="N453" s="117"/>
      <c r="O453" s="117"/>
      <c r="P453" s="37" t="s">
        <v>477</v>
      </c>
    </row>
    <row r="454" spans="2:20" ht="20.100000000000001" customHeight="1">
      <c r="B454" s="186" t="s">
        <v>267</v>
      </c>
      <c r="C454" s="130"/>
      <c r="D454" s="130"/>
      <c r="E454" s="130"/>
      <c r="F454" s="130"/>
      <c r="G454" s="130"/>
      <c r="H454" s="109">
        <v>100</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v>0</v>
      </c>
      <c r="I459" s="94"/>
      <c r="J459" s="94"/>
      <c r="K459" s="94"/>
      <c r="L459" s="94"/>
      <c r="M459" s="94"/>
      <c r="N459" s="94"/>
      <c r="O459" s="94"/>
      <c r="P459" s="49" t="s">
        <v>479</v>
      </c>
    </row>
    <row r="460" spans="2:20" ht="20.100000000000001" customHeight="1">
      <c r="B460" s="283"/>
      <c r="C460" s="284"/>
      <c r="D460" s="284"/>
      <c r="E460" s="130" t="s">
        <v>276</v>
      </c>
      <c r="F460" s="130"/>
      <c r="G460" s="130"/>
      <c r="H460" s="109">
        <v>0</v>
      </c>
      <c r="I460" s="117"/>
      <c r="J460" s="117"/>
      <c r="K460" s="117"/>
      <c r="L460" s="117"/>
      <c r="M460" s="117"/>
      <c r="N460" s="117"/>
      <c r="O460" s="117"/>
      <c r="P460" s="37" t="s">
        <v>479</v>
      </c>
    </row>
    <row r="461" spans="2:20" ht="20.100000000000001" customHeight="1">
      <c r="B461" s="283"/>
      <c r="C461" s="284"/>
      <c r="D461" s="284"/>
      <c r="E461" s="130" t="s">
        <v>277</v>
      </c>
      <c r="F461" s="130"/>
      <c r="G461" s="130"/>
      <c r="H461" s="109">
        <v>2</v>
      </c>
      <c r="I461" s="117"/>
      <c r="J461" s="117"/>
      <c r="K461" s="117"/>
      <c r="L461" s="117"/>
      <c r="M461" s="117"/>
      <c r="N461" s="117"/>
      <c r="O461" s="117"/>
      <c r="P461" s="37" t="s">
        <v>479</v>
      </c>
    </row>
    <row r="462" spans="2:20" ht="20.100000000000001" customHeight="1">
      <c r="B462" s="283"/>
      <c r="C462" s="284"/>
      <c r="D462" s="284"/>
      <c r="E462" s="130" t="s">
        <v>415</v>
      </c>
      <c r="F462" s="130"/>
      <c r="G462" s="130"/>
      <c r="H462" s="109">
        <v>0</v>
      </c>
      <c r="I462" s="117"/>
      <c r="J462" s="117"/>
      <c r="K462" s="117"/>
      <c r="L462" s="117"/>
      <c r="M462" s="117"/>
      <c r="N462" s="117"/>
      <c r="O462" s="117"/>
      <c r="P462" s="37" t="s">
        <v>479</v>
      </c>
    </row>
    <row r="463" spans="2:20" ht="20.100000000000001" customHeight="1">
      <c r="B463" s="283"/>
      <c r="C463" s="284"/>
      <c r="D463" s="284"/>
      <c r="E463" s="130" t="s">
        <v>71</v>
      </c>
      <c r="F463" s="130"/>
      <c r="G463" s="130"/>
      <c r="H463" s="109">
        <v>0</v>
      </c>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v>0</v>
      </c>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v>2</v>
      </c>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t="s">
        <v>2576</v>
      </c>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2532</v>
      </c>
      <c r="I474" s="268"/>
      <c r="J474" s="268"/>
      <c r="K474" s="268"/>
      <c r="L474" s="268"/>
      <c r="M474" s="268"/>
      <c r="N474" s="268"/>
      <c r="O474" s="268"/>
      <c r="P474" s="269"/>
    </row>
    <row r="475" spans="1:20" ht="20.100000000000001" customHeight="1">
      <c r="B475" s="280"/>
      <c r="C475" s="101" t="s">
        <v>14</v>
      </c>
      <c r="D475" s="102"/>
      <c r="E475" s="102"/>
      <c r="F475" s="102"/>
      <c r="G475" s="103"/>
      <c r="H475" s="217" t="s">
        <v>2535</v>
      </c>
      <c r="I475" s="132"/>
      <c r="J475" s="35" t="s">
        <v>469</v>
      </c>
      <c r="K475" s="132" t="s">
        <v>2536</v>
      </c>
      <c r="L475" s="132"/>
      <c r="M475" s="35" t="s">
        <v>469</v>
      </c>
      <c r="N475" s="132" t="s">
        <v>2537</v>
      </c>
      <c r="O475" s="132"/>
      <c r="P475" s="133"/>
    </row>
    <row r="476" spans="1:20" ht="20.100000000000001" customHeight="1">
      <c r="B476" s="280"/>
      <c r="C476" s="153" t="s">
        <v>280</v>
      </c>
      <c r="D476" s="143"/>
      <c r="E476" s="144"/>
      <c r="F476" s="137" t="s">
        <v>281</v>
      </c>
      <c r="G476" s="138"/>
      <c r="H476" s="23">
        <v>9</v>
      </c>
      <c r="I476" s="35" t="s">
        <v>486</v>
      </c>
      <c r="J476" s="24">
        <v>0</v>
      </c>
      <c r="K476" s="35" t="s">
        <v>487</v>
      </c>
      <c r="L476" s="56" t="s">
        <v>435</v>
      </c>
      <c r="M476" s="24">
        <v>17</v>
      </c>
      <c r="N476" s="35" t="s">
        <v>486</v>
      </c>
      <c r="O476" s="24">
        <v>0</v>
      </c>
      <c r="P476" s="37" t="s">
        <v>487</v>
      </c>
    </row>
    <row r="477" spans="1:20" ht="20.100000000000001" customHeight="1">
      <c r="B477" s="280"/>
      <c r="C477" s="153"/>
      <c r="D477" s="143"/>
      <c r="E477" s="144"/>
      <c r="F477" s="137" t="s">
        <v>282</v>
      </c>
      <c r="G477" s="138"/>
      <c r="H477" s="23">
        <v>9</v>
      </c>
      <c r="I477" s="35" t="s">
        <v>486</v>
      </c>
      <c r="J477" s="24">
        <v>0</v>
      </c>
      <c r="K477" s="35" t="s">
        <v>487</v>
      </c>
      <c r="L477" s="56" t="s">
        <v>435</v>
      </c>
      <c r="M477" s="24">
        <v>17</v>
      </c>
      <c r="N477" s="35" t="s">
        <v>486</v>
      </c>
      <c r="O477" s="24">
        <v>0</v>
      </c>
      <c r="P477" s="37" t="s">
        <v>487</v>
      </c>
    </row>
    <row r="478" spans="1:20" ht="20.100000000000001" customHeight="1">
      <c r="B478" s="280"/>
      <c r="C478" s="153"/>
      <c r="D478" s="143"/>
      <c r="E478" s="144"/>
      <c r="F478" s="137" t="s">
        <v>283</v>
      </c>
      <c r="G478" s="138"/>
      <c r="H478" s="23">
        <v>9</v>
      </c>
      <c r="I478" s="35" t="s">
        <v>486</v>
      </c>
      <c r="J478" s="24">
        <v>0</v>
      </c>
      <c r="K478" s="35" t="s">
        <v>487</v>
      </c>
      <c r="L478" s="56" t="s">
        <v>435</v>
      </c>
      <c r="M478" s="24">
        <v>17</v>
      </c>
      <c r="N478" s="35" t="s">
        <v>486</v>
      </c>
      <c r="O478" s="24">
        <v>0</v>
      </c>
      <c r="P478" s="37" t="s">
        <v>487</v>
      </c>
    </row>
    <row r="479" spans="1:20" ht="39.950000000000003" customHeight="1">
      <c r="B479" s="280"/>
      <c r="C479" s="101" t="s">
        <v>284</v>
      </c>
      <c r="D479" s="102"/>
      <c r="E479" s="102"/>
      <c r="F479" s="102"/>
      <c r="G479" s="103"/>
      <c r="H479" s="121" t="s">
        <v>2577</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c r="I481" s="268"/>
      <c r="J481" s="268"/>
      <c r="K481" s="268"/>
      <c r="L481" s="268"/>
      <c r="M481" s="268"/>
      <c r="N481" s="268"/>
      <c r="O481" s="268"/>
      <c r="P481" s="269"/>
    </row>
    <row r="482" spans="2:16" ht="20.100000000000001" customHeight="1">
      <c r="B482" s="273"/>
      <c r="C482" s="101" t="s">
        <v>14</v>
      </c>
      <c r="D482" s="102"/>
      <c r="E482" s="102"/>
      <c r="F482" s="102"/>
      <c r="G482" s="103"/>
      <c r="H482" s="217"/>
      <c r="I482" s="132"/>
      <c r="J482" s="35" t="s">
        <v>469</v>
      </c>
      <c r="K482" s="132"/>
      <c r="L482" s="132"/>
      <c r="M482" s="35" t="s">
        <v>469</v>
      </c>
      <c r="N482" s="132"/>
      <c r="O482" s="132"/>
      <c r="P482" s="133"/>
    </row>
    <row r="483" spans="2:16" ht="20.100000000000001" customHeight="1">
      <c r="B483" s="273"/>
      <c r="C483" s="134" t="s">
        <v>280</v>
      </c>
      <c r="D483" s="112"/>
      <c r="E483" s="113"/>
      <c r="F483" s="137" t="s">
        <v>281</v>
      </c>
      <c r="G483" s="138"/>
      <c r="H483" s="23"/>
      <c r="I483" s="35" t="s">
        <v>486</v>
      </c>
      <c r="J483" s="24"/>
      <c r="K483" s="35" t="s">
        <v>487</v>
      </c>
      <c r="L483" s="56" t="s">
        <v>435</v>
      </c>
      <c r="M483" s="24"/>
      <c r="N483" s="35" t="s">
        <v>486</v>
      </c>
      <c r="O483" s="24"/>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2578</v>
      </c>
      <c r="M512" s="105"/>
      <c r="N512" s="105"/>
      <c r="O512" s="106"/>
      <c r="P512" s="107"/>
    </row>
    <row r="513" spans="2:20" ht="20.100000000000001" customHeight="1">
      <c r="B513" s="111" t="s">
        <v>287</v>
      </c>
      <c r="C513" s="112"/>
      <c r="D513" s="112"/>
      <c r="E513" s="112"/>
      <c r="F513" s="112"/>
      <c r="G513" s="113"/>
      <c r="H513" s="109" t="s">
        <v>2544</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c r="M515" s="105"/>
      <c r="N515" s="105"/>
      <c r="O515" s="106"/>
      <c r="P515" s="107"/>
    </row>
    <row r="516" spans="2:20" ht="20.100000000000001" customHeight="1" thickBot="1">
      <c r="B516" s="238" t="s">
        <v>288</v>
      </c>
      <c r="C516" s="239"/>
      <c r="D516" s="239"/>
      <c r="E516" s="239"/>
      <c r="F516" s="239"/>
      <c r="G516" s="239"/>
      <c r="H516" s="128" t="s">
        <v>2544</v>
      </c>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2544</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t="s">
        <v>2544</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2579</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2579</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2580</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2580</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2580</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2</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2545</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2545</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2545</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2545</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2545</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2545</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2545</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2544</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2545</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2545</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2545</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2545</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2545</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2545</v>
      </c>
      <c r="M560" s="117"/>
      <c r="N560" s="117"/>
      <c r="O560" s="117"/>
      <c r="P560" s="118"/>
      <c r="Q560" s="2"/>
      <c r="R560" s="2"/>
      <c r="S560" s="15" t="str">
        <f t="shared" si="4"/>
        <v/>
      </c>
      <c r="T560" s="69"/>
      <c r="U560" s="2"/>
      <c r="V560" s="2"/>
    </row>
    <row r="561" spans="2:20" ht="20.100000000000001" customHeight="1">
      <c r="B561" s="190" t="s">
        <v>296</v>
      </c>
      <c r="C561" s="130"/>
      <c r="D561" s="130"/>
      <c r="E561" s="130"/>
      <c r="F561" s="109"/>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2545</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c r="G566" s="221"/>
      <c r="H566" s="221"/>
      <c r="I566" s="221"/>
      <c r="J566" s="221"/>
      <c r="K566" s="221"/>
      <c r="L566" s="221"/>
      <c r="M566" s="221"/>
      <c r="N566" s="221"/>
      <c r="O566" s="221"/>
      <c r="P566" s="222"/>
      <c r="S566" s="249" t="str">
        <f>IF(F566="","未記入","")</f>
        <v>未記入</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t="s">
        <v>2581</v>
      </c>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t="s">
        <v>2582</v>
      </c>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t="s">
        <v>2583</v>
      </c>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1" fitToHeight="0" orientation="portrait" r:id="rId1"/>
  <headerFooter>
    <oddFooter>&amp;C&amp;"ＭＳ 明朝,標準"&amp;P</oddFooter>
  </headerFooter>
  <rowBreaks count="26" manualBreakCount="26">
    <brk id="28" max="15" man="1"/>
    <brk id="52" max="15" man="1"/>
    <brk id="89" max="15" man="1"/>
    <brk id="129" max="15" man="1"/>
    <brk id="142" max="15" man="1"/>
    <brk id="169" max="15" man="1"/>
    <brk id="194" max="15" man="1"/>
    <brk id="211" max="15" man="1"/>
    <brk id="223" max="15" man="1"/>
    <brk id="240" max="15" man="1"/>
    <brk id="258" max="15" man="1"/>
    <brk id="273" max="15" man="1"/>
    <brk id="297" max="15" man="1"/>
    <brk id="324" max="15" man="1"/>
    <brk id="355" max="15" man="1"/>
    <brk id="372" max="15" man="1"/>
    <brk id="400" max="15" man="1"/>
    <brk id="414" max="15" man="1"/>
    <brk id="427" max="15" man="1"/>
    <brk id="457" max="15" man="1"/>
    <brk id="486" max="15" man="1"/>
    <brk id="508" max="15" man="1"/>
    <brk id="535" max="16383" man="1"/>
    <brk id="560" max="15" man="1"/>
    <brk id="581" max="15" man="1"/>
    <brk id="584"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M49" sqref="M49:Q4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t="s">
        <v>2359</v>
      </c>
      <c r="I4" s="495"/>
      <c r="J4" s="496" t="s">
        <v>2584</v>
      </c>
      <c r="K4" s="497"/>
      <c r="L4" s="497"/>
      <c r="M4" s="496" t="s">
        <v>2585</v>
      </c>
      <c r="N4" s="497"/>
      <c r="O4" s="497"/>
      <c r="P4" s="497"/>
      <c r="Q4" s="497"/>
      <c r="R4" s="65"/>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406</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t="s">
        <v>2359</v>
      </c>
      <c r="I48" s="495"/>
      <c r="J48" s="496" t="s">
        <v>2584</v>
      </c>
      <c r="K48" s="497"/>
      <c r="L48" s="497"/>
      <c r="M48" s="496" t="s">
        <v>2585</v>
      </c>
      <c r="N48" s="497"/>
      <c r="O48" s="497"/>
      <c r="P48" s="497"/>
      <c r="Q48" s="497"/>
      <c r="R48" s="65"/>
      <c r="S48" s="25"/>
    </row>
    <row r="49" spans="2:19" ht="50.1" customHeight="1">
      <c r="B49" s="502"/>
      <c r="C49" s="504" t="s">
        <v>409</v>
      </c>
      <c r="D49" s="504"/>
      <c r="E49" s="504"/>
      <c r="F49" s="504"/>
      <c r="G49" s="504"/>
      <c r="H49" s="494"/>
      <c r="I49" s="495"/>
      <c r="J49" s="496"/>
      <c r="K49" s="497"/>
      <c r="L49" s="497"/>
      <c r="M49" s="496"/>
      <c r="N49" s="497"/>
      <c r="O49" s="497"/>
      <c r="P49" s="497"/>
      <c r="Q49" s="497"/>
      <c r="R49" s="65"/>
      <c r="S49" s="25"/>
    </row>
    <row r="50" spans="2:19" ht="50.1" customHeight="1" thickBot="1">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25"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7"/>
      <c r="W3" s="237"/>
      <c r="X3" s="237"/>
      <c r="Y3" s="237"/>
      <c r="Z3" s="237"/>
      <c r="AA3" s="237"/>
      <c r="AB3" s="237"/>
      <c r="AC3" s="237"/>
      <c r="AD3" s="237"/>
      <c r="AE3" s="328" t="s">
        <v>354</v>
      </c>
      <c r="AF3" s="328"/>
      <c r="AG3" s="328"/>
      <c r="AH3" s="328"/>
      <c r="AI3" s="328"/>
      <c r="AJ3" s="328"/>
      <c r="AK3" s="328"/>
      <c r="AL3" s="328"/>
      <c r="AM3" s="328"/>
      <c r="AN3" s="569"/>
    </row>
    <row r="4" spans="1:44" ht="12" customHeight="1">
      <c r="A4" s="151"/>
      <c r="B4" s="100"/>
      <c r="C4" s="100"/>
      <c r="D4" s="100"/>
      <c r="E4" s="100"/>
      <c r="F4" s="100"/>
      <c r="G4" s="100"/>
      <c r="H4" s="100"/>
      <c r="I4" s="100"/>
      <c r="J4" s="579"/>
      <c r="K4" s="579"/>
      <c r="L4" s="579"/>
      <c r="M4" s="579"/>
      <c r="N4" s="579"/>
      <c r="O4" s="579"/>
      <c r="P4" s="572" t="s">
        <v>349</v>
      </c>
      <c r="Q4" s="572"/>
      <c r="R4" s="572"/>
      <c r="S4" s="572"/>
      <c r="T4" s="572"/>
      <c r="U4" s="572"/>
      <c r="V4" s="130" t="s">
        <v>350</v>
      </c>
      <c r="W4" s="130"/>
      <c r="X4" s="130"/>
      <c r="Y4" s="130" t="s">
        <v>351</v>
      </c>
      <c r="Z4" s="130"/>
      <c r="AA4" s="101"/>
      <c r="AB4" s="103"/>
      <c r="AC4" s="130"/>
      <c r="AD4" s="130"/>
      <c r="AE4" s="100"/>
      <c r="AF4" s="100"/>
      <c r="AG4" s="100"/>
      <c r="AH4" s="100"/>
      <c r="AI4" s="100"/>
      <c r="AJ4" s="100"/>
      <c r="AK4" s="100"/>
      <c r="AL4" s="100"/>
      <c r="AM4" s="100"/>
      <c r="AN4" s="434"/>
    </row>
    <row r="5" spans="1:44" ht="15" customHeight="1" thickBot="1">
      <c r="A5" s="152"/>
      <c r="B5" s="448"/>
      <c r="C5" s="448"/>
      <c r="D5" s="448"/>
      <c r="E5" s="448"/>
      <c r="F5" s="448"/>
      <c r="G5" s="448"/>
      <c r="H5" s="448"/>
      <c r="I5" s="448"/>
      <c r="J5" s="580"/>
      <c r="K5" s="580"/>
      <c r="L5" s="580"/>
      <c r="M5" s="580"/>
      <c r="N5" s="580"/>
      <c r="O5" s="580"/>
      <c r="P5" s="573"/>
      <c r="Q5" s="573"/>
      <c r="R5" s="573"/>
      <c r="S5" s="573"/>
      <c r="T5" s="573"/>
      <c r="U5" s="573"/>
      <c r="V5" s="257"/>
      <c r="W5" s="257"/>
      <c r="X5" s="257"/>
      <c r="Y5" s="257"/>
      <c r="Z5" s="257"/>
      <c r="AA5" s="257"/>
      <c r="AB5" s="257" t="s">
        <v>352</v>
      </c>
      <c r="AC5" s="257"/>
      <c r="AD5" s="257"/>
      <c r="AE5" s="448"/>
      <c r="AF5" s="448"/>
      <c r="AG5" s="448"/>
      <c r="AH5" s="448"/>
      <c r="AI5" s="448"/>
      <c r="AJ5" s="448"/>
      <c r="AK5" s="448"/>
      <c r="AL5" s="448"/>
      <c r="AM5" s="448"/>
      <c r="AN5" s="570"/>
    </row>
    <row r="6" spans="1:44" ht="15" customHeight="1">
      <c r="A6" s="571"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6"/>
    </row>
    <row r="7" spans="1:44" ht="39.950000000000003"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6"/>
    </row>
    <row r="17" spans="1:40" ht="39.950000000000003" customHeight="1">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6"/>
    </row>
    <row r="28" spans="1:40" ht="39.950000000000003"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藤華03 鶴寿</cp:lastModifiedBy>
  <cp:lastPrinted>2025-02-07T07:49:08Z</cp:lastPrinted>
  <dcterms:created xsi:type="dcterms:W3CDTF">2020-12-23T05:28:24Z</dcterms:created>
  <dcterms:modified xsi:type="dcterms:W3CDTF">2025-02-07T07:55:10Z</dcterms:modified>
</cp:coreProperties>
</file>