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210D1F0\share\皇寿舎共有\有料老人ホーム現況調査\"/>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490" windowHeight="792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<sst xmlns="http://schemas.openxmlformats.org/spreadsheetml/2006/main" count="2991" uniqueCount="2545">
  <si>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</si>
  <si>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</si>
  <si>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</si>
  <si>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</si>
  <si>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</si>
  <si>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</si>
  <si>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</si>
  <si>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</si>
  <si>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</si>
  <si>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</si>
  <si>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</si>
  <si>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</si>
  <si>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</si>
  <si>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</si>
  <si>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</si>
  <si>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</si>
  <si>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</si>
  <si>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</si>
  <si>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</si>
  <si>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</si>
  <si>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</si>
  <si>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</si>
  <si>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</si>
  <si>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</si>
  <si>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</si>
  <si>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</si>
  <si>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</si>
  <si>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</si>
  <si>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</si>
  <si>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</si>
  <si>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</si>
  <si>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</si>
  <si>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</si>
  <si>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</si>
  <si>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</si>
  <si>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</si>
  <si>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</si>
  <si>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</si>
  <si>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</si>
  <si>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</si>
  <si>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</si>
  <si>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</si>
  <si>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</si>
  <si>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</si>
  <si>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</si>
  <si>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</si>
  <si>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</si>
  <si>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</si>
  <si>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</si>
  <si>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</si>
  <si>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</si>
  <si>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</si>
  <si>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</si>
  <si>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</si>
  <si>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</si>
  <si>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</si>
  <si>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</si>
  <si>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</si>
  <si>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</si>
  <si>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</si>
  <si>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</si>
  <si>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</si>
  <si>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</si>
  <si>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</si>
  <si>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</si>
  <si>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</si>
  <si>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</si>
  <si>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</si>
  <si>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</si>
  <si>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</si>
  <si>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</si>
  <si>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</si>
  <si>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</si>
  <si>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</si>
  <si>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</si>
  <si>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</si>
  <si>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</si>
  <si>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</si>
  <si>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</si>
  <si>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</si>
  <si>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</si>
  <si>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</si>
  <si>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</si>
  <si>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</si>
  <si>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</si>
  <si>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</si>
  <si>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</si>
  <si>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</si>
  <si>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</si>
  <si>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</si>
  <si>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</si>
  <si>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</si>
  <si>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</si>
  <si>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</si>
  <si>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</si>
  <si>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</si>
  <si>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</si>
  <si>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</si>
  <si>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</si>
  <si>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</si>
  <si>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</si>
  <si>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</si>
  <si>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</si>
  <si>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</si>
  <si>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</si>
  <si>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</si>
  <si>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</si>
  <si>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</si>
  <si>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</si>
  <si>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</si>
  <si>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</si>
  <si>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</si>
  <si>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</si>
  <si>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</si>
  <si>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</si>
  <si>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</si>
  <si>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</si>
  <si>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</si>
  <si>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</si>
  <si>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</si>
  <si>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</si>
  <si>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</si>
  <si>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</si>
  <si>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</si>
  <si>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</si>
  <si>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</si>
  <si>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</si>
  <si>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</si>
  <si>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</si>
  <si>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</si>
  <si>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</si>
  <si>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</si>
  <si>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</si>
  <si>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</si>
  <si>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</si>
  <si>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</si>
  <si>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</si>
  <si>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</si>
  <si>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</si>
  <si>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</si>
  <si>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</si>
  <si>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</si>
  <si>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</si>
  <si>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</si>
  <si>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</si>
  <si>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</si>
  <si>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</si>
  <si>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</si>
  <si>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</si>
  <si>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</si>
  <si>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</si>
  <si>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</si>
  <si>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</si>
  <si>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</si>
  <si>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</si>
  <si>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</si>
  <si>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</si>
  <si>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</si>
  <si>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</si>
  <si>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</si>
  <si>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</si>
  <si>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</si>
  <si>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</si>
  <si>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</si>
  <si>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</si>
  <si>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</si>
  <si>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</si>
  <si>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</si>
  <si>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</si>
  <si>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</si>
  <si>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</si>
  <si>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</si>
  <si>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</si>
  <si>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</si>
  <si>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</si>
  <si>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</si>
  <si>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</si>
  <si>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</si>
  <si>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</si>
  <si>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</si>
  <si>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</si>
  <si>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</si>
  <si>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</si>
  <si>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</si>
  <si>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</si>
  <si>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</si>
  <si>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</si>
  <si>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</si>
  <si>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</si>
  <si>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</si>
  <si>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</si>
  <si>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</si>
  <si>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</si>
  <si>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</si>
  <si>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</si>
  <si>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</si>
  <si>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</si>
  <si>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</si>
  <si>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</si>
  <si>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</si>
  <si>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</si>
  <si>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</si>
  <si>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</si>
  <si>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</si>
  <si>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</si>
  <si>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</si>
  <si>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</si>
  <si>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</si>
  <si>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</si>
  <si>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</si>
  <si>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</si>
  <si>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</si>
  <si>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</si>
  <si>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</si>
  <si>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</si>
  <si>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</si>
  <si>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</si>
  <si>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</si>
  <si>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</si>
  <si>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</si>
  <si>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</si>
  <si>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</si>
  <si>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</si>
  <si>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</si>
  <si>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</si>
  <si>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</si>
  <si>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</si>
  <si>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</si>
  <si>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</si>
  <si>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</si>
  <si>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</si>
  <si>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</si>
  <si>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</si>
  <si>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</si>
  <si>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</si>
  <si>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</si>
  <si>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</si>
  <si>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</si>
  <si>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</si>
  <si>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</si>
  <si>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</si>
  <si>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</si>
  <si>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</si>
  <si>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</si>
  <si>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</si>
  <si>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</si>
  <si>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</si>
  <si>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</si>
  <si>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</si>
  <si>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</si>
  <si>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</si>
  <si>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</si>
  <si>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</si>
  <si>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</si>
  <si>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</si>
  <si>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</si>
  <si>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</si>
  <si>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</si>
  <si>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</si>
  <si>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</si>
  <si>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</si>
  <si>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</si>
  <si>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</si>
  <si>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</si>
  <si>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</si>
  <si>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</si>
  <si>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</si>
  <si>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</si>
  <si>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</si>
  <si>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</si>
  <si>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</si>
  <si>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</si>
  <si>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</si>
  <si>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</si>
  <si>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</si>
  <si>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</si>
  <si>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</si>
  <si>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</si>
  <si>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</si>
  <si>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</si>
  <si>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</si>
  <si>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</si>
  <si>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</si>
  <si>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</si>
  <si>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</si>
  <si>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</si>
  <si>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</si>
  <si>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</si>
  <si>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</si>
  <si>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</si>
  <si>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</si>
  <si>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</si>
  <si>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</si>
  <si>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</si>
  <si>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</si>
  <si>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</si>
  <si>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</si>
  <si>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</si>
  <si>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</si>
  <si>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</si>
  <si>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</si>
  <si>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</si>
  <si>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</si>
  <si>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</si>
  <si>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</si>
  <si>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</si>
  <si>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</si>
  <si>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</si>
  <si>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</si>
  <si>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</si>
  <si>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</si>
  <si>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</si>
  <si>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</si>
  <si>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</si>
  <si>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</si>
  <si>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</si>
  <si>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</si>
  <si>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</si>
  <si>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</si>
  <si>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</si>
  <si>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</si>
  <si>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</si>
  <si>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</si>
  <si>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</si>
  <si>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</si>
  <si>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</si>
  <si>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</si>
  <si>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</si>
  <si>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</si>
  <si>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</si>
  <si>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</si>
  <si>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</si>
  <si>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</si>
  <si>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</si>
  <si>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</si>
  <si>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</si>
  <si>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</si>
  <si>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</si>
  <si>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</si>
  <si>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</si>
  <si>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</si>
  <si>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</si>
  <si>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</si>
  <si>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</si>
  <si>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</si>
  <si>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</si>
  <si>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</si>
  <si>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</si>
  <si>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</si>
  <si>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</si>
  <si>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</si>
  <si>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</si>
  <si>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</si>
  <si>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</si>
  <si>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</si>
  <si>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</si>
  <si>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</si>
  <si>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</si>
  <si>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</si>
  <si>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</si>
  <si>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</si>
  <si>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</si>
  <si>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</si>
  <si>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</si>
  <si>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</si>
  <si>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</si>
  <si>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</si>
  <si>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</si>
  <si>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</si>
  <si>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</si>
  <si>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</si>
  <si>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</si>
  <si>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</si>
  <si>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</si>
  <si>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</si>
  <si>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</si>
  <si>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</si>
  <si>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</si>
  <si>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</si>
  <si>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</si>
  <si>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</si>
  <si>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</si>
  <si>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</si>
  <si>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</si>
  <si>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</si>
  <si>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</si>
  <si>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</si>
  <si>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</si>
  <si>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</si>
  <si>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</si>
  <si>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</si>
  <si>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</si>
  <si>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</si>
  <si>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</si>
  <si>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</si>
  <si>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</si>
  <si>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</si>
  <si>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</si>
  <si>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</si>
  <si>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</si>
  <si>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</si>
  <si>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</si>
  <si>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</si>
  <si>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</si>
  <si>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</si>
  <si>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</si>
  <si>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</si>
  <si>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</si>
  <si>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</si>
  <si>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</si>
  <si>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</si>
  <si>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</si>
  <si>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</si>
  <si>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</si>
  <si>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</si>
  <si>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</si>
  <si>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</si>
  <si>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</si>
  <si>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</si>
  <si>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</si>
  <si>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</si>
  <si>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</si>
  <si>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</si>
  <si>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</si>
  <si>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</si>
  <si>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</si>
  <si>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</si>
  <si>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</si>
  <si>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</si>
  <si>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</si>
  <si>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</si>
  <si>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</si>
  <si>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</si>
  <si>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</si>
  <si>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</si>
  <si>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</si>
  <si>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</si>
  <si>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</si>
  <si>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</si>
  <si>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</si>
  <si>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</si>
  <si>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</si>
  <si>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</si>
  <si>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</si>
  <si>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</si>
  <si>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</si>
  <si>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</si>
  <si>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</si>
  <si>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</si>
  <si>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</si>
  <si>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</si>
  <si>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</si>
  <si>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</si>
  <si>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</si>
  <si>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</si>
  <si>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</si>
  <si>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</si>
  <si>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</si>
  <si>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</si>
  <si>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</si>
  <si>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</si>
  <si>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</si>
  <si>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</si>
  <si>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</si>
  <si>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</si>
  <si>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</si>
  <si>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</si>
  <si>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</si>
  <si>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</si>
  <si>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</si>
  <si>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</si>
  <si>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</si>
  <si>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</si>
  <si>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</si>
  <si>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</si>
  <si>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</si>
  <si>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</si>
  <si>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</si>
  <si>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</si>
  <si>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</si>
  <si>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</si>
  <si>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</si>
  <si>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</si>
  <si>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</si>
  <si>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</si>
  <si>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</si>
  <si>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</si>
  <si>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</si>
  <si>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</si>
  <si>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</si>
  <si>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</si>
  <si>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</si>
  <si>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</si>
  <si>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</si>
  <si>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</si>
  <si>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</si>
  <si>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</si>
  <si>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</si>
  <si>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</si>
  <si>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</si>
  <si>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</si>
  <si>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</si>
  <si>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</si>
  <si>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</si>
  <si>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</si>
  <si>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</si>
  <si>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</si>
  <si>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</si>
  <si>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</si>
  <si>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</si>
  <si>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</si>
  <si>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</si>
  <si>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</si>
  <si>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</si>
  <si>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</si>
  <si>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</si>
  <si>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</si>
  <si>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</si>
  <si>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</si>
  <si>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</si>
  <si>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</si>
  <si>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</si>
  <si>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</si>
  <si>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</si>
  <si>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</si>
  <si>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</si>
  <si>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</si>
  <si>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</si>
  <si>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</si>
  <si>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</si>
  <si>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</si>
  <si>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</si>
  <si>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</si>
  <si>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</si>
  <si>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</si>
  <si>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</si>
  <si>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</si>
  <si>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</si>
  <si>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</si>
  <si>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</si>
  <si>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</si>
  <si>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</si>
  <si>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</si>
  <si>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</si>
  <si>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</si>
  <si>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</si>
  <si>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</si>
  <si>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</si>
  <si>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</si>
  <si>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</si>
  <si>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</si>
  <si>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</si>
  <si>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</si>
  <si>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</si>
  <si>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</si>
  <si>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</si>
  <si>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</si>
  <si>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</si>
  <si>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</si>
  <si>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</si>
  <si>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</si>
  <si>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</si>
  <si>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</si>
  <si>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</si>
  <si>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</si>
  <si>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</si>
  <si>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</si>
  <si>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</si>
  <si>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</si>
  <si>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</si>
  <si>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</si>
  <si>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</si>
  <si>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</si>
  <si>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</si>
  <si>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</si>
  <si>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</si>
  <si>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</si>
  <si>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</si>
  <si>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</si>
  <si>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</si>
  <si>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</si>
  <si>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</si>
  <si>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</si>
  <si>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</si>
  <si>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</si>
  <si>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</si>
  <si>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</si>
  <si>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</si>
  <si>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</si>
  <si>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</si>
  <si>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</si>
  <si>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</si>
  <si>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</si>
  <si>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</si>
  <si>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</si>
  <si>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</si>
  <si>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</si>
  <si>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</si>
  <si>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</si>
  <si>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</si>
  <si>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</si>
  <si>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</si>
  <si>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</si>
  <si>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</si>
  <si>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</si>
  <si>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</si>
  <si>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</si>
  <si>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</si>
  <si>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</si>
  <si>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</si>
  <si>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</si>
  <si>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</si>
  <si>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</si>
  <si>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</si>
  <si>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</si>
  <si>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</si>
  <si>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</si>
  <si>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</si>
  <si>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</si>
  <si>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</si>
  <si>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</si>
  <si>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</si>
  <si>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</si>
  <si>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</si>
  <si>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</si>
  <si>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</si>
  <si>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</si>
  <si>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</si>
  <si>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</si>
  <si>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</si>
  <si>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</si>
  <si>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</si>
  <si>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</si>
  <si>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</si>
  <si>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</si>
  <si>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</si>
  <si>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</si>
  <si>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</si>
  <si>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</si>
  <si>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</si>
  <si>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</si>
  <si>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</si>
  <si>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</si>
  <si>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</si>
  <si>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</si>
  <si>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</si>
  <si>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</si>
  <si>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</si>
  <si>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</si>
  <si>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</si>
  <si>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</si>
  <si>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</si>
  <si>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</si>
  <si>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</si>
  <si>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</si>
  <si>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</si>
  <si>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</si>
  <si>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</si>
  <si>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</si>
  <si>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</si>
  <si>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</si>
  <si>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</si>
  <si>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</si>
  <si>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</si>
  <si>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</si>
  <si>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</si>
  <si>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</si>
  <si>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</si>
  <si>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</si>
  <si>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</si>
  <si>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</si>
  <si>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</si>
  <si>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</si>
  <si>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</si>
  <si>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</si>
  <si>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</si>
  <si>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</si>
  <si>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</si>
  <si>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</si>
  <si>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</si>
  <si>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</si>
  <si>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</si>
  <si>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</si>
  <si>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</si>
  <si>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</si>
  <si>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</si>
  <si>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</si>
  <si>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</si>
  <si>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</si>
  <si>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</si>
  <si>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</si>
  <si>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</si>
  <si>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</si>
  <si>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</si>
  <si>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</si>
  <si>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</si>
  <si>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</si>
  <si>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</si>
  <si>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</si>
  <si>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</si>
  <si>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</si>
  <si>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</si>
  <si>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</si>
  <si>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</si>
  <si>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</si>
  <si>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</si>
  <si>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</si>
  <si>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</si>
  <si>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</si>
  <si>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</si>
  <si>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</si>
  <si>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</si>
  <si>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</si>
  <si>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</si>
  <si>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</si>
  <si>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</si>
  <si>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</si>
  <si>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</si>
  <si>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</si>
  <si>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</si>
  <si>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</si>
  <si>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</si>
  <si>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</si>
  <si>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</si>
  <si>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</si>
  <si>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</si>
  <si>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</si>
  <si>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</si>
  <si>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</si>
  <si>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</si>
  <si>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</si>
  <si>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</si>
  <si>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</si>
  <si>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</si>
  <si>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</si>
  <si>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</si>
  <si>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</si>
  <si>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</si>
  <si>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</si>
  <si>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</si>
  <si>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</si>
  <si>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</si>
  <si>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</si>
  <si>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</si>
  <si>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</si>
  <si>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</si>
  <si>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</si>
  <si>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</si>
  <si>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</si>
  <si>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</si>
  <si>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</si>
  <si>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</si>
  <si>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</si>
  <si>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</si>
  <si>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</si>
  <si>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</si>
  <si>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</si>
  <si>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</si>
  <si>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</si>
  <si>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</si>
  <si>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</si>
  <si>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</si>
  <si>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</si>
  <si>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</si>
  <si>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</si>
  <si>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</si>
  <si>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</si>
  <si>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</si>
  <si>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</si>
  <si>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</si>
  <si>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</si>
  <si>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</si>
  <si>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</si>
  <si>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</si>
  <si>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</si>
  <si>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</si>
  <si>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</si>
  <si>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</si>
  <si>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</si>
  <si>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</si>
  <si>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</si>
  <si>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</si>
  <si>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</si>
  <si>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</si>
  <si>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</si>
  <si>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</si>
  <si>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</si>
  <si>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</si>
  <si>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</si>
  <si>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</si>
  <si>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</si>
  <si>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</si>
  <si>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</si>
  <si>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</si>
  <si>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</si>
  <si>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</si>
  <si>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</si>
  <si>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</si>
  <si>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</si>
  <si>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</si>
  <si>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</si>
  <si>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</si>
  <si>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</si>
  <si>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</si>
  <si>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</si>
  <si>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</si>
  <si>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</si>
  <si>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</si>
  <si>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</si>
  <si>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</si>
  <si>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</si>
  <si>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</si>
  <si>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</si>
  <si>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</si>
  <si>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</si>
  <si>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</si>
  <si>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</si>
  <si>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</si>
  <si>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</si>
  <si>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</si>
  <si>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</si>
  <si>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</si>
  <si>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</si>
  <si>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</si>
  <si>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</si>
  <si>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</si>
  <si>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</si>
  <si>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</si>
  <si>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</si>
  <si>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</si>
  <si>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</si>
  <si>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</si>
  <si>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</si>
  <si>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</si>
  <si>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</si>
  <si>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</si>
  <si>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</si>
  <si>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</si>
  <si>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</si>
  <si>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</si>
  <si>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</si>
  <si>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</si>
  <si>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</si>
  <si>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</si>
  <si>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</si>
  <si>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</si>
  <si>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</si>
  <si>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</si>
  <si>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</si>
  <si>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</si>
  <si>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</si>
  <si>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</si>
  <si>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</si>
  <si>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</si>
  <si>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</si>
  <si>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</si>
  <si>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</si>
  <si>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</si>
  <si>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</si>
  <si>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</si>
  <si>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</si>
  <si>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</si>
  <si>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</si>
  <si>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</si>
  <si>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</si>
  <si>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</si>
  <si>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</si>
  <si>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</si>
  <si>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</si>
  <si>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</si>
  <si>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</si>
  <si>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</si>
  <si>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</si>
  <si>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</si>
  <si>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</si>
  <si>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</si>
  <si>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</si>
  <si>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</si>
  <si>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</si>
  <si>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</si>
  <si>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</si>
  <si>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</si>
  <si>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</si>
  <si>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</si>
  <si>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</si>
  <si>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</si>
  <si>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</si>
  <si>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</si>
  <si>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</si>
  <si>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</si>
  <si>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</si>
  <si>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</si>
  <si>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</si>
  <si>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</si>
  <si>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</si>
  <si>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</si>
  <si>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</si>
  <si>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</si>
  <si>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</si>
  <si>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</si>
  <si>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</si>
  <si>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</si>
  <si>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</si>
  <si>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</si>
  <si>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</si>
  <si>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</si>
  <si>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</si>
  <si>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</si>
  <si>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</si>
  <si>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</si>
  <si>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</si>
  <si>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</si>
  <si>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</si>
  <si>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</si>
  <si>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</si>
  <si>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</si>
  <si>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</si>
  <si>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</si>
  <si>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</si>
  <si>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</si>
  <si>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</si>
  <si>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</si>
  <si>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</si>
  <si>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</si>
  <si>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</si>
  <si>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</si>
  <si>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</si>
  <si>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</si>
  <si>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</si>
  <si>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</si>
  <si>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</si>
  <si>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</si>
  <si>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</si>
  <si>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</si>
  <si>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</si>
  <si>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</si>
  <si>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</si>
  <si>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</si>
  <si>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</si>
  <si>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</si>
  <si>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</si>
  <si>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</si>
  <si>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</si>
  <si>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</si>
  <si>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</si>
  <si>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</si>
  <si>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</si>
  <si>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</si>
  <si>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</si>
  <si>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</si>
  <si>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</si>
  <si>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</si>
  <si>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</si>
  <si>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</si>
  <si>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</si>
  <si>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</si>
  <si>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</si>
  <si>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</si>
  <si>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</si>
  <si>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</si>
  <si>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</si>
  <si>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</si>
  <si>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</si>
  <si>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</si>
  <si>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</si>
  <si>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</si>
  <si>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</si>
  <si>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</si>
  <si>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</si>
  <si>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</si>
  <si>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</si>
  <si>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</si>
  <si>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</si>
  <si>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</si>
  <si>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</si>
  <si>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</si>
  <si>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</si>
  <si>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</si>
  <si>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</si>
  <si>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</si>
  <si>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</si>
  <si>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</si>
  <si>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</si>
  <si>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</si>
  <si>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</si>
  <si>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</si>
  <si>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</si>
  <si>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</si>
  <si>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</si>
  <si>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</si>
  <si>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</si>
  <si>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</si>
  <si>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</si>
  <si>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</si>
  <si>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</si>
  <si>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</si>
  <si>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</si>
  <si>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</si>
  <si>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</si>
  <si>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</si>
  <si>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</si>
  <si>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</si>
  <si>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</si>
  <si>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</si>
  <si>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</si>
  <si>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</si>
  <si>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</si>
  <si>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</si>
  <si>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</si>
  <si>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</si>
  <si>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</si>
  <si>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</si>
  <si>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</si>
  <si>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</si>
  <si>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</si>
  <si>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</si>
  <si>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</si>
  <si>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</si>
  <si>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</si>
  <si>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</si>
  <si>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</si>
  <si>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</si>
  <si>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</si>
  <si>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</si>
  <si>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</si>
  <si>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</si>
  <si>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</si>
  <si>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</si>
  <si>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</si>
  <si>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</si>
  <si>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</si>
  <si>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</si>
  <si>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</si>
  <si>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</si>
  <si>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</si>
  <si>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</si>
  <si>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</si>
  <si>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</si>
  <si>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</si>
  <si>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</si>
  <si>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</si>
  <si>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</si>
  <si>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</si>
  <si>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</si>
  <si>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</si>
  <si>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</si>
  <si>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</si>
  <si>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</si>
  <si>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</si>
  <si>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</si>
  <si>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</si>
  <si>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</si>
  <si>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</si>
  <si>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</si>
  <si>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</si>
  <si>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</si>
  <si>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</si>
  <si>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</si>
  <si>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</si>
  <si>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</si>
  <si>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</si>
  <si>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</si>
  <si>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</si>
  <si>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</si>
  <si>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</si>
  <si>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</si>
  <si>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</si>
  <si>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</si>
  <si>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</si>
  <si>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</si>
  <si>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</si>
  <si>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</si>
  <si>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</si>
  <si>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</si>
  <si>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</si>
  <si>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</si>
  <si>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</si>
  <si>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</si>
  <si>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</si>
  <si>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</si>
  <si>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</si>
  <si>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</si>
  <si>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</si>
  <si>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</si>
  <si>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</si>
  <si>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</si>
  <si>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</si>
  <si>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</si>
  <si>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</si>
  <si>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</si>
  <si>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</si>
  <si>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</si>
  <si>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</si>
  <si>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</si>
  <si>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</si>
  <si>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</si>
  <si>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</si>
  <si>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</si>
  <si>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</si>
  <si>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</si>
  <si>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</si>
  <si>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</si>
  <si>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</si>
  <si>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</si>
  <si>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</si>
  <si>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</si>
  <si>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</si>
  <si>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</si>
  <si>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</si>
  <si>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</si>
  <si>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</si>
  <si>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</si>
  <si>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</si>
  <si>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</si>
  <si>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</si>
  <si>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</si>
  <si>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</si>
  <si>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</si>
  <si>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</si>
  <si>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</si>
  <si>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</si>
  <si>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</si>
  <si>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</si>
  <si>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</si>
  <si>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</si>
  <si>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</si>
  <si>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</si>
  <si>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</si>
  <si>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</si>
  <si>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</si>
  <si>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</si>
  <si>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</si>
  <si>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</si>
  <si>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</si>
  <si>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</si>
  <si>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</si>
  <si>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</si>
  <si>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</si>
  <si>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</si>
  <si>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</si>
  <si>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</si>
  <si>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</si>
  <si>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</si>
  <si>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</si>
  <si>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</si>
  <si>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</si>
  <si>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</si>
  <si>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</si>
  <si>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</si>
  <si>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</si>
  <si>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</si>
  <si>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</si>
  <si>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</si>
  <si>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</si>
  <si>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</si>
  <si>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</si>
  <si>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</si>
  <si>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</si>
  <si>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</si>
  <si>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</si>
  <si>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</si>
  <si>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</si>
  <si>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</si>
  <si>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</si>
  <si>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</si>
  <si>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</si>
  <si>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</si>
  <si>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</si>
  <si>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</si>
  <si>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</si>
  <si>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</si>
  <si>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</si>
  <si>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</si>
  <si>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</si>
  <si>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</si>
  <si>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</si>
  <si>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</si>
  <si>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</si>
  <si>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</si>
  <si>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</si>
  <si>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</si>
  <si>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</si>
  <si>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</si>
  <si>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</si>
  <si>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</si>
  <si>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</si>
  <si>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</si>
  <si>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</si>
  <si>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</si>
  <si>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</si>
  <si>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</si>
  <si>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</si>
  <si>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</si>
  <si>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</si>
  <si>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</si>
  <si>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</si>
  <si>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</si>
  <si>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</si>
  <si>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</si>
  <si>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</si>
  <si>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</si>
  <si>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</si>
  <si>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</si>
  <si>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</si>
  <si>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</si>
  <si>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</si>
  <si>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</si>
  <si>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</si>
  <si>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</si>
  <si>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</si>
  <si>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</si>
  <si>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</si>
  <si>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</si>
  <si>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</si>
  <si>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</si>
  <si>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</si>
  <si>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</si>
  <si>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</si>
  <si>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</si>
  <si>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</si>
  <si>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</si>
  <si>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</si>
  <si>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</si>
  <si>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</si>
  <si>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</si>
  <si>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</si>
  <si>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</si>
  <si>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</si>
  <si>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</si>
  <si>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</si>
  <si>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</si>
  <si>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</si>
  <si>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</si>
  <si>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</si>
  <si>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</si>
  <si>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</si>
  <si>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</si>
  <si>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</si>
  <si>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</si>
  <si>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</si>
  <si>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</si>
  <si>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</si>
  <si>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</si>
  <si>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</si>
  <si>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</si>
  <si>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</si>
  <si>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</si>
  <si>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</si>
  <si>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</si>
  <si>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</si>
  <si>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</si>
  <si>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</si>
  <si>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</si>
  <si>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</si>
  <si>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</si>
  <si>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</si>
  <si>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</si>
  <si>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</si>
  <si>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</si>
  <si>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</si>
  <si>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</si>
  <si>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</si>
  <si>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</si>
  <si>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</si>
  <si>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</si>
  <si>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</si>
  <si>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</si>
  <si>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</si>
  <si>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</si>
  <si>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</si>
  <si>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</si>
  <si>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</si>
  <si>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</si>
  <si>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</si>
  <si>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</si>
  <si>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</si>
  <si>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</si>
  <si>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</si>
  <si>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</si>
  <si>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</si>
  <si>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</si>
  <si>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</si>
  <si>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</si>
  <si>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</si>
  <si>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</si>
  <si>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</si>
  <si>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</si>
  <si>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</si>
  <si>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</si>
  <si>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</si>
  <si>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</si>
  <si>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</si>
  <si>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</si>
  <si>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</si>
  <si>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</si>
  <si>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</si>
  <si>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</si>
  <si>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</si>
  <si>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</si>
  <si>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</si>
  <si>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</si>
  <si>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</si>
  <si>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</si>
  <si>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</si>
  <si>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</si>
  <si>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</si>
  <si>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</si>
  <si>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</si>
  <si>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</si>
  <si>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</si>
  <si>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</si>
  <si>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</si>
  <si>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</si>
  <si>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</si>
  <si>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</si>
  <si>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</si>
  <si>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</si>
  <si>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</si>
  <si>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</si>
  <si>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</si>
  <si>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</si>
  <si>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</si>
  <si>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</si>
  <si>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</si>
  <si>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</si>
  <si>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</si>
  <si>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</si>
  <si>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</si>
  <si>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</si>
  <si>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</si>
  <si>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</si>
  <si>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</si>
  <si>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</si>
  <si>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</si>
  <si>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</si>
  <si>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</si>
  <si>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</si>
  <si>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</si>
  <si>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</si>
  <si>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</si>
  <si>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</si>
  <si>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</si>
  <si>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</si>
  <si>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</si>
  <si>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</si>
  <si>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</si>
  <si>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</si>
  <si>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</si>
  <si>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</si>
  <si>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</si>
  <si>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</si>
  <si>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</si>
  <si>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</si>
  <si>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</si>
  <si>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</si>
  <si>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</si>
  <si>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</si>
  <si>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</si>
  <si>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</si>
  <si>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</si>
  <si>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</si>
  <si>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</si>
  <si>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</si>
  <si>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</si>
  <si>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</si>
  <si>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</si>
  <si>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</si>
  <si>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</si>
  <si>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</si>
  <si>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</si>
  <si>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</si>
  <si>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</si>
  <si>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</si>
  <si>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</si>
  <si>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</si>
  <si>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</si>
  <si>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</si>
  <si>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</si>
  <si>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</si>
  <si>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</si>
  <si>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</si>
  <si>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</si>
  <si>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</si>
  <si>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</si>
  <si>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</si>
  <si>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</si>
  <si>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</si>
  <si>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</si>
  <si>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</si>
  <si>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</si>
  <si>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</si>
  <si>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</si>
  <si>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</si>
  <si>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</si>
  <si>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</si>
  <si>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</si>
  <si>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</si>
  <si>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</si>
  <si>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</si>
  <si>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</si>
  <si>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</si>
  <si>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</si>
  <si>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</si>
  <si>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</si>
  <si>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</si>
  <si>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</si>
  <si>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</si>
  <si>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</si>
  <si>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</si>
  <si>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</si>
  <si>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</si>
  <si>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</si>
  <si>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</si>
  <si>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</si>
  <si>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</si>
  <si>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</si>
  <si>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</si>
  <si>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</si>
  <si>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</si>
  <si>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</si>
  <si>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</si>
  <si>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</si>
  <si>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</si>
  <si>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</si>
  <si>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</si>
  <si>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</si>
  <si>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</si>
  <si>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</si>
  <si>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</si>
  <si>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</si>
  <si>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</si>
  <si>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</si>
  <si>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</si>
  <si>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</si>
  <si>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</si>
  <si>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</si>
  <si>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</si>
  <si>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</si>
  <si>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</si>
  <si>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</si>
  <si>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</si>
  <si>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</si>
  <si>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</si>
  <si>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</si>
  <si>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</si>
  <si>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</si>
  <si>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</si>
  <si>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</si>
  <si>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</si>
  <si>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</si>
  <si>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</si>
  <si>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</si>
  <si>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</si>
  <si>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</si>
  <si>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</si>
  <si>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</si>
  <si>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</si>
  <si>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</si>
  <si>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</si>
  <si>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</si>
  <si>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</si>
  <si>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</si>
  <si>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</si>
  <si>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</si>
  <si>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</si>
  <si>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</si>
  <si>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</si>
  <si>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</si>
  <si>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</si>
  <si>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</si>
  <si>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</si>
  <si>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</si>
  <si>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</si>
  <si>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</si>
  <si>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</si>
  <si>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</si>
  <si>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</si>
  <si>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</si>
  <si>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</si>
  <si>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</si>
  <si>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</si>
  <si>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</si>
  <si>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</si>
  <si>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</si>
  <si>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</si>
  <si>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</si>
  <si>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</si>
  <si>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</si>
  <si>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</si>
  <si>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</si>
  <si>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</si>
  <si>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</si>
  <si>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</si>
  <si>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</si>
  <si>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</si>
  <si>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</si>
  <si>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</si>
  <si>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</si>
  <si>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</si>
  <si>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</si>
  <si>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</si>
  <si>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</si>
  <si>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</si>
  <si>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</si>
  <si>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</si>
  <si>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</si>
  <si>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</si>
  <si>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</si>
  <si>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</si>
  <si>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</si>
  <si>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</si>
  <si>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</si>
  <si>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</si>
  <si>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</si>
  <si>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</si>
  <si>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</si>
  <si>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</si>
  <si>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</si>
  <si>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</si>
  <si>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</si>
  <si>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</si>
  <si>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</si>
  <si>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</si>
  <si>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</si>
  <si>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</si>
  <si>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</si>
  <si>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</si>
  <si>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</si>
  <si>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</si>
  <si>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</si>
  <si>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</si>
  <si>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</si>
  <si>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</si>
  <si>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</si>
  <si>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</si>
  <si>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</si>
  <si>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</si>
  <si>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</si>
  <si>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</si>
  <si>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</si>
  <si>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</si>
  <si>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</si>
  <si>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</si>
  <si>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</si>
  <si>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</si>
  <si>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</si>
  <si>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</si>
  <si>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</si>
  <si>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</si>
  <si>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</si>
  <si>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</si>
  <si>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</si>
  <si>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</si>
  <si>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</si>
  <si>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</si>
  <si>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</si>
  <si>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</si>
  <si>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</si>
  <si>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</si>
  <si>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</si>
  <si>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</si>
  <si>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</si>
  <si>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</si>
  <si>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</si>
  <si>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</si>
  <si>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</si>
  <si>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</si>
  <si>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</si>
  <si>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</si>
  <si>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</si>
  <si>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</si>
  <si>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</si>
  <si>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</si>
  <si>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</si>
  <si>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</si>
  <si>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</si>
  <si>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</si>
  <si>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</si>
  <si>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</si>
  <si>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</si>
  <si>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</si>
  <si>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</si>
  <si>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</si>
  <si>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</si>
  <si>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</si>
  <si>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</si>
  <si>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</si>
  <si>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</si>
  <si>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</si>
  <si>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</si>
  <si>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</si>
  <si>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</si>
  <si>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</si>
  <si>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</si>
  <si>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</si>
  <si>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</si>
  <si>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</si>
  <si>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</si>
  <si>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</si>
  <si>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</si>
  <si>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</si>
  <si>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</si>
  <si>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</si>
  <si>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</si>
  <si>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</si>
  <si>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</si>
  <si>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</si>
  <si>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</si>
  <si>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</si>
  <si>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</si>
  <si>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</si>
  <si>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</si>
  <si>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</si>
  <si>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</si>
  <si>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</si>
  <si>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</si>
  <si>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</si>
  <si>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</si>
  <si>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</si>
  <si>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</si>
  <si>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</si>
  <si>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</si>
  <si>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</si>
  <si>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</si>
  <si>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</si>
  <si>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</si>
  <si>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</si>
  <si>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</si>
  <si>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</si>
  <si>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</si>
  <si>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</si>
  <si>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</si>
  <si>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</si>
  <si>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</si>
  <si>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</si>
  <si>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</si>
  <si>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</si>
  <si>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</si>
  <si>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</si>
  <si>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</si>
  <si>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</si>
  <si>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</si>
  <si>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</si>
  <si>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</si>
  <si>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</si>
  <si>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</si>
  <si>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</si>
  <si>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</si>
  <si>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</si>
  <si>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</si>
  <si>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</si>
  <si>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</si>
  <si>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</si>
  <si>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</si>
  <si>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</si>
  <si>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</si>
  <si>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</si>
  <si>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</si>
  <si>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</si>
  <si>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</si>
  <si>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</si>
  <si>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</si>
  <si>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</si>
  <si>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</si>
  <si>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</si>
  <si>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</si>
  <si>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</si>
  <si>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</si>
  <si>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</si>
  <si>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</si>
  <si>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</si>
  <si>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</si>
  <si>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</si>
  <si>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</si>
  <si>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</si>
  <si>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</si>
  <si>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</si>
  <si>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</si>
  <si>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</si>
  <si>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</si>
  <si>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</si>
  <si>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</si>
  <si>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</si>
  <si>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</si>
  <si>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</si>
  <si>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</si>
  <si>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</si>
  <si>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</si>
  <si>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</si>
  <si>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</si>
  <si>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</si>
  <si>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</si>
  <si>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</si>
  <si>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</si>
  <si>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</si>
  <si>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</si>
  <si>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</si>
  <si>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</si>
  <si>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</si>
  <si>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</si>
  <si>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</si>
  <si>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</si>
  <si>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</si>
  <si>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</si>
  <si>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</si>
  <si>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</si>
  <si>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</si>
  <si>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</si>
  <si>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</si>
  <si>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</si>
  <si>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</si>
  <si>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</si>
  <si>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</si>
  <si>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</si>
  <si>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</si>
  <si>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</si>
  <si>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</si>
  <si>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</si>
  <si>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</si>
  <si>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</si>
  <si>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</si>
  <si>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</si>
  <si>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</si>
  <si>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</si>
  <si>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</si>
  <si>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</si>
  <si>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</si>
  <si>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</si>
  <si>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</si>
  <si>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</si>
  <si>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</si>
  <si>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</si>
  <si>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</si>
  <si>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</si>
  <si>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</si>
  <si>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</si>
  <si>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</si>
  <si>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</si>
  <si>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</si>
  <si>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</si>
  <si>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</si>
  <si>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</si>
  <si>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</si>
  <si>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</si>
  <si>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</si>
  <si>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</si>
  <si>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</si>
  <si>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</si>
  <si>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</si>
  <si>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</si>
  <si>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</si>
  <si>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</si>
  <si>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</si>
  <si>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</si>
  <si>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</si>
  <si>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</si>
  <si>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</si>
  <si>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</si>
  <si>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</si>
  <si>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</si>
  <si>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</si>
  <si>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</si>
  <si>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</si>
  <si>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</si>
  <si>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</si>
  <si>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</si>
  <si>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</si>
  <si>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</si>
  <si>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</si>
  <si>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</si>
  <si>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</si>
  <si>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</si>
  <si>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</si>
  <si>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</si>
  <si>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</si>
  <si>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</si>
  <si>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</si>
  <si>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</si>
  <si>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</si>
  <si>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</si>
  <si>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</si>
  <si>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</si>
  <si>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</si>
  <si>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</si>
  <si>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</si>
  <si>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</si>
  <si>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</si>
  <si>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</si>
  <si>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</si>
  <si>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</si>
  <si>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</si>
  <si>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</si>
  <si>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</si>
  <si>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</si>
  <si>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</si>
  <si>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</si>
  <si>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</si>
  <si>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</si>
  <si>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</si>
  <si>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</si>
  <si>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</si>
  <si>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</si>
  <si>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</si>
  <si>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</si>
  <si>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</si>
  <si>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</si>
  <si>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</si>
  <si>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</si>
  <si>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</si>
  <si>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</si>
  <si>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</si>
  <si>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</si>
  <si>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</si>
  <si>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</si>
  <si>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</si>
  <si>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</si>
  <si>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</si>
  <si>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</si>
  <si>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</si>
  <si>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</si>
  <si>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</si>
  <si>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</si>
  <si>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</si>
  <si>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</si>
  <si>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</si>
  <si>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</si>
  <si>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</si>
  <si>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</si>
  <si>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</si>
  <si>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</si>
  <si>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</si>
  <si>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</si>
  <si>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</si>
  <si>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</si>
  <si>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</si>
  <si>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</si>
  <si>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</si>
  <si>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</si>
  <si>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</si>
  <si>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</si>
  <si>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</si>
  <si>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</si>
  <si>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</si>
  <si>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</si>
  <si>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</si>
  <si>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</si>
  <si>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</si>
  <si>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</si>
  <si>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</si>
  <si>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</si>
  <si>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</si>
  <si>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</si>
  <si>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</si>
  <si>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</si>
  <si>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</si>
  <si>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</si>
  <si>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</si>
  <si>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</si>
  <si>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</si>
  <si>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</si>
  <si>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</si>
  <si>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</si>
  <si>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</si>
  <si>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</si>
  <si>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</si>
  <si>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</si>
  <si>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</si>
  <si>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</si>
  <si>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</si>
  <si>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</si>
  <si>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</si>
  <si>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</si>
  <si>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</si>
  <si>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</si>
  <si>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</si>
  <si>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</si>
  <si>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</si>
  <si>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</si>
  <si>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</si>
  <si>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</si>
  <si>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</si>
  <si>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</si>
  <si>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</si>
  <si>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</si>
  <si>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</si>
  <si>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</si>
  <si>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</si>
  <si>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</si>
  <si>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</si>
  <si>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</si>
  <si>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</si>
  <si>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</si>
  <si>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</si>
  <si>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</si>
  <si>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</si>
  <si>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</si>
  <si>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</si>
  <si>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</si>
  <si>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</si>
  <si>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</si>
  <si>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</si>
  <si>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</si>
  <si>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</si>
  <si>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</si>
  <si>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</si>
  <si>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</si>
  <si>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</si>
  <si>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</si>
  <si>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</si>
  <si>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</si>
  <si>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</si>
  <si>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</si>
  <si>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</si>
  <si>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</si>
  <si>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</si>
  <si>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</si>
  <si>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</si>
  <si>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</si>
  <si>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</si>
  <si>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</si>
  <si>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</si>
  <si>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</si>
  <si>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</si>
  <si>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</si>
  <si>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</si>
  <si>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</si>
  <si>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</si>
  <si>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</si>
  <si>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</si>
  <si>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</si>
  <si>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</si>
  <si>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</si>
  <si>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</si>
  <si>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</si>
  <si>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</si>
  <si>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</si>
  <si>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</si>
  <si>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</si>
  <si>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</si>
  <si>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</si>
  <si>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</si>
  <si>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</si>
  <si>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</si>
  <si>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</si>
  <si>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</si>
  <si>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</si>
  <si>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</si>
  <si>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</si>
  <si>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</si>
  <si>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</si>
  <si>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</si>
  <si>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</si>
  <si>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</si>
  <si>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</si>
  <si>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</si>
  <si>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</si>
  <si>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</si>
  <si>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</si>
  <si>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</si>
  <si>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</si>
  <si>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</si>
  <si>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</si>
  <si>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</si>
  <si>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</si>
  <si>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</si>
  <si>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</si>
  <si>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</si>
  <si>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</si>
  <si>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</si>
  <si>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</si>
  <si>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</si>
  <si>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</si>
  <si>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</si>
  <si>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</si>
  <si>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</si>
  <si>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</si>
  <si>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</si>
  <si>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</si>
  <si>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</si>
  <si>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</si>
  <si>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</si>
  <si>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</si>
  <si>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</si>
  <si>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</si>
  <si>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</si>
  <si>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</si>
  <si>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</si>
  <si>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</si>
  <si>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</si>
  <si>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</si>
  <si>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</si>
  <si>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</si>
  <si>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</si>
  <si>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</si>
  <si>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</si>
  <si>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</si>
  <si>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</si>
  <si>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</si>
  <si>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</si>
  <si>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</si>
  <si>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</si>
  <si>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</si>
  <si>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</si>
  <si>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</si>
  <si>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</si>
  <si>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</si>
  <si>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</si>
  <si>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</si>
  <si>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</si>
  <si>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</si>
  <si>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</si>
  <si>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</si>
  <si>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</si>
  <si>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</si>
  <si>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</si>
  <si>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</si>
  <si>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</si>
  <si>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</si>
  <si>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</si>
  <si>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</si>
  <si>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</si>
  <si>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</si>
  <si>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</si>
  <si>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</si>
  <si>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</si>
  <si>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</si>
  <si>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</si>
  <si>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</si>
  <si>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</si>
  <si>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</si>
  <si>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</si>
  <si>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</si>
  <si>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</si>
  <si>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</si>
  <si>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</si>
  <si>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</si>
  <si>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</si>
  <si>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</si>
  <si>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</si>
  <si>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</si>
  <si>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</si>
  <si>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</si>
  <si>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</si>
  <si>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</si>
  <si>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</si>
  <si>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</si>
  <si>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</si>
  <si>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</si>
  <si>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</si>
  <si>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</si>
  <si>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</si>
  <si>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</si>
  <si>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</si>
  <si>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</si>
  <si>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</si>
  <si>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</si>
  <si>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</si>
  <si>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</si>
  <si>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</si>
  <si>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</si>
  <si>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</si>
  <si>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</si>
  <si>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</si>
  <si>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</si>
  <si>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</si>
  <si>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</si>
  <si>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</si>
  <si>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</si>
  <si>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</si>
  <si>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</si>
  <si>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</si>
  <si>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</si>
  <si>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</si>
  <si>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</si>
  <si>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</si>
  <si>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</si>
  <si>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</si>
  <si>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</si>
  <si>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</si>
  <si>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</si>
  <si>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</si>
  <si>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</si>
  <si>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</si>
  <si>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</si>
  <si>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</si>
  <si>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</si>
  <si>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</si>
  <si>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</si>
  <si>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</si>
  <si>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</si>
  <si>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</si>
  <si>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</si>
  <si>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</si>
  <si>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</si>
  <si>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</si>
  <si>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</si>
  <si>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</si>
  <si>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</si>
  <si>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</si>
  <si>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</si>
  <si>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</si>
  <si>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</si>
  <si>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</si>
  <si>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</si>
  <si>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</si>
  <si>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</si>
  <si>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</si>
  <si>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</si>
  <si>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</si>
  <si>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</si>
  <si>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</si>
  <si>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</si>
  <si>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</si>
  <si>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</si>
  <si>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</si>
  <si>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</si>
  <si>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</si>
  <si>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</si>
  <si>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</si>
  <si>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</si>
  <si>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</si>
  <si>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</si>
  <si>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</si>
  <si>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</si>
  <si>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</si>
  <si>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</si>
  <si>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</si>
  <si>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</si>
  <si>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</si>
  <si>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</si>
  <si>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</si>
  <si>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</si>
  <si>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</si>
  <si>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</si>
  <si>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</si>
  <si>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</si>
  <si>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</si>
  <si>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</si>
  <si>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</si>
  <si>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</si>
  <si>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</si>
  <si>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</si>
  <si>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</si>
  <si>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</si>
  <si>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</si>
  <si>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</si>
  <si>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</si>
  <si>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</si>
  <si>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</si>
  <si>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</si>
  <si>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</si>
  <si>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</si>
  <si>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</si>
  <si>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</si>
  <si>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</si>
  <si>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</si>
  <si>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</si>
  <si>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</si>
  <si>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</si>
  <si>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</si>
  <si>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</si>
  <si>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</si>
  <si>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</si>
  <si>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</si>
  <si>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</si>
  <si>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</si>
  <si>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</si>
  <si>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</si>
  <si>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</si>
  <si>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</si>
  <si>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</si>
  <si>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</si>
  <si>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</si>
  <si>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</si>
  <si>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</si>
  <si>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</si>
  <si>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</si>
  <si>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</si>
  <si>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</si>
  <si>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</si>
  <si>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</si>
  <si>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</si>
  <si>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</si>
  <si>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</si>
  <si>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</si>
  <si>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</si>
  <si>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</si>
  <si>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</si>
  <si>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</si>
  <si>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</si>
  <si>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</si>
  <si>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</si>
  <si>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</si>
  <si>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</si>
  <si>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</si>
  <si>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</si>
  <si>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</si>
  <si>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</si>
  <si>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</si>
  <si>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</si>
  <si>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</si>
  <si>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</si>
  <si>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</si>
  <si>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</si>
  <si>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</si>
  <si>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</si>
  <si>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</si>
  <si>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</si>
  <si>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</si>
  <si>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</si>
  <si>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</si>
  <si>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</si>
  <si>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</si>
  <si>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</si>
  <si>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</si>
  <si>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</si>
  <si>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</si>
  <si>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</si>
  <si>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</si>
  <si>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</si>
  <si>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</si>
  <si>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</si>
  <si>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</si>
  <si>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</si>
  <si>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</si>
  <si>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</si>
  <si>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</si>
  <si>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</si>
  <si>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</si>
  <si>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</si>
  <si>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</si>
  <si>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</si>
  <si>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</si>
  <si>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</si>
  <si>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</si>
  <si>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</si>
  <si>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</si>
  <si>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</si>
  <si>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</si>
  <si>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</si>
  <si>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</si>
  <si>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</si>
  <si>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</si>
  <si>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</si>
  <si>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</si>
  <si>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</si>
  <si>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</si>
  <si>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</si>
  <si>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</si>
  <si>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</si>
  <si>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</si>
  <si>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</si>
  <si>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</si>
  <si>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</si>
  <si>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</si>
  <si>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</si>
  <si>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</si>
  <si>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</si>
  <si>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</si>
  <si>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</si>
  <si>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</si>
  <si>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</si>
  <si>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</si>
  <si>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</si>
  <si>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</si>
  <si>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</si>
  <si>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</si>
  <si>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</si>
  <si>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</si>
  <si>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</si>
  <si>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</si>
  <si>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</si>
  <si>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</si>
  <si>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</si>
  <si>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</si>
  <si>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</si>
  <si>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</si>
  <si>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</si>
  <si>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</si>
  <si>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</si>
  <si>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</si>
  <si>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</si>
  <si>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</si>
  <si>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</si>
  <si>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</si>
  <si>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</si>
  <si>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</si>
  <si>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</si>
  <si>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</si>
  <si>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</si>
  <si>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</si>
  <si>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</si>
  <si>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</si>
  <si>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</si>
  <si>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</si>
  <si>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</si>
  <si>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</si>
  <si>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</si>
  <si>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</si>
  <si>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</si>
  <si>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</si>
  <si>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</si>
  <si>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</si>
  <si>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</si>
  <si>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</si>
  <si>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</si>
  <si>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</si>
  <si>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</si>
  <si>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</si>
  <si>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</si>
  <si>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</si>
  <si>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</si>
  <si>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</si>
  <si>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</si>
  <si>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</si>
  <si>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</si>
  <si>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</si>
  <si>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</si>
  <si>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</si>
  <si>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</si>
  <si>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</si>
  <si>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</si>
  <si>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</si>
  <si>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</si>
  <si>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</si>
  <si>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</si>
  <si>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</si>
  <si>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</si>
  <si>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</si>
  <si>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</si>
  <si>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</si>
  <si>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</si>
  <si>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</si>
  <si>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</si>
  <si>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</si>
  <si>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</si>
  <si>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</si>
  <si>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</si>
  <si>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</si>
  <si>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</si>
  <si>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</si>
  <si>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</si>
  <si>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</si>
  <si>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</si>
  <si>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</si>
  <si>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</si>
  <si>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</si>
  <si>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</si>
  <si>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</si>
  <si>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</si>
  <si>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</si>
  <si>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</si>
  <si>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</si>
  <si>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</si>
  <si>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</si>
  <si>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</si>
  <si>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</si>
  <si>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</si>
  <si>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</si>
  <si>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</si>
  <si>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</si>
  <si>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</si>
  <si>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</si>
  <si>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</si>
  <si>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</si>
  <si>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</si>
  <si>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</si>
  <si>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</si>
  <si>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</si>
  <si>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</si>
  <si>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</si>
  <si>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</si>
  <si>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</si>
  <si>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</si>
  <si>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</si>
  <si>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</si>
  <si>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</si>
  <si>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</si>
  <si>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</si>
  <si>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</si>
  <si>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</si>
  <si>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</si>
  <si>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</si>
  <si>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</si>
  <si>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</si>
  <si>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</si>
  <si>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</si>
  <si>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</si>
  <si>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</si>
  <si>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</si>
  <si>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</si>
  <si>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</si>
  <si>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</si>
  <si>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</si>
  <si>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</si>
  <si>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</si>
  <si>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</si>
  <si>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</si>
  <si>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</si>
  <si>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</si>
  <si>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</si>
  <si>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</si>
  <si>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</si>
  <si>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</si>
  <si>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</si>
  <si>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</si>
  <si>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</si>
  <si>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</si>
  <si>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</si>
  <si>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</si>
  <si>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</si>
  <si>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</si>
  <si>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</si>
  <si>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</si>
  <si>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</si>
  <si>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</si>
  <si>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</si>
  <si>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</si>
  <si>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</si>
  <si>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</si>
  <si>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</si>
  <si>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</si>
  <si>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</si>
  <si>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</si>
  <si>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</si>
  <si>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</si>
  <si>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</si>
  <si>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</si>
  <si>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</si>
  <si>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</si>
  <si>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</si>
  <si>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</si>
  <si>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</si>
  <si>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</si>
  <si>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</si>
  <si>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</si>
  <si>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</si>
  <si>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</si>
  <si>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</si>
  <si>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</si>
  <si>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</si>
  <si>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</si>
  <si>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</si>
  <si>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</si>
  <si>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</si>
  <si>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</si>
  <si>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</si>
  <si>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</si>
  <si>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</si>
  <si>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</si>
  <si>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</si>
  <si>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</si>
  <si>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</si>
  <si>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</si>
  <si>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</si>
  <si>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</si>
  <si>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</si>
  <si>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</si>
  <si>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</si>
  <si>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</si>
  <si>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</si>
  <si>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</si>
  <si>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</si>
  <si>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</si>
  <si>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</si>
  <si>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</si>
  <si>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</si>
  <si>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</si>
  <si>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</si>
  <si>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</si>
  <si>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</si>
  <si>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</si>
  <si>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</si>
  <si>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</si>
  <si>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</si>
  <si>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</si>
  <si>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</si>
  <si>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</si>
  <si>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山本　亮治</t>
    <rPh sb="0" eb="2">
      <t>ヤマモト</t>
    </rPh>
    <rPh sb="3" eb="5">
      <t>リョウジ</t>
    </rPh>
    <phoneticPr fontId="1"/>
  </si>
  <si>
    <t>サービス提供責任者</t>
    <rPh sb="4" eb="9">
      <t>テイキョウセキニンシャ</t>
    </rPh>
    <phoneticPr fontId="1"/>
  </si>
  <si>
    <t>２　法人</t>
  </si>
  <si>
    <t>５　営利法人</t>
  </si>
  <si>
    <t>かぶしきがいしゃ　こうじゅしゃ</t>
    <phoneticPr fontId="1"/>
  </si>
  <si>
    <t>株式会社　皇寿舎</t>
    <rPh sb="0" eb="4">
      <t>カブシキガイシャ</t>
    </rPh>
    <rPh sb="5" eb="6">
      <t>スベラギ</t>
    </rPh>
    <rPh sb="6" eb="7">
      <t>コトブキ</t>
    </rPh>
    <rPh sb="7" eb="8">
      <t>シャ</t>
    </rPh>
    <phoneticPr fontId="1"/>
  </si>
  <si>
    <t>0166</t>
    <phoneticPr fontId="1"/>
  </si>
  <si>
    <t>73</t>
    <phoneticPr fontId="1"/>
  </si>
  <si>
    <t>6395</t>
    <phoneticPr fontId="1"/>
  </si>
  <si>
    <t>0166</t>
    <phoneticPr fontId="1"/>
  </si>
  <si>
    <t>6396</t>
    <phoneticPr fontId="1"/>
  </si>
  <si>
    <t>koujyusya</t>
    <phoneticPr fontId="1"/>
  </si>
  <si>
    <t>iaa.itkeeper.ne.jp</t>
    <phoneticPr fontId="1"/>
  </si>
  <si>
    <t>http://</t>
  </si>
  <si>
    <t>www.asahikawa-kaigo.jp/mouhitotu-yu</t>
    <phoneticPr fontId="1"/>
  </si>
  <si>
    <t>小玉　唯志</t>
    <rPh sb="0" eb="2">
      <t>コダマ</t>
    </rPh>
    <rPh sb="3" eb="5">
      <t>タダシ</t>
    </rPh>
    <phoneticPr fontId="1"/>
  </si>
  <si>
    <t>代表取締役社長</t>
    <rPh sb="0" eb="7">
      <t>ダイヒョウトリシマリヤクシャチョウ</t>
    </rPh>
    <phoneticPr fontId="1"/>
  </si>
  <si>
    <t>じゅうたくがたゆうりょうろうじんほーむ　もうひとつのかぞく</t>
    <phoneticPr fontId="1"/>
  </si>
  <si>
    <t>住宅型有料老人ホームもうひとつの家族</t>
    <rPh sb="0" eb="7">
      <t>ジュウタクガタユウリョウロウジン</t>
    </rPh>
    <rPh sb="16" eb="18">
      <t>カゾク</t>
    </rPh>
    <phoneticPr fontId="1"/>
  </si>
  <si>
    <t>旭川</t>
    <rPh sb="0" eb="2">
      <t>アサヒカワ</t>
    </rPh>
    <phoneticPr fontId="1"/>
  </si>
  <si>
    <t>0166</t>
    <phoneticPr fontId="1"/>
  </si>
  <si>
    <t>0166</t>
    <phoneticPr fontId="1"/>
  </si>
  <si>
    <t>6396</t>
    <phoneticPr fontId="1"/>
  </si>
  <si>
    <t>管理者</t>
    <rPh sb="0" eb="3">
      <t>カンリシャ</t>
    </rPh>
    <phoneticPr fontId="1"/>
  </si>
  <si>
    <t>３　住宅型</t>
  </si>
  <si>
    <t>１　事業者が自ら所有する土地</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</si>
  <si>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</si>
  <si>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</si>
  <si>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</si>
  <si>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</si>
  <si>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</si>
  <si>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</si>
  <si>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</si>
  <si>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</si>
  <si>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</si>
  <si>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２　建物賃貸借方式</t>
  </si>
  <si>
    <t>３　月払い方式</t>
  </si>
  <si>
    <t>２　日割り計算で減額</t>
  </si>
  <si>
    <t>朝食300円　昼食400円　おやつ100円　夕食500円
1日あたり1,300円×1か月</t>
    <rPh sb="0" eb="2">
      <t>チョウショク</t>
    </rPh>
    <rPh sb="5" eb="6">
      <t>エン</t>
    </rPh>
    <rPh sb="7" eb="9">
      <t>チュウショク</t>
    </rPh>
    <rPh sb="12" eb="13">
      <t>エン</t>
    </rPh>
    <rPh sb="20" eb="21">
      <t>エン</t>
    </rPh>
    <rPh sb="22" eb="24">
      <t>ユウショク</t>
    </rPh>
    <rPh sb="27" eb="28">
      <t>エン</t>
    </rPh>
    <rPh sb="31" eb="32">
      <t>ニチ</t>
    </rPh>
    <rPh sb="40" eb="41">
      <t>エン</t>
    </rPh>
    <rPh sb="44" eb="45">
      <t>ゲツ</t>
    </rPh>
    <phoneticPr fontId="1"/>
  </si>
  <si>
    <t>共有分の設備維持管理・事務費・生活サービス等の人件費を含む</t>
    <rPh sb="0" eb="3">
      <t>キョウユウブン</t>
    </rPh>
    <rPh sb="4" eb="6">
      <t>セツビ</t>
    </rPh>
    <rPh sb="6" eb="10">
      <t>イジカンリ</t>
    </rPh>
    <rPh sb="11" eb="14">
      <t>ジムヒ</t>
    </rPh>
    <rPh sb="15" eb="17">
      <t>セイカツ</t>
    </rPh>
    <rPh sb="21" eb="22">
      <t>ナド</t>
    </rPh>
    <rPh sb="23" eb="26">
      <t>ジンケンヒ</t>
    </rPh>
    <rPh sb="27" eb="28">
      <t>フク</t>
    </rPh>
    <phoneticPr fontId="1"/>
  </si>
  <si>
    <t>医療行為が必要になった為、医療体制が整った施設への転居をされる。</t>
    <rPh sb="0" eb="2">
      <t>イリョウ</t>
    </rPh>
    <rPh sb="2" eb="4">
      <t>コウイ</t>
    </rPh>
    <rPh sb="5" eb="7">
      <t>ヒツヨウ</t>
    </rPh>
    <rPh sb="11" eb="12">
      <t>タメ</t>
    </rPh>
    <rPh sb="13" eb="17">
      <t>イリョウタイセイ</t>
    </rPh>
    <rPh sb="18" eb="19">
      <t>トトノ</t>
    </rPh>
    <rPh sb="21" eb="23">
      <t>シセツ</t>
    </rPh>
    <rPh sb="25" eb="27">
      <t>テンキョ</t>
    </rPh>
    <phoneticPr fontId="1"/>
  </si>
  <si>
    <t>相談窓口</t>
    <rPh sb="0" eb="4">
      <t>ソウダンマドグチ</t>
    </rPh>
    <phoneticPr fontId="1"/>
  </si>
  <si>
    <t>0166</t>
    <phoneticPr fontId="1"/>
  </si>
  <si>
    <t>73</t>
    <phoneticPr fontId="1"/>
  </si>
  <si>
    <t>6395</t>
    <phoneticPr fontId="1"/>
  </si>
  <si>
    <t>なし</t>
    <phoneticPr fontId="1"/>
  </si>
  <si>
    <t>２　入居希望者に交付</t>
  </si>
  <si>
    <t>３　公開していない</t>
  </si>
  <si>
    <t>北海道旭川市7条西7丁目1番7号</t>
    <rPh sb="0" eb="3">
      <t>ホッカイドウ</t>
    </rPh>
    <rPh sb="3" eb="6">
      <t>アサヒカワシ</t>
    </rPh>
    <rPh sb="7" eb="8">
      <t>ジョウ</t>
    </rPh>
    <rPh sb="8" eb="9">
      <t>ニシ</t>
    </rPh>
    <rPh sb="10" eb="12">
      <t>チョウメ</t>
    </rPh>
    <rPh sb="13" eb="14">
      <t>バン</t>
    </rPh>
    <rPh sb="15" eb="16">
      <t>ゴウ</t>
    </rPh>
    <phoneticPr fontId="1"/>
  </si>
  <si>
    <t>１　自ら実施</t>
  </si>
  <si>
    <t>３　なし</t>
  </si>
  <si>
    <t>○</t>
  </si>
  <si>
    <t>フロンティアデンタルクリニック</t>
    <phoneticPr fontId="1"/>
  </si>
  <si>
    <t>施設全体で必要とする上下水道、ガス、電気の利用料金の合計額で均等割りした額として算定。
施設の水道光熱費月額想定額　200,000円÷26室＝7,692円</t>
    <rPh sb="0" eb="2">
      <t>シセツ</t>
    </rPh>
    <rPh sb="2" eb="4">
      <t>ゼンタイ</t>
    </rPh>
    <rPh sb="5" eb="7">
      <t>ヒツヨウ</t>
    </rPh>
    <rPh sb="10" eb="12">
      <t>ジョウゲ</t>
    </rPh>
    <rPh sb="12" eb="14">
      <t>スイドウ</t>
    </rPh>
    <rPh sb="18" eb="20">
      <t>デンキ</t>
    </rPh>
    <rPh sb="21" eb="23">
      <t>リヨウ</t>
    </rPh>
    <rPh sb="23" eb="25">
      <t>リョウキン</t>
    </rPh>
    <rPh sb="26" eb="28">
      <t>ゴウケイ</t>
    </rPh>
    <rPh sb="28" eb="29">
      <t>ガク</t>
    </rPh>
    <rPh sb="30" eb="33">
      <t>キントウワ</t>
    </rPh>
    <rPh sb="36" eb="37">
      <t>ガク</t>
    </rPh>
    <rPh sb="40" eb="42">
      <t>サンテイ</t>
    </rPh>
    <rPh sb="44" eb="46">
      <t>シセツ</t>
    </rPh>
    <rPh sb="47" eb="49">
      <t>スイドウ</t>
    </rPh>
    <rPh sb="49" eb="52">
      <t>コウネツヒ</t>
    </rPh>
    <rPh sb="52" eb="54">
      <t>ゲツガク</t>
    </rPh>
    <rPh sb="54" eb="56">
      <t>ソウテイ</t>
    </rPh>
    <rPh sb="56" eb="57">
      <t>ガク</t>
    </rPh>
    <rPh sb="65" eb="66">
      <t>エン</t>
    </rPh>
    <rPh sb="69" eb="70">
      <t>シツ</t>
    </rPh>
    <rPh sb="76" eb="77">
      <t>エン</t>
    </rPh>
    <phoneticPr fontId="1"/>
  </si>
  <si>
    <t xml:space="preserve">旭川市内の住宅型有料老人ホーム等の賃貸月額を参考に設定。
   (個室の居室面積11.18㎡、専用及び共用部分の設備を基準とする。)
</t>
    <phoneticPr fontId="1"/>
  </si>
  <si>
    <t>３　その他</t>
  </si>
  <si>
    <t>義歯のメンテナンス及び口腔ケアの他、緊急時の対応</t>
    <rPh sb="0" eb="2">
      <t>ギシ</t>
    </rPh>
    <rPh sb="9" eb="10">
      <t>オヨ</t>
    </rPh>
    <rPh sb="11" eb="13">
      <t>コウクウ</t>
    </rPh>
    <rPh sb="16" eb="17">
      <t>ホカ</t>
    </rPh>
    <rPh sb="18" eb="21">
      <t>キンキュウジ</t>
    </rPh>
    <rPh sb="22" eb="24">
      <t>タイオウ</t>
    </rPh>
    <phoneticPr fontId="1"/>
  </si>
  <si>
    <t>旭川電気軌道　５条西７丁目バス停　徒歩約３分</t>
    <rPh sb="19" eb="20">
      <t>ヤク</t>
    </rPh>
    <phoneticPr fontId="1"/>
  </si>
  <si>
    <t>01720906018</t>
    <phoneticPr fontId="1"/>
  </si>
  <si>
    <t>旭川市</t>
    <rPh sb="0" eb="3">
      <t>アサヒカワシ</t>
    </rPh>
    <phoneticPr fontId="1"/>
  </si>
  <si>
    <t>6450001011037</t>
    <phoneticPr fontId="1"/>
  </si>
  <si>
    <t>１　ノーマライゼーションの精神のもと、利用者の心身の特性を踏まえて、その有する能力を活かし自立した日常生活が出来るよう最大限支援する。
２　施設が行う各種サービスを通じて、コミュニケーションの輪と人の絆が図られるよう最大限支援する。
３　利用者が生きがい健康作りを行えるために、地域の医療・福祉サービス及び行政機関と連携し、明るい終の棲家として暮らせるよう最大限支援する。</t>
    <phoneticPr fontId="1"/>
  </si>
  <si>
    <t>もうひとつの家族と思っていただけるような居心地の良い空間と時間を提供します。</t>
    <rPh sb="6" eb="8">
      <t>カゾク</t>
    </rPh>
    <rPh sb="9" eb="10">
      <t>オモ</t>
    </rPh>
    <rPh sb="20" eb="23">
      <t>イゴコチ</t>
    </rPh>
    <rPh sb="24" eb="25">
      <t>ヨ</t>
    </rPh>
    <rPh sb="26" eb="28">
      <t>クウカン</t>
    </rPh>
    <rPh sb="29" eb="31">
      <t>ジカン</t>
    </rPh>
    <rPh sb="32" eb="34">
      <t>テイキョウ</t>
    </rPh>
    <phoneticPr fontId="1"/>
  </si>
  <si>
    <t>旭川市4条通14丁目911-1</t>
    <rPh sb="0" eb="3">
      <t>アサヒカワシ</t>
    </rPh>
    <rPh sb="4" eb="5">
      <t>ジョウ</t>
    </rPh>
    <rPh sb="5" eb="6">
      <t>ツウ</t>
    </rPh>
    <rPh sb="8" eb="10">
      <t>チョウメ</t>
    </rPh>
    <phoneticPr fontId="1"/>
  </si>
  <si>
    <t>別紙参照(重要事項説明書)</t>
    <rPh sb="0" eb="4">
      <t>ベッシサンショウ</t>
    </rPh>
    <rPh sb="5" eb="12">
      <t>ジュウヨウジコウセツメイショ</t>
    </rPh>
    <phoneticPr fontId="1"/>
  </si>
  <si>
    <t>別紙参照(重要事項説明書)</t>
    <phoneticPr fontId="1"/>
  </si>
  <si>
    <t>旭川市7条西7丁目1番7号</t>
    <rPh sb="0" eb="3">
      <t>アサヒカワシ</t>
    </rPh>
    <rPh sb="4" eb="5">
      <t>ジョウ</t>
    </rPh>
    <rPh sb="5" eb="6">
      <t>ニシ</t>
    </rPh>
    <rPh sb="7" eb="9">
      <t>チョウメ</t>
    </rPh>
    <rPh sb="10" eb="11">
      <t>バン</t>
    </rPh>
    <rPh sb="12" eb="13">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</si>
</sst>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2" zoomScaleNormal="100" zoomScaleSheetLayoutView="100" workbookViewId="0">
      <selection activeCell="F35" sqref="F35:P3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2538</v>
      </c>
      <c r="K16" s="106"/>
      <c r="L16" s="106"/>
      <c r="M16" s="106"/>
      <c r="N16" s="106"/>
      <c r="O16" s="106"/>
      <c r="P16" s="107"/>
    </row>
    <row r="17" spans="1:20" ht="20.100000000000001" customHeight="1">
      <c r="B17" s="331" t="s">
        <v>6</v>
      </c>
      <c r="C17" s="234"/>
      <c r="D17" s="234"/>
      <c r="E17" s="252"/>
      <c r="F17" s="47" t="s">
        <v>13</v>
      </c>
      <c r="G17" s="41">
        <v>70</v>
      </c>
      <c r="H17" s="48" t="s">
        <v>487</v>
      </c>
      <c r="I17" s="42">
        <v>57</v>
      </c>
      <c r="J17" s="303"/>
      <c r="K17" s="304"/>
      <c r="L17" s="304"/>
      <c r="M17" s="304"/>
      <c r="N17" s="304"/>
      <c r="O17" s="304"/>
      <c r="P17" s="305"/>
      <c r="S17" s="22" t="str">
        <f>IF(OR(G17="",I17=""),"未記入","")</f>
        <v/>
      </c>
    </row>
    <row r="18" spans="1:20" ht="57.75" customHeight="1">
      <c r="B18" s="296"/>
      <c r="C18" s="314"/>
      <c r="D18" s="314"/>
      <c r="E18" s="297"/>
      <c r="F18" s="120" t="s">
        <v>2526</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2487</v>
      </c>
      <c r="K20" s="48" t="s">
        <v>487</v>
      </c>
      <c r="L20" s="77" t="s">
        <v>2485</v>
      </c>
      <c r="M20" s="48" t="s">
        <v>487</v>
      </c>
      <c r="N20" s="77" t="s">
        <v>2488</v>
      </c>
      <c r="O20" s="304"/>
      <c r="P20" s="305"/>
      <c r="Q20" s="19"/>
    </row>
    <row r="21" spans="1:20" ht="20.100000000000001" customHeight="1">
      <c r="B21" s="359"/>
      <c r="C21" s="360"/>
      <c r="D21" s="360"/>
      <c r="E21" s="361"/>
      <c r="F21" s="430" t="s">
        <v>423</v>
      </c>
      <c r="G21" s="460"/>
      <c r="H21" s="460"/>
      <c r="I21" s="431"/>
      <c r="J21" s="154" t="s">
        <v>2489</v>
      </c>
      <c r="K21" s="109"/>
      <c r="L21" s="109"/>
      <c r="M21" s="48" t="s">
        <v>483</v>
      </c>
      <c r="N21" s="109" t="s">
        <v>2490</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2492</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4" t="s">
        <v>9</v>
      </c>
      <c r="C26" s="395"/>
      <c r="D26" s="395"/>
      <c r="E26" s="395"/>
      <c r="F26" s="468">
        <v>2014</v>
      </c>
      <c r="G26" s="469"/>
      <c r="H26" s="48" t="s">
        <v>484</v>
      </c>
      <c r="I26" s="469">
        <v>11</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2495</v>
      </c>
      <c r="I31" s="486"/>
      <c r="J31" s="486"/>
      <c r="K31" s="486"/>
      <c r="L31" s="486"/>
      <c r="M31" s="486"/>
      <c r="N31" s="486"/>
      <c r="O31" s="486"/>
      <c r="P31" s="487"/>
      <c r="S31" s="22" t="str">
        <f>IF(H31="","未記入","")</f>
        <v/>
      </c>
    </row>
    <row r="32" spans="1:20" ht="39" customHeight="1">
      <c r="B32" s="296"/>
      <c r="C32" s="314"/>
      <c r="D32" s="314"/>
      <c r="E32" s="297"/>
      <c r="F32" s="217" t="s">
        <v>2496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57</v>
      </c>
      <c r="J33" s="475"/>
      <c r="K33" s="475"/>
      <c r="L33" s="475"/>
      <c r="M33" s="475"/>
      <c r="N33" s="475"/>
      <c r="O33" s="475"/>
      <c r="P33" s="476"/>
      <c r="S33" s="22" t="str">
        <f>IF(OR(G33="",I33=""),"未記入","")</f>
        <v/>
      </c>
    </row>
    <row r="34" spans="2:20" ht="58.5" customHeight="1">
      <c r="B34" s="296"/>
      <c r="C34" s="314"/>
      <c r="D34" s="314"/>
      <c r="E34" s="297"/>
      <c r="F34" s="120" t="s">
        <v>2544</v>
      </c>
      <c r="G34" s="120"/>
      <c r="H34" s="120"/>
      <c r="I34" s="120"/>
      <c r="J34" s="120"/>
      <c r="K34" s="120"/>
      <c r="L34" s="120"/>
      <c r="M34" s="120"/>
      <c r="N34" s="120"/>
      <c r="O34" s="188"/>
      <c r="P34" s="419"/>
      <c r="S34" s="22" t="str">
        <f>IF(F34="","未記入","")</f>
        <v/>
      </c>
    </row>
    <row r="35" spans="2:20" ht="58.5" customHeight="1">
      <c r="B35" s="117" t="s">
        <v>574</v>
      </c>
      <c r="C35" s="118"/>
      <c r="D35" s="118"/>
      <c r="E35" s="119"/>
      <c r="F35" s="120" t="s">
        <v>2496</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2497</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2535</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2498</v>
      </c>
      <c r="K43" s="48" t="s">
        <v>487</v>
      </c>
      <c r="L43" s="18" t="s">
        <v>2485</v>
      </c>
      <c r="M43" s="48" t="s">
        <v>487</v>
      </c>
      <c r="N43" s="18" t="s">
        <v>2486</v>
      </c>
      <c r="O43" s="304"/>
      <c r="P43" s="305"/>
      <c r="S43" s="22" t="str">
        <f>IF(OR(J43="",L43="",N43=""),"未記入","")</f>
        <v/>
      </c>
    </row>
    <row r="44" spans="2:20" ht="20.100000000000001" customHeight="1">
      <c r="B44" s="183"/>
      <c r="C44" s="182"/>
      <c r="D44" s="182"/>
      <c r="E44" s="182"/>
      <c r="F44" s="395" t="s">
        <v>15</v>
      </c>
      <c r="G44" s="395"/>
      <c r="H44" s="395"/>
      <c r="I44" s="395"/>
      <c r="J44" s="78" t="s">
        <v>2499</v>
      </c>
      <c r="K44" s="48" t="s">
        <v>487</v>
      </c>
      <c r="L44" s="77" t="s">
        <v>2485</v>
      </c>
      <c r="M44" s="48" t="s">
        <v>487</v>
      </c>
      <c r="N44" s="77" t="s">
        <v>2500</v>
      </c>
      <c r="O44" s="304"/>
      <c r="P44" s="305"/>
    </row>
    <row r="45" spans="2:20" ht="20.100000000000001" customHeight="1">
      <c r="B45" s="183"/>
      <c r="C45" s="182"/>
      <c r="D45" s="182"/>
      <c r="E45" s="182"/>
      <c r="F45" s="430" t="s">
        <v>423</v>
      </c>
      <c r="G45" s="460"/>
      <c r="H45" s="460"/>
      <c r="I45" s="431"/>
      <c r="J45" s="154" t="s">
        <v>2489</v>
      </c>
      <c r="K45" s="109"/>
      <c r="L45" s="109"/>
      <c r="M45" s="48" t="s">
        <v>483</v>
      </c>
      <c r="N45" s="109" t="s">
        <v>2490</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2492</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2493</v>
      </c>
      <c r="K48" s="194"/>
      <c r="L48" s="194"/>
      <c r="M48" s="194"/>
      <c r="N48" s="194"/>
      <c r="O48" s="154"/>
      <c r="P48" s="195"/>
    </row>
    <row r="49" spans="1:20" ht="20.100000000000001" customHeight="1">
      <c r="B49" s="183"/>
      <c r="C49" s="182"/>
      <c r="D49" s="182"/>
      <c r="E49" s="182"/>
      <c r="F49" s="395" t="s">
        <v>18</v>
      </c>
      <c r="G49" s="395"/>
      <c r="H49" s="395"/>
      <c r="I49" s="395"/>
      <c r="J49" s="194" t="s">
        <v>2501</v>
      </c>
      <c r="K49" s="194"/>
      <c r="L49" s="194"/>
      <c r="M49" s="194"/>
      <c r="N49" s="194"/>
      <c r="O49" s="154"/>
      <c r="P49" s="195"/>
    </row>
    <row r="50" spans="1:20" ht="20.100000000000001" customHeight="1">
      <c r="B50" s="124" t="s">
        <v>28</v>
      </c>
      <c r="C50" s="233"/>
      <c r="D50" s="233"/>
      <c r="E50" s="233"/>
      <c r="F50" s="233"/>
      <c r="G50" s="233"/>
      <c r="H50" s="233"/>
      <c r="I50" s="233"/>
      <c r="J50" s="468">
        <v>2014</v>
      </c>
      <c r="K50" s="469"/>
      <c r="L50" s="48" t="s">
        <v>484</v>
      </c>
      <c r="M50" s="75">
        <v>11</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11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2502</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2536</v>
      </c>
      <c r="K55" s="106"/>
      <c r="L55" s="106"/>
      <c r="M55" s="106"/>
      <c r="N55" s="106"/>
      <c r="O55" s="106"/>
      <c r="P55" s="107"/>
    </row>
    <row r="56" spans="1:20" ht="20.100000000000001" customHeight="1">
      <c r="B56" s="150"/>
      <c r="C56" s="136"/>
      <c r="D56" s="151"/>
      <c r="E56" s="395" t="s">
        <v>33</v>
      </c>
      <c r="F56" s="395"/>
      <c r="G56" s="395"/>
      <c r="H56" s="395"/>
      <c r="I56" s="395"/>
      <c r="J56" s="154" t="s">
        <v>2537</v>
      </c>
      <c r="K56" s="109"/>
      <c r="L56" s="109"/>
      <c r="M56" s="109"/>
      <c r="N56" s="109"/>
      <c r="O56" s="109"/>
      <c r="P56" s="155"/>
    </row>
    <row r="57" spans="1:20" ht="20.100000000000001" customHeight="1">
      <c r="B57" s="150"/>
      <c r="C57" s="136"/>
      <c r="D57" s="151"/>
      <c r="E57" s="395" t="s">
        <v>34</v>
      </c>
      <c r="F57" s="395"/>
      <c r="G57" s="395"/>
      <c r="H57" s="395"/>
      <c r="I57" s="395"/>
      <c r="J57" s="468">
        <v>2014</v>
      </c>
      <c r="K57" s="469"/>
      <c r="L57" s="48" t="s">
        <v>484</v>
      </c>
      <c r="M57" s="75">
        <v>10</v>
      </c>
      <c r="N57" s="48" t="s">
        <v>485</v>
      </c>
      <c r="O57" s="75">
        <v>30</v>
      </c>
      <c r="P57" s="50" t="s">
        <v>486</v>
      </c>
    </row>
    <row r="58" spans="1:20" ht="20.100000000000001" customHeight="1" thickBot="1">
      <c r="B58" s="220"/>
      <c r="C58" s="221"/>
      <c r="D58" s="222"/>
      <c r="E58" s="402" t="s">
        <v>35</v>
      </c>
      <c r="F58" s="402"/>
      <c r="G58" s="402"/>
      <c r="H58" s="402"/>
      <c r="I58" s="402"/>
      <c r="J58" s="458">
        <v>2020</v>
      </c>
      <c r="K58" s="459"/>
      <c r="L58" s="49" t="s">
        <v>484</v>
      </c>
      <c r="M58" s="76">
        <v>10</v>
      </c>
      <c r="N58" s="49" t="s">
        <v>485</v>
      </c>
      <c r="O58" s="76">
        <v>30</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1459</v>
      </c>
      <c r="H61" s="209"/>
      <c r="I61" s="209"/>
      <c r="J61" s="209"/>
      <c r="K61" s="467"/>
      <c r="L61" s="399" t="s">
        <v>516</v>
      </c>
      <c r="M61" s="383"/>
      <c r="N61" s="383"/>
      <c r="O61" s="383"/>
      <c r="P61" s="418"/>
    </row>
    <row r="62" spans="1:20" ht="20.100000000000001" customHeight="1">
      <c r="B62" s="183"/>
      <c r="C62" s="182"/>
      <c r="D62" s="223" t="s">
        <v>39</v>
      </c>
      <c r="E62" s="234"/>
      <c r="F62" s="252"/>
      <c r="G62" s="194" t="s">
        <v>2503</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660.43</v>
      </c>
      <c r="L72" s="416"/>
      <c r="M72" s="416"/>
      <c r="N72" s="187" t="s">
        <v>490</v>
      </c>
      <c r="O72" s="187"/>
      <c r="P72" s="213"/>
    </row>
    <row r="73" spans="2:16" ht="20.100000000000001" customHeight="1">
      <c r="B73" s="86"/>
      <c r="C73" s="87"/>
      <c r="D73" s="313"/>
      <c r="E73" s="314"/>
      <c r="F73" s="297"/>
      <c r="G73" s="233" t="s">
        <v>42</v>
      </c>
      <c r="H73" s="233"/>
      <c r="I73" s="233"/>
      <c r="J73" s="233"/>
      <c r="K73" s="415">
        <v>660.43</v>
      </c>
      <c r="L73" s="416"/>
      <c r="M73" s="416"/>
      <c r="N73" s="187" t="s">
        <v>490</v>
      </c>
      <c r="O73" s="187"/>
      <c r="P73" s="213"/>
    </row>
    <row r="74" spans="2:16" ht="20.100000000000001" customHeight="1">
      <c r="B74" s="86"/>
      <c r="C74" s="87"/>
      <c r="D74" s="182" t="s">
        <v>43</v>
      </c>
      <c r="E74" s="182"/>
      <c r="F74" s="182"/>
      <c r="G74" s="194" t="s">
        <v>2533</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2504</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2506</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11.18</v>
      </c>
      <c r="K95" s="82" t="s">
        <v>490</v>
      </c>
      <c r="L95" s="154">
        <v>10</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11.18</v>
      </c>
      <c r="K96" s="82" t="s">
        <v>490</v>
      </c>
      <c r="L96" s="154">
        <v>16</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2</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2507</v>
      </c>
      <c r="H113" s="194"/>
      <c r="I113" s="194"/>
      <c r="J113" s="194"/>
      <c r="K113" s="194"/>
      <c r="L113" s="194"/>
      <c r="M113" s="194"/>
      <c r="N113" s="194"/>
      <c r="O113" s="154"/>
      <c r="P113" s="195"/>
    </row>
    <row r="114" spans="2:16" ht="20.100000000000001" customHeight="1">
      <c r="B114" s="453"/>
      <c r="C114" s="454"/>
      <c r="D114" s="133" t="s">
        <v>79</v>
      </c>
      <c r="E114" s="134"/>
      <c r="F114" s="149"/>
      <c r="G114" s="139" t="s">
        <v>2508</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2509</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2507</v>
      </c>
      <c r="H117" s="194"/>
      <c r="I117" s="194"/>
      <c r="J117" s="194"/>
      <c r="K117" s="194"/>
      <c r="L117" s="194"/>
      <c r="M117" s="194"/>
      <c r="N117" s="194"/>
      <c r="O117" s="154"/>
      <c r="P117" s="195"/>
    </row>
    <row r="118" spans="2:16" ht="20.100000000000001" customHeight="1">
      <c r="B118" s="150"/>
      <c r="C118" s="151"/>
      <c r="D118" s="126" t="s">
        <v>73</v>
      </c>
      <c r="E118" s="118"/>
      <c r="F118" s="119"/>
      <c r="G118" s="194" t="s">
        <v>2507</v>
      </c>
      <c r="H118" s="194"/>
      <c r="I118" s="194"/>
      <c r="J118" s="194"/>
      <c r="K118" s="194"/>
      <c r="L118" s="194"/>
      <c r="M118" s="194"/>
      <c r="N118" s="194"/>
      <c r="O118" s="154"/>
      <c r="P118" s="195"/>
    </row>
    <row r="119" spans="2:16" ht="20.100000000000001" customHeight="1">
      <c r="B119" s="150"/>
      <c r="C119" s="151"/>
      <c r="D119" s="250" t="s">
        <v>74</v>
      </c>
      <c r="E119" s="289"/>
      <c r="F119" s="251"/>
      <c r="G119" s="194" t="s">
        <v>2507</v>
      </c>
      <c r="H119" s="194"/>
      <c r="I119" s="194"/>
      <c r="J119" s="194"/>
      <c r="K119" s="194"/>
      <c r="L119" s="194"/>
      <c r="M119" s="194"/>
      <c r="N119" s="194"/>
      <c r="O119" s="154"/>
      <c r="P119" s="195"/>
    </row>
    <row r="120" spans="2:16" ht="20.100000000000001" customHeight="1">
      <c r="B120" s="150"/>
      <c r="C120" s="151"/>
      <c r="D120" s="185" t="s">
        <v>75</v>
      </c>
      <c r="E120" s="187"/>
      <c r="F120" s="258"/>
      <c r="G120" s="194" t="s">
        <v>2507</v>
      </c>
      <c r="H120" s="194"/>
      <c r="I120" s="194"/>
      <c r="J120" s="194"/>
      <c r="K120" s="194"/>
      <c r="L120" s="194"/>
      <c r="M120" s="194"/>
      <c r="N120" s="194"/>
      <c r="O120" s="154"/>
      <c r="P120" s="195"/>
    </row>
    <row r="121" spans="2:16" ht="20.100000000000001" customHeight="1">
      <c r="B121" s="150"/>
      <c r="C121" s="151"/>
      <c r="D121" s="185" t="s">
        <v>76</v>
      </c>
      <c r="E121" s="187"/>
      <c r="F121" s="258"/>
      <c r="G121" s="194" t="s">
        <v>2507</v>
      </c>
      <c r="H121" s="194"/>
      <c r="I121" s="194"/>
      <c r="J121" s="194"/>
      <c r="K121" s="194"/>
      <c r="L121" s="194"/>
      <c r="M121" s="194"/>
      <c r="N121" s="194"/>
      <c r="O121" s="154"/>
      <c r="P121" s="195"/>
    </row>
    <row r="122" spans="2:16" ht="20.100000000000001" customHeight="1">
      <c r="B122" s="152"/>
      <c r="C122" s="153"/>
      <c r="D122" s="185" t="s">
        <v>77</v>
      </c>
      <c r="E122" s="187"/>
      <c r="F122" s="258"/>
      <c r="G122" s="194" t="s">
        <v>2507</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2510</v>
      </c>
      <c r="H123" s="194"/>
      <c r="I123" s="194"/>
      <c r="J123" s="194"/>
      <c r="K123" s="194"/>
      <c r="L123" s="194"/>
      <c r="M123" s="194"/>
      <c r="N123" s="194"/>
      <c r="O123" s="154"/>
      <c r="P123" s="195"/>
    </row>
    <row r="124" spans="2:16" ht="20.100000000000001" customHeight="1">
      <c r="B124" s="150"/>
      <c r="C124" s="151"/>
      <c r="D124" s="126" t="s">
        <v>446</v>
      </c>
      <c r="E124" s="118"/>
      <c r="F124" s="119"/>
      <c r="G124" s="194" t="s">
        <v>2511</v>
      </c>
      <c r="H124" s="194"/>
      <c r="I124" s="194"/>
      <c r="J124" s="194"/>
      <c r="K124" s="194"/>
      <c r="L124" s="194"/>
      <c r="M124" s="194"/>
      <c r="N124" s="194"/>
      <c r="O124" s="154"/>
      <c r="P124" s="195"/>
    </row>
    <row r="125" spans="2:16" ht="20.100000000000001" customHeight="1">
      <c r="B125" s="150"/>
      <c r="C125" s="151"/>
      <c r="D125" s="250" t="s">
        <v>447</v>
      </c>
      <c r="E125" s="289"/>
      <c r="F125" s="251"/>
      <c r="G125" s="194" t="s">
        <v>2512</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2539</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2540</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2527</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2527</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2527</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2528</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t="s">
        <v>2507</v>
      </c>
      <c r="L160" s="194"/>
      <c r="M160" s="194"/>
      <c r="N160" s="194"/>
      <c r="O160" s="154"/>
      <c r="P160" s="195"/>
    </row>
    <row r="161" spans="2:22" ht="20.100000000000001" customHeight="1">
      <c r="B161" s="93"/>
      <c r="C161" s="94"/>
      <c r="D161" s="94"/>
      <c r="E161" s="95"/>
      <c r="F161" s="440"/>
      <c r="G161" s="441"/>
      <c r="H161" s="442"/>
      <c r="I161" s="430" t="s">
        <v>100</v>
      </c>
      <c r="J161" s="431"/>
      <c r="K161" s="194" t="s">
        <v>2508</v>
      </c>
      <c r="L161" s="194"/>
      <c r="M161" s="194"/>
      <c r="N161" s="194"/>
      <c r="O161" s="154"/>
      <c r="P161" s="195"/>
    </row>
    <row r="162" spans="2:22" ht="20.100000000000001" customHeight="1">
      <c r="B162" s="93"/>
      <c r="C162" s="94"/>
      <c r="D162" s="94"/>
      <c r="E162" s="95"/>
      <c r="F162" s="440"/>
      <c r="G162" s="441"/>
      <c r="H162" s="442"/>
      <c r="I162" s="432" t="s">
        <v>101</v>
      </c>
      <c r="J162" s="179"/>
      <c r="K162" s="194" t="s">
        <v>2508</v>
      </c>
      <c r="L162" s="194"/>
      <c r="M162" s="194"/>
      <c r="N162" s="194"/>
      <c r="O162" s="154"/>
      <c r="P162" s="195"/>
    </row>
    <row r="163" spans="2:22" ht="20.100000000000001" customHeight="1">
      <c r="B163" s="93"/>
      <c r="C163" s="94"/>
      <c r="D163" s="94"/>
      <c r="E163" s="95"/>
      <c r="F163" s="440"/>
      <c r="G163" s="441"/>
      <c r="H163" s="442"/>
      <c r="I163" s="430" t="s">
        <v>426</v>
      </c>
      <c r="J163" s="431"/>
      <c r="K163" s="194" t="s">
        <v>2508</v>
      </c>
      <c r="L163" s="194"/>
      <c r="M163" s="194"/>
      <c r="N163" s="194"/>
      <c r="O163" s="154"/>
      <c r="P163" s="195"/>
    </row>
    <row r="164" spans="2:22" ht="20.100000000000001" customHeight="1">
      <c r="B164" s="93"/>
      <c r="C164" s="94"/>
      <c r="D164" s="94"/>
      <c r="E164" s="95"/>
      <c r="F164" s="440"/>
      <c r="G164" s="441"/>
      <c r="H164" s="442"/>
      <c r="I164" s="432" t="s">
        <v>427</v>
      </c>
      <c r="J164" s="179"/>
      <c r="K164" s="194" t="s">
        <v>2508</v>
      </c>
      <c r="L164" s="194"/>
      <c r="M164" s="194"/>
      <c r="N164" s="194"/>
      <c r="O164" s="154"/>
      <c r="P164" s="195"/>
    </row>
    <row r="165" spans="2:22" ht="20.100000000000001" customHeight="1">
      <c r="B165" s="93"/>
      <c r="C165" s="94"/>
      <c r="D165" s="94"/>
      <c r="E165" s="95"/>
      <c r="F165" s="439" t="s">
        <v>428</v>
      </c>
      <c r="G165" s="172"/>
      <c r="H165" s="173"/>
      <c r="I165" s="433" t="s">
        <v>99</v>
      </c>
      <c r="J165" s="434"/>
      <c r="K165" s="194" t="s">
        <v>2508</v>
      </c>
      <c r="L165" s="194"/>
      <c r="M165" s="194"/>
      <c r="N165" s="194"/>
      <c r="O165" s="154"/>
      <c r="P165" s="195"/>
    </row>
    <row r="166" spans="2:22" ht="20.100000000000001" customHeight="1">
      <c r="B166" s="96"/>
      <c r="C166" s="97"/>
      <c r="D166" s="97"/>
      <c r="E166" s="98"/>
      <c r="F166" s="432"/>
      <c r="G166" s="178"/>
      <c r="H166" s="179"/>
      <c r="I166" s="435" t="s">
        <v>100</v>
      </c>
      <c r="J166" s="434"/>
      <c r="K166" s="194" t="s">
        <v>2508</v>
      </c>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2529</v>
      </c>
      <c r="G172" s="383" t="s">
        <v>474</v>
      </c>
      <c r="H172" s="383"/>
      <c r="I172" s="383"/>
      <c r="J172" s="383"/>
      <c r="K172" s="383"/>
      <c r="L172" s="383"/>
      <c r="M172" s="383"/>
      <c r="N172" s="383"/>
      <c r="O172" s="383"/>
      <c r="P172" s="418"/>
    </row>
    <row r="173" spans="2:22" ht="20.100000000000001" customHeight="1">
      <c r="B173" s="183"/>
      <c r="C173" s="182"/>
      <c r="D173" s="182"/>
      <c r="E173" s="182"/>
      <c r="F173" s="21" t="s">
        <v>2529</v>
      </c>
      <c r="G173" s="187" t="s">
        <v>475</v>
      </c>
      <c r="H173" s="187"/>
      <c r="I173" s="187"/>
      <c r="J173" s="187"/>
      <c r="K173" s="187"/>
      <c r="L173" s="187"/>
      <c r="M173" s="187"/>
      <c r="N173" s="187"/>
      <c r="O173" s="187"/>
      <c r="P173" s="213"/>
    </row>
    <row r="174" spans="2:22" ht="20.100000000000001" customHeight="1">
      <c r="B174" s="183"/>
      <c r="C174" s="182"/>
      <c r="D174" s="182"/>
      <c r="E174" s="182"/>
      <c r="F174" s="21" t="s">
        <v>2529</v>
      </c>
      <c r="G174" s="187" t="s">
        <v>476</v>
      </c>
      <c r="H174" s="187"/>
      <c r="I174" s="187"/>
      <c r="J174" s="187"/>
      <c r="K174" s="187"/>
      <c r="L174" s="187"/>
      <c r="M174" s="187"/>
      <c r="N174" s="187"/>
      <c r="O174" s="187"/>
      <c r="P174" s="213"/>
    </row>
    <row r="175" spans="2:22" ht="39.950000000000003" customHeight="1">
      <c r="B175" s="183"/>
      <c r="C175" s="182"/>
      <c r="D175" s="182"/>
      <c r="E175" s="182"/>
      <c r="F175" s="21" t="s">
        <v>2529</v>
      </c>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c r="J176" s="121"/>
      <c r="K176" s="121"/>
      <c r="L176" s="121"/>
      <c r="M176" s="121"/>
      <c r="N176" s="121"/>
      <c r="O176" s="122"/>
      <c r="P176" s="123"/>
    </row>
    <row r="177" spans="2:16" ht="39.950000000000003" customHeight="1">
      <c r="B177" s="101"/>
      <c r="C177" s="102"/>
      <c r="D177" s="303"/>
      <c r="E177" s="387"/>
      <c r="F177" s="182" t="s">
        <v>108</v>
      </c>
      <c r="G177" s="182"/>
      <c r="H177" s="182"/>
      <c r="I177" s="120"/>
      <c r="J177" s="121"/>
      <c r="K177" s="121"/>
      <c r="L177" s="121"/>
      <c r="M177" s="121"/>
      <c r="N177" s="121"/>
      <c r="O177" s="122"/>
      <c r="P177" s="123"/>
    </row>
    <row r="178" spans="2:16" ht="39.950000000000003" customHeight="1">
      <c r="B178" s="101"/>
      <c r="C178" s="102"/>
      <c r="D178" s="303"/>
      <c r="E178" s="387"/>
      <c r="F178" s="182" t="s">
        <v>109</v>
      </c>
      <c r="G178" s="182"/>
      <c r="H178" s="182"/>
      <c r="I178" s="120"/>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2530</v>
      </c>
      <c r="J191" s="121"/>
      <c r="K191" s="121"/>
      <c r="L191" s="121"/>
      <c r="M191" s="121"/>
      <c r="N191" s="121"/>
      <c r="O191" s="122"/>
      <c r="P191" s="123"/>
    </row>
    <row r="192" spans="2:16" ht="39.950000000000003" customHeight="1">
      <c r="B192" s="101"/>
      <c r="C192" s="102"/>
      <c r="D192" s="422"/>
      <c r="E192" s="423"/>
      <c r="F192" s="182" t="s">
        <v>108</v>
      </c>
      <c r="G192" s="182"/>
      <c r="H192" s="182"/>
      <c r="I192" s="120" t="s">
        <v>2541</v>
      </c>
      <c r="J192" s="121"/>
      <c r="K192" s="121"/>
      <c r="L192" s="121"/>
      <c r="M192" s="121"/>
      <c r="N192" s="121"/>
      <c r="O192" s="122"/>
      <c r="P192" s="123"/>
    </row>
    <row r="193" spans="2:16" ht="39.950000000000003" customHeight="1">
      <c r="B193" s="101"/>
      <c r="C193" s="102"/>
      <c r="D193" s="422"/>
      <c r="E193" s="423"/>
      <c r="F193" s="184" t="s">
        <v>110</v>
      </c>
      <c r="G193" s="184"/>
      <c r="H193" s="184"/>
      <c r="I193" s="120" t="s">
        <v>2534</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2508</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2507</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2507</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2542</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2543</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2508</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v>0</v>
      </c>
      <c r="L238" s="194"/>
      <c r="M238" s="194"/>
      <c r="N238" s="194"/>
      <c r="O238" s="154"/>
      <c r="P238" s="195"/>
    </row>
    <row r="239" spans="1:20" ht="20.100000000000001" customHeight="1">
      <c r="B239" s="183" t="s">
        <v>141</v>
      </c>
      <c r="C239" s="182"/>
      <c r="D239" s="182"/>
      <c r="E239" s="391">
        <f>IF(OR($H$239&lt;&gt;"",$K$239&lt;&gt;""),SUM($H$239,$K$239),"")</f>
        <v>0</v>
      </c>
      <c r="F239" s="391"/>
      <c r="G239" s="391"/>
      <c r="H239" s="194">
        <v>0</v>
      </c>
      <c r="I239" s="194"/>
      <c r="J239" s="194"/>
      <c r="K239" s="194">
        <v>0</v>
      </c>
      <c r="L239" s="194"/>
      <c r="M239" s="194"/>
      <c r="N239" s="194"/>
      <c r="O239" s="154"/>
      <c r="P239" s="195"/>
    </row>
    <row r="240" spans="1:20" ht="20.100000000000001" customHeight="1">
      <c r="B240" s="403" t="s">
        <v>142</v>
      </c>
      <c r="C240" s="182"/>
      <c r="D240" s="182"/>
      <c r="E240" s="391">
        <f>IF(OR($H$240&lt;&gt;"",$K$240&lt;&gt;""),SUM($H$240,$K$240),"")</f>
        <v>18</v>
      </c>
      <c r="F240" s="391"/>
      <c r="G240" s="391"/>
      <c r="H240" s="194">
        <v>9</v>
      </c>
      <c r="I240" s="194"/>
      <c r="J240" s="194"/>
      <c r="K240" s="194">
        <v>9</v>
      </c>
      <c r="L240" s="194"/>
      <c r="M240" s="194"/>
      <c r="N240" s="194"/>
      <c r="O240" s="154"/>
      <c r="P240" s="195"/>
    </row>
    <row r="241" spans="2:20" ht="20.100000000000001" customHeight="1">
      <c r="B241" s="57"/>
      <c r="C241" s="182" t="s">
        <v>143</v>
      </c>
      <c r="D241" s="182"/>
      <c r="E241" s="391">
        <f>IF(OR($H$241&lt;&gt;"",$K$241&lt;&gt;""),SUM($H$241,$K$241),"")</f>
        <v>18</v>
      </c>
      <c r="F241" s="391"/>
      <c r="G241" s="391"/>
      <c r="H241" s="194">
        <v>9</v>
      </c>
      <c r="I241" s="194"/>
      <c r="J241" s="194"/>
      <c r="K241" s="194">
        <v>9</v>
      </c>
      <c r="L241" s="194"/>
      <c r="M241" s="194"/>
      <c r="N241" s="194"/>
      <c r="O241" s="154"/>
      <c r="P241" s="195"/>
    </row>
    <row r="242" spans="2:20" ht="20.100000000000001" customHeight="1">
      <c r="B242" s="58"/>
      <c r="C242" s="182" t="s">
        <v>144</v>
      </c>
      <c r="D242" s="182"/>
      <c r="E242" s="391">
        <f>IF(OR($H$242&lt;&gt;"",$K$242&lt;&gt;""),SUM($H$242,$K$242),"")</f>
        <v>0</v>
      </c>
      <c r="F242" s="391"/>
      <c r="G242" s="391"/>
      <c r="H242" s="194">
        <v>0</v>
      </c>
      <c r="I242" s="194"/>
      <c r="J242" s="194"/>
      <c r="K242" s="194">
        <v>0</v>
      </c>
      <c r="L242" s="194"/>
      <c r="M242" s="194"/>
      <c r="N242" s="194"/>
      <c r="O242" s="154"/>
      <c r="P242" s="195"/>
    </row>
    <row r="243" spans="2:20" ht="20.100000000000001" customHeight="1">
      <c r="B243" s="183" t="s">
        <v>145</v>
      </c>
      <c r="C243" s="182"/>
      <c r="D243" s="182"/>
      <c r="E243" s="391">
        <f>IF(OR($H$243&lt;&gt;"",$K$243&lt;&gt;""),SUM($H$243,$K$243),"")</f>
        <v>0</v>
      </c>
      <c r="F243" s="391"/>
      <c r="G243" s="391"/>
      <c r="H243" s="194">
        <v>0</v>
      </c>
      <c r="I243" s="194"/>
      <c r="J243" s="194"/>
      <c r="K243" s="194">
        <v>0</v>
      </c>
      <c r="L243" s="194"/>
      <c r="M243" s="194"/>
      <c r="N243" s="194"/>
      <c r="O243" s="154"/>
      <c r="P243" s="195"/>
    </row>
    <row r="244" spans="2:20" ht="20.100000000000001" customHeight="1">
      <c r="B244" s="183" t="s">
        <v>146</v>
      </c>
      <c r="C244" s="182"/>
      <c r="D244" s="182"/>
      <c r="E244" s="391">
        <f>IF(OR($H$244&lt;&gt;"",$K$244&lt;&gt;""),SUM($H$244,$K$244),"")</f>
        <v>0</v>
      </c>
      <c r="F244" s="391"/>
      <c r="G244" s="391"/>
      <c r="H244" s="194">
        <v>0</v>
      </c>
      <c r="I244" s="194"/>
      <c r="J244" s="194"/>
      <c r="K244" s="194">
        <v>0</v>
      </c>
      <c r="L244" s="194"/>
      <c r="M244" s="194"/>
      <c r="N244" s="194"/>
      <c r="O244" s="154"/>
      <c r="P244" s="195"/>
    </row>
    <row r="245" spans="2:20" ht="20.100000000000001" customHeight="1">
      <c r="B245" s="183" t="s">
        <v>147</v>
      </c>
      <c r="C245" s="182"/>
      <c r="D245" s="182"/>
      <c r="E245" s="391">
        <f>IF(OR($H$245&lt;&gt;"",$K$245&lt;&gt;""),SUM($H$245,$K$245),"")</f>
        <v>0</v>
      </c>
      <c r="F245" s="391"/>
      <c r="G245" s="391"/>
      <c r="H245" s="194">
        <v>0</v>
      </c>
      <c r="I245" s="194"/>
      <c r="J245" s="194"/>
      <c r="K245" s="194"/>
      <c r="L245" s="194"/>
      <c r="M245" s="194"/>
      <c r="N245" s="194"/>
      <c r="O245" s="154"/>
      <c r="P245" s="195"/>
    </row>
    <row r="246" spans="2:20" ht="20.100000000000001" customHeight="1">
      <c r="B246" s="183" t="s">
        <v>148</v>
      </c>
      <c r="C246" s="182"/>
      <c r="D246" s="182"/>
      <c r="E246" s="391">
        <f>IF(OR($H$246&lt;&gt;"",$K$246&lt;&gt;""),SUM($H$246,$K$246),"")</f>
        <v>4</v>
      </c>
      <c r="F246" s="391"/>
      <c r="G246" s="391"/>
      <c r="H246" s="194">
        <v>4</v>
      </c>
      <c r="I246" s="194"/>
      <c r="J246" s="194"/>
      <c r="K246" s="194"/>
      <c r="L246" s="194"/>
      <c r="M246" s="194"/>
      <c r="N246" s="194"/>
      <c r="O246" s="154"/>
      <c r="P246" s="195"/>
    </row>
    <row r="247" spans="2:20" ht="20.100000000000001" customHeight="1">
      <c r="B247" s="183" t="s">
        <v>149</v>
      </c>
      <c r="C247" s="182"/>
      <c r="D247" s="182"/>
      <c r="E247" s="391">
        <f>IF(OR($H$247&lt;&gt;"",$K$247&lt;&gt;""),SUM($H$247,$K$247),"")</f>
        <v>0</v>
      </c>
      <c r="F247" s="391"/>
      <c r="G247" s="391"/>
      <c r="H247" s="194">
        <v>0</v>
      </c>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6</v>
      </c>
      <c r="H259" s="391"/>
      <c r="I259" s="391"/>
      <c r="J259" s="194">
        <v>4</v>
      </c>
      <c r="K259" s="194"/>
      <c r="L259" s="194"/>
      <c r="M259" s="194">
        <v>2</v>
      </c>
      <c r="N259" s="194"/>
      <c r="O259" s="154"/>
      <c r="P259" s="195"/>
    </row>
    <row r="260" spans="2:20" ht="20.100000000000001" customHeight="1">
      <c r="B260" s="394" t="s">
        <v>163</v>
      </c>
      <c r="C260" s="395"/>
      <c r="D260" s="395"/>
      <c r="E260" s="395"/>
      <c r="F260" s="395"/>
      <c r="G260" s="391">
        <f>IF(OR($J$260&lt;&gt;"",$M$260&lt;&gt;""),SUM($J$260,$M$260),"")</f>
        <v>4</v>
      </c>
      <c r="H260" s="391"/>
      <c r="I260" s="391"/>
      <c r="J260" s="194">
        <v>3</v>
      </c>
      <c r="K260" s="194"/>
      <c r="L260" s="194"/>
      <c r="M260" s="194">
        <v>1</v>
      </c>
      <c r="N260" s="194"/>
      <c r="O260" s="154"/>
      <c r="P260" s="195"/>
    </row>
    <row r="261" spans="2:20" ht="20.100000000000001" customHeight="1">
      <c r="B261" s="394" t="s">
        <v>399</v>
      </c>
      <c r="C261" s="395"/>
      <c r="D261" s="395"/>
      <c r="E261" s="395"/>
      <c r="F261" s="395"/>
      <c r="G261" s="391">
        <f>IF(OR($J$261&lt;&gt;"",$M$261&lt;&gt;""),SUM($J$261,$M$261),"")</f>
        <v>7</v>
      </c>
      <c r="H261" s="391"/>
      <c r="I261" s="391"/>
      <c r="J261" s="194">
        <v>2</v>
      </c>
      <c r="K261" s="194"/>
      <c r="L261" s="194"/>
      <c r="M261" s="194">
        <v>5</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10</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2508</v>
      </c>
      <c r="M295" s="209"/>
      <c r="N295" s="209"/>
      <c r="O295" s="209"/>
      <c r="P295" s="210"/>
    </row>
    <row r="296" spans="2:22" ht="20.100000000000001" customHeight="1">
      <c r="B296" s="359"/>
      <c r="C296" s="360"/>
      <c r="D296" s="360"/>
      <c r="E296" s="360"/>
      <c r="F296" s="361"/>
      <c r="G296" s="133" t="s">
        <v>456</v>
      </c>
      <c r="H296" s="149"/>
      <c r="I296" s="154"/>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4</v>
      </c>
      <c r="J301" s="37">
        <v>5</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3</v>
      </c>
      <c r="J302" s="37">
        <v>3</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2</v>
      </c>
      <c r="J304" s="347">
        <v>1</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v>1</v>
      </c>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5</v>
      </c>
      <c r="J308" s="347">
        <v>6</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2507</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2513</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2514</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2508</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2508</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2515</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11.18</v>
      </c>
      <c r="J334" s="109"/>
      <c r="K334" s="109"/>
      <c r="L334" s="68" t="s">
        <v>490</v>
      </c>
      <c r="M334" s="154">
        <v>11.18</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95000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25000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v>0</v>
      </c>
      <c r="J342" s="109"/>
      <c r="K342" s="109"/>
      <c r="L342" s="63" t="s">
        <v>499</v>
      </c>
      <c r="M342" s="154">
        <v>0</v>
      </c>
      <c r="N342" s="109"/>
      <c r="O342" s="109"/>
      <c r="P342" s="50" t="s">
        <v>499</v>
      </c>
    </row>
    <row r="343" spans="2:20" ht="20.100000000000001" customHeight="1">
      <c r="B343" s="183"/>
      <c r="C343" s="330"/>
      <c r="D343" s="330" t="s">
        <v>213</v>
      </c>
      <c r="E343" s="185" t="s">
        <v>221</v>
      </c>
      <c r="F343" s="187"/>
      <c r="G343" s="187"/>
      <c r="H343" s="258"/>
      <c r="I343" s="154">
        <v>39000</v>
      </c>
      <c r="J343" s="109"/>
      <c r="K343" s="109"/>
      <c r="L343" s="63" t="s">
        <v>499</v>
      </c>
      <c r="M343" s="154">
        <v>39000</v>
      </c>
      <c r="N343" s="109"/>
      <c r="O343" s="109"/>
      <c r="P343" s="50" t="s">
        <v>499</v>
      </c>
    </row>
    <row r="344" spans="2:20" ht="20.100000000000001" customHeight="1">
      <c r="B344" s="183"/>
      <c r="C344" s="330"/>
      <c r="D344" s="330"/>
      <c r="E344" s="185" t="s">
        <v>222</v>
      </c>
      <c r="F344" s="187"/>
      <c r="G344" s="187"/>
      <c r="H344" s="258"/>
      <c r="I344" s="154">
        <v>23000</v>
      </c>
      <c r="J344" s="109"/>
      <c r="K344" s="109"/>
      <c r="L344" s="63" t="s">
        <v>499</v>
      </c>
      <c r="M344" s="154">
        <v>23000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8000</v>
      </c>
      <c r="J346" s="109"/>
      <c r="K346" s="109"/>
      <c r="L346" s="63" t="s">
        <v>499</v>
      </c>
      <c r="M346" s="154">
        <v>8000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2532</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2517</v>
      </c>
      <c r="H357" s="189"/>
      <c r="I357" s="189"/>
      <c r="J357" s="189"/>
      <c r="K357" s="189"/>
      <c r="L357" s="189"/>
      <c r="M357" s="189"/>
      <c r="N357" s="189"/>
      <c r="O357" s="189"/>
      <c r="P357" s="190"/>
    </row>
    <row r="358" spans="2:20" ht="60" customHeight="1">
      <c r="B358" s="312" t="s">
        <v>221</v>
      </c>
      <c r="C358" s="187"/>
      <c r="D358" s="187"/>
      <c r="E358" s="187"/>
      <c r="F358" s="258"/>
      <c r="G358" s="188" t="s">
        <v>2516</v>
      </c>
      <c r="H358" s="189"/>
      <c r="I358" s="189"/>
      <c r="J358" s="189"/>
      <c r="K358" s="189"/>
      <c r="L358" s="189"/>
      <c r="M358" s="189"/>
      <c r="N358" s="189"/>
      <c r="O358" s="189"/>
      <c r="P358" s="190"/>
    </row>
    <row r="359" spans="2:20" ht="60" customHeight="1">
      <c r="B359" s="312" t="s">
        <v>224</v>
      </c>
      <c r="C359" s="187"/>
      <c r="D359" s="187"/>
      <c r="E359" s="187"/>
      <c r="F359" s="258"/>
      <c r="G359" s="188" t="s">
        <v>2531</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20</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8</v>
      </c>
      <c r="I391" s="109"/>
      <c r="J391" s="109"/>
      <c r="K391" s="109"/>
      <c r="L391" s="109"/>
      <c r="M391" s="109"/>
      <c r="N391" s="109"/>
      <c r="O391" s="109"/>
      <c r="P391" s="50" t="s">
        <v>497</v>
      </c>
    </row>
    <row r="392" spans="1:20" ht="20.100000000000001" customHeight="1">
      <c r="B392" s="183"/>
      <c r="C392" s="182"/>
      <c r="D392" s="182" t="s">
        <v>254</v>
      </c>
      <c r="E392" s="182"/>
      <c r="F392" s="182"/>
      <c r="G392" s="182"/>
      <c r="H392" s="154">
        <v>16</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3</v>
      </c>
      <c r="I396" s="109"/>
      <c r="J396" s="109"/>
      <c r="K396" s="109"/>
      <c r="L396" s="109"/>
      <c r="M396" s="109"/>
      <c r="N396" s="109"/>
      <c r="O396" s="109"/>
      <c r="P396" s="50" t="s">
        <v>497</v>
      </c>
    </row>
    <row r="397" spans="1:20" ht="20.100000000000001" customHeight="1">
      <c r="B397" s="281"/>
      <c r="C397" s="282"/>
      <c r="D397" s="182" t="s">
        <v>259</v>
      </c>
      <c r="E397" s="182"/>
      <c r="F397" s="182"/>
      <c r="G397" s="182"/>
      <c r="H397" s="154">
        <v>7</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10</v>
      </c>
      <c r="I399" s="109"/>
      <c r="J399" s="109"/>
      <c r="K399" s="109"/>
      <c r="L399" s="109"/>
      <c r="M399" s="109"/>
      <c r="N399" s="109"/>
      <c r="O399" s="109"/>
      <c r="P399" s="50" t="s">
        <v>497</v>
      </c>
    </row>
    <row r="400" spans="1:20" ht="20.100000000000001" customHeight="1">
      <c r="B400" s="283"/>
      <c r="C400" s="284"/>
      <c r="D400" s="182" t="s">
        <v>262</v>
      </c>
      <c r="E400" s="182"/>
      <c r="F400" s="182"/>
      <c r="G400" s="182"/>
      <c r="H400" s="154">
        <v>4</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5</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10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86.27</v>
      </c>
      <c r="I409" s="209"/>
      <c r="J409" s="209"/>
      <c r="K409" s="209"/>
      <c r="L409" s="209"/>
      <c r="M409" s="209"/>
      <c r="N409" s="209"/>
      <c r="O409" s="209"/>
      <c r="P409" s="62" t="s">
        <v>503</v>
      </c>
    </row>
    <row r="410" spans="2:20" ht="20.100000000000001" customHeight="1">
      <c r="B410" s="183" t="s">
        <v>271</v>
      </c>
      <c r="C410" s="182"/>
      <c r="D410" s="182"/>
      <c r="E410" s="182"/>
      <c r="F410" s="182"/>
      <c r="G410" s="182"/>
      <c r="H410" s="154">
        <v>26</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2518</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2519</v>
      </c>
      <c r="I431" s="189"/>
      <c r="J431" s="189"/>
      <c r="K431" s="189"/>
      <c r="L431" s="189"/>
      <c r="M431" s="189"/>
      <c r="N431" s="189"/>
      <c r="O431" s="189"/>
      <c r="P431" s="190"/>
    </row>
    <row r="432" spans="1:20" ht="20.100000000000001" customHeight="1">
      <c r="B432" s="264"/>
      <c r="C432" s="185" t="s">
        <v>14</v>
      </c>
      <c r="D432" s="187"/>
      <c r="E432" s="187"/>
      <c r="F432" s="187"/>
      <c r="G432" s="258"/>
      <c r="H432" s="105" t="s">
        <v>2520</v>
      </c>
      <c r="I432" s="106"/>
      <c r="J432" s="48" t="s">
        <v>487</v>
      </c>
      <c r="K432" s="106" t="s">
        <v>2521</v>
      </c>
      <c r="L432" s="106"/>
      <c r="M432" s="48" t="s">
        <v>487</v>
      </c>
      <c r="N432" s="106" t="s">
        <v>2522</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50000000000003" customHeight="1">
      <c r="B436" s="264"/>
      <c r="C436" s="185" t="s">
        <v>289</v>
      </c>
      <c r="D436" s="187"/>
      <c r="E436" s="187"/>
      <c r="F436" s="187"/>
      <c r="G436" s="258"/>
      <c r="H436" s="188" t="s">
        <v>2523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2507</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2507</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2508</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2524</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2525</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2525</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2525</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2508</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2507</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2508</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2508</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37" zoomScaleNormal="85" zoomScaleSheetLayoutView="100" workbookViewId="0">
      <selection activeCell="P7" sqref="P7:U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2508</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koujyusya011</dc:creator>
  <cp:lastModifiedBy>koujyusya011</cp:lastModifiedBy>
  <cp:lastPrinted>2021-08-16T04:32:48Z</cp:lastPrinted>
  <dcterms:created xsi:type="dcterms:W3CDTF">2020-12-23T05:28:24Z</dcterms:created>
  <dcterms:modified xsi:type="dcterms:W3CDTF">2021-08-16T04:44:48Z</dcterms:modified>
</cp:coreProperties>
</file>