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N:\Iドライブより移行\N\09 介護人材係\! 福祉・介護人材確保予算事業\32_介護ロボット・生産性向上\02_介護ロボット導入支援事業\R7\09_交付申請兼事前協議（通知）\01_施工用\"/>
    </mc:Choice>
  </mc:AlternateContent>
  <xr:revisionPtr revIDLastSave="0" documentId="13_ncr:1_{18A5C1BB-2235-4717-935B-CF009E81F590}" xr6:coauthVersionLast="47" xr6:coauthVersionMax="47" xr10:uidLastSave="{00000000-0000-0000-0000-000000000000}"/>
  <bookViews>
    <workbookView xWindow="-108" yWindow="-108" windowWidth="23256" windowHeight="12456" xr2:uid="{00000000-000D-0000-FFFF-FFFF00000000}"/>
  </bookViews>
  <sheets>
    <sheet name="１_基本情報" sheetId="1" r:id="rId1"/>
    <sheet name="2_業務改善計画（厚生労働省提出様式）" sheetId="16" r:id="rId2"/>
    <sheet name="３_経費計算書" sheetId="8" r:id="rId3"/>
    <sheet name="４_計画書（介護テクノロジー）" sheetId="7" r:id="rId4"/>
    <sheet name="５_計画書（介護業務支援（介護ソフト））" sheetId="18" r:id="rId5"/>
    <sheet name="6_計画書（道が認める機器）" sheetId="20" r:id="rId6"/>
    <sheet name="7_計画書（パッケージ型）" sheetId="19" r:id="rId7"/>
    <sheet name="８_計画書（業務改善支援）" sheetId="21" r:id="rId8"/>
    <sheet name="リスト" sheetId="15" r:id="rId9"/>
    <sheet name="データセット" sheetId="17" state="hidden" r:id="rId10"/>
  </sheets>
  <definedNames>
    <definedName name="_xlnm._FilterDatabase" localSheetId="8" hidden="1">リスト!$B$2:$C$53</definedName>
    <definedName name="_xlnm.Print_Area" localSheetId="0">'１_基本情報'!$A$1:$N$23</definedName>
    <definedName name="_xlnm.Print_Area" localSheetId="1">'2_業務改善計画（厚生労働省提出様式）'!$A$1:$F$69</definedName>
    <definedName name="_xlnm.Print_Area" localSheetId="2">'３_経費計算書'!$A$1:$M$77</definedName>
    <definedName name="_xlnm.Print_Area" localSheetId="3">'４_計画書（介護テクノロジー）'!$A$1:$U$35</definedName>
    <definedName name="_xlnm.Print_Area" localSheetId="4">'５_計画書（介護業務支援（介護ソフト））'!$A$1:$U$32</definedName>
    <definedName name="_xlnm.Print_Area" localSheetId="5">'6_計画書（道が認める機器）'!$A$1:$U$25</definedName>
    <definedName name="_xlnm.Print_Area" localSheetId="6">'7_計画書（パッケージ型）'!$A$1:$U$32</definedName>
    <definedName name="_xlnm.Print_Area" localSheetId="7">'８_計画書（業務改善支援）'!$A$1:$U$14</definedName>
    <definedName name="_xlnm.Print_Titles" localSheetId="0">'１_基本情報'!$1:$2</definedName>
    <definedName name="_xlnm.Print_Titles" localSheetId="3">'４_計画書（介護テクノロジー）'!$1:$1</definedName>
    <definedName name="_xlnm.Print_Titles" localSheetId="4">'５_計画書（介護業務支援（介護ソフト））'!$1:$1</definedName>
    <definedName name="_xlnm.Print_Titles" localSheetId="5">'6_計画書（道が認める機器）'!$1:$1</definedName>
    <definedName name="_xlnm.Print_Titles" localSheetId="6">'7_計画書（パッケージ型）'!$1:$1</definedName>
    <definedName name="_xlnm.Print_Titles" localSheetId="7">'８_計画書（業務改善支援）'!$1:$1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R30" i="18" l="1"/>
  <c r="L30" i="18"/>
  <c r="S30" i="18" s="1"/>
  <c r="M10" i="20" l="1"/>
  <c r="I10" i="20"/>
  <c r="E10" i="20"/>
  <c r="M9" i="20"/>
  <c r="I9" i="20"/>
  <c r="E9" i="20"/>
  <c r="K72" i="8"/>
  <c r="J72" i="8"/>
  <c r="K73" i="8"/>
  <c r="J73" i="8"/>
  <c r="K71" i="8"/>
  <c r="J71" i="8"/>
  <c r="K69" i="8"/>
  <c r="J69" i="8"/>
  <c r="J68" i="8"/>
  <c r="K67" i="8"/>
  <c r="J67" i="8"/>
  <c r="L65" i="8"/>
  <c r="K65" i="8"/>
  <c r="J65" i="8"/>
  <c r="I65" i="8"/>
  <c r="I64" i="8"/>
  <c r="K64" i="8"/>
  <c r="J64" i="8"/>
  <c r="L62" i="8"/>
  <c r="K62" i="8"/>
  <c r="J62" i="8"/>
  <c r="I62" i="8"/>
  <c r="L63" i="8"/>
  <c r="K63" i="8"/>
  <c r="J63" i="8"/>
  <c r="I63" i="8"/>
  <c r="K61" i="8"/>
  <c r="J61" i="8"/>
  <c r="I13" i="18"/>
  <c r="E13" i="18"/>
  <c r="E12" i="18"/>
  <c r="M13" i="18"/>
  <c r="M12" i="18"/>
  <c r="I12" i="18"/>
  <c r="M15" i="19" l="1"/>
  <c r="I15" i="19"/>
  <c r="E15" i="19"/>
  <c r="M14" i="19"/>
  <c r="I14" i="19"/>
  <c r="E14" i="19"/>
  <c r="M15" i="7"/>
  <c r="I15" i="7"/>
  <c r="E15" i="7"/>
  <c r="M14" i="7"/>
  <c r="I14" i="7"/>
  <c r="E14" i="7"/>
  <c r="L66" i="8" l="1"/>
  <c r="J30" i="7"/>
  <c r="J31" i="7"/>
  <c r="K68" i="8"/>
  <c r="K66" i="8"/>
  <c r="J66" i="8"/>
  <c r="I66" i="8"/>
  <c r="M34" i="7" l="1"/>
  <c r="P34" i="7" s="1"/>
  <c r="M31" i="7"/>
  <c r="P31" i="7" s="1"/>
  <c r="J34" i="7"/>
  <c r="M30" i="7"/>
  <c r="P30" i="7" s="1"/>
  <c r="K75" i="8"/>
  <c r="J75" i="8"/>
  <c r="K56" i="8"/>
  <c r="J56" i="8"/>
  <c r="K39" i="8"/>
  <c r="J39" i="8"/>
  <c r="K22" i="8"/>
  <c r="J22" i="8"/>
  <c r="J57" i="8" l="1"/>
  <c r="K57" i="8"/>
  <c r="C13" i="16"/>
  <c r="C12" i="16"/>
  <c r="C10" i="16"/>
  <c r="C9" i="16"/>
  <c r="I10" i="8" l="1"/>
  <c r="I12" i="8"/>
  <c r="L10" i="8" l="1"/>
  <c r="L64" i="8" s="1"/>
  <c r="L12" i="8"/>
  <c r="L68" i="8" s="1"/>
  <c r="J28" i="18" s="1"/>
  <c r="I55" i="8"/>
  <c r="L55" i="8" s="1"/>
  <c r="I54" i="8"/>
  <c r="L54" i="8" s="1"/>
  <c r="I53" i="8"/>
  <c r="L53" i="8" s="1"/>
  <c r="I52" i="8"/>
  <c r="L52" i="8" s="1"/>
  <c r="I51" i="8"/>
  <c r="L51" i="8" s="1"/>
  <c r="I50" i="8"/>
  <c r="L50" i="8" s="1"/>
  <c r="I49" i="8"/>
  <c r="L49" i="8" s="1"/>
  <c r="I48" i="8"/>
  <c r="L48" i="8" s="1"/>
  <c r="M32" i="7" l="1"/>
  <c r="P32" i="7" s="1"/>
  <c r="S31" i="7" s="1"/>
  <c r="J32" i="7"/>
  <c r="I47" i="8"/>
  <c r="L47" i="8" s="1"/>
  <c r="I46" i="8"/>
  <c r="L46" i="8" s="1"/>
  <c r="I45" i="8"/>
  <c r="L45" i="8" s="1"/>
  <c r="I44" i="8"/>
  <c r="I43" i="8"/>
  <c r="I72" i="8" s="1"/>
  <c r="I42" i="8"/>
  <c r="L42" i="8" s="1"/>
  <c r="I41" i="8"/>
  <c r="L41" i="8" s="1"/>
  <c r="I40" i="8"/>
  <c r="I38" i="8"/>
  <c r="L38" i="8" s="1"/>
  <c r="I37" i="8"/>
  <c r="L37" i="8" s="1"/>
  <c r="I36" i="8"/>
  <c r="L36" i="8" s="1"/>
  <c r="I35" i="8"/>
  <c r="L35" i="8" s="1"/>
  <c r="I34" i="8"/>
  <c r="L34" i="8" s="1"/>
  <c r="I33" i="8"/>
  <c r="L33" i="8" s="1"/>
  <c r="I32" i="8"/>
  <c r="L32" i="8" s="1"/>
  <c r="I31" i="8"/>
  <c r="L31" i="8" s="1"/>
  <c r="I30" i="8"/>
  <c r="L30" i="8" s="1"/>
  <c r="I29" i="8"/>
  <c r="L29" i="8" s="1"/>
  <c r="I28" i="8"/>
  <c r="L28" i="8" s="1"/>
  <c r="I27" i="8"/>
  <c r="L27" i="8" s="1"/>
  <c r="I26" i="8"/>
  <c r="L26" i="8" s="1"/>
  <c r="I25" i="8"/>
  <c r="L25" i="8" s="1"/>
  <c r="I24" i="8"/>
  <c r="I23" i="8"/>
  <c r="I21" i="8"/>
  <c r="L21" i="8" s="1"/>
  <c r="I20" i="8"/>
  <c r="L20" i="8" s="1"/>
  <c r="I19" i="8"/>
  <c r="L19" i="8" s="1"/>
  <c r="I18" i="8"/>
  <c r="L18" i="8" s="1"/>
  <c r="I17" i="8"/>
  <c r="L17" i="8" s="1"/>
  <c r="I16" i="8"/>
  <c r="I15" i="8"/>
  <c r="I14" i="8"/>
  <c r="I13" i="8"/>
  <c r="I11" i="8"/>
  <c r="I9" i="8"/>
  <c r="I69" i="8" s="1"/>
  <c r="M24" i="20" s="1"/>
  <c r="I8" i="8"/>
  <c r="I7" i="8"/>
  <c r="I6" i="8"/>
  <c r="L44" i="8" l="1"/>
  <c r="L73" i="8" s="1"/>
  <c r="I73" i="8"/>
  <c r="I71" i="8"/>
  <c r="L24" i="8"/>
  <c r="I68" i="8"/>
  <c r="M28" i="18" s="1"/>
  <c r="P28" i="18" s="1"/>
  <c r="I67" i="8"/>
  <c r="I61" i="8"/>
  <c r="M13" i="21"/>
  <c r="P13" i="21" s="1"/>
  <c r="L43" i="8"/>
  <c r="M30" i="19"/>
  <c r="P30" i="19" s="1"/>
  <c r="I39" i="8"/>
  <c r="L39" i="8" s="1"/>
  <c r="L15" i="8"/>
  <c r="M29" i="19"/>
  <c r="P29" i="19" s="1"/>
  <c r="L9" i="8"/>
  <c r="L69" i="8" s="1"/>
  <c r="J24" i="20" s="1"/>
  <c r="L16" i="8"/>
  <c r="J13" i="21" s="1"/>
  <c r="J14" i="21" s="1"/>
  <c r="L14" i="8"/>
  <c r="L13" i="8"/>
  <c r="L11" i="8"/>
  <c r="L8" i="8"/>
  <c r="L40" i="8"/>
  <c r="L71" i="8" s="1"/>
  <c r="I56" i="8"/>
  <c r="L56" i="8" s="1"/>
  <c r="L23" i="8"/>
  <c r="L67" i="8" s="1"/>
  <c r="L7" i="8"/>
  <c r="I22" i="8"/>
  <c r="L6" i="8"/>
  <c r="L61" i="8" l="1"/>
  <c r="L72" i="8"/>
  <c r="J30" i="19" s="1"/>
  <c r="S29" i="19"/>
  <c r="M14" i="21"/>
  <c r="J29" i="19"/>
  <c r="J25" i="20"/>
  <c r="J27" i="18"/>
  <c r="J29" i="18" s="1"/>
  <c r="M27" i="18"/>
  <c r="S13" i="21"/>
  <c r="S14" i="21" s="1"/>
  <c r="P14" i="21"/>
  <c r="M29" i="7"/>
  <c r="P29" i="7" s="1"/>
  <c r="S29" i="7" s="1"/>
  <c r="M33" i="7"/>
  <c r="P33" i="7" s="1"/>
  <c r="S33" i="7" s="1"/>
  <c r="J33" i="7"/>
  <c r="I75" i="8"/>
  <c r="L22" i="8"/>
  <c r="L57" i="8" s="1"/>
  <c r="I57" i="8"/>
  <c r="P24" i="20" l="1"/>
  <c r="M25" i="20"/>
  <c r="P27" i="18"/>
  <c r="M29" i="18"/>
  <c r="M35" i="7"/>
  <c r="M31" i="19"/>
  <c r="J31" i="19"/>
  <c r="L75" i="8"/>
  <c r="J29" i="7"/>
  <c r="J35" i="7" s="1"/>
  <c r="S35" i="7"/>
  <c r="P35" i="7"/>
  <c r="S27" i="18" l="1"/>
  <c r="P29" i="18"/>
  <c r="P25" i="20"/>
  <c r="S24" i="20"/>
  <c r="S25" i="20" s="1"/>
  <c r="S31" i="19"/>
  <c r="P31" i="19"/>
  <c r="S29" i="18" l="1"/>
  <c r="S31" i="18"/>
</calcChain>
</file>

<file path=xl/sharedStrings.xml><?xml version="1.0" encoding="utf-8"?>
<sst xmlns="http://schemas.openxmlformats.org/spreadsheetml/2006/main" count="1064" uniqueCount="625">
  <si>
    <t>事業担当者</t>
    <rPh sb="0" eb="2">
      <t>ジギョウ</t>
    </rPh>
    <rPh sb="2" eb="5">
      <t>タントウシャ</t>
    </rPh>
    <phoneticPr fontId="1"/>
  </si>
  <si>
    <t>サービス種別</t>
    <rPh sb="4" eb="6">
      <t>シュベツ</t>
    </rPh>
    <phoneticPr fontId="1"/>
  </si>
  <si>
    <t>事業所番号</t>
    <rPh sb="0" eb="3">
      <t>ジギョウショ</t>
    </rPh>
    <rPh sb="3" eb="5">
      <t>バンゴウ</t>
    </rPh>
    <phoneticPr fontId="1"/>
  </si>
  <si>
    <t>電話番号</t>
    <rPh sb="0" eb="2">
      <t>デンワ</t>
    </rPh>
    <rPh sb="2" eb="4">
      <t>バンゴウ</t>
    </rPh>
    <phoneticPr fontId="1"/>
  </si>
  <si>
    <t>購入形態</t>
    <rPh sb="0" eb="2">
      <t>コウニュウ</t>
    </rPh>
    <rPh sb="2" eb="4">
      <t>ケイタイ</t>
    </rPh>
    <phoneticPr fontId="1"/>
  </si>
  <si>
    <t>重点分野</t>
    <rPh sb="0" eb="2">
      <t>ジュウテン</t>
    </rPh>
    <rPh sb="2" eb="4">
      <t>ブンヤ</t>
    </rPh>
    <phoneticPr fontId="1"/>
  </si>
  <si>
    <t>区分</t>
    <rPh sb="0" eb="2">
      <t>クブン</t>
    </rPh>
    <phoneticPr fontId="1"/>
  </si>
  <si>
    <t>記入欄</t>
    <rPh sb="0" eb="2">
      <t>キニュウ</t>
    </rPh>
    <rPh sb="2" eb="3">
      <t>ラン</t>
    </rPh>
    <phoneticPr fontId="1"/>
  </si>
  <si>
    <t>○</t>
    <phoneticPr fontId="1"/>
  </si>
  <si>
    <t>×</t>
    <phoneticPr fontId="1"/>
  </si>
  <si>
    <t>購入</t>
    <rPh sb="0" eb="2">
      <t>コウニュウ</t>
    </rPh>
    <phoneticPr fontId="1"/>
  </si>
  <si>
    <t>リース</t>
    <phoneticPr fontId="1"/>
  </si>
  <si>
    <t>No.</t>
    <phoneticPr fontId="1"/>
  </si>
  <si>
    <t>備考</t>
    <rPh sb="0" eb="2">
      <t>ビコウ</t>
    </rPh>
    <phoneticPr fontId="1"/>
  </si>
  <si>
    <t>－</t>
    <phoneticPr fontId="1"/>
  </si>
  <si>
    <t>・プルダウンから選択</t>
    <rPh sb="8" eb="10">
      <t>センタク</t>
    </rPh>
    <phoneticPr fontId="1"/>
  </si>
  <si>
    <t>品名</t>
    <rPh sb="0" eb="2">
      <t>ヒンメイ</t>
    </rPh>
    <phoneticPr fontId="1"/>
  </si>
  <si>
    <t>見積書A</t>
    <rPh sb="0" eb="3">
      <t>ミツモリショ</t>
    </rPh>
    <phoneticPr fontId="1"/>
  </si>
  <si>
    <t>数量</t>
    <rPh sb="0" eb="2">
      <t>スウリョウ</t>
    </rPh>
    <phoneticPr fontId="1"/>
  </si>
  <si>
    <t>種別</t>
    <rPh sb="0" eb="2">
      <t>シュベツ</t>
    </rPh>
    <phoneticPr fontId="1"/>
  </si>
  <si>
    <t>見守りセンサー</t>
    <rPh sb="0" eb="2">
      <t>ミマモ</t>
    </rPh>
    <phoneticPr fontId="1"/>
  </si>
  <si>
    <t>見積書
（機器メーカー名）</t>
    <rPh sb="0" eb="2">
      <t>ミツ</t>
    </rPh>
    <rPh sb="2" eb="3">
      <t>ショ</t>
    </rPh>
    <rPh sb="5" eb="7">
      <t>キキ</t>
    </rPh>
    <rPh sb="11" eb="12">
      <t>メイ</t>
    </rPh>
    <phoneticPr fontId="1"/>
  </si>
  <si>
    <t>導入区分</t>
    <rPh sb="0" eb="2">
      <t>ドウニュウ</t>
    </rPh>
    <rPh sb="2" eb="4">
      <t>クブン</t>
    </rPh>
    <phoneticPr fontId="1"/>
  </si>
  <si>
    <t>１</t>
    <phoneticPr fontId="1"/>
  </si>
  <si>
    <t>1</t>
    <phoneticPr fontId="1"/>
  </si>
  <si>
    <t>2</t>
    <phoneticPr fontId="1"/>
  </si>
  <si>
    <t>２</t>
    <phoneticPr fontId="1"/>
  </si>
  <si>
    <t>３</t>
    <phoneticPr fontId="1"/>
  </si>
  <si>
    <t>介護ソフト等</t>
    <rPh sb="0" eb="2">
      <t>カイゴ</t>
    </rPh>
    <rPh sb="5" eb="6">
      <t>トウ</t>
    </rPh>
    <phoneticPr fontId="1"/>
  </si>
  <si>
    <t>タブレット情報端末</t>
    <rPh sb="5" eb="7">
      <t>ジョウホウ</t>
    </rPh>
    <rPh sb="7" eb="9">
      <t>タンマツ</t>
    </rPh>
    <phoneticPr fontId="1"/>
  </si>
  <si>
    <t>その他</t>
    <rPh sb="2" eb="3">
      <t>タ</t>
    </rPh>
    <phoneticPr fontId="1"/>
  </si>
  <si>
    <t>3</t>
    <phoneticPr fontId="1"/>
  </si>
  <si>
    <t>事業担当者職名</t>
    <rPh sb="0" eb="2">
      <t>ジギョウ</t>
    </rPh>
    <rPh sb="2" eb="5">
      <t>タントウシャ</t>
    </rPh>
    <rPh sb="5" eb="7">
      <t>ショクメイ</t>
    </rPh>
    <phoneticPr fontId="1"/>
  </si>
  <si>
    <t>事業担当者メール</t>
    <rPh sb="0" eb="2">
      <t>ジギョウ</t>
    </rPh>
    <rPh sb="2" eb="5">
      <t>タントウシャ</t>
    </rPh>
    <phoneticPr fontId="1"/>
  </si>
  <si>
    <t>対象経費　A
（消費税等抜）</t>
    <rPh sb="0" eb="2">
      <t>タイショウ</t>
    </rPh>
    <rPh sb="2" eb="4">
      <t>ケイヒ</t>
    </rPh>
    <rPh sb="8" eb="11">
      <t>ショウヒゼイ</t>
    </rPh>
    <rPh sb="11" eb="12">
      <t>トウ</t>
    </rPh>
    <rPh sb="12" eb="13">
      <t>ヌ</t>
    </rPh>
    <phoneticPr fontId="1"/>
  </si>
  <si>
    <t>対象外経費　B
（消費税等）</t>
    <rPh sb="0" eb="3">
      <t>タイショウガイ</t>
    </rPh>
    <rPh sb="3" eb="5">
      <t>ケイヒ</t>
    </rPh>
    <rPh sb="9" eb="12">
      <t>ショウヒゼイ</t>
    </rPh>
    <rPh sb="12" eb="13">
      <t>トウ</t>
    </rPh>
    <phoneticPr fontId="1"/>
  </si>
  <si>
    <t>割引　C</t>
    <rPh sb="0" eb="2">
      <t>ワリビキ</t>
    </rPh>
    <phoneticPr fontId="1"/>
  </si>
  <si>
    <t>総事業費
（A＋B）</t>
    <rPh sb="0" eb="1">
      <t>ソウ</t>
    </rPh>
    <rPh sb="1" eb="4">
      <t>ジギョウヒ</t>
    </rPh>
    <phoneticPr fontId="1"/>
  </si>
  <si>
    <t>見積書Ｂ</t>
    <rPh sb="0" eb="3">
      <t>ミツモリショ</t>
    </rPh>
    <phoneticPr fontId="1"/>
  </si>
  <si>
    <t>見積書Ｃ</t>
    <rPh sb="0" eb="3">
      <t>ミツモリショ</t>
    </rPh>
    <phoneticPr fontId="1"/>
  </si>
  <si>
    <t>・10桁の事業所番号を入力</t>
    <rPh sb="3" eb="4">
      <t>ケタ</t>
    </rPh>
    <rPh sb="5" eb="8">
      <t>ジギョウショ</t>
    </rPh>
    <rPh sb="8" eb="10">
      <t>バンゴウ</t>
    </rPh>
    <rPh sb="11" eb="13">
      <t>ニュウリョク</t>
    </rPh>
    <phoneticPr fontId="1"/>
  </si>
  <si>
    <t>介護サービス事業における生産性向上に資するガイドライン</t>
    <rPh sb="0" eb="2">
      <t>カイゴ</t>
    </rPh>
    <rPh sb="6" eb="8">
      <t>ジギョウ</t>
    </rPh>
    <rPh sb="12" eb="15">
      <t>セイサンセイ</t>
    </rPh>
    <rPh sb="15" eb="17">
      <t>コウジョウ</t>
    </rPh>
    <rPh sb="18" eb="19">
      <t>シ</t>
    </rPh>
    <phoneticPr fontId="1"/>
  </si>
  <si>
    <t>プラットフォーム窓口や介護生産性向上総合相談センター</t>
    <rPh sb="8" eb="10">
      <t>マドグチ</t>
    </rPh>
    <rPh sb="11" eb="13">
      <t>カイゴ</t>
    </rPh>
    <rPh sb="13" eb="16">
      <t>セイサンセイ</t>
    </rPh>
    <rPh sb="16" eb="18">
      <t>コウジョウ</t>
    </rPh>
    <rPh sb="18" eb="20">
      <t>ソウゴウ</t>
    </rPh>
    <rPh sb="20" eb="22">
      <t>ソウダン</t>
    </rPh>
    <phoneticPr fontId="1"/>
  </si>
  <si>
    <t>５</t>
    <phoneticPr fontId="1"/>
  </si>
  <si>
    <t>「ＳＥＣＹＲＩＴＹ　ＡＣＴＩＯＮ」宣言　　　択一</t>
    <rPh sb="17" eb="19">
      <t>センゲン</t>
    </rPh>
    <rPh sb="22" eb="24">
      <t>タクイツ</t>
    </rPh>
    <phoneticPr fontId="1"/>
  </si>
  <si>
    <t>LIFE上での直接入力</t>
    <rPh sb="4" eb="5">
      <t>ウエ</t>
    </rPh>
    <rPh sb="7" eb="9">
      <t>チョクセツ</t>
    </rPh>
    <rPh sb="9" eb="11">
      <t>ニュウリョク</t>
    </rPh>
    <phoneticPr fontId="1"/>
  </si>
  <si>
    <t>インポート（ＣＳＶ取込）機能の活用</t>
    <phoneticPr fontId="1"/>
  </si>
  <si>
    <t>択一</t>
    <rPh sb="0" eb="2">
      <t>タクイツ</t>
    </rPh>
    <phoneticPr fontId="1"/>
  </si>
  <si>
    <t>⑤-2　文書の具体的な枚数</t>
    <rPh sb="4" eb="6">
      <t>ブンショ</t>
    </rPh>
    <rPh sb="7" eb="10">
      <t>グタイテキ</t>
    </rPh>
    <rPh sb="11" eb="13">
      <t>マイスウ</t>
    </rPh>
    <phoneticPr fontId="1"/>
  </si>
  <si>
    <t>（自由記述）</t>
    <rPh sb="1" eb="3">
      <t>ジユウ</t>
    </rPh>
    <rPh sb="3" eb="5">
      <t>キジュツ</t>
    </rPh>
    <phoneticPr fontId="1"/>
  </si>
  <si>
    <t>加算に係るチェックシート、スクリーニング様式等　（例：各種スクリーニング様式等）</t>
    <rPh sb="0" eb="2">
      <t>カサン</t>
    </rPh>
    <rPh sb="3" eb="4">
      <t>カカ</t>
    </rPh>
    <rPh sb="20" eb="22">
      <t>ヨウシキ</t>
    </rPh>
    <rPh sb="22" eb="23">
      <t>ナド</t>
    </rPh>
    <rPh sb="25" eb="26">
      <t>レイ</t>
    </rPh>
    <rPh sb="27" eb="29">
      <t>カクシュ</t>
    </rPh>
    <rPh sb="36" eb="38">
      <t>ヨウシキ</t>
    </rPh>
    <rPh sb="38" eb="39">
      <t>ナド</t>
    </rPh>
    <phoneticPr fontId="1"/>
  </si>
  <si>
    <t>実施記録　（例：送迎の記録、入浴の記録）</t>
    <rPh sb="0" eb="2">
      <t>ジッシ</t>
    </rPh>
    <rPh sb="2" eb="4">
      <t>キロク</t>
    </rPh>
    <rPh sb="6" eb="7">
      <t>レイ</t>
    </rPh>
    <rPh sb="8" eb="10">
      <t>ソウゲイ</t>
    </rPh>
    <rPh sb="11" eb="13">
      <t>キロク</t>
    </rPh>
    <rPh sb="14" eb="16">
      <t>ニュウヨク</t>
    </rPh>
    <rPh sb="17" eb="19">
      <t>キロク</t>
    </rPh>
    <phoneticPr fontId="1"/>
  </si>
  <si>
    <t>介護報酬の請求に関する文書　（例：サービス提供表、介護給付費明細書）</t>
    <rPh sb="15" eb="16">
      <t>レイ</t>
    </rPh>
    <rPh sb="21" eb="24">
      <t>テイキョウヒョウ</t>
    </rPh>
    <rPh sb="25" eb="27">
      <t>カイゴ</t>
    </rPh>
    <rPh sb="27" eb="30">
      <t>キュウフヒ</t>
    </rPh>
    <rPh sb="30" eb="33">
      <t>メイサイショ</t>
    </rPh>
    <phoneticPr fontId="1"/>
  </si>
  <si>
    <t>複数選択可</t>
    <rPh sb="0" eb="2">
      <t>フクスウ</t>
    </rPh>
    <rPh sb="2" eb="4">
      <t>センタク</t>
    </rPh>
    <rPh sb="4" eb="5">
      <t>カ</t>
    </rPh>
    <phoneticPr fontId="1"/>
  </si>
  <si>
    <t>⑤-1　文書量を半減させる予定の文書の書類</t>
    <rPh sb="4" eb="7">
      <t>ブンショリョウ</t>
    </rPh>
    <rPh sb="8" eb="10">
      <t>ハンゲン</t>
    </rPh>
    <rPh sb="13" eb="15">
      <t>ヨテイ</t>
    </rPh>
    <rPh sb="16" eb="18">
      <t>ブンショ</t>
    </rPh>
    <rPh sb="19" eb="21">
      <t>ショルイ</t>
    </rPh>
    <phoneticPr fontId="1"/>
  </si>
  <si>
    <t>理念・行動指針の徹底</t>
    <phoneticPr fontId="1"/>
  </si>
  <si>
    <t>ＯＪＴの仕組みづくり（研修の実施等）</t>
    <phoneticPr fontId="1"/>
  </si>
  <si>
    <t>情報共有の方法の見直し</t>
    <phoneticPr fontId="1"/>
  </si>
  <si>
    <t>記録・報告様式の見直し</t>
    <phoneticPr fontId="1"/>
  </si>
  <si>
    <t>業務手順書・マニュアルの作成（申し送り等の標準化等）</t>
    <phoneticPr fontId="1"/>
  </si>
  <si>
    <t>業務の明確化と役割分担の見直し（業務全体の流れの再構築、テクノロジーの活用等）</t>
    <phoneticPr fontId="1"/>
  </si>
  <si>
    <t>職場の環境整備の見直し（整理整頓等）</t>
    <phoneticPr fontId="1"/>
  </si>
  <si>
    <t>④　機器等の導入と併せて実施する取組</t>
    <rPh sb="2" eb="4">
      <t>キキ</t>
    </rPh>
    <rPh sb="4" eb="5">
      <t>トウ</t>
    </rPh>
    <rPh sb="6" eb="8">
      <t>ドウニュウ</t>
    </rPh>
    <rPh sb="9" eb="10">
      <t>アワ</t>
    </rPh>
    <rPh sb="12" eb="14">
      <t>ジッシ</t>
    </rPh>
    <rPh sb="16" eb="18">
      <t>トリクミ</t>
    </rPh>
    <phoneticPr fontId="1"/>
  </si>
  <si>
    <t>日本介護福祉士会主催　デジタル・テクノロジー基本研修</t>
    <rPh sb="0" eb="2">
      <t>ニホン</t>
    </rPh>
    <rPh sb="2" eb="4">
      <t>カイゴ</t>
    </rPh>
    <rPh sb="4" eb="7">
      <t>フクシシ</t>
    </rPh>
    <rPh sb="7" eb="8">
      <t>カイ</t>
    </rPh>
    <rPh sb="8" eb="10">
      <t>シュサイ</t>
    </rPh>
    <phoneticPr fontId="1"/>
  </si>
  <si>
    <t>厚生労働省主催　介護現場における生産性向上ビギナーセミナー（オンデマンド視聴を含む）</t>
    <rPh sb="0" eb="2">
      <t>コウセイ</t>
    </rPh>
    <rPh sb="2" eb="5">
      <t>ロウドウショウ</t>
    </rPh>
    <rPh sb="5" eb="7">
      <t>シュサイ</t>
    </rPh>
    <rPh sb="8" eb="10">
      <t>カイゴ</t>
    </rPh>
    <rPh sb="10" eb="12">
      <t>ゲンバ</t>
    </rPh>
    <rPh sb="16" eb="19">
      <t>セイサンセイ</t>
    </rPh>
    <rPh sb="19" eb="21">
      <t>コウジョウ</t>
    </rPh>
    <phoneticPr fontId="1"/>
  </si>
  <si>
    <t>厚生労働省主催　介護現場における生産性向上推進フォーラム（オンデマンド視聴を含む）</t>
    <rPh sb="0" eb="2">
      <t>コウセイ</t>
    </rPh>
    <rPh sb="2" eb="5">
      <t>ロウドウショウ</t>
    </rPh>
    <rPh sb="5" eb="7">
      <t>シュサイ</t>
    </rPh>
    <rPh sb="8" eb="10">
      <t>カイゴ</t>
    </rPh>
    <rPh sb="10" eb="12">
      <t>ゲンバ</t>
    </rPh>
    <rPh sb="16" eb="19">
      <t>セイサンセイ</t>
    </rPh>
    <rPh sb="19" eb="21">
      <t>コウジョウ</t>
    </rPh>
    <rPh sb="21" eb="23">
      <t>スイシン</t>
    </rPh>
    <phoneticPr fontId="1"/>
  </si>
  <si>
    <t>③　研修等への参加状況</t>
    <rPh sb="2" eb="4">
      <t>ケンシュウ</t>
    </rPh>
    <rPh sb="4" eb="5">
      <t>ナド</t>
    </rPh>
    <rPh sb="7" eb="9">
      <t>サンカ</t>
    </rPh>
    <rPh sb="9" eb="11">
      <t>ジョウキョウ</t>
    </rPh>
    <phoneticPr fontId="1"/>
  </si>
  <si>
    <t>介護現場で活用されるテクノロジー便覧</t>
    <phoneticPr fontId="1"/>
  </si>
  <si>
    <t>介護ロボットのパッケージ導入モデル</t>
    <phoneticPr fontId="1"/>
  </si>
  <si>
    <t>介護ソフトを選定・導入する際のポイント集</t>
    <phoneticPr fontId="1"/>
  </si>
  <si>
    <t>介護サービス事業所におけるICT 機器・ソフトウェア導入に関する手引き</t>
    <phoneticPr fontId="1"/>
  </si>
  <si>
    <t>②　参考にした資料等</t>
    <rPh sb="2" eb="4">
      <t>サンコウ</t>
    </rPh>
    <rPh sb="7" eb="9">
      <t>シリョウ</t>
    </rPh>
    <rPh sb="9" eb="10">
      <t>ナド</t>
    </rPh>
    <phoneticPr fontId="1"/>
  </si>
  <si>
    <t>介護ロボット（見守りセンサー以外）</t>
    <rPh sb="0" eb="2">
      <t>カイゴ</t>
    </rPh>
    <rPh sb="7" eb="9">
      <t>ミマモ</t>
    </rPh>
    <rPh sb="14" eb="16">
      <t>イガイ</t>
    </rPh>
    <phoneticPr fontId="1"/>
  </si>
  <si>
    <t>インカム</t>
    <phoneticPr fontId="1"/>
  </si>
  <si>
    <t>通信環境機器等</t>
    <rPh sb="0" eb="2">
      <t>ツウシン</t>
    </rPh>
    <rPh sb="2" eb="4">
      <t>カンキョウ</t>
    </rPh>
    <rPh sb="4" eb="6">
      <t>キキ</t>
    </rPh>
    <rPh sb="6" eb="7">
      <t>トウ</t>
    </rPh>
    <phoneticPr fontId="15"/>
  </si>
  <si>
    <t>スマートフォン</t>
    <phoneticPr fontId="1"/>
  </si>
  <si>
    <t>モバイルPC</t>
    <phoneticPr fontId="1"/>
  </si>
  <si>
    <t>①-2　導入する機器等</t>
    <rPh sb="4" eb="6">
      <t>ドウニュウ</t>
    </rPh>
    <rPh sb="8" eb="10">
      <t>キキ</t>
    </rPh>
    <rPh sb="10" eb="11">
      <t>トウ</t>
    </rPh>
    <phoneticPr fontId="1"/>
  </si>
  <si>
    <t>記録が不正確・不十分</t>
    <rPh sb="0" eb="2">
      <t>キロク</t>
    </rPh>
    <rPh sb="3" eb="6">
      <t>フセイカク</t>
    </rPh>
    <rPh sb="7" eb="10">
      <t>フジュウブン</t>
    </rPh>
    <phoneticPr fontId="1"/>
  </si>
  <si>
    <t>超過勤務が多い</t>
    <rPh sb="0" eb="2">
      <t>チョウカ</t>
    </rPh>
    <rPh sb="2" eb="4">
      <t>キンム</t>
    </rPh>
    <rPh sb="5" eb="6">
      <t>オオ</t>
    </rPh>
    <phoneticPr fontId="1"/>
  </si>
  <si>
    <t>職員の心理的負担が大きい</t>
    <rPh sb="0" eb="2">
      <t>ショクイン</t>
    </rPh>
    <rPh sb="3" eb="6">
      <t>シンリテキ</t>
    </rPh>
    <rPh sb="6" eb="8">
      <t>フタン</t>
    </rPh>
    <rPh sb="9" eb="10">
      <t>オオ</t>
    </rPh>
    <phoneticPr fontId="1"/>
  </si>
  <si>
    <t>他事業所との情報共有が非効率</t>
    <rPh sb="0" eb="1">
      <t>タ</t>
    </rPh>
    <rPh sb="1" eb="4">
      <t>ジギョウショ</t>
    </rPh>
    <rPh sb="6" eb="8">
      <t>ジョウホウ</t>
    </rPh>
    <rPh sb="8" eb="10">
      <t>キョウユウ</t>
    </rPh>
    <rPh sb="11" eb="14">
      <t>ヒコウリツ</t>
    </rPh>
    <phoneticPr fontId="1"/>
  </si>
  <si>
    <t>事業所内の情報共有が非効率</t>
    <rPh sb="0" eb="3">
      <t>ジギョウショ</t>
    </rPh>
    <rPh sb="3" eb="4">
      <t>ナイ</t>
    </rPh>
    <rPh sb="5" eb="7">
      <t>ジョウホウ</t>
    </rPh>
    <rPh sb="7" eb="9">
      <t>キョウユウ</t>
    </rPh>
    <rPh sb="10" eb="13">
      <t>ヒコウリツ</t>
    </rPh>
    <phoneticPr fontId="1"/>
  </si>
  <si>
    <t>文書の量が多い</t>
    <rPh sb="0" eb="2">
      <t>ブンショ</t>
    </rPh>
    <rPh sb="3" eb="4">
      <t>リョウ</t>
    </rPh>
    <rPh sb="5" eb="6">
      <t>オオ</t>
    </rPh>
    <phoneticPr fontId="1"/>
  </si>
  <si>
    <t>記録業務に要する時間が長い</t>
    <rPh sb="0" eb="2">
      <t>キロク</t>
    </rPh>
    <rPh sb="2" eb="4">
      <t>ギョウム</t>
    </rPh>
    <rPh sb="5" eb="6">
      <t>ヨウ</t>
    </rPh>
    <rPh sb="8" eb="10">
      <t>ジカン</t>
    </rPh>
    <rPh sb="11" eb="12">
      <t>ナガ</t>
    </rPh>
    <phoneticPr fontId="1"/>
  </si>
  <si>
    <t>①-1　事業所の課題</t>
    <rPh sb="4" eb="7">
      <t>ジギョウショ</t>
    </rPh>
    <rPh sb="8" eb="10">
      <t>カダイ</t>
    </rPh>
    <phoneticPr fontId="1"/>
  </si>
  <si>
    <t>（イ）事業計画</t>
    <rPh sb="3" eb="7">
      <t>ジギョウケイカク</t>
    </rPh>
    <phoneticPr fontId="1"/>
  </si>
  <si>
    <t>職員数（申請時点）</t>
    <rPh sb="0" eb="2">
      <t>ショクイン</t>
    </rPh>
    <rPh sb="2" eb="3">
      <t>スウ</t>
    </rPh>
    <phoneticPr fontId="1"/>
  </si>
  <si>
    <t>(7)</t>
  </si>
  <si>
    <t>利用者数（申請時点）</t>
    <rPh sb="0" eb="4">
      <t>リヨウシャスウ</t>
    </rPh>
    <rPh sb="5" eb="7">
      <t>シンセイ</t>
    </rPh>
    <rPh sb="7" eb="9">
      <t>ジテン</t>
    </rPh>
    <phoneticPr fontId="1"/>
  </si>
  <si>
    <t>(6)</t>
  </si>
  <si>
    <t>(5)</t>
  </si>
  <si>
    <t>事業所所在住所</t>
    <rPh sb="0" eb="3">
      <t>ジギョウショ</t>
    </rPh>
    <rPh sb="3" eb="5">
      <t>ショザイ</t>
    </rPh>
    <rPh sb="5" eb="7">
      <t>ジュウショ</t>
    </rPh>
    <phoneticPr fontId="1"/>
  </si>
  <si>
    <t>(4)</t>
  </si>
  <si>
    <t>事業所所在都道府県</t>
    <rPh sb="0" eb="3">
      <t>ジギョウショ</t>
    </rPh>
    <rPh sb="3" eb="9">
      <t>ショザイトドウフケン</t>
    </rPh>
    <phoneticPr fontId="1"/>
  </si>
  <si>
    <t>(3)</t>
  </si>
  <si>
    <t>事業所名</t>
    <rPh sb="0" eb="4">
      <t>ジギョウショメイ</t>
    </rPh>
    <phoneticPr fontId="1"/>
  </si>
  <si>
    <t>(2)</t>
  </si>
  <si>
    <t>(1)</t>
    <phoneticPr fontId="1"/>
  </si>
  <si>
    <t>（ア）事業所の基本情報</t>
    <rPh sb="3" eb="6">
      <t>ジギョウショ</t>
    </rPh>
    <rPh sb="7" eb="9">
      <t>キホン</t>
    </rPh>
    <rPh sb="9" eb="11">
      <t>ジョウホウ</t>
    </rPh>
    <phoneticPr fontId="1"/>
  </si>
  <si>
    <t>　業務改善計画様式</t>
    <rPh sb="1" eb="3">
      <t>ギョウム</t>
    </rPh>
    <rPh sb="3" eb="5">
      <t>カイゼン</t>
    </rPh>
    <rPh sb="5" eb="7">
      <t>ケイカク</t>
    </rPh>
    <phoneticPr fontId="1"/>
  </si>
  <si>
    <t>介護テクノロジー導入支援事業</t>
    <rPh sb="0" eb="2">
      <t>カイゴ</t>
    </rPh>
    <rPh sb="8" eb="10">
      <t>ドウニュウ</t>
    </rPh>
    <rPh sb="10" eb="12">
      <t>シエン</t>
    </rPh>
    <rPh sb="12" eb="14">
      <t>ジギョウ</t>
    </rPh>
    <phoneticPr fontId="1"/>
  </si>
  <si>
    <t>⇒文字等を直接入力してください</t>
    <rPh sb="1" eb="3">
      <t>モジ</t>
    </rPh>
    <rPh sb="3" eb="4">
      <t>トウ</t>
    </rPh>
    <rPh sb="5" eb="7">
      <t>チョクセツ</t>
    </rPh>
    <rPh sb="7" eb="9">
      <t>ニュウリョク</t>
    </rPh>
    <phoneticPr fontId="26"/>
  </si>
  <si>
    <t>⇒プルダウンメニューから該当する選択肢を1つ選んでください</t>
    <rPh sb="12" eb="14">
      <t>ガイトウ</t>
    </rPh>
    <rPh sb="16" eb="19">
      <t>センタクシ</t>
    </rPh>
    <rPh sb="22" eb="23">
      <t>エラ</t>
    </rPh>
    <phoneticPr fontId="26"/>
  </si>
  <si>
    <t>⇒該当する選択肢の横に○印をつけてください</t>
    <rPh sb="1" eb="3">
      <t>ガイトウ</t>
    </rPh>
    <rPh sb="5" eb="8">
      <t>センタクシ</t>
    </rPh>
    <rPh sb="9" eb="10">
      <t>ヨコ</t>
    </rPh>
    <rPh sb="12" eb="13">
      <t>シルシ</t>
    </rPh>
    <phoneticPr fontId="26"/>
  </si>
  <si>
    <t>110_訪問介護</t>
  </si>
  <si>
    <t>120_訪問入浴介護</t>
  </si>
  <si>
    <t>130_訪問看護</t>
  </si>
  <si>
    <t>140_訪問リハビリテーション</t>
  </si>
  <si>
    <t>150_通所介護</t>
  </si>
  <si>
    <t>155_通所介護（療養通所介護）</t>
  </si>
  <si>
    <t>160_通所リハビリテーション</t>
  </si>
  <si>
    <t>170_福祉用具貸与</t>
  </si>
  <si>
    <t>220_短期入所療養介護（介護老人保健施設）</t>
  </si>
  <si>
    <t>230_短期入所療養介護（介護療養型医療施設）</t>
  </si>
  <si>
    <t>551_短期入所療養介護（介護医療院）</t>
  </si>
  <si>
    <t>331_特定施設入居者生活介護（有料老人ホーム）</t>
  </si>
  <si>
    <t>332_特定施設入居者生活介護（軽費老人ホーム）</t>
  </si>
  <si>
    <t>334_特定施設入居者生活介護（サービス付き高齢者向け住宅）</t>
  </si>
  <si>
    <t>335_特定施設入居者生活介護（有料老人ホーム・外部サービス利用型）</t>
  </si>
  <si>
    <t>336_特定施設入居者生活介護（軽費老人ホーム・外部サービス利用型）</t>
  </si>
  <si>
    <t>361_地域密着型特定施設入居者生活介護（有料老人ホーム）</t>
  </si>
  <si>
    <t>364_地域密着型特定施設入居者生活介護（サービス付き高齢者向け住宅）</t>
  </si>
  <si>
    <t>410_特定福祉用具販売</t>
  </si>
  <si>
    <t>430_居宅介護支援</t>
  </si>
  <si>
    <t>510_介護老人福祉施設</t>
  </si>
  <si>
    <t>520_介護老人保健施設</t>
  </si>
  <si>
    <t>530_介護療養型医療施設</t>
  </si>
  <si>
    <t>540_地域密着型介護老人福祉施設入居者生活介護</t>
  </si>
  <si>
    <t>550_介護医療院</t>
  </si>
  <si>
    <t>710_夜間対応型訪問介護</t>
  </si>
  <si>
    <t>720_認知症対応型通所介護</t>
  </si>
  <si>
    <t>730_小規模多機能型居宅介護</t>
  </si>
  <si>
    <t>760_定期巡回・随時対応型訪問介護看護</t>
  </si>
  <si>
    <t>770_看護小規模多機能型居宅介護</t>
  </si>
  <si>
    <t>780_地域密着型通所介護</t>
  </si>
  <si>
    <t>取組</t>
    <rPh sb="0" eb="2">
      <t>トリクミ</t>
    </rPh>
    <phoneticPr fontId="1"/>
  </si>
  <si>
    <t>●</t>
    <phoneticPr fontId="1"/>
  </si>
  <si>
    <t>１～５０</t>
    <phoneticPr fontId="1"/>
  </si>
  <si>
    <t>５１～１００</t>
    <phoneticPr fontId="1"/>
  </si>
  <si>
    <t>１０１～１５０</t>
    <phoneticPr fontId="1"/>
  </si>
  <si>
    <t>１５１～２００</t>
    <phoneticPr fontId="1"/>
  </si>
  <si>
    <t>２０１～２５０</t>
    <phoneticPr fontId="1"/>
  </si>
  <si>
    <t>２５１～３００</t>
    <phoneticPr fontId="1"/>
  </si>
  <si>
    <t>３０１～３５０</t>
    <phoneticPr fontId="1"/>
  </si>
  <si>
    <t>３５１～４００</t>
    <phoneticPr fontId="1"/>
  </si>
  <si>
    <t>４０１～４５０</t>
    <phoneticPr fontId="1"/>
  </si>
  <si>
    <t>４５１～５００</t>
    <phoneticPr fontId="1"/>
  </si>
  <si>
    <t>５０１～</t>
    <phoneticPr fontId="1"/>
  </si>
  <si>
    <t>ケアプー</t>
    <phoneticPr fontId="1"/>
  </si>
  <si>
    <t>利用していない</t>
    <rPh sb="0" eb="2">
      <t>リヨウ</t>
    </rPh>
    <phoneticPr fontId="1"/>
  </si>
  <si>
    <t>居宅サービス計画書</t>
    <rPh sb="0" eb="2">
      <t>キョタク</t>
    </rPh>
    <rPh sb="6" eb="9">
      <t>ケイカクショ</t>
    </rPh>
    <phoneticPr fontId="1"/>
  </si>
  <si>
    <t>サービス利用票</t>
    <rPh sb="4" eb="6">
      <t>リヨウ</t>
    </rPh>
    <rPh sb="6" eb="7">
      <t>ヒョウ</t>
    </rPh>
    <phoneticPr fontId="1"/>
  </si>
  <si>
    <t>居宅サービス計画書とサービス利用票のどちらも</t>
    <rPh sb="0" eb="2">
      <t>キョタク</t>
    </rPh>
    <rPh sb="6" eb="9">
      <t>ケイカクショ</t>
    </rPh>
    <rPh sb="14" eb="16">
      <t>リヨウ</t>
    </rPh>
    <rPh sb="16" eb="17">
      <t>ヒョウ</t>
    </rPh>
    <phoneticPr fontId="1"/>
  </si>
  <si>
    <t>利用申請を行っている</t>
    <rPh sb="0" eb="2">
      <t>リヨウ</t>
    </rPh>
    <rPh sb="2" eb="4">
      <t>シンセイ</t>
    </rPh>
    <rPh sb="5" eb="6">
      <t>オコナ</t>
    </rPh>
    <phoneticPr fontId="1"/>
  </si>
  <si>
    <t>利用申請を行っていない</t>
    <rPh sb="0" eb="2">
      <t>リヨウ</t>
    </rPh>
    <rPh sb="2" eb="4">
      <t>シンセイ</t>
    </rPh>
    <rPh sb="5" eb="6">
      <t>オコナ</t>
    </rPh>
    <phoneticPr fontId="1"/>
  </si>
  <si>
    <t>宣言していない</t>
    <rPh sb="0" eb="2">
      <t>センゲン</t>
    </rPh>
    <phoneticPr fontId="1"/>
  </si>
  <si>
    <t>購入・リース</t>
    <rPh sb="0" eb="2">
      <t>コウニュウ</t>
    </rPh>
    <phoneticPr fontId="1"/>
  </si>
  <si>
    <t>業務改善支援</t>
    <rPh sb="0" eb="2">
      <t>ギョウム</t>
    </rPh>
    <rPh sb="2" eb="4">
      <t>カイゼン</t>
    </rPh>
    <rPh sb="4" eb="6">
      <t>シエン</t>
    </rPh>
    <phoneticPr fontId="1"/>
  </si>
  <si>
    <t>5</t>
    <phoneticPr fontId="1"/>
  </si>
  <si>
    <t>・全介護サービス事業所入力</t>
    <rPh sb="1" eb="2">
      <t>ゼン</t>
    </rPh>
    <rPh sb="2" eb="4">
      <t>カイゴ</t>
    </rPh>
    <rPh sb="8" eb="11">
      <t>ジギョウショ</t>
    </rPh>
    <rPh sb="11" eb="13">
      <t>ニュウリョク</t>
    </rPh>
    <phoneticPr fontId="1"/>
  </si>
  <si>
    <t>市町村（介護サービス事業所）</t>
    <rPh sb="0" eb="3">
      <t>シチョウソン</t>
    </rPh>
    <rPh sb="4" eb="6">
      <t>カイゴ</t>
    </rPh>
    <rPh sb="10" eb="13">
      <t>ジギョウショ</t>
    </rPh>
    <phoneticPr fontId="1"/>
  </si>
  <si>
    <t>介護サービス事業所〒</t>
    <rPh sb="0" eb="2">
      <t>カイゴ</t>
    </rPh>
    <rPh sb="6" eb="9">
      <t>ジギョウショ</t>
    </rPh>
    <phoneticPr fontId="1"/>
  </si>
  <si>
    <t>介護サービス事業所住所</t>
    <rPh sb="0" eb="2">
      <t>カイゴ</t>
    </rPh>
    <rPh sb="6" eb="8">
      <t>ジギョウ</t>
    </rPh>
    <rPh sb="8" eb="9">
      <t>ショ</t>
    </rPh>
    <rPh sb="9" eb="11">
      <t>ジュウショ</t>
    </rPh>
    <phoneticPr fontId="1"/>
  </si>
  <si>
    <t>介護サービス種別</t>
    <rPh sb="0" eb="2">
      <t>カイゴ</t>
    </rPh>
    <rPh sb="6" eb="8">
      <t>シュベツ</t>
    </rPh>
    <phoneticPr fontId="1"/>
  </si>
  <si>
    <t>介護サービス事業所番号</t>
    <rPh sb="0" eb="2">
      <t>カイゴ</t>
    </rPh>
    <rPh sb="6" eb="9">
      <t>ジギョウショ</t>
    </rPh>
    <rPh sb="9" eb="11">
      <t>バンゴウ</t>
    </rPh>
    <phoneticPr fontId="1"/>
  </si>
  <si>
    <t>介護サービス事業所名</t>
    <rPh sb="0" eb="2">
      <t>カイゴ</t>
    </rPh>
    <rPh sb="6" eb="9">
      <t>ジギョウショ</t>
    </rPh>
    <rPh sb="9" eb="10">
      <t>メイ</t>
    </rPh>
    <phoneticPr fontId="1"/>
  </si>
  <si>
    <t>入浴支援</t>
    <rPh sb="0" eb="2">
      <t>ニュウヨク</t>
    </rPh>
    <rPh sb="2" eb="4">
      <t>シエン</t>
    </rPh>
    <phoneticPr fontId="1"/>
  </si>
  <si>
    <t>介護業務支援</t>
    <rPh sb="0" eb="2">
      <t>カイゴ</t>
    </rPh>
    <rPh sb="2" eb="4">
      <t>ギョウム</t>
    </rPh>
    <rPh sb="4" eb="6">
      <t>シエン</t>
    </rPh>
    <phoneticPr fontId="1"/>
  </si>
  <si>
    <t>職場環境整備</t>
    <rPh sb="0" eb="2">
      <t>ショクバ</t>
    </rPh>
    <rPh sb="2" eb="4">
      <t>カンキョウ</t>
    </rPh>
    <rPh sb="4" eb="6">
      <t>セイビ</t>
    </rPh>
    <phoneticPr fontId="1"/>
  </si>
  <si>
    <t>機器製品名</t>
    <rPh sb="0" eb="2">
      <t>キキ</t>
    </rPh>
    <rPh sb="2" eb="4">
      <t>セイヒン</t>
    </rPh>
    <rPh sb="4" eb="5">
      <t>メイ</t>
    </rPh>
    <phoneticPr fontId="1"/>
  </si>
  <si>
    <r>
      <t>経費計算書</t>
    </r>
    <r>
      <rPr>
        <sz val="14"/>
        <color rgb="FFFF0000"/>
        <rFont val="ＤＦ特太ゴシック体"/>
        <family val="3"/>
        <charset val="128"/>
      </rPr>
      <t>（黄色セルを入力、水色セルをプルダウン選択）</t>
    </r>
    <rPh sb="0" eb="2">
      <t>ケイヒ</t>
    </rPh>
    <rPh sb="2" eb="4">
      <t>ケイサン</t>
    </rPh>
    <rPh sb="4" eb="5">
      <t>ショ</t>
    </rPh>
    <rPh sb="6" eb="8">
      <t>キイロ</t>
    </rPh>
    <rPh sb="11" eb="13">
      <t>ニュウリョク</t>
    </rPh>
    <rPh sb="14" eb="16">
      <t>ミズイロ</t>
    </rPh>
    <rPh sb="24" eb="26">
      <t>センタク</t>
    </rPh>
    <phoneticPr fontId="1"/>
  </si>
  <si>
    <t>利用者数</t>
    <rPh sb="0" eb="3">
      <t>リヨウシャ</t>
    </rPh>
    <rPh sb="3" eb="4">
      <t>スウ</t>
    </rPh>
    <phoneticPr fontId="1"/>
  </si>
  <si>
    <t>職員数</t>
    <rPh sb="0" eb="2">
      <t>ショクイン</t>
    </rPh>
    <rPh sb="2" eb="3">
      <t>スウ</t>
    </rPh>
    <phoneticPr fontId="1"/>
  </si>
  <si>
    <t>道が認める機器</t>
    <rPh sb="0" eb="1">
      <t>ドウ</t>
    </rPh>
    <rPh sb="2" eb="3">
      <t>ミト</t>
    </rPh>
    <rPh sb="5" eb="7">
      <t>キキ</t>
    </rPh>
    <phoneticPr fontId="1"/>
  </si>
  <si>
    <t>機器製品名</t>
    <rPh sb="0" eb="2">
      <t>キキ</t>
    </rPh>
    <rPh sb="2" eb="5">
      <t>セイヒンメイ</t>
    </rPh>
    <phoneticPr fontId="1"/>
  </si>
  <si>
    <t>・プルダウンから選択（導入する事業所のサービス種別を選択）</t>
    <rPh sb="8" eb="10">
      <t>センタク</t>
    </rPh>
    <rPh sb="11" eb="13">
      <t>ドウニュウ</t>
    </rPh>
    <rPh sb="15" eb="18">
      <t>ジギョウショ</t>
    </rPh>
    <rPh sb="23" eb="25">
      <t>シュベツ</t>
    </rPh>
    <rPh sb="26" eb="28">
      <t>センタク</t>
    </rPh>
    <phoneticPr fontId="1"/>
  </si>
  <si>
    <t>北海道のホームページ</t>
    <rPh sb="0" eb="3">
      <t>ホッカイドウ</t>
    </rPh>
    <phoneticPr fontId="1"/>
  </si>
  <si>
    <t>講じている</t>
    <rPh sb="0" eb="1">
      <t>コウ</t>
    </rPh>
    <phoneticPr fontId="1"/>
  </si>
  <si>
    <t>講じていない</t>
    <rPh sb="0" eb="1">
      <t>コウ</t>
    </rPh>
    <phoneticPr fontId="1"/>
  </si>
  <si>
    <t>提出日</t>
    <phoneticPr fontId="1"/>
  </si>
  <si>
    <t>施設定員数又は利用者数</t>
    <rPh sb="0" eb="2">
      <t>シセツ</t>
    </rPh>
    <rPh sb="2" eb="3">
      <t>テイ</t>
    </rPh>
    <rPh sb="3" eb="4">
      <t>イン</t>
    </rPh>
    <rPh sb="4" eb="5">
      <t>スウ</t>
    </rPh>
    <rPh sb="5" eb="6">
      <t>マタ</t>
    </rPh>
    <rPh sb="7" eb="10">
      <t>リヨウシャ</t>
    </rPh>
    <rPh sb="10" eb="11">
      <t>スウ</t>
    </rPh>
    <phoneticPr fontId="1"/>
  </si>
  <si>
    <t>職員数（常勤換算数）</t>
    <rPh sb="0" eb="2">
      <t>ショクイン</t>
    </rPh>
    <rPh sb="2" eb="3">
      <t>スウ</t>
    </rPh>
    <rPh sb="4" eb="6">
      <t>ジョウキン</t>
    </rPh>
    <rPh sb="6" eb="8">
      <t>カンサン</t>
    </rPh>
    <rPh sb="8" eb="9">
      <t>スウ</t>
    </rPh>
    <phoneticPr fontId="1"/>
  </si>
  <si>
    <t>①</t>
    <phoneticPr fontId="1"/>
  </si>
  <si>
    <t>設置している</t>
    <rPh sb="0" eb="2">
      <t>セッチ</t>
    </rPh>
    <phoneticPr fontId="1"/>
  </si>
  <si>
    <t>②</t>
    <phoneticPr fontId="1"/>
  </si>
  <si>
    <t>サービスコード</t>
    <phoneticPr fontId="1"/>
  </si>
  <si>
    <t>重点分野</t>
    <rPh sb="0" eb="4">
      <t>ジュウテンブンヤ</t>
    </rPh>
    <phoneticPr fontId="1"/>
  </si>
  <si>
    <t>購入又はリースの別</t>
    <rPh sb="0" eb="2">
      <t>コウニュウ</t>
    </rPh>
    <rPh sb="2" eb="3">
      <t>マタ</t>
    </rPh>
    <rPh sb="8" eb="9">
      <t>ベツ</t>
    </rPh>
    <phoneticPr fontId="1"/>
  </si>
  <si>
    <t>ライセンス数で価格が変動する</t>
    <rPh sb="5" eb="6">
      <t>スウ</t>
    </rPh>
    <rPh sb="7" eb="9">
      <t>カカク</t>
    </rPh>
    <rPh sb="10" eb="12">
      <t>ヘンドウ</t>
    </rPh>
    <phoneticPr fontId="1"/>
  </si>
  <si>
    <t>取組内容</t>
    <rPh sb="0" eb="2">
      <t>トリクミ</t>
    </rPh>
    <rPh sb="2" eb="4">
      <t>ナイヨウ</t>
    </rPh>
    <phoneticPr fontId="1"/>
  </si>
  <si>
    <t>訪問介護</t>
    <rPh sb="0" eb="2">
      <t>ホウモン</t>
    </rPh>
    <rPh sb="2" eb="4">
      <t>カイゴ</t>
    </rPh>
    <phoneticPr fontId="1"/>
  </si>
  <si>
    <t>移乗支援（装着）</t>
    <rPh sb="0" eb="2">
      <t>イジョウ</t>
    </rPh>
    <rPh sb="2" eb="4">
      <t>シエン</t>
    </rPh>
    <rPh sb="5" eb="7">
      <t>ソウチャク</t>
    </rPh>
    <phoneticPr fontId="1"/>
  </si>
  <si>
    <t>第三者による支援</t>
    <rPh sb="0" eb="1">
      <t>ダイ</t>
    </rPh>
    <rPh sb="1" eb="2">
      <t>3</t>
    </rPh>
    <rPh sb="2" eb="3">
      <t>シャ</t>
    </rPh>
    <rPh sb="6" eb="8">
      <t>シエン</t>
    </rPh>
    <phoneticPr fontId="1"/>
  </si>
  <si>
    <t>訪問入浴</t>
    <rPh sb="0" eb="2">
      <t>ホウモン</t>
    </rPh>
    <rPh sb="2" eb="4">
      <t>ニュウヨク</t>
    </rPh>
    <phoneticPr fontId="1"/>
  </si>
  <si>
    <t>移乗支援（非装着）</t>
    <rPh sb="0" eb="2">
      <t>イジョウ</t>
    </rPh>
    <rPh sb="2" eb="4">
      <t>シエン</t>
    </rPh>
    <rPh sb="5" eb="6">
      <t>ヒ</t>
    </rPh>
    <rPh sb="6" eb="8">
      <t>ソウチャク</t>
    </rPh>
    <phoneticPr fontId="1"/>
  </si>
  <si>
    <t>厚生労働省の相談窓口支援・研修の受講</t>
    <rPh sb="0" eb="2">
      <t>コウセイ</t>
    </rPh>
    <rPh sb="2" eb="5">
      <t>ロウドウショウ</t>
    </rPh>
    <rPh sb="6" eb="8">
      <t>ソウダン</t>
    </rPh>
    <rPh sb="8" eb="10">
      <t>マドグチ</t>
    </rPh>
    <rPh sb="10" eb="12">
      <t>シエン</t>
    </rPh>
    <rPh sb="13" eb="15">
      <t>ケンシュウ</t>
    </rPh>
    <rPh sb="16" eb="18">
      <t>ジュコウ</t>
    </rPh>
    <phoneticPr fontId="1"/>
  </si>
  <si>
    <t>訪問看護</t>
    <rPh sb="0" eb="2">
      <t>ホウモン</t>
    </rPh>
    <rPh sb="2" eb="4">
      <t>カンゴ</t>
    </rPh>
    <phoneticPr fontId="1"/>
  </si>
  <si>
    <t>移動支援（屋外）</t>
    <rPh sb="0" eb="2">
      <t>イドウ</t>
    </rPh>
    <rPh sb="2" eb="4">
      <t>シエン</t>
    </rPh>
    <rPh sb="5" eb="7">
      <t>オクガイ</t>
    </rPh>
    <phoneticPr fontId="1"/>
  </si>
  <si>
    <t>北海道の生産性向上センターの相談支援・研修の受講</t>
    <rPh sb="0" eb="3">
      <t>ホッカイドウ</t>
    </rPh>
    <rPh sb="4" eb="7">
      <t>セイサンセイ</t>
    </rPh>
    <rPh sb="7" eb="9">
      <t>コウジョウ</t>
    </rPh>
    <rPh sb="14" eb="16">
      <t>ソウダン</t>
    </rPh>
    <rPh sb="16" eb="18">
      <t>シエン</t>
    </rPh>
    <rPh sb="19" eb="21">
      <t>ケンシュウ</t>
    </rPh>
    <rPh sb="22" eb="24">
      <t>ジュコウ</t>
    </rPh>
    <phoneticPr fontId="1"/>
  </si>
  <si>
    <t>訪問リハビリテーション</t>
    <rPh sb="0" eb="2">
      <t>ホウモン</t>
    </rPh>
    <phoneticPr fontId="1"/>
  </si>
  <si>
    <t>移動支援（屋内）</t>
    <rPh sb="0" eb="2">
      <t>イドウ</t>
    </rPh>
    <rPh sb="2" eb="4">
      <t>シエン</t>
    </rPh>
    <rPh sb="5" eb="7">
      <t>オクナイ</t>
    </rPh>
    <phoneticPr fontId="1"/>
  </si>
  <si>
    <t>通所介護</t>
    <rPh sb="0" eb="2">
      <t>ツウショ</t>
    </rPh>
    <rPh sb="2" eb="4">
      <t>カイゴ</t>
    </rPh>
    <phoneticPr fontId="1"/>
  </si>
  <si>
    <t>移動支援（装着）</t>
    <rPh sb="0" eb="2">
      <t>イドウ</t>
    </rPh>
    <rPh sb="2" eb="4">
      <t>シエン</t>
    </rPh>
    <rPh sb="5" eb="7">
      <t>ソウチャク</t>
    </rPh>
    <phoneticPr fontId="1"/>
  </si>
  <si>
    <t>選択肢①</t>
    <rPh sb="0" eb="3">
      <t>センタクシ</t>
    </rPh>
    <phoneticPr fontId="1"/>
  </si>
  <si>
    <t>選択肢③</t>
    <rPh sb="0" eb="3">
      <t>センタクシ</t>
    </rPh>
    <phoneticPr fontId="1"/>
  </si>
  <si>
    <t>通所リハビリテーション</t>
    <rPh sb="0" eb="2">
      <t>ツウショ</t>
    </rPh>
    <phoneticPr fontId="1"/>
  </si>
  <si>
    <t>排泄支援（排泄物処理）</t>
    <rPh sb="0" eb="2">
      <t>ハイセツ</t>
    </rPh>
    <rPh sb="2" eb="4">
      <t>シエン</t>
    </rPh>
    <rPh sb="5" eb="8">
      <t>ハイセツブツ</t>
    </rPh>
    <rPh sb="8" eb="10">
      <t>ショリ</t>
    </rPh>
    <phoneticPr fontId="1"/>
  </si>
  <si>
    <t>加算Ⅰ</t>
    <rPh sb="0" eb="2">
      <t>カサン</t>
    </rPh>
    <phoneticPr fontId="1"/>
  </si>
  <si>
    <t>福祉用具貸与</t>
    <rPh sb="0" eb="2">
      <t>フクシ</t>
    </rPh>
    <rPh sb="2" eb="4">
      <t>ヨウグ</t>
    </rPh>
    <rPh sb="4" eb="6">
      <t>タイヨ</t>
    </rPh>
    <phoneticPr fontId="1"/>
  </si>
  <si>
    <t>排泄支援（排泄予測・検知）</t>
    <rPh sb="0" eb="2">
      <t>ハイセツ</t>
    </rPh>
    <rPh sb="2" eb="4">
      <t>シエン</t>
    </rPh>
    <rPh sb="5" eb="7">
      <t>ハイセツ</t>
    </rPh>
    <rPh sb="7" eb="9">
      <t>ヨソク</t>
    </rPh>
    <rPh sb="10" eb="12">
      <t>ケンチ</t>
    </rPh>
    <phoneticPr fontId="1"/>
  </si>
  <si>
    <t>加算Ⅱ</t>
    <rPh sb="0" eb="2">
      <t>カサン</t>
    </rPh>
    <phoneticPr fontId="1"/>
  </si>
  <si>
    <t>短期入所生活介護</t>
    <rPh sb="0" eb="2">
      <t>タンキ</t>
    </rPh>
    <rPh sb="2" eb="4">
      <t>ニュウショ</t>
    </rPh>
    <rPh sb="4" eb="6">
      <t>セイカツ</t>
    </rPh>
    <rPh sb="6" eb="8">
      <t>カイゴ</t>
    </rPh>
    <phoneticPr fontId="1"/>
  </si>
  <si>
    <t>排泄支援（動作支援）</t>
    <rPh sb="0" eb="2">
      <t>ハイセツ</t>
    </rPh>
    <rPh sb="2" eb="4">
      <t>シエン</t>
    </rPh>
    <rPh sb="5" eb="7">
      <t>ドウサ</t>
    </rPh>
    <rPh sb="7" eb="9">
      <t>シエン</t>
    </rPh>
    <phoneticPr fontId="1"/>
  </si>
  <si>
    <t>選択肢②</t>
    <rPh sb="0" eb="3">
      <t>センタクシ</t>
    </rPh>
    <phoneticPr fontId="1"/>
  </si>
  <si>
    <t>加算Ⅲ</t>
    <rPh sb="0" eb="2">
      <t>カサン</t>
    </rPh>
    <phoneticPr fontId="1"/>
  </si>
  <si>
    <t>短期入所療養介護（介護老人保健施設）</t>
    <rPh sb="0" eb="2">
      <t>タンキ</t>
    </rPh>
    <rPh sb="2" eb="4">
      <t>ニュウショ</t>
    </rPh>
    <rPh sb="4" eb="6">
      <t>リョウヨウ</t>
    </rPh>
    <rPh sb="6" eb="8">
      <t>カイゴ</t>
    </rPh>
    <rPh sb="9" eb="11">
      <t>カイゴ</t>
    </rPh>
    <rPh sb="11" eb="13">
      <t>ロウジン</t>
    </rPh>
    <rPh sb="13" eb="15">
      <t>ホケン</t>
    </rPh>
    <rPh sb="15" eb="17">
      <t>シセツ</t>
    </rPh>
    <phoneticPr fontId="1"/>
  </si>
  <si>
    <t>見守り・ｺﾐｭﾆｹｰｼｮﾝ（施設）</t>
    <rPh sb="0" eb="2">
      <t>ミマモ</t>
    </rPh>
    <rPh sb="14" eb="16">
      <t>シセツ</t>
    </rPh>
    <phoneticPr fontId="1"/>
  </si>
  <si>
    <t>Ｒ２</t>
    <phoneticPr fontId="1"/>
  </si>
  <si>
    <t>加算Ⅳ</t>
    <rPh sb="0" eb="2">
      <t>カサン</t>
    </rPh>
    <phoneticPr fontId="1"/>
  </si>
  <si>
    <t>短期入所療養介護（介護療養型医療施設）</t>
    <rPh sb="0" eb="2">
      <t>タンキ</t>
    </rPh>
    <rPh sb="2" eb="4">
      <t>ニュウショ</t>
    </rPh>
    <rPh sb="4" eb="6">
      <t>リョウヨウ</t>
    </rPh>
    <rPh sb="6" eb="8">
      <t>カイゴ</t>
    </rPh>
    <rPh sb="9" eb="11">
      <t>カイゴ</t>
    </rPh>
    <rPh sb="11" eb="14">
      <t>リョウヨウガタ</t>
    </rPh>
    <rPh sb="14" eb="16">
      <t>イリョウ</t>
    </rPh>
    <rPh sb="16" eb="18">
      <t>シセツ</t>
    </rPh>
    <phoneticPr fontId="1"/>
  </si>
  <si>
    <t>見守り・ｺﾐｭﾆｹｰｼｮﾝ（在宅）</t>
    <rPh sb="0" eb="2">
      <t>ミマモ</t>
    </rPh>
    <rPh sb="14" eb="16">
      <t>ザイタク</t>
    </rPh>
    <phoneticPr fontId="1"/>
  </si>
  <si>
    <t>Ｒ３</t>
    <phoneticPr fontId="1"/>
  </si>
  <si>
    <t>介護予防短期入所生活介護</t>
    <rPh sb="0" eb="2">
      <t>カイゴ</t>
    </rPh>
    <rPh sb="2" eb="4">
      <t>ヨボウ</t>
    </rPh>
    <rPh sb="4" eb="6">
      <t>タンキ</t>
    </rPh>
    <rPh sb="6" eb="8">
      <t>ニュウショ</t>
    </rPh>
    <rPh sb="8" eb="10">
      <t>セイカツ</t>
    </rPh>
    <rPh sb="10" eb="12">
      <t>カイゴ</t>
    </rPh>
    <phoneticPr fontId="1"/>
  </si>
  <si>
    <t>見守り・ｺﾐｭﾆｹｰｼｮﾝ（ｺﾐｭﾆｹｰｼｮﾝ）</t>
    <rPh sb="0" eb="2">
      <t>ミマモ</t>
    </rPh>
    <phoneticPr fontId="1"/>
  </si>
  <si>
    <t>Ｒ４</t>
    <phoneticPr fontId="1"/>
  </si>
  <si>
    <t>介護予防短期入所療養介護（介護老人保健施設）</t>
    <rPh sb="0" eb="2">
      <t>カイゴ</t>
    </rPh>
    <rPh sb="2" eb="4">
      <t>ヨボウ</t>
    </rPh>
    <rPh sb="4" eb="6">
      <t>タンキ</t>
    </rPh>
    <rPh sb="6" eb="8">
      <t>ニュウショ</t>
    </rPh>
    <rPh sb="8" eb="10">
      <t>リョウヨウ</t>
    </rPh>
    <rPh sb="10" eb="12">
      <t>カイゴ</t>
    </rPh>
    <rPh sb="13" eb="15">
      <t>カイゴ</t>
    </rPh>
    <rPh sb="15" eb="17">
      <t>ロウジン</t>
    </rPh>
    <rPh sb="17" eb="19">
      <t>ホケン</t>
    </rPh>
    <rPh sb="19" eb="21">
      <t>シセツ</t>
    </rPh>
    <phoneticPr fontId="1"/>
  </si>
  <si>
    <t>Ｒ５</t>
    <phoneticPr fontId="1"/>
  </si>
  <si>
    <t>介護予防短期入所療養介護（介護療養型医療施設等）</t>
    <rPh sb="0" eb="2">
      <t>カイゴ</t>
    </rPh>
    <rPh sb="2" eb="4">
      <t>ヨボウ</t>
    </rPh>
    <rPh sb="4" eb="6">
      <t>タンキ</t>
    </rPh>
    <rPh sb="6" eb="8">
      <t>ニュウショ</t>
    </rPh>
    <rPh sb="8" eb="10">
      <t>リョウヨウ</t>
    </rPh>
    <rPh sb="10" eb="12">
      <t>カイゴ</t>
    </rPh>
    <rPh sb="13" eb="15">
      <t>カイゴ</t>
    </rPh>
    <rPh sb="15" eb="18">
      <t>リョウヨウガタ</t>
    </rPh>
    <rPh sb="18" eb="20">
      <t>イリョウ</t>
    </rPh>
    <rPh sb="20" eb="22">
      <t>シセツ</t>
    </rPh>
    <rPh sb="22" eb="23">
      <t>トウ</t>
    </rPh>
    <phoneticPr fontId="1"/>
  </si>
  <si>
    <t>機能訓練支援</t>
    <rPh sb="0" eb="2">
      <t>キノウ</t>
    </rPh>
    <rPh sb="2" eb="4">
      <t>クンレン</t>
    </rPh>
    <rPh sb="4" eb="6">
      <t>シエン</t>
    </rPh>
    <phoneticPr fontId="1"/>
  </si>
  <si>
    <t>Ｒ６</t>
    <phoneticPr fontId="1"/>
  </si>
  <si>
    <t>特定施設入居者生活介護（短期利用型）</t>
    <rPh sb="0" eb="2">
      <t>トクテイ</t>
    </rPh>
    <rPh sb="2" eb="4">
      <t>シセツ</t>
    </rPh>
    <rPh sb="4" eb="7">
      <t>ニュウキョシャ</t>
    </rPh>
    <rPh sb="7" eb="9">
      <t>セイカツ</t>
    </rPh>
    <rPh sb="9" eb="11">
      <t>カイゴ</t>
    </rPh>
    <rPh sb="12" eb="14">
      <t>タンキ</t>
    </rPh>
    <rPh sb="14" eb="16">
      <t>リヨウ</t>
    </rPh>
    <rPh sb="16" eb="17">
      <t>ガタ</t>
    </rPh>
    <phoneticPr fontId="1"/>
  </si>
  <si>
    <t>食事・栄養管理支援</t>
    <rPh sb="0" eb="2">
      <t>ショクジ</t>
    </rPh>
    <rPh sb="3" eb="5">
      <t>エイヨウ</t>
    </rPh>
    <rPh sb="5" eb="7">
      <t>カンリ</t>
    </rPh>
    <rPh sb="7" eb="9">
      <t>シエン</t>
    </rPh>
    <phoneticPr fontId="1"/>
  </si>
  <si>
    <t>地域密着型特定施設入居者生活介護（短期利用型）</t>
    <rPh sb="0" eb="2">
      <t>チイキ</t>
    </rPh>
    <rPh sb="2" eb="5">
      <t>ミッチャクガタ</t>
    </rPh>
    <rPh sb="5" eb="7">
      <t>トクテイ</t>
    </rPh>
    <rPh sb="7" eb="9">
      <t>シセツ</t>
    </rPh>
    <rPh sb="9" eb="12">
      <t>ニュウキョシャ</t>
    </rPh>
    <rPh sb="12" eb="14">
      <t>セイカツ</t>
    </rPh>
    <rPh sb="14" eb="16">
      <t>カイゴ</t>
    </rPh>
    <rPh sb="17" eb="19">
      <t>タンキ</t>
    </rPh>
    <rPh sb="19" eb="21">
      <t>リヨウ</t>
    </rPh>
    <rPh sb="21" eb="22">
      <t>ガタ</t>
    </rPh>
    <phoneticPr fontId="1"/>
  </si>
  <si>
    <t>認知証生活支援・認知証ｹｱ支援</t>
    <rPh sb="0" eb="3">
      <t>ニンチショウ</t>
    </rPh>
    <rPh sb="3" eb="5">
      <t>セイカツ</t>
    </rPh>
    <rPh sb="5" eb="7">
      <t>シエン</t>
    </rPh>
    <rPh sb="8" eb="11">
      <t>ニンチショウ</t>
    </rPh>
    <rPh sb="13" eb="15">
      <t>シエン</t>
    </rPh>
    <phoneticPr fontId="1"/>
  </si>
  <si>
    <t>2A</t>
    <phoneticPr fontId="1"/>
  </si>
  <si>
    <t>短期入所療養介護（介護医療院）</t>
    <rPh sb="0" eb="2">
      <t>タンキ</t>
    </rPh>
    <rPh sb="2" eb="4">
      <t>ニュウショ</t>
    </rPh>
    <rPh sb="4" eb="6">
      <t>リョウヨウ</t>
    </rPh>
    <rPh sb="6" eb="8">
      <t>カイゴ</t>
    </rPh>
    <rPh sb="9" eb="11">
      <t>カイゴ</t>
    </rPh>
    <rPh sb="11" eb="13">
      <t>イリョウ</t>
    </rPh>
    <rPh sb="13" eb="14">
      <t>イン</t>
    </rPh>
    <phoneticPr fontId="1"/>
  </si>
  <si>
    <t>2B</t>
    <phoneticPr fontId="1"/>
  </si>
  <si>
    <t>介護予防短期入所療養介護（介護医療院）</t>
    <rPh sb="0" eb="2">
      <t>カイゴ</t>
    </rPh>
    <rPh sb="2" eb="4">
      <t>ヨボウ</t>
    </rPh>
    <rPh sb="4" eb="6">
      <t>タンキ</t>
    </rPh>
    <rPh sb="6" eb="8">
      <t>ニュウショ</t>
    </rPh>
    <rPh sb="8" eb="10">
      <t>リョウヨウ</t>
    </rPh>
    <rPh sb="10" eb="12">
      <t>カイゴ</t>
    </rPh>
    <rPh sb="13" eb="15">
      <t>カイゴ</t>
    </rPh>
    <rPh sb="15" eb="18">
      <t>イリョウイン</t>
    </rPh>
    <phoneticPr fontId="1"/>
  </si>
  <si>
    <t>居宅療養管理指導</t>
    <rPh sb="0" eb="2">
      <t>キョタク</t>
    </rPh>
    <rPh sb="2" eb="4">
      <t>リョウヨウ</t>
    </rPh>
    <rPh sb="4" eb="6">
      <t>カンリ</t>
    </rPh>
    <rPh sb="6" eb="8">
      <t>シドウ</t>
    </rPh>
    <phoneticPr fontId="1"/>
  </si>
  <si>
    <t>認知症対応型共同生活介護</t>
    <rPh sb="0" eb="3">
      <t>ニンチショウ</t>
    </rPh>
    <rPh sb="3" eb="6">
      <t>タイオウガタ</t>
    </rPh>
    <rPh sb="6" eb="8">
      <t>キョウドウ</t>
    </rPh>
    <rPh sb="8" eb="10">
      <t>セイカツ</t>
    </rPh>
    <rPh sb="10" eb="12">
      <t>カイゴ</t>
    </rPh>
    <phoneticPr fontId="1"/>
  </si>
  <si>
    <t>特定施設入居者生活介護</t>
    <rPh sb="0" eb="2">
      <t>トクテイ</t>
    </rPh>
    <rPh sb="2" eb="4">
      <t>シセツ</t>
    </rPh>
    <rPh sb="4" eb="7">
      <t>ニュウキョシャ</t>
    </rPh>
    <rPh sb="7" eb="9">
      <t>セイカツ</t>
    </rPh>
    <rPh sb="9" eb="11">
      <t>カイゴ</t>
    </rPh>
    <phoneticPr fontId="1"/>
  </si>
  <si>
    <t>介護予防居宅療養管理指導</t>
    <rPh sb="0" eb="2">
      <t>カイゴ</t>
    </rPh>
    <rPh sb="2" eb="4">
      <t>ヨボウ</t>
    </rPh>
    <rPh sb="4" eb="6">
      <t>キョタク</t>
    </rPh>
    <rPh sb="6" eb="8">
      <t>リョウヨウ</t>
    </rPh>
    <rPh sb="8" eb="10">
      <t>カンリ</t>
    </rPh>
    <rPh sb="10" eb="12">
      <t>シドウ</t>
    </rPh>
    <phoneticPr fontId="1"/>
  </si>
  <si>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1"/>
  </si>
  <si>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1"/>
  </si>
  <si>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1"/>
  </si>
  <si>
    <t>認知症対応型共同生活介護（短期利用）</t>
    <rPh sb="0" eb="3">
      <t>ニンチショウ</t>
    </rPh>
    <rPh sb="3" eb="6">
      <t>タイオウガタ</t>
    </rPh>
    <rPh sb="6" eb="8">
      <t>キョウドウ</t>
    </rPh>
    <rPh sb="8" eb="10">
      <t>セイカツ</t>
    </rPh>
    <rPh sb="10" eb="12">
      <t>カイゴ</t>
    </rPh>
    <rPh sb="13" eb="15">
      <t>タンキ</t>
    </rPh>
    <rPh sb="15" eb="17">
      <t>リヨウ</t>
    </rPh>
    <phoneticPr fontId="1"/>
  </si>
  <si>
    <t>介護予防認知症対応型共同生活介護（短期利用）</t>
    <rPh sb="0" eb="2">
      <t>カイゴ</t>
    </rPh>
    <rPh sb="2" eb="4">
      <t>ヨボウ</t>
    </rPh>
    <rPh sb="4" eb="7">
      <t>ニンチショウ</t>
    </rPh>
    <rPh sb="7" eb="9">
      <t>タイオウ</t>
    </rPh>
    <rPh sb="9" eb="10">
      <t>ガタ</t>
    </rPh>
    <rPh sb="10" eb="12">
      <t>キョウドウ</t>
    </rPh>
    <rPh sb="12" eb="14">
      <t>セイカツ</t>
    </rPh>
    <rPh sb="14" eb="16">
      <t>カイゴ</t>
    </rPh>
    <rPh sb="17" eb="19">
      <t>タンキ</t>
    </rPh>
    <rPh sb="19" eb="21">
      <t>リヨウ</t>
    </rPh>
    <phoneticPr fontId="1"/>
  </si>
  <si>
    <t>特定福祉用具販売</t>
    <rPh sb="0" eb="2">
      <t>トクテイ</t>
    </rPh>
    <rPh sb="2" eb="4">
      <t>フクシ</t>
    </rPh>
    <rPh sb="4" eb="6">
      <t>ヨウグ</t>
    </rPh>
    <rPh sb="6" eb="8">
      <t>ハンバイ</t>
    </rPh>
    <phoneticPr fontId="1"/>
  </si>
  <si>
    <t>居宅介護支援</t>
    <rPh sb="0" eb="2">
      <t>キョタク</t>
    </rPh>
    <rPh sb="2" eb="4">
      <t>カイゴ</t>
    </rPh>
    <rPh sb="4" eb="6">
      <t>シエン</t>
    </rPh>
    <phoneticPr fontId="1"/>
  </si>
  <si>
    <t>特定介護予防福祉用具販売</t>
    <rPh sb="0" eb="2">
      <t>トクテイ</t>
    </rPh>
    <rPh sb="2" eb="4">
      <t>カイゴ</t>
    </rPh>
    <rPh sb="4" eb="6">
      <t>ヨボウ</t>
    </rPh>
    <rPh sb="6" eb="8">
      <t>フクシ</t>
    </rPh>
    <rPh sb="8" eb="10">
      <t>ヨウグ</t>
    </rPh>
    <rPh sb="10" eb="12">
      <t>ハンバイ</t>
    </rPh>
    <phoneticPr fontId="1"/>
  </si>
  <si>
    <t>介護予防支援</t>
    <rPh sb="0" eb="2">
      <t>カイゴ</t>
    </rPh>
    <rPh sb="2" eb="4">
      <t>ヨボウ</t>
    </rPh>
    <rPh sb="4" eb="6">
      <t>シエン</t>
    </rPh>
    <phoneticPr fontId="1"/>
  </si>
  <si>
    <t>介護老人福祉施設</t>
    <rPh sb="0" eb="2">
      <t>カイゴ</t>
    </rPh>
    <rPh sb="2" eb="4">
      <t>ロウジン</t>
    </rPh>
    <rPh sb="4" eb="6">
      <t>フクシ</t>
    </rPh>
    <rPh sb="6" eb="8">
      <t>シセツ</t>
    </rPh>
    <phoneticPr fontId="1"/>
  </si>
  <si>
    <t>介護老人保健施設</t>
    <rPh sb="0" eb="2">
      <t>カイゴ</t>
    </rPh>
    <rPh sb="2" eb="4">
      <t>ロウジン</t>
    </rPh>
    <rPh sb="4" eb="6">
      <t>ホケン</t>
    </rPh>
    <rPh sb="6" eb="8">
      <t>シセツ</t>
    </rPh>
    <phoneticPr fontId="1"/>
  </si>
  <si>
    <t>介護療養型医療施設</t>
    <rPh sb="0" eb="2">
      <t>カイゴ</t>
    </rPh>
    <rPh sb="2" eb="5">
      <t>リョウヨウガタ</t>
    </rPh>
    <rPh sb="5" eb="7">
      <t>イリョウ</t>
    </rPh>
    <rPh sb="7" eb="9">
      <t>シセツ</t>
    </rPh>
    <phoneticPr fontId="1"/>
  </si>
  <si>
    <t>地域密着型介護老人福祉施設入居者生活介護</t>
    <rPh sb="0" eb="2">
      <t>チイキ</t>
    </rPh>
    <rPh sb="2" eb="5">
      <t>ミッチャクガタ</t>
    </rPh>
    <rPh sb="5" eb="7">
      <t>カイゴ</t>
    </rPh>
    <rPh sb="7" eb="9">
      <t>ロウジン</t>
    </rPh>
    <rPh sb="9" eb="11">
      <t>フクシ</t>
    </rPh>
    <rPh sb="11" eb="13">
      <t>シセツ</t>
    </rPh>
    <rPh sb="13" eb="16">
      <t>ニュウキョシャ</t>
    </rPh>
    <rPh sb="16" eb="18">
      <t>セイカツ</t>
    </rPh>
    <rPh sb="18" eb="20">
      <t>カイゴ</t>
    </rPh>
    <phoneticPr fontId="1"/>
  </si>
  <si>
    <t>介護医療院</t>
    <rPh sb="0" eb="2">
      <t>カイゴ</t>
    </rPh>
    <rPh sb="2" eb="5">
      <t>イリョウイン</t>
    </rPh>
    <phoneticPr fontId="1"/>
  </si>
  <si>
    <t>介護予防訪問入浴介護</t>
    <rPh sb="0" eb="2">
      <t>カイゴ</t>
    </rPh>
    <rPh sb="2" eb="4">
      <t>ヨボウ</t>
    </rPh>
    <rPh sb="4" eb="6">
      <t>ホウモン</t>
    </rPh>
    <rPh sb="6" eb="8">
      <t>ニュウヨク</t>
    </rPh>
    <rPh sb="8" eb="10">
      <t>カイゴ</t>
    </rPh>
    <phoneticPr fontId="1"/>
  </si>
  <si>
    <t>介護予防訪問看護</t>
    <rPh sb="0" eb="2">
      <t>カイゴ</t>
    </rPh>
    <rPh sb="2" eb="4">
      <t>ヨボウ</t>
    </rPh>
    <rPh sb="4" eb="6">
      <t>ホウモン</t>
    </rPh>
    <rPh sb="6" eb="8">
      <t>カンゴ</t>
    </rPh>
    <phoneticPr fontId="1"/>
  </si>
  <si>
    <t>介護予防訪問リハビリテーション</t>
    <rPh sb="0" eb="2">
      <t>カイゴ</t>
    </rPh>
    <rPh sb="2" eb="4">
      <t>ヨボウ</t>
    </rPh>
    <rPh sb="4" eb="6">
      <t>ホウモン</t>
    </rPh>
    <phoneticPr fontId="1"/>
  </si>
  <si>
    <t>介護予防通所リハビリテーション</t>
    <rPh sb="0" eb="2">
      <t>カイゴ</t>
    </rPh>
    <rPh sb="2" eb="4">
      <t>ヨボウ</t>
    </rPh>
    <rPh sb="4" eb="6">
      <t>ツウショ</t>
    </rPh>
    <phoneticPr fontId="1"/>
  </si>
  <si>
    <t>介護予防福祉用具貸与</t>
    <rPh sb="0" eb="2">
      <t>カイゴ</t>
    </rPh>
    <rPh sb="2" eb="4">
      <t>ヨボウ</t>
    </rPh>
    <rPh sb="4" eb="6">
      <t>フクシ</t>
    </rPh>
    <rPh sb="6" eb="8">
      <t>ヨウグ</t>
    </rPh>
    <rPh sb="8" eb="10">
      <t>タイヨ</t>
    </rPh>
    <phoneticPr fontId="1"/>
  </si>
  <si>
    <t>小規模多機能型居宅介護（短期利用型）</t>
    <rPh sb="0" eb="3">
      <t>ショウキボ</t>
    </rPh>
    <rPh sb="3" eb="6">
      <t>タキノウ</t>
    </rPh>
    <rPh sb="6" eb="7">
      <t>ガタ</t>
    </rPh>
    <rPh sb="7" eb="9">
      <t>キョタク</t>
    </rPh>
    <rPh sb="9" eb="11">
      <t>カイゴ</t>
    </rPh>
    <rPh sb="12" eb="14">
      <t>タンキ</t>
    </rPh>
    <rPh sb="14" eb="16">
      <t>リヨウ</t>
    </rPh>
    <rPh sb="16" eb="17">
      <t>ガタ</t>
    </rPh>
    <phoneticPr fontId="1"/>
  </si>
  <si>
    <t>介護予防小規模多機能型居宅介護（短期利用型）</t>
    <rPh sb="0" eb="2">
      <t>カイゴ</t>
    </rPh>
    <rPh sb="2" eb="4">
      <t>ヨボウ</t>
    </rPh>
    <rPh sb="4" eb="7">
      <t>ショウキボ</t>
    </rPh>
    <rPh sb="7" eb="10">
      <t>タキノウ</t>
    </rPh>
    <rPh sb="10" eb="11">
      <t>ガタ</t>
    </rPh>
    <rPh sb="11" eb="13">
      <t>キョタク</t>
    </rPh>
    <rPh sb="13" eb="15">
      <t>カイゴ</t>
    </rPh>
    <rPh sb="16" eb="18">
      <t>タンキ</t>
    </rPh>
    <rPh sb="18" eb="20">
      <t>リヨウ</t>
    </rPh>
    <rPh sb="20" eb="21">
      <t>ガタ</t>
    </rPh>
    <phoneticPr fontId="1"/>
  </si>
  <si>
    <t>夜間対応型訪問介護</t>
    <rPh sb="0" eb="2">
      <t>ヤカン</t>
    </rPh>
    <rPh sb="2" eb="4">
      <t>タイオウ</t>
    </rPh>
    <rPh sb="4" eb="5">
      <t>ガタ</t>
    </rPh>
    <rPh sb="5" eb="7">
      <t>ホウモン</t>
    </rPh>
    <rPh sb="7" eb="9">
      <t>カイゴ</t>
    </rPh>
    <phoneticPr fontId="1"/>
  </si>
  <si>
    <t>認知症対応型通所介護</t>
    <rPh sb="0" eb="3">
      <t>ニンチショウ</t>
    </rPh>
    <rPh sb="3" eb="5">
      <t>タイオウ</t>
    </rPh>
    <rPh sb="5" eb="6">
      <t>ガタ</t>
    </rPh>
    <rPh sb="6" eb="8">
      <t>ツウショ</t>
    </rPh>
    <rPh sb="8" eb="10">
      <t>カイゴ</t>
    </rPh>
    <phoneticPr fontId="1"/>
  </si>
  <si>
    <t>小規模多機能型居宅介護</t>
    <rPh sb="0" eb="3">
      <t>ショウキボ</t>
    </rPh>
    <rPh sb="3" eb="6">
      <t>タキノウ</t>
    </rPh>
    <rPh sb="6" eb="7">
      <t>ガタ</t>
    </rPh>
    <rPh sb="7" eb="9">
      <t>キョタク</t>
    </rPh>
    <rPh sb="9" eb="11">
      <t>カイゴ</t>
    </rPh>
    <phoneticPr fontId="1"/>
  </si>
  <si>
    <t>介護予防認知症対応型通所介護</t>
    <rPh sb="0" eb="2">
      <t>カイゴ</t>
    </rPh>
    <rPh sb="2" eb="4">
      <t>ヨボウ</t>
    </rPh>
    <rPh sb="4" eb="7">
      <t>ニンチショウ</t>
    </rPh>
    <rPh sb="7" eb="9">
      <t>タイオウ</t>
    </rPh>
    <rPh sb="9" eb="10">
      <t>ガタ</t>
    </rPh>
    <rPh sb="10" eb="12">
      <t>ツウショ</t>
    </rPh>
    <rPh sb="12" eb="14">
      <t>カイゴ</t>
    </rPh>
    <phoneticPr fontId="1"/>
  </si>
  <si>
    <t>介護予防小規模多機能型居宅介護</t>
    <rPh sb="0" eb="2">
      <t>カイゴ</t>
    </rPh>
    <rPh sb="2" eb="4">
      <t>ヨボウ</t>
    </rPh>
    <rPh sb="4" eb="7">
      <t>ショウキボ</t>
    </rPh>
    <rPh sb="7" eb="11">
      <t>タキノウガタ</t>
    </rPh>
    <phoneticPr fontId="1"/>
  </si>
  <si>
    <t>定期巡回・随時対応型訪問介護看護</t>
    <rPh sb="0" eb="2">
      <t>テイキ</t>
    </rPh>
    <rPh sb="2" eb="4">
      <t>ジュンカイ</t>
    </rPh>
    <rPh sb="5" eb="7">
      <t>ズイジ</t>
    </rPh>
    <rPh sb="7" eb="9">
      <t>タイオウ</t>
    </rPh>
    <rPh sb="9" eb="10">
      <t>ガタ</t>
    </rPh>
    <rPh sb="10" eb="12">
      <t>ホウモン</t>
    </rPh>
    <rPh sb="12" eb="14">
      <t>カイゴ</t>
    </rPh>
    <rPh sb="14" eb="16">
      <t>カンゴ</t>
    </rPh>
    <phoneticPr fontId="1"/>
  </si>
  <si>
    <t>複合型サービス（看護小規模多機能型居宅介護）</t>
    <rPh sb="0" eb="2">
      <t>フクゴウ</t>
    </rPh>
    <rPh sb="2" eb="3">
      <t>ガタ</t>
    </rPh>
    <rPh sb="8" eb="10">
      <t>カンゴ</t>
    </rPh>
    <rPh sb="10" eb="13">
      <t>ショウキボ</t>
    </rPh>
    <rPh sb="13" eb="17">
      <t>タキノウガタ</t>
    </rPh>
    <rPh sb="17" eb="19">
      <t>キョタク</t>
    </rPh>
    <rPh sb="19" eb="21">
      <t>カイゴ</t>
    </rPh>
    <phoneticPr fontId="1"/>
  </si>
  <si>
    <t>地域密着型通所介護</t>
    <rPh sb="0" eb="2">
      <t>チイキ</t>
    </rPh>
    <rPh sb="2" eb="5">
      <t>ミッチャクガタ</t>
    </rPh>
    <rPh sb="5" eb="7">
      <t>ツウショ</t>
    </rPh>
    <rPh sb="7" eb="9">
      <t>カイゴ</t>
    </rPh>
    <phoneticPr fontId="1"/>
  </si>
  <si>
    <t>複合型サービス（看護小規模多機能型居宅介護・短期利用型）</t>
    <rPh sb="0" eb="2">
      <t>フクゴウ</t>
    </rPh>
    <rPh sb="2" eb="3">
      <t>ガタ</t>
    </rPh>
    <rPh sb="8" eb="10">
      <t>カンゴ</t>
    </rPh>
    <rPh sb="10" eb="13">
      <t>ショウキボ</t>
    </rPh>
    <rPh sb="13" eb="17">
      <t>タキノウガタ</t>
    </rPh>
    <rPh sb="17" eb="19">
      <t>キョタク</t>
    </rPh>
    <rPh sb="19" eb="21">
      <t>カイゴ</t>
    </rPh>
    <rPh sb="22" eb="24">
      <t>タンキ</t>
    </rPh>
    <rPh sb="24" eb="26">
      <t>リヨウ</t>
    </rPh>
    <rPh sb="26" eb="27">
      <t>ガタ</t>
    </rPh>
    <phoneticPr fontId="1"/>
  </si>
  <si>
    <t>養護老人ホーム</t>
    <rPh sb="0" eb="2">
      <t>ヨウゴ</t>
    </rPh>
    <rPh sb="2" eb="4">
      <t>ロウジン</t>
    </rPh>
    <phoneticPr fontId="1"/>
  </si>
  <si>
    <t>軽費老人ホーム</t>
    <rPh sb="0" eb="2">
      <t>ケイヒ</t>
    </rPh>
    <rPh sb="2" eb="4">
      <t>ロウジン</t>
    </rPh>
    <phoneticPr fontId="1"/>
  </si>
  <si>
    <t>名　【運営規定に定める定員数］</t>
    <rPh sb="0" eb="1">
      <t>メイ</t>
    </rPh>
    <rPh sb="3" eb="5">
      <t>ウンエイ</t>
    </rPh>
    <rPh sb="5" eb="7">
      <t>キテイ</t>
    </rPh>
    <rPh sb="8" eb="9">
      <t>サダ</t>
    </rPh>
    <rPh sb="11" eb="14">
      <t>テイインスウ</t>
    </rPh>
    <phoneticPr fontId="1"/>
  </si>
  <si>
    <t>名　【〇月時点の職員数］</t>
    <rPh sb="0" eb="1">
      <t>メイ</t>
    </rPh>
    <rPh sb="4" eb="5">
      <t>ガツ</t>
    </rPh>
    <rPh sb="5" eb="7">
      <t>ジテン</t>
    </rPh>
    <rPh sb="8" eb="11">
      <t>ショクインスウ</t>
    </rPh>
    <phoneticPr fontId="1"/>
  </si>
  <si>
    <t>※どちらかに○を付けてください。</t>
    <phoneticPr fontId="1"/>
  </si>
  <si>
    <t>※導入済み機器は「●」を、
　 今年度導入予定機器は「○」を入力ください</t>
    <rPh sb="16" eb="19">
      <t>コンネンド</t>
    </rPh>
    <phoneticPr fontId="1"/>
  </si>
  <si>
    <t>利用者ごとの計画作成や記録に係る書類（例：アセスメントシート、サービス担当者会議録）</t>
    <rPh sb="19" eb="20">
      <t>レイ</t>
    </rPh>
    <rPh sb="35" eb="38">
      <t>タントウシャ</t>
    </rPh>
    <rPh sb="38" eb="41">
      <t>カイギロク</t>
    </rPh>
    <phoneticPr fontId="1"/>
  </si>
  <si>
    <t>⑥　　ケアプランデータ連携システムの利用</t>
    <rPh sb="11" eb="13">
      <t>レンケイ</t>
    </rPh>
    <rPh sb="18" eb="20">
      <t>リヨウ</t>
    </rPh>
    <phoneticPr fontId="1"/>
  </si>
  <si>
    <t>同システムの利用開始状況</t>
    <rPh sb="0" eb="1">
      <t>ドウ</t>
    </rPh>
    <rPh sb="6" eb="8">
      <t>リヨウ</t>
    </rPh>
    <rPh sb="8" eb="10">
      <t>カイシ</t>
    </rPh>
    <rPh sb="10" eb="12">
      <t>ジョウキョウ</t>
    </rPh>
    <phoneticPr fontId="1"/>
  </si>
  <si>
    <t>同システムでの連携先事業所数</t>
    <rPh sb="0" eb="1">
      <t>ドウ</t>
    </rPh>
    <rPh sb="7" eb="9">
      <t>レンケイ</t>
    </rPh>
    <rPh sb="9" eb="10">
      <t>サキ</t>
    </rPh>
    <rPh sb="10" eb="13">
      <t>ジギョウショ</t>
    </rPh>
    <rPh sb="13" eb="14">
      <t>スウ</t>
    </rPh>
    <phoneticPr fontId="1"/>
  </si>
  <si>
    <t>⑦　　利用者の安全並びに介護サービスの質の確保及び職員の負担軽減に資する方策を検討するための委員会を設置している</t>
    <rPh sb="3" eb="6">
      <t>リヨウシャ</t>
    </rPh>
    <rPh sb="7" eb="9">
      <t>アンゼン</t>
    </rPh>
    <rPh sb="9" eb="10">
      <t>ナラ</t>
    </rPh>
    <rPh sb="12" eb="14">
      <t>カイゴ</t>
    </rPh>
    <rPh sb="19" eb="20">
      <t>シツ</t>
    </rPh>
    <rPh sb="21" eb="23">
      <t>カクホ</t>
    </rPh>
    <rPh sb="23" eb="24">
      <t>オヨ</t>
    </rPh>
    <rPh sb="25" eb="27">
      <t>ショクイン</t>
    </rPh>
    <rPh sb="28" eb="30">
      <t>フタン</t>
    </rPh>
    <rPh sb="30" eb="32">
      <t>ケイゲン</t>
    </rPh>
    <rPh sb="33" eb="34">
      <t>シ</t>
    </rPh>
    <rPh sb="36" eb="38">
      <t>ホウサク</t>
    </rPh>
    <rPh sb="39" eb="41">
      <t>ケントウ</t>
    </rPh>
    <rPh sb="46" eb="49">
      <t>イインカイ</t>
    </rPh>
    <rPh sb="50" eb="52">
      <t>セッチ</t>
    </rPh>
    <phoneticPr fontId="1"/>
  </si>
  <si>
    <t>設置有無</t>
    <rPh sb="0" eb="2">
      <t>セッチ</t>
    </rPh>
    <rPh sb="2" eb="4">
      <t>ウム</t>
    </rPh>
    <phoneticPr fontId="1"/>
  </si>
  <si>
    <t>⑧-1　LIFEの利用</t>
    <rPh sb="9" eb="11">
      <t>リヨウ</t>
    </rPh>
    <phoneticPr fontId="1"/>
  </si>
  <si>
    <t>⑧-2　データ登録している方法</t>
    <rPh sb="7" eb="9">
      <t>トウロク</t>
    </rPh>
    <rPh sb="13" eb="15">
      <t>ホウホウ</t>
    </rPh>
    <phoneticPr fontId="1"/>
  </si>
  <si>
    <t>⑨　セキュリティ対策</t>
    <rPh sb="8" eb="10">
      <t>タイサク</t>
    </rPh>
    <phoneticPr fontId="1"/>
  </si>
  <si>
    <t>都道府県</t>
    <rPh sb="0" eb="4">
      <t>トドウフケン</t>
    </rPh>
    <phoneticPr fontId="1"/>
  </si>
  <si>
    <t>セキュリティアクション</t>
    <phoneticPr fontId="1"/>
  </si>
  <si>
    <t>委員会</t>
    <rPh sb="0" eb="3">
      <t>イインカイ</t>
    </rPh>
    <phoneticPr fontId="1"/>
  </si>
  <si>
    <t>01北海道</t>
  </si>
  <si>
    <t>1～10名</t>
  </si>
  <si>
    <t>利用開始済み</t>
    <rPh sb="0" eb="2">
      <t>リヨウ</t>
    </rPh>
    <rPh sb="2" eb="4">
      <t>カイシ</t>
    </rPh>
    <rPh sb="4" eb="5">
      <t>ズ</t>
    </rPh>
    <phoneticPr fontId="1"/>
  </si>
  <si>
    <t>「★一つ星」又は「★★二つ星」のいずれかを宣言している（同等の対策含む）</t>
    <rPh sb="28" eb="30">
      <t>ドウトウ</t>
    </rPh>
    <rPh sb="31" eb="33">
      <t>タイサク</t>
    </rPh>
    <rPh sb="33" eb="34">
      <t>フク</t>
    </rPh>
    <phoneticPr fontId="1"/>
  </si>
  <si>
    <t>02青森県</t>
  </si>
  <si>
    <t>-</t>
    <phoneticPr fontId="1"/>
  </si>
  <si>
    <t>11～20名</t>
  </si>
  <si>
    <t>令和７年度中に利用開始予定</t>
    <rPh sb="0" eb="2">
      <t>レイワ</t>
    </rPh>
    <rPh sb="3" eb="5">
      <t>ネンド</t>
    </rPh>
    <rPh sb="5" eb="6">
      <t>チュウ</t>
    </rPh>
    <rPh sb="7" eb="9">
      <t>リヨウ</t>
    </rPh>
    <rPh sb="9" eb="11">
      <t>カイシ</t>
    </rPh>
    <rPh sb="11" eb="13">
      <t>ヨテイ</t>
    </rPh>
    <phoneticPr fontId="1"/>
  </si>
  <si>
    <t>03岩手県</t>
  </si>
  <si>
    <t>21～30名</t>
  </si>
  <si>
    <t>04宮城県</t>
  </si>
  <si>
    <t>31名～</t>
    <phoneticPr fontId="1"/>
  </si>
  <si>
    <t>31～40名</t>
  </si>
  <si>
    <t>05秋田県</t>
  </si>
  <si>
    <t>41～50名</t>
    <rPh sb="5" eb="6">
      <t>メイ</t>
    </rPh>
    <phoneticPr fontId="1"/>
  </si>
  <si>
    <t>周知している</t>
    <rPh sb="0" eb="2">
      <t>シュウチ</t>
    </rPh>
    <phoneticPr fontId="1"/>
  </si>
  <si>
    <t>06山形県</t>
  </si>
  <si>
    <t>51～60名</t>
  </si>
  <si>
    <t>周知していない</t>
    <rPh sb="0" eb="2">
      <t>シュウチ</t>
    </rPh>
    <phoneticPr fontId="1"/>
  </si>
  <si>
    <t>07福島県</t>
  </si>
  <si>
    <t>61名～70名</t>
  </si>
  <si>
    <t>08茨城県</t>
  </si>
  <si>
    <t>71名～80名</t>
  </si>
  <si>
    <t>５事業所以上とデータ連携を実施（令和７年度中の予定を含む）</t>
    <rPh sb="1" eb="4">
      <t>ジギョウショ</t>
    </rPh>
    <rPh sb="4" eb="6">
      <t>イジョウ</t>
    </rPh>
    <rPh sb="10" eb="12">
      <t>レンケイ</t>
    </rPh>
    <rPh sb="13" eb="15">
      <t>ジッシ</t>
    </rPh>
    <rPh sb="16" eb="18">
      <t>レイワ</t>
    </rPh>
    <rPh sb="19" eb="21">
      <t>ネンド</t>
    </rPh>
    <rPh sb="21" eb="22">
      <t>チュウ</t>
    </rPh>
    <rPh sb="23" eb="25">
      <t>ヨテイ</t>
    </rPh>
    <rPh sb="26" eb="27">
      <t>フク</t>
    </rPh>
    <phoneticPr fontId="1"/>
  </si>
  <si>
    <t>09栃木県</t>
  </si>
  <si>
    <t>210_短期入所生活介護</t>
    <phoneticPr fontId="1"/>
  </si>
  <si>
    <t>81名～90名</t>
  </si>
  <si>
    <t>10群馬県</t>
  </si>
  <si>
    <t>91名～100名</t>
  </si>
  <si>
    <t>11埼玉県</t>
  </si>
  <si>
    <t>101名～</t>
  </si>
  <si>
    <t>12千葉県</t>
  </si>
  <si>
    <t>13東京都</t>
  </si>
  <si>
    <t>310_居宅療養管理指導</t>
    <rPh sb="4" eb="6">
      <t>キョタク</t>
    </rPh>
    <rPh sb="6" eb="8">
      <t>リョウヨウ</t>
    </rPh>
    <rPh sb="8" eb="10">
      <t>カンリ</t>
    </rPh>
    <rPh sb="10" eb="12">
      <t>シドウ</t>
    </rPh>
    <phoneticPr fontId="1"/>
  </si>
  <si>
    <t>14神奈川県</t>
  </si>
  <si>
    <t>320_認知症対応型共同生活介護</t>
    <phoneticPr fontId="1"/>
  </si>
  <si>
    <t>15新潟県</t>
  </si>
  <si>
    <t>16富山県</t>
  </si>
  <si>
    <t>17石川県</t>
  </si>
  <si>
    <t>333_特定施設入居者生活介護（養護老人ホーム）</t>
    <rPh sb="4" eb="6">
      <t>トクテイ</t>
    </rPh>
    <rPh sb="6" eb="8">
      <t>シセツ</t>
    </rPh>
    <rPh sb="8" eb="11">
      <t>ニュウキョシャ</t>
    </rPh>
    <rPh sb="11" eb="13">
      <t>セイカツ</t>
    </rPh>
    <rPh sb="13" eb="15">
      <t>カイゴ</t>
    </rPh>
    <rPh sb="16" eb="20">
      <t>ヨウゴロウジン</t>
    </rPh>
    <phoneticPr fontId="1"/>
  </si>
  <si>
    <t>18福井県</t>
  </si>
  <si>
    <t>19山梨県</t>
  </si>
  <si>
    <t>20長野県</t>
  </si>
  <si>
    <t>21岐阜県</t>
  </si>
  <si>
    <t>337_特定施設入居者生活介護（サービス付き高齢者向け住宅・外部サービス利用型）</t>
    <phoneticPr fontId="1"/>
  </si>
  <si>
    <t>22静岡県</t>
  </si>
  <si>
    <t>338_特定施設入居者生活介護（養護老人ホーム・外部サービス利用型）</t>
    <rPh sb="4" eb="15">
      <t>トクテイシセツニュウキョシャセイカツカイゴ</t>
    </rPh>
    <rPh sb="16" eb="20">
      <t>ヨウゴロウジン</t>
    </rPh>
    <rPh sb="24" eb="26">
      <t>ガイブ</t>
    </rPh>
    <rPh sb="30" eb="33">
      <t>リヨウガタ</t>
    </rPh>
    <phoneticPr fontId="1"/>
  </si>
  <si>
    <t>23愛知県</t>
  </si>
  <si>
    <t>24三重県</t>
  </si>
  <si>
    <t>362_地域密着型特定施設入居者生活介護（軽費老人ホーム）</t>
    <phoneticPr fontId="1"/>
  </si>
  <si>
    <t>25滋賀県</t>
  </si>
  <si>
    <t>363_地域密着型特定施設入居者生活介護（養護老人ホーム）</t>
    <rPh sb="4" eb="6">
      <t>チイキ</t>
    </rPh>
    <rPh sb="6" eb="9">
      <t>ミッチャクガタ</t>
    </rPh>
    <rPh sb="9" eb="20">
      <t>トクテイシセツニュウキョシャセイカツカイゴ</t>
    </rPh>
    <rPh sb="21" eb="25">
      <t>ヨウゴロウジン</t>
    </rPh>
    <phoneticPr fontId="1"/>
  </si>
  <si>
    <t>26京都府</t>
  </si>
  <si>
    <t>27大阪府</t>
  </si>
  <si>
    <t>28兵庫県</t>
  </si>
  <si>
    <t>29奈良県</t>
  </si>
  <si>
    <t>460_介護予防支援</t>
    <rPh sb="6" eb="8">
      <t>ヨボウ</t>
    </rPh>
    <phoneticPr fontId="1"/>
  </si>
  <si>
    <t>30和歌山県</t>
  </si>
  <si>
    <t>31鳥取県</t>
  </si>
  <si>
    <t>32島根県</t>
  </si>
  <si>
    <t>33岡山県</t>
  </si>
  <si>
    <t>34広島県</t>
  </si>
  <si>
    <t>35山口県</t>
  </si>
  <si>
    <t>36徳島県</t>
  </si>
  <si>
    <t>37香川県</t>
  </si>
  <si>
    <t>38愛媛県</t>
  </si>
  <si>
    <t>39高知県</t>
  </si>
  <si>
    <t>40福岡県</t>
  </si>
  <si>
    <t>41佐賀県</t>
  </si>
  <si>
    <t>620_介護予防訪問入浴介護 </t>
    <phoneticPr fontId="1"/>
  </si>
  <si>
    <t>42長崎県</t>
  </si>
  <si>
    <t>630_介護予防訪問看護 </t>
    <phoneticPr fontId="1"/>
  </si>
  <si>
    <t>43熊本県</t>
  </si>
  <si>
    <t>640_介護予防訪問リハビリテーション </t>
    <phoneticPr fontId="1"/>
  </si>
  <si>
    <t>44大分県</t>
  </si>
  <si>
    <t>660_介護予防通所リハビリテーション</t>
  </si>
  <si>
    <t>45宮崎県</t>
  </si>
  <si>
    <t>670_介護予防福祉用具貸与</t>
  </si>
  <si>
    <t>46鹿児島県</t>
  </si>
  <si>
    <t>240_介護予防短期入所生活介護 </t>
  </si>
  <si>
    <t>47沖縄県</t>
  </si>
  <si>
    <t>241_介護予防短期入所療養介護（介護老人保健施設）</t>
  </si>
  <si>
    <t>242_介護予防短期入所療養介護（介護療養型医療施設等）</t>
  </si>
  <si>
    <t>243_介護予防短期入所療養介護（介護医療院）</t>
  </si>
  <si>
    <t>340_介護予防居宅療養管理指導 </t>
  </si>
  <si>
    <t>350_介護予防認知症対応型通所介護 </t>
  </si>
  <si>
    <t>910_介護予防小規模多機能型居宅介護 </t>
  </si>
  <si>
    <t>920_介護予防特定施設入居者生活介護</t>
  </si>
  <si>
    <t>930_介護予防認知症対応型共同生活介護</t>
  </si>
  <si>
    <t>940_特定介護予防福祉用具販売 </t>
  </si>
  <si>
    <t>810_第一号訪問事業</t>
  </si>
  <si>
    <t>820_訪問型サービス</t>
  </si>
  <si>
    <t>830_第一号通所事業</t>
  </si>
  <si>
    <t>840_通所型サービス</t>
  </si>
  <si>
    <t>850_生活支援サービス</t>
  </si>
  <si>
    <t>860_共生型訪問介護</t>
  </si>
  <si>
    <t>870_共生型通所介護</t>
  </si>
  <si>
    <t>880_共生型短期入所生活介護</t>
  </si>
  <si>
    <t>890_（看護）小規模多機能型居宅介護（共生型）</t>
  </si>
  <si>
    <t>980_養護老人ホーム</t>
    <phoneticPr fontId="1"/>
  </si>
  <si>
    <t>990_軽費老人ホーム</t>
    <phoneticPr fontId="1"/>
  </si>
  <si>
    <t>○</t>
  </si>
  <si>
    <t>区分</t>
    <rPh sb="0" eb="2">
      <t>クブン</t>
    </rPh>
    <phoneticPr fontId="1"/>
  </si>
  <si>
    <t>製品本体</t>
    <rPh sb="0" eb="4">
      <t>セイヒンホンタイ</t>
    </rPh>
    <phoneticPr fontId="1"/>
  </si>
  <si>
    <t>付帯経費（通信環境整備）</t>
    <rPh sb="0" eb="4">
      <t>フタイケイヒ</t>
    </rPh>
    <rPh sb="5" eb="11">
      <t>ツウシンカンキョウセイビ</t>
    </rPh>
    <phoneticPr fontId="1"/>
  </si>
  <si>
    <t>付帯経費（情報通信端末）</t>
    <rPh sb="0" eb="4">
      <t>フタイケイヒ</t>
    </rPh>
    <rPh sb="5" eb="11">
      <t>ジョウホウツウシンタンマツ</t>
    </rPh>
    <phoneticPr fontId="1"/>
  </si>
  <si>
    <t>付帯経費（その他）</t>
    <rPh sb="0" eb="2">
      <t>フタイ</t>
    </rPh>
    <rPh sb="2" eb="4">
      <t>ケイヒ</t>
    </rPh>
    <rPh sb="7" eb="8">
      <t>タ</t>
    </rPh>
    <phoneticPr fontId="1"/>
  </si>
  <si>
    <t>介護テクノロジー（移乗等）①</t>
    <rPh sb="0" eb="2">
      <t>カイゴ</t>
    </rPh>
    <rPh sb="9" eb="12">
      <t>イジョウトウ</t>
    </rPh>
    <phoneticPr fontId="1"/>
  </si>
  <si>
    <t>介護業務支援（介護ソフト）</t>
    <rPh sb="0" eb="2">
      <t>カイゴ</t>
    </rPh>
    <rPh sb="2" eb="6">
      <t>ギョウムシエン</t>
    </rPh>
    <rPh sb="7" eb="9">
      <t>カイゴ</t>
    </rPh>
    <phoneticPr fontId="1"/>
  </si>
  <si>
    <t>道が認める機器</t>
    <rPh sb="0" eb="1">
      <t>ドウ</t>
    </rPh>
    <rPh sb="2" eb="3">
      <t>ミト</t>
    </rPh>
    <rPh sb="5" eb="7">
      <t>キキ</t>
    </rPh>
    <phoneticPr fontId="1"/>
  </si>
  <si>
    <t>パッケージ型</t>
    <rPh sb="5" eb="6">
      <t>ガタ</t>
    </rPh>
    <phoneticPr fontId="1"/>
  </si>
  <si>
    <t>介護業務支援（介護ソフト）</t>
    <rPh sb="0" eb="2">
      <t>カイゴ</t>
    </rPh>
    <rPh sb="2" eb="4">
      <t>ギョウム</t>
    </rPh>
    <rPh sb="4" eb="6">
      <t>シエン</t>
    </rPh>
    <rPh sb="7" eb="9">
      <t>カイゴ</t>
    </rPh>
    <phoneticPr fontId="1"/>
  </si>
  <si>
    <t>介護テクノロジー（移乗等）②</t>
    <rPh sb="0" eb="2">
      <t>カイゴ</t>
    </rPh>
    <rPh sb="9" eb="11">
      <t>イジョウ</t>
    </rPh>
    <rPh sb="11" eb="12">
      <t>トウ</t>
    </rPh>
    <phoneticPr fontId="1"/>
  </si>
  <si>
    <t>介護テクノロジー（移乗等）③</t>
    <rPh sb="0" eb="2">
      <t>カイゴ</t>
    </rPh>
    <rPh sb="9" eb="11">
      <t>イジョウ</t>
    </rPh>
    <rPh sb="11" eb="12">
      <t>トウ</t>
    </rPh>
    <phoneticPr fontId="1"/>
  </si>
  <si>
    <t>（TAISコード）</t>
    <phoneticPr fontId="1"/>
  </si>
  <si>
    <t>・福祉用具システム（TAIS）に登録されている「TAISコード」を記載</t>
    <rPh sb="1" eb="5">
      <t>フクシヨウグ</t>
    </rPh>
    <rPh sb="16" eb="18">
      <t>トウロク</t>
    </rPh>
    <rPh sb="33" eb="35">
      <t>キサイ</t>
    </rPh>
    <phoneticPr fontId="1"/>
  </si>
  <si>
    <t>移乗支援（装着）</t>
    <rPh sb="0" eb="4">
      <t>イジョウシエン</t>
    </rPh>
    <rPh sb="5" eb="7">
      <t>ソウチャク</t>
    </rPh>
    <phoneticPr fontId="1"/>
  </si>
  <si>
    <t>移乗支援（非装着）</t>
    <rPh sb="0" eb="4">
      <t>イジョウシエン</t>
    </rPh>
    <rPh sb="5" eb="6">
      <t>ヒ</t>
    </rPh>
    <rPh sb="6" eb="8">
      <t>ソウチャク</t>
    </rPh>
    <phoneticPr fontId="1"/>
  </si>
  <si>
    <t>移動支援（屋外）</t>
    <rPh sb="0" eb="4">
      <t>イドウシエン</t>
    </rPh>
    <rPh sb="5" eb="7">
      <t>オクガイ</t>
    </rPh>
    <phoneticPr fontId="1"/>
  </si>
  <si>
    <t>移動支援（屋内）</t>
    <rPh sb="0" eb="4">
      <t>イドウシエン</t>
    </rPh>
    <rPh sb="5" eb="7">
      <t>オクナイ</t>
    </rPh>
    <phoneticPr fontId="1"/>
  </si>
  <si>
    <t>移動支援（装着）</t>
    <rPh sb="0" eb="4">
      <t>イドウシエン</t>
    </rPh>
    <rPh sb="5" eb="7">
      <t>ソウチャク</t>
    </rPh>
    <phoneticPr fontId="1"/>
  </si>
  <si>
    <t>排泄支援（動作支援）</t>
    <rPh sb="0" eb="2">
      <t>ハイセツ</t>
    </rPh>
    <rPh sb="2" eb="4">
      <t>シエン</t>
    </rPh>
    <rPh sb="5" eb="7">
      <t>ドウサ</t>
    </rPh>
    <rPh sb="7" eb="9">
      <t>シエン</t>
    </rPh>
    <phoneticPr fontId="1"/>
  </si>
  <si>
    <t>見守り・コミュニケーション（施設）</t>
    <rPh sb="0" eb="2">
      <t>ミマモ</t>
    </rPh>
    <rPh sb="14" eb="16">
      <t>シセツ</t>
    </rPh>
    <phoneticPr fontId="1"/>
  </si>
  <si>
    <t>見守り・コミュニケーション（在宅）</t>
    <rPh sb="0" eb="2">
      <t>ミマモ</t>
    </rPh>
    <rPh sb="14" eb="16">
      <t>ザイタク</t>
    </rPh>
    <phoneticPr fontId="1"/>
  </si>
  <si>
    <t>機能訓練支援</t>
    <rPh sb="0" eb="6">
      <t>キノウクンレンシエン</t>
    </rPh>
    <phoneticPr fontId="1"/>
  </si>
  <si>
    <t>食事・栄養管理支援</t>
    <rPh sb="0" eb="2">
      <t>ショクジ</t>
    </rPh>
    <rPh sb="3" eb="9">
      <t>エイヨウカンリシエン</t>
    </rPh>
    <phoneticPr fontId="1"/>
  </si>
  <si>
    <t>認知症生活支援・認知症ケア支援</t>
    <rPh sb="0" eb="3">
      <t>ニンチショウ</t>
    </rPh>
    <rPh sb="3" eb="5">
      <t>セイカツ</t>
    </rPh>
    <rPh sb="5" eb="7">
      <t>シエン</t>
    </rPh>
    <rPh sb="8" eb="11">
      <t>ニンチショウ</t>
    </rPh>
    <rPh sb="13" eb="15">
      <t>シエン</t>
    </rPh>
    <phoneticPr fontId="1"/>
  </si>
  <si>
    <t>・2機種で1セットの場合、1枠に2機種分記載</t>
    <rPh sb="2" eb="4">
      <t>キシュ</t>
    </rPh>
    <rPh sb="10" eb="12">
      <t>バアイ</t>
    </rPh>
    <rPh sb="14" eb="15">
      <t>ワク</t>
    </rPh>
    <rPh sb="17" eb="19">
      <t>キシュ</t>
    </rPh>
    <rPh sb="19" eb="20">
      <t>ブン</t>
    </rPh>
    <rPh sb="20" eb="22">
      <t>キサイ</t>
    </rPh>
    <phoneticPr fontId="1"/>
  </si>
  <si>
    <t>①</t>
    <phoneticPr fontId="1"/>
  </si>
  <si>
    <t>②</t>
    <phoneticPr fontId="1"/>
  </si>
  <si>
    <t>総事業費【Ａ】</t>
    <rPh sb="0" eb="4">
      <t>ソウジギョウヒ</t>
    </rPh>
    <phoneticPr fontId="1"/>
  </si>
  <si>
    <t>対象経費【Ｂ】</t>
    <rPh sb="0" eb="4">
      <t>タイショウケイヒ</t>
    </rPh>
    <phoneticPr fontId="1"/>
  </si>
  <si>
    <t>補助額【Ｃ】</t>
    <rPh sb="0" eb="3">
      <t>ホジョガク</t>
    </rPh>
    <phoneticPr fontId="1"/>
  </si>
  <si>
    <t>補助額の合計【D】
（Ｃ①+Ｃ②）</t>
    <rPh sb="0" eb="3">
      <t>ホジョガク</t>
    </rPh>
    <rPh sb="4" eb="6">
      <t>ゴウケイ</t>
    </rPh>
    <phoneticPr fontId="1"/>
  </si>
  <si>
    <t>総計</t>
    <rPh sb="0" eb="2">
      <t>ソウケイ</t>
    </rPh>
    <phoneticPr fontId="1"/>
  </si>
  <si>
    <t>補助額算定表</t>
    <rPh sb="0" eb="3">
      <t>ホジョガク</t>
    </rPh>
    <rPh sb="3" eb="5">
      <t>サンテイ</t>
    </rPh>
    <rPh sb="5" eb="6">
      <t>ヒョウ</t>
    </rPh>
    <phoneticPr fontId="1"/>
  </si>
  <si>
    <t>小計</t>
    <rPh sb="0" eb="2">
      <t>ショウケイ</t>
    </rPh>
    <phoneticPr fontId="1"/>
  </si>
  <si>
    <t>事業費 合計</t>
    <rPh sb="0" eb="3">
      <t>ジギョウヒ</t>
    </rPh>
    <rPh sb="4" eb="5">
      <t>ゴウ</t>
    </rPh>
    <rPh sb="5" eb="6">
      <t>ケイ</t>
    </rPh>
    <phoneticPr fontId="1"/>
  </si>
  <si>
    <t>導入区分ごとの経費の内訳</t>
    <rPh sb="0" eb="2">
      <t>ドウニュウ</t>
    </rPh>
    <rPh sb="2" eb="4">
      <t>クブン</t>
    </rPh>
    <rPh sb="7" eb="9">
      <t>ケイヒ</t>
    </rPh>
    <rPh sb="10" eb="12">
      <t>ウチワケ</t>
    </rPh>
    <phoneticPr fontId="1"/>
  </si>
  <si>
    <t>付帯経費（情報通信端末）</t>
    <rPh sb="0" eb="2">
      <t>フタイ</t>
    </rPh>
    <rPh sb="2" eb="4">
      <t>ケイヒ</t>
    </rPh>
    <rPh sb="5" eb="7">
      <t>ジョウホウ</t>
    </rPh>
    <rPh sb="7" eb="9">
      <t>ツウシン</t>
    </rPh>
    <rPh sb="9" eb="11">
      <t>タンマツ</t>
    </rPh>
    <phoneticPr fontId="1"/>
  </si>
  <si>
    <t>製品本体</t>
    <rPh sb="0" eb="2">
      <t>セイヒン</t>
    </rPh>
    <rPh sb="2" eb="4">
      <t>ホンタイ</t>
    </rPh>
    <phoneticPr fontId="1"/>
  </si>
  <si>
    <t>合計</t>
    <rPh sb="0" eb="2">
      <t>ゴウケイ</t>
    </rPh>
    <phoneticPr fontId="1"/>
  </si>
  <si>
    <t>対象外経費　B</t>
    <rPh sb="0" eb="3">
      <t>タイショウガイ</t>
    </rPh>
    <rPh sb="3" eb="5">
      <t>ケイヒ</t>
    </rPh>
    <phoneticPr fontId="1"/>
  </si>
  <si>
    <t>単価（消費税抜）</t>
    <rPh sb="0" eb="2">
      <t>タンカ</t>
    </rPh>
    <rPh sb="3" eb="7">
      <t>ショウヒゼイヌ</t>
    </rPh>
    <phoneticPr fontId="1"/>
  </si>
  <si>
    <t>対象経費　A</t>
    <rPh sb="0" eb="2">
      <t>タイショウ</t>
    </rPh>
    <rPh sb="2" eb="4">
      <t>ケイヒ</t>
    </rPh>
    <phoneticPr fontId="1"/>
  </si>
  <si>
    <t>ほか</t>
    <phoneticPr fontId="1"/>
  </si>
  <si>
    <t>機器の導入台数</t>
    <rPh sb="0" eb="2">
      <t>キキ</t>
    </rPh>
    <rPh sb="3" eb="5">
      <t>ドウニュウ</t>
    </rPh>
    <rPh sb="5" eb="6">
      <t>ダイ</t>
    </rPh>
    <rPh sb="6" eb="7">
      <t>スウ</t>
    </rPh>
    <phoneticPr fontId="1"/>
  </si>
  <si>
    <t>４</t>
    <phoneticPr fontId="1"/>
  </si>
  <si>
    <t>情報通信端末の導入台数</t>
    <rPh sb="0" eb="2">
      <t>ジョウホウ</t>
    </rPh>
    <rPh sb="2" eb="4">
      <t>ツウシン</t>
    </rPh>
    <rPh sb="4" eb="6">
      <t>タンマツ</t>
    </rPh>
    <rPh sb="7" eb="9">
      <t>ドウニュウ</t>
    </rPh>
    <rPh sb="9" eb="10">
      <t>ダイ</t>
    </rPh>
    <rPh sb="10" eb="11">
      <t>スウ</t>
    </rPh>
    <phoneticPr fontId="1"/>
  </si>
  <si>
    <t>・機器製品に付帯して必要となる情報通信端末（タブレット等）の製品名を記載</t>
    <rPh sb="1" eb="3">
      <t>キキ</t>
    </rPh>
    <rPh sb="3" eb="5">
      <t>セイヒン</t>
    </rPh>
    <rPh sb="6" eb="8">
      <t>フタイ</t>
    </rPh>
    <rPh sb="10" eb="12">
      <t>ヒツヨウ</t>
    </rPh>
    <rPh sb="15" eb="17">
      <t>ジョウホウ</t>
    </rPh>
    <rPh sb="17" eb="19">
      <t>ツウシン</t>
    </rPh>
    <rPh sb="19" eb="21">
      <t>タンマツ</t>
    </rPh>
    <rPh sb="27" eb="28">
      <t>トウ</t>
    </rPh>
    <rPh sb="30" eb="32">
      <t>セイヒン</t>
    </rPh>
    <rPh sb="32" eb="33">
      <t>メイ</t>
    </rPh>
    <rPh sb="34" eb="36">
      <t>キサイ</t>
    </rPh>
    <phoneticPr fontId="1"/>
  </si>
  <si>
    <t>情報通信端末機器</t>
    <rPh sb="0" eb="2">
      <t>ジョウホウ</t>
    </rPh>
    <rPh sb="2" eb="4">
      <t>ツウシン</t>
    </rPh>
    <rPh sb="4" eb="6">
      <t>タンマツ</t>
    </rPh>
    <rPh sb="6" eb="8">
      <t>キキ</t>
    </rPh>
    <phoneticPr fontId="1"/>
  </si>
  <si>
    <r>
      <rPr>
        <sz val="18"/>
        <color theme="0"/>
        <rFont val="ＤＦ特太ゴシック体"/>
        <family val="3"/>
        <charset val="128"/>
      </rPr>
      <t>〇</t>
    </r>
    <r>
      <rPr>
        <sz val="18"/>
        <color theme="7"/>
        <rFont val="ＤＦ特太ゴシック体"/>
        <family val="3"/>
        <charset val="128"/>
      </rPr>
      <t>黄色セル</t>
    </r>
    <r>
      <rPr>
        <sz val="18"/>
        <color theme="0"/>
        <rFont val="ＤＦ特太ゴシック体"/>
        <family val="3"/>
        <charset val="128"/>
      </rPr>
      <t>は、全事業所が記載してください。</t>
    </r>
    <r>
      <rPr>
        <sz val="18"/>
        <color theme="1"/>
        <rFont val="ＤＦ特太ゴシック体"/>
        <family val="3"/>
        <charset val="128"/>
      </rPr>
      <t xml:space="preserve">
</t>
    </r>
    <r>
      <rPr>
        <sz val="18"/>
        <color theme="0"/>
        <rFont val="ＤＦ特太ゴシック体"/>
        <family val="3"/>
        <charset val="128"/>
      </rPr>
      <t>〇</t>
    </r>
    <r>
      <rPr>
        <sz val="18"/>
        <color rgb="FFFFCCFF"/>
        <rFont val="ＤＦ特太ゴシック体"/>
        <family val="3"/>
        <charset val="128"/>
      </rPr>
      <t>ピンク色</t>
    </r>
    <r>
      <rPr>
        <sz val="18"/>
        <color theme="0"/>
        <rFont val="ＤＦ特太ゴシック体"/>
        <family val="3"/>
        <charset val="128"/>
      </rPr>
      <t>のセルは、【運営規定等により、利用定員数を定めている事業所のみ】記載してください。</t>
    </r>
    <r>
      <rPr>
        <sz val="18"/>
        <color theme="1"/>
        <rFont val="ＤＦ特太ゴシック体"/>
        <family val="3"/>
        <charset val="128"/>
      </rPr>
      <t xml:space="preserve">
</t>
    </r>
    <r>
      <rPr>
        <sz val="18"/>
        <color theme="0"/>
        <rFont val="ＤＦ特太ゴシック体"/>
        <family val="3"/>
        <charset val="128"/>
      </rPr>
      <t>〇</t>
    </r>
    <r>
      <rPr>
        <sz val="18"/>
        <color theme="6" tint="0.79998168889431442"/>
        <rFont val="ＤＦ特太ゴシック体"/>
        <family val="3"/>
        <charset val="128"/>
      </rPr>
      <t>グレー色</t>
    </r>
    <r>
      <rPr>
        <sz val="18"/>
        <color theme="0"/>
        <rFont val="ＤＦ特太ゴシック体"/>
        <family val="3"/>
        <charset val="128"/>
      </rPr>
      <t>のセルは、【意向調査に未回答の事業所のみ】記載してください。</t>
    </r>
    <rPh sb="1" eb="3">
      <t>キイロ</t>
    </rPh>
    <rPh sb="7" eb="10">
      <t>ゼンジギョウ</t>
    </rPh>
    <rPh sb="10" eb="11">
      <t>ショ</t>
    </rPh>
    <rPh sb="12" eb="14">
      <t>キサイ</t>
    </rPh>
    <rPh sb="26" eb="27">
      <t>イロ</t>
    </rPh>
    <rPh sb="33" eb="35">
      <t>ウンエイ</t>
    </rPh>
    <rPh sb="35" eb="38">
      <t>キテイトウ</t>
    </rPh>
    <rPh sb="42" eb="47">
      <t>リヨウテイインスウ</t>
    </rPh>
    <rPh sb="48" eb="49">
      <t>サダ</t>
    </rPh>
    <rPh sb="53" eb="56">
      <t>ジギョウショ</t>
    </rPh>
    <rPh sb="59" eb="61">
      <t>キサイ</t>
    </rPh>
    <rPh sb="73" eb="74">
      <t>イロ</t>
    </rPh>
    <rPh sb="80" eb="82">
      <t>イコウ</t>
    </rPh>
    <rPh sb="82" eb="84">
      <t>チョウサ</t>
    </rPh>
    <rPh sb="85" eb="88">
      <t>ミカイトウ</t>
    </rPh>
    <rPh sb="89" eb="91">
      <t>ジギョウ</t>
    </rPh>
    <rPh sb="91" eb="92">
      <t>ショ</t>
    </rPh>
    <rPh sb="95" eb="97">
      <t>キサイ</t>
    </rPh>
    <phoneticPr fontId="1"/>
  </si>
  <si>
    <t>導入前における課題</t>
    <rPh sb="0" eb="3">
      <t>ドウニュウマエ</t>
    </rPh>
    <rPh sb="7" eb="9">
      <t>カダイ</t>
    </rPh>
    <phoneticPr fontId="1"/>
  </si>
  <si>
    <t>文書の量</t>
    <rPh sb="0" eb="2">
      <t>ブンショ</t>
    </rPh>
    <rPh sb="3" eb="4">
      <t>リョウ</t>
    </rPh>
    <phoneticPr fontId="1"/>
  </si>
  <si>
    <t>利用者の満足度</t>
    <rPh sb="0" eb="3">
      <t>リヨウシャ</t>
    </rPh>
    <rPh sb="4" eb="7">
      <t>マンゾクド</t>
    </rPh>
    <phoneticPr fontId="1"/>
  </si>
  <si>
    <t>その他</t>
    <rPh sb="2" eb="3">
      <t>タ</t>
    </rPh>
    <phoneticPr fontId="1"/>
  </si>
  <si>
    <t>課題の具体的内容</t>
    <rPh sb="0" eb="2">
      <t>カダイ</t>
    </rPh>
    <rPh sb="3" eb="6">
      <t>グタイテキ</t>
    </rPh>
    <rPh sb="6" eb="8">
      <t>ナイヨウ</t>
    </rPh>
    <phoneticPr fontId="1"/>
  </si>
  <si>
    <t>６</t>
    <phoneticPr fontId="1"/>
  </si>
  <si>
    <t>７</t>
    <phoneticPr fontId="1"/>
  </si>
  <si>
    <t>導入機器の活用方法
（補助事業等の内容）</t>
    <rPh sb="0" eb="2">
      <t>ドウニュウ</t>
    </rPh>
    <rPh sb="2" eb="4">
      <t>キキ</t>
    </rPh>
    <rPh sb="5" eb="7">
      <t>カツヨウ</t>
    </rPh>
    <rPh sb="7" eb="9">
      <t>ホウホウ</t>
    </rPh>
    <rPh sb="11" eb="13">
      <t>ホジョ</t>
    </rPh>
    <rPh sb="13" eb="15">
      <t>ジギョウ</t>
    </rPh>
    <rPh sb="15" eb="16">
      <t>トウ</t>
    </rPh>
    <rPh sb="17" eb="19">
      <t>ナイヨウ</t>
    </rPh>
    <phoneticPr fontId="1"/>
  </si>
  <si>
    <t>機器の導入による効果見込
（補助事業等の実施による
導入効果見込み）</t>
    <rPh sb="0" eb="2">
      <t>キキ</t>
    </rPh>
    <rPh sb="3" eb="5">
      <t>ドウニュウ</t>
    </rPh>
    <rPh sb="8" eb="10">
      <t>コウカ</t>
    </rPh>
    <rPh sb="10" eb="12">
      <t>ミコミ</t>
    </rPh>
    <rPh sb="14" eb="16">
      <t>ホジョ</t>
    </rPh>
    <rPh sb="16" eb="18">
      <t>ジギョウ</t>
    </rPh>
    <rPh sb="18" eb="19">
      <t>トウ</t>
    </rPh>
    <rPh sb="20" eb="22">
      <t>ジッシ</t>
    </rPh>
    <rPh sb="26" eb="28">
      <t>ドウニュウ</t>
    </rPh>
    <rPh sb="28" eb="30">
      <t>コウカ</t>
    </rPh>
    <rPh sb="30" eb="32">
      <t>ミコ</t>
    </rPh>
    <phoneticPr fontId="1"/>
  </si>
  <si>
    <t>評価項目</t>
    <rPh sb="0" eb="2">
      <t>ヒョウカ</t>
    </rPh>
    <rPh sb="2" eb="4">
      <t>コウモク</t>
    </rPh>
    <phoneticPr fontId="1"/>
  </si>
  <si>
    <t>導入前</t>
    <rPh sb="0" eb="3">
      <t>ドウニュウマエ</t>
    </rPh>
    <phoneticPr fontId="1"/>
  </si>
  <si>
    <t>導入後（見込）</t>
    <rPh sb="0" eb="3">
      <t>ドウニュウゴ</t>
    </rPh>
    <rPh sb="4" eb="6">
      <t>ミコミ</t>
    </rPh>
    <phoneticPr fontId="1"/>
  </si>
  <si>
    <t>導入効果の評価指標
（数値で記載）</t>
    <rPh sb="0" eb="2">
      <t>ドウニュウ</t>
    </rPh>
    <rPh sb="2" eb="4">
      <t>コウカ</t>
    </rPh>
    <rPh sb="5" eb="7">
      <t>ヒョウカ</t>
    </rPh>
    <rPh sb="7" eb="9">
      <t>シヒョウ</t>
    </rPh>
    <rPh sb="11" eb="13">
      <t>スウチ</t>
    </rPh>
    <rPh sb="14" eb="16">
      <t>キサイ</t>
    </rPh>
    <phoneticPr fontId="1"/>
  </si>
  <si>
    <t>人員体制の効率化</t>
    <rPh sb="0" eb="2">
      <t>ジンイン</t>
    </rPh>
    <rPh sb="2" eb="4">
      <t>タイセイ</t>
    </rPh>
    <rPh sb="5" eb="8">
      <t>コウリツカ</t>
    </rPh>
    <phoneticPr fontId="1"/>
  </si>
  <si>
    <t>職員の負担軽減</t>
    <rPh sb="0" eb="2">
      <t>ショクイン</t>
    </rPh>
    <rPh sb="3" eb="5">
      <t>フタン</t>
    </rPh>
    <rPh sb="5" eb="7">
      <t>ケイゲン</t>
    </rPh>
    <phoneticPr fontId="1"/>
  </si>
  <si>
    <t>介護時間の短縮</t>
    <rPh sb="0" eb="2">
      <t>カイゴ</t>
    </rPh>
    <rPh sb="2" eb="4">
      <t>ジカン</t>
    </rPh>
    <rPh sb="5" eb="7">
      <t>タンシュク</t>
    </rPh>
    <phoneticPr fontId="1"/>
  </si>
  <si>
    <t>８</t>
    <phoneticPr fontId="1"/>
  </si>
  <si>
    <t>９</t>
    <phoneticPr fontId="1"/>
  </si>
  <si>
    <t>令和７年度介護ロボット導入支援事業【交付申請資料】</t>
    <rPh sb="0" eb="2">
      <t>レイワ</t>
    </rPh>
    <rPh sb="3" eb="5">
      <t>ネンド</t>
    </rPh>
    <rPh sb="5" eb="7">
      <t>カイゴ</t>
    </rPh>
    <rPh sb="11" eb="13">
      <t>ドウニュウ</t>
    </rPh>
    <rPh sb="13" eb="15">
      <t>シエン</t>
    </rPh>
    <rPh sb="15" eb="17">
      <t>ジギョウ</t>
    </rPh>
    <rPh sb="18" eb="20">
      <t>コウフ</t>
    </rPh>
    <rPh sb="20" eb="22">
      <t>シンセイ</t>
    </rPh>
    <rPh sb="22" eb="24">
      <t>シリョウ</t>
    </rPh>
    <phoneticPr fontId="1"/>
  </si>
  <si>
    <r>
      <t>導入計画書（介護テクノロジー導入支援）</t>
    </r>
    <r>
      <rPr>
        <sz val="14"/>
        <color rgb="FFFF0000"/>
        <rFont val="ＤＦ特太ゴシック体"/>
        <family val="3"/>
        <charset val="128"/>
      </rPr>
      <t>（黄色セルを入力、水色セルをプルダウン選択）</t>
    </r>
    <rPh sb="0" eb="2">
      <t>ドウニュウ</t>
    </rPh>
    <rPh sb="4" eb="5">
      <t>ショ</t>
    </rPh>
    <rPh sb="6" eb="8">
      <t>カイゴ</t>
    </rPh>
    <rPh sb="14" eb="16">
      <t>ドウニュウ</t>
    </rPh>
    <rPh sb="16" eb="18">
      <t>シエン</t>
    </rPh>
    <phoneticPr fontId="1"/>
  </si>
  <si>
    <t>選択肢</t>
    <rPh sb="0" eb="3">
      <t>センタクシ</t>
    </rPh>
    <phoneticPr fontId="1"/>
  </si>
  <si>
    <t>○</t>
    <phoneticPr fontId="1"/>
  </si>
  <si>
    <t>記録時間の短縮</t>
    <rPh sb="0" eb="2">
      <t>キロク</t>
    </rPh>
    <rPh sb="2" eb="4">
      <t>ジカン</t>
    </rPh>
    <rPh sb="5" eb="7">
      <t>タンシュク</t>
    </rPh>
    <phoneticPr fontId="1"/>
  </si>
  <si>
    <t>介護職員の満足度</t>
    <rPh sb="0" eb="2">
      <t>カイゴ</t>
    </rPh>
    <rPh sb="2" eb="4">
      <t>ショクイン</t>
    </rPh>
    <rPh sb="5" eb="8">
      <t>マンゾクド</t>
    </rPh>
    <phoneticPr fontId="1"/>
  </si>
  <si>
    <t>評価指標</t>
    <rPh sb="0" eb="2">
      <t>ヒョウカ</t>
    </rPh>
    <rPh sb="2" eb="4">
      <t>シヒョウ</t>
    </rPh>
    <phoneticPr fontId="1"/>
  </si>
  <si>
    <t>項目</t>
    <rPh sb="0" eb="2">
      <t>コウモク</t>
    </rPh>
    <phoneticPr fontId="1"/>
  </si>
  <si>
    <t>介護ソフトの名称</t>
    <rPh sb="0" eb="2">
      <t>カイゴ</t>
    </rPh>
    <rPh sb="6" eb="8">
      <t>メイショウ</t>
    </rPh>
    <phoneticPr fontId="1"/>
  </si>
  <si>
    <t>令和７年度介護業務支援（介護ソフト）導入支援事業【交付申請資料】</t>
    <rPh sb="0" eb="2">
      <t>レイワ</t>
    </rPh>
    <rPh sb="3" eb="5">
      <t>ネンド</t>
    </rPh>
    <rPh sb="5" eb="7">
      <t>カイゴ</t>
    </rPh>
    <rPh sb="7" eb="9">
      <t>ギョウム</t>
    </rPh>
    <rPh sb="9" eb="11">
      <t>シエン</t>
    </rPh>
    <rPh sb="12" eb="14">
      <t>カイゴ</t>
    </rPh>
    <rPh sb="18" eb="20">
      <t>ドウニュウ</t>
    </rPh>
    <rPh sb="20" eb="22">
      <t>シエン</t>
    </rPh>
    <rPh sb="22" eb="24">
      <t>ジギョウ</t>
    </rPh>
    <rPh sb="25" eb="27">
      <t>コウフ</t>
    </rPh>
    <rPh sb="27" eb="29">
      <t>シンセイ</t>
    </rPh>
    <rPh sb="29" eb="31">
      <t>シリョウ</t>
    </rPh>
    <phoneticPr fontId="1"/>
  </si>
  <si>
    <t>ライセンス数で
価格が変動するか</t>
    <rPh sb="5" eb="6">
      <t>スウ</t>
    </rPh>
    <rPh sb="8" eb="10">
      <t>カカク</t>
    </rPh>
    <rPh sb="11" eb="13">
      <t>ヘンドウ</t>
    </rPh>
    <phoneticPr fontId="1"/>
  </si>
  <si>
    <t>する</t>
    <phoneticPr fontId="1"/>
  </si>
  <si>
    <t>しない</t>
    <phoneticPr fontId="1"/>
  </si>
  <si>
    <t>・台数の制限は職員数が上限</t>
    <rPh sb="1" eb="3">
      <t>ダイスウ</t>
    </rPh>
    <rPh sb="4" eb="6">
      <t>セイゲン</t>
    </rPh>
    <rPh sb="7" eb="10">
      <t>ショクインスウ</t>
    </rPh>
    <rPh sb="11" eb="13">
      <t>ジョウゲン</t>
    </rPh>
    <phoneticPr fontId="1"/>
  </si>
  <si>
    <t>・台数の制限は職員数が上限</t>
    <rPh sb="1" eb="3">
      <t>ダイスウ</t>
    </rPh>
    <rPh sb="4" eb="6">
      <t>セイゲン</t>
    </rPh>
    <rPh sb="7" eb="9">
      <t>ショクイン</t>
    </rPh>
    <rPh sb="9" eb="10">
      <t>スウ</t>
    </rPh>
    <rPh sb="11" eb="13">
      <t>ジョウゲン</t>
    </rPh>
    <phoneticPr fontId="1"/>
  </si>
  <si>
    <t>・導入区分ごとに台数の制限は定員数が上限
　（インカムの場合、職員数が上限）</t>
    <rPh sb="1" eb="3">
      <t>ドウニュウ</t>
    </rPh>
    <rPh sb="3" eb="5">
      <t>クブン</t>
    </rPh>
    <rPh sb="8" eb="10">
      <t>ダイスウ</t>
    </rPh>
    <rPh sb="11" eb="13">
      <t>セイゲン</t>
    </rPh>
    <rPh sb="14" eb="16">
      <t>テイイン</t>
    </rPh>
    <rPh sb="16" eb="17">
      <t>スウ</t>
    </rPh>
    <rPh sb="18" eb="20">
      <t>ジョウゲン</t>
    </rPh>
    <rPh sb="28" eb="30">
      <t>バアイ</t>
    </rPh>
    <rPh sb="31" eb="34">
      <t>ショクインスウ</t>
    </rPh>
    <rPh sb="35" eb="37">
      <t>ジョウゲン</t>
    </rPh>
    <phoneticPr fontId="1"/>
  </si>
  <si>
    <t>介護テクノロジー③</t>
    <rPh sb="0" eb="2">
      <t>カイゴ</t>
    </rPh>
    <phoneticPr fontId="1"/>
  </si>
  <si>
    <t>介護テクノロジー①</t>
    <rPh sb="0" eb="2">
      <t>カイゴ</t>
    </rPh>
    <phoneticPr fontId="1"/>
  </si>
  <si>
    <t>介護テクノロジー②</t>
    <rPh sb="0" eb="2">
      <t>カイゴ</t>
    </rPh>
    <phoneticPr fontId="1"/>
  </si>
  <si>
    <t>・どちらか「○」を選択</t>
    <rPh sb="9" eb="11">
      <t>センタク</t>
    </rPh>
    <phoneticPr fontId="1"/>
  </si>
  <si>
    <t>４</t>
    <phoneticPr fontId="1"/>
  </si>
  <si>
    <t>５</t>
    <phoneticPr fontId="1"/>
  </si>
  <si>
    <t>介護テクノロジー重点分野①</t>
    <rPh sb="0" eb="2">
      <t>カイゴ</t>
    </rPh>
    <rPh sb="8" eb="10">
      <t>ジュウテン</t>
    </rPh>
    <rPh sb="10" eb="12">
      <t>ブンヤ</t>
    </rPh>
    <phoneticPr fontId="1"/>
  </si>
  <si>
    <t>介護テクノロジー重点分野②</t>
    <rPh sb="0" eb="2">
      <t>カイゴ</t>
    </rPh>
    <rPh sb="8" eb="12">
      <t>ジュウテンブンヤ</t>
    </rPh>
    <phoneticPr fontId="1"/>
  </si>
  <si>
    <t>介護業務支援</t>
    <rPh sb="0" eb="2">
      <t>カイゴ</t>
    </rPh>
    <rPh sb="2" eb="4">
      <t>ギョウム</t>
    </rPh>
    <rPh sb="4" eb="6">
      <t>シエン</t>
    </rPh>
    <phoneticPr fontId="1"/>
  </si>
  <si>
    <t>介護テクノロジー①</t>
    <phoneticPr fontId="1"/>
  </si>
  <si>
    <r>
      <t>導入計画書（介護業務支援（介護ソフト））</t>
    </r>
    <r>
      <rPr>
        <sz val="14"/>
        <color rgb="FFFF0000"/>
        <rFont val="ＤＦ特太ゴシック体"/>
        <family val="3"/>
        <charset val="128"/>
      </rPr>
      <t>（黄色セルを入力、水色セルをプルダウン選択）</t>
    </r>
    <rPh sb="0" eb="2">
      <t>ドウニュウ</t>
    </rPh>
    <rPh sb="4" eb="5">
      <t>ショ</t>
    </rPh>
    <rPh sb="6" eb="8">
      <t>カイゴ</t>
    </rPh>
    <rPh sb="8" eb="10">
      <t>ギョウム</t>
    </rPh>
    <rPh sb="10" eb="12">
      <t>シエン</t>
    </rPh>
    <rPh sb="13" eb="15">
      <t>カイゴ</t>
    </rPh>
    <phoneticPr fontId="1"/>
  </si>
  <si>
    <t>６</t>
    <phoneticPr fontId="1"/>
  </si>
  <si>
    <r>
      <t>導入計画書（パッケージ型導入支援）</t>
    </r>
    <r>
      <rPr>
        <sz val="14"/>
        <color rgb="FFFF0000"/>
        <rFont val="ＤＦ特太ゴシック体"/>
        <family val="3"/>
        <charset val="128"/>
      </rPr>
      <t>（黄色セルを入力、水色セルをプルダウン選択）</t>
    </r>
    <rPh sb="0" eb="2">
      <t>ドウニュウ</t>
    </rPh>
    <rPh sb="4" eb="5">
      <t>ショ</t>
    </rPh>
    <rPh sb="11" eb="12">
      <t>ガタ</t>
    </rPh>
    <rPh sb="12" eb="14">
      <t>ドウニュウ</t>
    </rPh>
    <rPh sb="14" eb="16">
      <t>シエン</t>
    </rPh>
    <phoneticPr fontId="1"/>
  </si>
  <si>
    <t>７</t>
    <phoneticPr fontId="1"/>
  </si>
  <si>
    <r>
      <t>導入計画書（道が認める機器）</t>
    </r>
    <r>
      <rPr>
        <sz val="14"/>
        <color rgb="FFFF0000"/>
        <rFont val="ＤＦ特太ゴシック体"/>
        <family val="3"/>
        <charset val="128"/>
      </rPr>
      <t>（黄色セルを入力、水色セルをプルダウン選択）</t>
    </r>
    <rPh sb="0" eb="2">
      <t>ドウニュウ</t>
    </rPh>
    <rPh sb="4" eb="5">
      <t>ショ</t>
    </rPh>
    <rPh sb="6" eb="7">
      <t>ミチ</t>
    </rPh>
    <rPh sb="8" eb="9">
      <t>ミト</t>
    </rPh>
    <rPh sb="11" eb="13">
      <t>キキ</t>
    </rPh>
    <phoneticPr fontId="1"/>
  </si>
  <si>
    <t>導入目的</t>
    <rPh sb="0" eb="2">
      <t>ドウニュウ</t>
    </rPh>
    <rPh sb="2" eb="4">
      <t>モクテキ</t>
    </rPh>
    <phoneticPr fontId="1"/>
  </si>
  <si>
    <t>業務時間削減</t>
    <rPh sb="0" eb="2">
      <t>ギョウム</t>
    </rPh>
    <rPh sb="2" eb="4">
      <t>ジカン</t>
    </rPh>
    <rPh sb="4" eb="6">
      <t>サクゲン</t>
    </rPh>
    <phoneticPr fontId="1"/>
  </si>
  <si>
    <t>情報共有の効率化</t>
    <rPh sb="0" eb="2">
      <t>ジョウホウ</t>
    </rPh>
    <rPh sb="2" eb="4">
      <t>キョウユウ</t>
    </rPh>
    <rPh sb="5" eb="8">
      <t>コウリツカ</t>
    </rPh>
    <phoneticPr fontId="1"/>
  </si>
  <si>
    <t>職員の負担軽減</t>
    <rPh sb="0" eb="2">
      <t>ショクイン</t>
    </rPh>
    <rPh sb="3" eb="5">
      <t>フタン</t>
    </rPh>
    <rPh sb="5" eb="7">
      <t>ケイゲン</t>
    </rPh>
    <phoneticPr fontId="1"/>
  </si>
  <si>
    <t>導入台数</t>
    <rPh sb="0" eb="2">
      <t>ドウニュウ</t>
    </rPh>
    <rPh sb="2" eb="4">
      <t>ダイスウ</t>
    </rPh>
    <phoneticPr fontId="1"/>
  </si>
  <si>
    <t>付帯設備の内容</t>
    <rPh sb="0" eb="2">
      <t>フタイ</t>
    </rPh>
    <rPh sb="2" eb="4">
      <t>セツビ</t>
    </rPh>
    <rPh sb="5" eb="7">
      <t>ナイヨウ</t>
    </rPh>
    <phoneticPr fontId="1"/>
  </si>
  <si>
    <t>１０</t>
    <phoneticPr fontId="1"/>
  </si>
  <si>
    <t>・台数の制限は定員数が上限
・インカムやバックオフィスソフトの場合、
　職員数が上限</t>
    <rPh sb="1" eb="3">
      <t>ダイスウ</t>
    </rPh>
    <rPh sb="4" eb="6">
      <t>セイゲン</t>
    </rPh>
    <rPh sb="7" eb="9">
      <t>テイイン</t>
    </rPh>
    <rPh sb="9" eb="10">
      <t>スウ</t>
    </rPh>
    <rPh sb="11" eb="13">
      <t>ジョウゲン</t>
    </rPh>
    <rPh sb="31" eb="33">
      <t>バアイ</t>
    </rPh>
    <rPh sb="36" eb="39">
      <t>ショクインスウ</t>
    </rPh>
    <rPh sb="40" eb="42">
      <t>ジョウゲン</t>
    </rPh>
    <phoneticPr fontId="1"/>
  </si>
  <si>
    <t>・導入に合わせて整備する付帯経費の内容を
　記載</t>
    <phoneticPr fontId="1"/>
  </si>
  <si>
    <t>5</t>
    <phoneticPr fontId="1"/>
  </si>
  <si>
    <t>6</t>
    <phoneticPr fontId="1"/>
  </si>
  <si>
    <t>7</t>
    <phoneticPr fontId="1"/>
  </si>
  <si>
    <t>8</t>
    <phoneticPr fontId="1"/>
  </si>
  <si>
    <t>実施区分</t>
    <rPh sb="0" eb="2">
      <t>ジッシ</t>
    </rPh>
    <rPh sb="2" eb="4">
      <t>クブン</t>
    </rPh>
    <phoneticPr fontId="1"/>
  </si>
  <si>
    <t>北海道介護現場業務改善総合相談センターが実施する相談支援や研修等の受講</t>
    <rPh sb="0" eb="3">
      <t>ホッカイドウ</t>
    </rPh>
    <rPh sb="3" eb="5">
      <t>カイゴ</t>
    </rPh>
    <rPh sb="5" eb="7">
      <t>ゲンバ</t>
    </rPh>
    <rPh sb="7" eb="9">
      <t>ギョウム</t>
    </rPh>
    <rPh sb="9" eb="11">
      <t>カイゼン</t>
    </rPh>
    <rPh sb="11" eb="13">
      <t>ソウゴウ</t>
    </rPh>
    <rPh sb="13" eb="15">
      <t>ソウダン</t>
    </rPh>
    <rPh sb="20" eb="22">
      <t>ジッシ</t>
    </rPh>
    <rPh sb="24" eb="26">
      <t>ソウダン</t>
    </rPh>
    <rPh sb="26" eb="28">
      <t>シエン</t>
    </rPh>
    <rPh sb="29" eb="32">
      <t>ケンシュウトウ</t>
    </rPh>
    <rPh sb="33" eb="35">
      <t>ジュコウ</t>
    </rPh>
    <phoneticPr fontId="1"/>
  </si>
  <si>
    <t>厚生労働省が実施する研修の受講</t>
    <rPh sb="0" eb="2">
      <t>コウセイ</t>
    </rPh>
    <rPh sb="2" eb="5">
      <t>ロウドウショウ</t>
    </rPh>
    <rPh sb="6" eb="8">
      <t>ジッシ</t>
    </rPh>
    <rPh sb="10" eb="12">
      <t>ケンシュウ</t>
    </rPh>
    <rPh sb="13" eb="15">
      <t>ジュコウ</t>
    </rPh>
    <phoneticPr fontId="1"/>
  </si>
  <si>
    <t>コンサルティング会社等による
業務改善支援</t>
    <rPh sb="8" eb="10">
      <t>カイシャ</t>
    </rPh>
    <rPh sb="10" eb="11">
      <t>トウ</t>
    </rPh>
    <rPh sb="15" eb="17">
      <t>ギョウム</t>
    </rPh>
    <rPh sb="17" eb="19">
      <t>カイゼン</t>
    </rPh>
    <rPh sb="19" eb="21">
      <t>シエン</t>
    </rPh>
    <phoneticPr fontId="1"/>
  </si>
  <si>
    <t>取組の主なもの</t>
    <rPh sb="0" eb="2">
      <t>トリクミ</t>
    </rPh>
    <rPh sb="3" eb="4">
      <t>オモ</t>
    </rPh>
    <phoneticPr fontId="1"/>
  </si>
  <si>
    <t>厚労省</t>
    <rPh sb="0" eb="3">
      <t>コウロウショウ</t>
    </rPh>
    <phoneticPr fontId="1"/>
  </si>
  <si>
    <t>生産性向上ビギナーセミナー</t>
    <rPh sb="0" eb="3">
      <t>セイサンセイ</t>
    </rPh>
    <rPh sb="3" eb="5">
      <t>コウジョウ</t>
    </rPh>
    <phoneticPr fontId="1"/>
  </si>
  <si>
    <t>生産性向上フォローアップセミナー</t>
    <rPh sb="0" eb="3">
      <t>セイサンセイ</t>
    </rPh>
    <rPh sb="3" eb="5">
      <t>コウジョウ</t>
    </rPh>
    <phoneticPr fontId="1"/>
  </si>
  <si>
    <t>北海道</t>
    <rPh sb="0" eb="3">
      <t>ホッカイドウ</t>
    </rPh>
    <phoneticPr fontId="1"/>
  </si>
  <si>
    <t>相談窓口の活用</t>
    <rPh sb="0" eb="2">
      <t>ソウダン</t>
    </rPh>
    <rPh sb="2" eb="4">
      <t>マドグチ</t>
    </rPh>
    <rPh sb="5" eb="7">
      <t>カツヨウ</t>
    </rPh>
    <phoneticPr fontId="1"/>
  </si>
  <si>
    <t>展示・講習会の受講</t>
    <rPh sb="0" eb="2">
      <t>テンジ</t>
    </rPh>
    <rPh sb="3" eb="6">
      <t>コウシュウカイ</t>
    </rPh>
    <rPh sb="7" eb="9">
      <t>ジュコウ</t>
    </rPh>
    <phoneticPr fontId="1"/>
  </si>
  <si>
    <t>伴走支援の活用</t>
    <rPh sb="0" eb="2">
      <t>バンソウ</t>
    </rPh>
    <rPh sb="2" eb="4">
      <t>シエン</t>
    </rPh>
    <rPh sb="5" eb="7">
      <t>カツヨウ</t>
    </rPh>
    <phoneticPr fontId="1"/>
  </si>
  <si>
    <t>コンサルティング会社等による業務改善支援の具体的な内容</t>
    <rPh sb="8" eb="10">
      <t>カイシャ</t>
    </rPh>
    <rPh sb="10" eb="11">
      <t>トウ</t>
    </rPh>
    <rPh sb="14" eb="16">
      <t>ギョウム</t>
    </rPh>
    <rPh sb="16" eb="18">
      <t>カイゼン</t>
    </rPh>
    <rPh sb="18" eb="20">
      <t>シエン</t>
    </rPh>
    <rPh sb="21" eb="24">
      <t>グタイテキ</t>
    </rPh>
    <rPh sb="25" eb="27">
      <t>ナイヨウ</t>
    </rPh>
    <phoneticPr fontId="1"/>
  </si>
  <si>
    <t>・　厚生労働省が実施する研修及び総合相談
　センターが実施する研修を受講した場合は、
　受講したことがわかる資料（申込完了メール
　や修了証等）を添付すること</t>
    <rPh sb="2" eb="4">
      <t>コウセイ</t>
    </rPh>
    <rPh sb="4" eb="7">
      <t>ロウドウショウ</t>
    </rPh>
    <rPh sb="8" eb="10">
      <t>ジッシ</t>
    </rPh>
    <rPh sb="12" eb="14">
      <t>ケンシュウ</t>
    </rPh>
    <rPh sb="14" eb="15">
      <t>オヨ</t>
    </rPh>
    <rPh sb="16" eb="18">
      <t>ソウゴウ</t>
    </rPh>
    <rPh sb="18" eb="20">
      <t>ソウダン</t>
    </rPh>
    <rPh sb="27" eb="29">
      <t>ジッシ</t>
    </rPh>
    <rPh sb="31" eb="33">
      <t>ケンシュウ</t>
    </rPh>
    <rPh sb="34" eb="36">
      <t>ジュコウ</t>
    </rPh>
    <rPh sb="38" eb="40">
      <t>バアイ</t>
    </rPh>
    <rPh sb="44" eb="46">
      <t>ジュコウ</t>
    </rPh>
    <rPh sb="54" eb="56">
      <t>シリョウ</t>
    </rPh>
    <rPh sb="57" eb="59">
      <t>モウシコミ</t>
    </rPh>
    <rPh sb="59" eb="61">
      <t>カンリョウ</t>
    </rPh>
    <rPh sb="67" eb="70">
      <t>シュウリョウショウ</t>
    </rPh>
    <rPh sb="70" eb="71">
      <t>トウ</t>
    </rPh>
    <rPh sb="73" eb="75">
      <t>テンプ</t>
    </rPh>
    <phoneticPr fontId="1"/>
  </si>
  <si>
    <r>
      <t>導入計画書（業務改善支援）</t>
    </r>
    <r>
      <rPr>
        <sz val="14"/>
        <color rgb="FFFF0000"/>
        <rFont val="ＤＦ特太ゴシック体"/>
        <family val="3"/>
        <charset val="128"/>
      </rPr>
      <t>（黄色セルを入力、水色セルをプルダウン選択）</t>
    </r>
    <rPh sb="0" eb="2">
      <t>ドウニュウ</t>
    </rPh>
    <rPh sb="4" eb="5">
      <t>ショ</t>
    </rPh>
    <rPh sb="6" eb="8">
      <t>ギョウム</t>
    </rPh>
    <rPh sb="8" eb="10">
      <t>カイゼン</t>
    </rPh>
    <rPh sb="10" eb="12">
      <t>シエン</t>
    </rPh>
    <phoneticPr fontId="1"/>
  </si>
  <si>
    <t>事業所基本情報</t>
    <phoneticPr fontId="1"/>
  </si>
  <si>
    <t>職員の身体的・心理的負担</t>
    <rPh sb="0" eb="2">
      <t>ショクイン</t>
    </rPh>
    <rPh sb="3" eb="6">
      <t>シンタイテキ</t>
    </rPh>
    <rPh sb="7" eb="10">
      <t>シンリテキ</t>
    </rPh>
    <rPh sb="10" eb="12">
      <t>フタン</t>
    </rPh>
    <phoneticPr fontId="1"/>
  </si>
  <si>
    <t>介護業務時間（超過勤務等）</t>
    <rPh sb="0" eb="2">
      <t>カイゴ</t>
    </rPh>
    <rPh sb="2" eb="4">
      <t>ギョウム</t>
    </rPh>
    <rPh sb="4" eb="6">
      <t>ジカン</t>
    </rPh>
    <rPh sb="7" eb="9">
      <t>チョウカ</t>
    </rPh>
    <rPh sb="9" eb="11">
      <t>キンム</t>
    </rPh>
    <rPh sb="11" eb="12">
      <t>トウ</t>
    </rPh>
    <phoneticPr fontId="1"/>
  </si>
  <si>
    <t>記録業務時間・不正確・不十分</t>
    <rPh sb="0" eb="2">
      <t>キロク</t>
    </rPh>
    <rPh sb="2" eb="4">
      <t>ギョウム</t>
    </rPh>
    <rPh sb="4" eb="6">
      <t>ジカン</t>
    </rPh>
    <rPh sb="7" eb="10">
      <t>フセイカク</t>
    </rPh>
    <rPh sb="11" eb="14">
      <t>フジュウブン</t>
    </rPh>
    <phoneticPr fontId="1"/>
  </si>
  <si>
    <t>職員間の情報共有が非効率</t>
    <rPh sb="0" eb="3">
      <t>ショクインカン</t>
    </rPh>
    <rPh sb="4" eb="6">
      <t>ジョウホウ</t>
    </rPh>
    <rPh sb="6" eb="8">
      <t>キョウユウ</t>
    </rPh>
    <rPh sb="9" eb="12">
      <t>ヒコウリツ</t>
    </rPh>
    <phoneticPr fontId="1"/>
  </si>
  <si>
    <t>その他</t>
    <rPh sb="2" eb="3">
      <t>タ</t>
    </rPh>
    <phoneticPr fontId="1"/>
  </si>
  <si>
    <t>・各項目は、「業務改善計画（厚生労働省提出様式）」から自動転記されます。</t>
    <rPh sb="1" eb="2">
      <t>カク</t>
    </rPh>
    <rPh sb="2" eb="4">
      <t>コウモク</t>
    </rPh>
    <rPh sb="7" eb="9">
      <t>ギョウム</t>
    </rPh>
    <rPh sb="9" eb="11">
      <t>カイゼン</t>
    </rPh>
    <rPh sb="11" eb="13">
      <t>ケイカク</t>
    </rPh>
    <rPh sb="14" eb="16">
      <t>コウセイ</t>
    </rPh>
    <rPh sb="16" eb="19">
      <t>ロウドウショウ</t>
    </rPh>
    <rPh sb="19" eb="21">
      <t>テイシュツ</t>
    </rPh>
    <rPh sb="21" eb="23">
      <t>ヨウシキ</t>
    </rPh>
    <rPh sb="27" eb="29">
      <t>ジドウ</t>
    </rPh>
    <rPh sb="29" eb="31">
      <t>テンキ</t>
    </rPh>
    <phoneticPr fontId="1"/>
  </si>
  <si>
    <t>・複数機器を連携して活用する手法も必ず記載すること。</t>
    <rPh sb="1" eb="3">
      <t>フクスウ</t>
    </rPh>
    <rPh sb="3" eb="5">
      <t>キキ</t>
    </rPh>
    <rPh sb="6" eb="8">
      <t>レンケイ</t>
    </rPh>
    <rPh sb="10" eb="12">
      <t>カツヨウ</t>
    </rPh>
    <rPh sb="14" eb="16">
      <t>シュホウ</t>
    </rPh>
    <rPh sb="17" eb="18">
      <t>カナラ</t>
    </rPh>
    <rPh sb="19" eb="21">
      <t>キサイ</t>
    </rPh>
    <phoneticPr fontId="1"/>
  </si>
  <si>
    <t>・各項目は、「業務改善計画（厚生労働省提出様式）」から自動転記。</t>
    <rPh sb="1" eb="2">
      <t>カク</t>
    </rPh>
    <rPh sb="2" eb="4">
      <t>コウモク</t>
    </rPh>
    <rPh sb="7" eb="9">
      <t>ギョウム</t>
    </rPh>
    <rPh sb="9" eb="11">
      <t>カイゼン</t>
    </rPh>
    <rPh sb="11" eb="13">
      <t>ケイカク</t>
    </rPh>
    <rPh sb="14" eb="16">
      <t>コウセイ</t>
    </rPh>
    <rPh sb="16" eb="19">
      <t>ロウドウショウ</t>
    </rPh>
    <rPh sb="19" eb="21">
      <t>テイシュツ</t>
    </rPh>
    <rPh sb="21" eb="23">
      <t>ヨウシキ</t>
    </rPh>
    <rPh sb="27" eb="29">
      <t>ジドウ</t>
    </rPh>
    <rPh sb="29" eb="31">
      <t>テンキ</t>
    </rPh>
    <phoneticPr fontId="1"/>
  </si>
  <si>
    <t>・評価指標は、３つ以上設定すること。
・同一項目から、複数の指標を設定する事も
可能とする。
・導入前と導入後の欄は、必ず数値で測れる
ように設定すること。</t>
    <rPh sb="1" eb="3">
      <t>ヒョウカ</t>
    </rPh>
    <rPh sb="3" eb="5">
      <t>シヒョウ</t>
    </rPh>
    <rPh sb="9" eb="11">
      <t>イジョウ</t>
    </rPh>
    <rPh sb="11" eb="13">
      <t>セッテイ</t>
    </rPh>
    <rPh sb="20" eb="22">
      <t>ドウイツ</t>
    </rPh>
    <rPh sb="22" eb="24">
      <t>コウモク</t>
    </rPh>
    <rPh sb="27" eb="29">
      <t>フクスウ</t>
    </rPh>
    <rPh sb="30" eb="32">
      <t>シヒョウ</t>
    </rPh>
    <rPh sb="33" eb="35">
      <t>セッテイ</t>
    </rPh>
    <rPh sb="37" eb="38">
      <t>コト</t>
    </rPh>
    <rPh sb="40" eb="42">
      <t>カノウ</t>
    </rPh>
    <rPh sb="48" eb="51">
      <t>ドウニュウマエ</t>
    </rPh>
    <rPh sb="52" eb="55">
      <t>ドウニュウゴ</t>
    </rPh>
    <rPh sb="56" eb="57">
      <t>ラン</t>
    </rPh>
    <rPh sb="59" eb="60">
      <t>カナラ</t>
    </rPh>
    <rPh sb="61" eb="63">
      <t>スウチ</t>
    </rPh>
    <rPh sb="64" eb="65">
      <t>ハカ</t>
    </rPh>
    <rPh sb="71" eb="73">
      <t>セッテイ</t>
    </rPh>
    <phoneticPr fontId="1"/>
  </si>
  <si>
    <t>・導入に合わせて整備する付帯経費の内容を
記載</t>
    <rPh sb="1" eb="3">
      <t>ドウニュウ</t>
    </rPh>
    <rPh sb="4" eb="5">
      <t>ア</t>
    </rPh>
    <rPh sb="8" eb="10">
      <t>セイビ</t>
    </rPh>
    <rPh sb="12" eb="14">
      <t>フタイ</t>
    </rPh>
    <rPh sb="14" eb="16">
      <t>ケイヒ</t>
    </rPh>
    <rPh sb="17" eb="19">
      <t>ナイヨウ</t>
    </rPh>
    <rPh sb="21" eb="23">
      <t>キサイ</t>
    </rPh>
    <phoneticPr fontId="1"/>
  </si>
  <si>
    <t>・導入に合わせて整備する付帯経費の内容を
記載</t>
    <phoneticPr fontId="1"/>
  </si>
  <si>
    <t>特別養護老人ホーム○○○○</t>
    <rPh sb="0" eb="2">
      <t>トクベツ</t>
    </rPh>
    <rPh sb="2" eb="4">
      <t>ヨウゴ</t>
    </rPh>
    <rPh sb="4" eb="6">
      <t>ロウジン</t>
    </rPh>
    <phoneticPr fontId="1"/>
  </si>
  <si>
    <t>札幌市</t>
    <rPh sb="0" eb="3">
      <t>サッポロシ</t>
    </rPh>
    <phoneticPr fontId="1"/>
  </si>
  <si>
    <t>012-3456</t>
    <phoneticPr fontId="1"/>
  </si>
  <si>
    <t>札幌市○○区○○条○○丁目○－○</t>
    <rPh sb="0" eb="3">
      <t>サッポロシ</t>
    </rPh>
    <rPh sb="5" eb="6">
      <t>ク</t>
    </rPh>
    <rPh sb="8" eb="9">
      <t>ジョウ</t>
    </rPh>
    <rPh sb="11" eb="13">
      <t>チョウメ</t>
    </rPh>
    <phoneticPr fontId="1"/>
  </si>
  <si>
    <t>0123456789</t>
    <phoneticPr fontId="1"/>
  </si>
  <si>
    <t>○○　○○</t>
    <phoneticPr fontId="1"/>
  </si>
  <si>
    <t>事務員</t>
    <rPh sb="0" eb="3">
      <t>ジムイン</t>
    </rPh>
    <phoneticPr fontId="1"/>
  </si>
  <si>
    <t>012-345-6789</t>
    <phoneticPr fontId="1"/>
  </si>
  <si>
    <t>aaaa@pref.hokkaido.lg.jp</t>
    <phoneticPr fontId="1"/>
  </si>
  <si>
    <t>31名～</t>
  </si>
  <si>
    <t>●</t>
  </si>
  <si>
    <t>（株）○○</t>
    <rPh sb="0" eb="3">
      <t>カブ</t>
    </rPh>
    <phoneticPr fontId="1"/>
  </si>
  <si>
    <t>介護リフト</t>
    <rPh sb="0" eb="2">
      <t>カイゴ</t>
    </rPh>
    <phoneticPr fontId="1"/>
  </si>
  <si>
    <t>スリングシート</t>
    <phoneticPr fontId="1"/>
  </si>
  <si>
    <t>消費税</t>
    <rPh sb="0" eb="3">
      <t>ショウヒゼイ</t>
    </rPh>
    <phoneticPr fontId="1"/>
  </si>
  <si>
    <t>●●（株）</t>
    <rPh sb="2" eb="5">
      <t>カブ</t>
    </rPh>
    <phoneticPr fontId="1"/>
  </si>
  <si>
    <t>介護ソフト</t>
    <rPh sb="0" eb="2">
      <t>カイゴ</t>
    </rPh>
    <phoneticPr fontId="1"/>
  </si>
  <si>
    <t>タブレット</t>
    <phoneticPr fontId="1"/>
  </si>
  <si>
    <t>・ベットから車いすへの移乗等を職員が3人かかりで対応しており、職員への身体的負担や介護時間に多くの時間を要している。
・身体的な負担により腰痛を訴える職員が多く、中には退職をしてしまった職員もいた。</t>
    <rPh sb="6" eb="7">
      <t>クルマ</t>
    </rPh>
    <rPh sb="11" eb="13">
      <t>イジョウ</t>
    </rPh>
    <rPh sb="13" eb="14">
      <t>トウ</t>
    </rPh>
    <rPh sb="15" eb="17">
      <t>ショクイン</t>
    </rPh>
    <rPh sb="19" eb="20">
      <t>ニン</t>
    </rPh>
    <rPh sb="24" eb="26">
      <t>タイオウ</t>
    </rPh>
    <rPh sb="31" eb="33">
      <t>ショクイン</t>
    </rPh>
    <rPh sb="35" eb="40">
      <t>シンタイテキフタン</t>
    </rPh>
    <rPh sb="41" eb="43">
      <t>カイゴ</t>
    </rPh>
    <rPh sb="43" eb="45">
      <t>ジカン</t>
    </rPh>
    <rPh sb="46" eb="47">
      <t>オオ</t>
    </rPh>
    <rPh sb="49" eb="51">
      <t>ジカン</t>
    </rPh>
    <rPh sb="52" eb="53">
      <t>ヨウ</t>
    </rPh>
    <rPh sb="60" eb="63">
      <t>シンタイテキ</t>
    </rPh>
    <rPh sb="64" eb="66">
      <t>フタン</t>
    </rPh>
    <rPh sb="69" eb="71">
      <t>ヨウツウ</t>
    </rPh>
    <rPh sb="72" eb="73">
      <t>ウッタ</t>
    </rPh>
    <rPh sb="75" eb="77">
      <t>ショクイン</t>
    </rPh>
    <rPh sb="78" eb="79">
      <t>オオ</t>
    </rPh>
    <rPh sb="81" eb="82">
      <t>ナカ</t>
    </rPh>
    <rPh sb="84" eb="86">
      <t>タイショク</t>
    </rPh>
    <rPh sb="93" eb="95">
      <t>ショクイン</t>
    </rPh>
    <phoneticPr fontId="1"/>
  </si>
  <si>
    <t>介護リフトを導入することで、職員の身体的負担軽減を図るほか、利用者を安全に移乗できるようにする。</t>
    <rPh sb="0" eb="2">
      <t>カイゴ</t>
    </rPh>
    <rPh sb="6" eb="8">
      <t>ドウニュウ</t>
    </rPh>
    <rPh sb="14" eb="16">
      <t>ショクイン</t>
    </rPh>
    <rPh sb="17" eb="20">
      <t>シンタイテキ</t>
    </rPh>
    <rPh sb="20" eb="24">
      <t>フタンケイゲン</t>
    </rPh>
    <rPh sb="25" eb="26">
      <t>ハカ</t>
    </rPh>
    <rPh sb="30" eb="33">
      <t>リヨウシャ</t>
    </rPh>
    <rPh sb="34" eb="36">
      <t>アンゼン</t>
    </rPh>
    <rPh sb="37" eb="39">
      <t>イジョウ</t>
    </rPh>
    <phoneticPr fontId="1"/>
  </si>
  <si>
    <t>・移乗介護における人員体制が効率化される。
・職員の身体的負担軽減が図られるほか、腰痛を理由とした離職者数の減少が見込まれる。</t>
    <rPh sb="1" eb="3">
      <t>イジョウ</t>
    </rPh>
    <rPh sb="3" eb="5">
      <t>カイゴ</t>
    </rPh>
    <rPh sb="9" eb="13">
      <t>ジンインタイセイ</t>
    </rPh>
    <rPh sb="14" eb="17">
      <t>コウリツカ</t>
    </rPh>
    <rPh sb="23" eb="25">
      <t>ショクイン</t>
    </rPh>
    <rPh sb="26" eb="29">
      <t>シンタイテキ</t>
    </rPh>
    <rPh sb="29" eb="33">
      <t>フタンケイゲン</t>
    </rPh>
    <rPh sb="34" eb="35">
      <t>ハカ</t>
    </rPh>
    <rPh sb="41" eb="43">
      <t>ヨウツウ</t>
    </rPh>
    <rPh sb="44" eb="46">
      <t>リユウ</t>
    </rPh>
    <rPh sb="49" eb="52">
      <t>リショクシャ</t>
    </rPh>
    <rPh sb="52" eb="53">
      <t>スウ</t>
    </rPh>
    <rPh sb="54" eb="56">
      <t>ゲンショウ</t>
    </rPh>
    <rPh sb="57" eb="59">
      <t>ミコ</t>
    </rPh>
    <phoneticPr fontId="1"/>
  </si>
  <si>
    <t>移乗にかかる人員体制</t>
    <rPh sb="0" eb="2">
      <t>イジョウ</t>
    </rPh>
    <rPh sb="6" eb="8">
      <t>ジンイン</t>
    </rPh>
    <rPh sb="8" eb="10">
      <t>タイセイ</t>
    </rPh>
    <phoneticPr fontId="1"/>
  </si>
  <si>
    <t>3人</t>
    <rPh sb="1" eb="2">
      <t>ニン</t>
    </rPh>
    <phoneticPr fontId="1"/>
  </si>
  <si>
    <t>2人</t>
    <rPh sb="1" eb="2">
      <t>ニン</t>
    </rPh>
    <phoneticPr fontId="1"/>
  </si>
  <si>
    <t>腰痛を訴える職員の割合（職員アンケートにより調査）</t>
    <rPh sb="0" eb="2">
      <t>ヨウツウ</t>
    </rPh>
    <rPh sb="3" eb="4">
      <t>ウッタ</t>
    </rPh>
    <rPh sb="6" eb="8">
      <t>ショクイン</t>
    </rPh>
    <rPh sb="9" eb="11">
      <t>ワリアイ</t>
    </rPh>
    <rPh sb="12" eb="14">
      <t>ショクイン</t>
    </rPh>
    <rPh sb="22" eb="24">
      <t>チョウサ</t>
    </rPh>
    <phoneticPr fontId="1"/>
  </si>
  <si>
    <t>20%</t>
    <phoneticPr fontId="1"/>
  </si>
  <si>
    <t>0%</t>
    <phoneticPr fontId="1"/>
  </si>
  <si>
    <t>離職者数の減少（1月から12月の1年間）</t>
    <rPh sb="0" eb="4">
      <t>リショクシャスウ</t>
    </rPh>
    <rPh sb="5" eb="7">
      <t>ゲンショウ</t>
    </rPh>
    <rPh sb="9" eb="10">
      <t>ガツ</t>
    </rPh>
    <rPh sb="14" eb="15">
      <t>ガツ</t>
    </rPh>
    <rPh sb="17" eb="19">
      <t>ネンカン</t>
    </rPh>
    <phoneticPr fontId="1"/>
  </si>
  <si>
    <t>5人</t>
    <rPh sb="1" eb="2">
      <t>ニン</t>
    </rPh>
    <phoneticPr fontId="1"/>
  </si>
  <si>
    <t>0人</t>
    <rPh sb="1" eb="2">
      <t>ニン</t>
    </rPh>
    <phoneticPr fontId="1"/>
  </si>
  <si>
    <t>12345-123456</t>
    <phoneticPr fontId="1"/>
  </si>
  <si>
    <t>Wi-Fi環境整備</t>
    <rPh sb="5" eb="7">
      <t>カンキョウ</t>
    </rPh>
    <rPh sb="7" eb="9">
      <t>セイビ</t>
    </rPh>
    <phoneticPr fontId="1"/>
  </si>
  <si>
    <t>（株）▲▲</t>
    <rPh sb="0" eb="3">
      <t>カブ</t>
    </rPh>
    <phoneticPr fontId="1"/>
  </si>
  <si>
    <t>見守りセンサー</t>
    <rPh sb="0" eb="2">
      <t>ミマモ</t>
    </rPh>
    <phoneticPr fontId="1"/>
  </si>
  <si>
    <t>Wi-Fi整備</t>
    <rPh sb="5" eb="7">
      <t>セイビ</t>
    </rPh>
    <phoneticPr fontId="1"/>
  </si>
  <si>
    <t>スマートフォン</t>
    <phoneticPr fontId="1"/>
  </si>
  <si>
    <t>業務改善コンサル</t>
    <rPh sb="0" eb="4">
      <t>ギョウムカイゼン</t>
    </rPh>
    <phoneticPr fontId="1"/>
  </si>
  <si>
    <t>記録に係る業務時間が多く、時間外勤務が都度発生している。
介護記録ソフトと国保連への請求が連動していないため、転記作業等が発生し、業務負担となっている。</t>
    <rPh sb="0" eb="2">
      <t>キロク</t>
    </rPh>
    <rPh sb="3" eb="4">
      <t>カカ</t>
    </rPh>
    <rPh sb="5" eb="7">
      <t>ギョウム</t>
    </rPh>
    <rPh sb="7" eb="9">
      <t>ジカン</t>
    </rPh>
    <rPh sb="10" eb="11">
      <t>オオ</t>
    </rPh>
    <rPh sb="13" eb="15">
      <t>ジカン</t>
    </rPh>
    <rPh sb="15" eb="16">
      <t>ガイ</t>
    </rPh>
    <rPh sb="16" eb="18">
      <t>キンム</t>
    </rPh>
    <rPh sb="19" eb="21">
      <t>ツド</t>
    </rPh>
    <rPh sb="21" eb="23">
      <t>ハッセイ</t>
    </rPh>
    <rPh sb="29" eb="31">
      <t>カイゴ</t>
    </rPh>
    <rPh sb="31" eb="33">
      <t>キロク</t>
    </rPh>
    <rPh sb="37" eb="40">
      <t>コクホレン</t>
    </rPh>
    <rPh sb="42" eb="44">
      <t>セイキュウ</t>
    </rPh>
    <rPh sb="45" eb="47">
      <t>レンドウ</t>
    </rPh>
    <rPh sb="55" eb="57">
      <t>テンキ</t>
    </rPh>
    <rPh sb="57" eb="59">
      <t>サギョウ</t>
    </rPh>
    <rPh sb="59" eb="60">
      <t>トウ</t>
    </rPh>
    <rPh sb="61" eb="63">
      <t>ハッセイ</t>
    </rPh>
    <rPh sb="65" eb="69">
      <t>ギョウムフタン</t>
    </rPh>
    <phoneticPr fontId="1"/>
  </si>
  <si>
    <t>記録から請求、情報共有までが一気通貫できる介護ソフトを導入することにより、記録等の間接業務時間を削減し、業務の効率化を図る。</t>
    <rPh sb="0" eb="2">
      <t>キロク</t>
    </rPh>
    <rPh sb="4" eb="6">
      <t>セイキュウ</t>
    </rPh>
    <rPh sb="7" eb="9">
      <t>ジョウホウ</t>
    </rPh>
    <rPh sb="9" eb="11">
      <t>キョウユウ</t>
    </rPh>
    <rPh sb="14" eb="18">
      <t>イッキツウカン</t>
    </rPh>
    <rPh sb="21" eb="23">
      <t>カイゴ</t>
    </rPh>
    <rPh sb="27" eb="29">
      <t>ドウニュウ</t>
    </rPh>
    <rPh sb="37" eb="39">
      <t>キロク</t>
    </rPh>
    <rPh sb="39" eb="40">
      <t>トウ</t>
    </rPh>
    <rPh sb="41" eb="47">
      <t>カンセツギョウムジカン</t>
    </rPh>
    <rPh sb="48" eb="50">
      <t>サクゲン</t>
    </rPh>
    <rPh sb="52" eb="54">
      <t>ギョウム</t>
    </rPh>
    <rPh sb="55" eb="58">
      <t>コウリツカ</t>
    </rPh>
    <rPh sb="59" eb="60">
      <t>ハカ</t>
    </rPh>
    <phoneticPr fontId="1"/>
  </si>
  <si>
    <t>間接業務時間を削減することにより、事務の効率化が見込まれる。
情報共有や記録作業の時間がなくなることで、時間外勤務が縮減される。</t>
    <rPh sb="0" eb="2">
      <t>カンセツ</t>
    </rPh>
    <rPh sb="2" eb="4">
      <t>ギョウム</t>
    </rPh>
    <rPh sb="4" eb="6">
      <t>ジカン</t>
    </rPh>
    <rPh sb="7" eb="9">
      <t>サクゲン</t>
    </rPh>
    <rPh sb="17" eb="19">
      <t>ジム</t>
    </rPh>
    <rPh sb="20" eb="23">
      <t>コウリツカ</t>
    </rPh>
    <rPh sb="24" eb="26">
      <t>ミコ</t>
    </rPh>
    <rPh sb="31" eb="33">
      <t>ジョウホウ</t>
    </rPh>
    <rPh sb="33" eb="35">
      <t>キョウユウ</t>
    </rPh>
    <rPh sb="36" eb="38">
      <t>キロク</t>
    </rPh>
    <rPh sb="38" eb="40">
      <t>サギョウ</t>
    </rPh>
    <rPh sb="41" eb="43">
      <t>ジカン</t>
    </rPh>
    <rPh sb="52" eb="55">
      <t>ジカンガイ</t>
    </rPh>
    <rPh sb="55" eb="57">
      <t>キンム</t>
    </rPh>
    <rPh sb="58" eb="60">
      <t>シュクゲン</t>
    </rPh>
    <phoneticPr fontId="1"/>
  </si>
  <si>
    <t>1日あたりの記録作業に係る時間を削減</t>
    <rPh sb="1" eb="2">
      <t>ニチ</t>
    </rPh>
    <rPh sb="6" eb="10">
      <t>キロクサギョウ</t>
    </rPh>
    <rPh sb="11" eb="12">
      <t>カカ</t>
    </rPh>
    <rPh sb="13" eb="15">
      <t>ジカン</t>
    </rPh>
    <rPh sb="16" eb="18">
      <t>サクゲン</t>
    </rPh>
    <phoneticPr fontId="1"/>
  </si>
  <si>
    <t>1時間</t>
    <rPh sb="1" eb="3">
      <t>ジカン</t>
    </rPh>
    <phoneticPr fontId="1"/>
  </si>
  <si>
    <t>30分</t>
    <rPh sb="2" eb="3">
      <t>フン</t>
    </rPh>
    <phoneticPr fontId="1"/>
  </si>
  <si>
    <t>1月あたりの事業所の総超過勤務時間を削減</t>
    <rPh sb="1" eb="2">
      <t>ツキ</t>
    </rPh>
    <rPh sb="6" eb="9">
      <t>ジギョウショ</t>
    </rPh>
    <rPh sb="10" eb="11">
      <t>ソウ</t>
    </rPh>
    <rPh sb="11" eb="13">
      <t>チョウカ</t>
    </rPh>
    <rPh sb="13" eb="15">
      <t>キンム</t>
    </rPh>
    <rPh sb="15" eb="17">
      <t>ジカン</t>
    </rPh>
    <rPh sb="18" eb="20">
      <t>サクゲン</t>
    </rPh>
    <phoneticPr fontId="1"/>
  </si>
  <si>
    <t>20時間</t>
    <rPh sb="2" eb="4">
      <t>ジカン</t>
    </rPh>
    <phoneticPr fontId="1"/>
  </si>
  <si>
    <t>10時間</t>
    <rPh sb="2" eb="4">
      <t>ジカン</t>
    </rPh>
    <phoneticPr fontId="1"/>
  </si>
  <si>
    <t>１利用者、1日あたりの直接ケアの時間を増やす</t>
    <rPh sb="1" eb="4">
      <t>リヨウシャ</t>
    </rPh>
    <rPh sb="6" eb="7">
      <t>ニチ</t>
    </rPh>
    <rPh sb="11" eb="13">
      <t>チョクセツ</t>
    </rPh>
    <rPh sb="16" eb="18">
      <t>ジカン</t>
    </rPh>
    <rPh sb="19" eb="20">
      <t>フ</t>
    </rPh>
    <phoneticPr fontId="1"/>
  </si>
  <si>
    <t>2時間</t>
    <rPh sb="1" eb="3">
      <t>ジカン</t>
    </rPh>
    <phoneticPr fontId="1"/>
  </si>
  <si>
    <t>3時間</t>
    <rPh sb="1" eb="3">
      <t>ジカン</t>
    </rPh>
    <phoneticPr fontId="1"/>
  </si>
  <si>
    <t>１事業所あたりの
補助額の合計【D】
（Ｃ①+Ｃ②）</t>
    <rPh sb="1" eb="4">
      <t>ジギョウショ</t>
    </rPh>
    <rPh sb="9" eb="12">
      <t>ホジョガク</t>
    </rPh>
    <rPh sb="13" eb="15">
      <t>ゴウケイ</t>
    </rPh>
    <phoneticPr fontId="1"/>
  </si>
  <si>
    <t>98765-987654</t>
    <phoneticPr fontId="1"/>
  </si>
  <si>
    <t>リース</t>
  </si>
  <si>
    <t>・居室の方室回数が多く、職員の負担が増えている。
・夜間における人員体制が多い。
・1日の介護時間や記録時間が多く、職員の負担が大きいため、離職者数が増加傾向となっている。</t>
    <rPh sb="1" eb="3">
      <t>キョシツ</t>
    </rPh>
    <rPh sb="4" eb="8">
      <t>ホウシツカイスウ</t>
    </rPh>
    <rPh sb="9" eb="10">
      <t>オオ</t>
    </rPh>
    <rPh sb="12" eb="14">
      <t>ショクイン</t>
    </rPh>
    <rPh sb="15" eb="17">
      <t>フタン</t>
    </rPh>
    <rPh sb="18" eb="19">
      <t>フ</t>
    </rPh>
    <rPh sb="26" eb="28">
      <t>ヤカン</t>
    </rPh>
    <rPh sb="32" eb="34">
      <t>ジンイン</t>
    </rPh>
    <rPh sb="34" eb="36">
      <t>タイセイ</t>
    </rPh>
    <rPh sb="37" eb="38">
      <t>オオ</t>
    </rPh>
    <rPh sb="43" eb="44">
      <t>ニチ</t>
    </rPh>
    <rPh sb="45" eb="47">
      <t>カイゴ</t>
    </rPh>
    <rPh sb="47" eb="49">
      <t>ジカン</t>
    </rPh>
    <rPh sb="50" eb="52">
      <t>キロク</t>
    </rPh>
    <rPh sb="52" eb="54">
      <t>ジカン</t>
    </rPh>
    <rPh sb="55" eb="56">
      <t>オオ</t>
    </rPh>
    <rPh sb="58" eb="60">
      <t>ショクイン</t>
    </rPh>
    <rPh sb="61" eb="63">
      <t>フタン</t>
    </rPh>
    <rPh sb="64" eb="65">
      <t>オオ</t>
    </rPh>
    <rPh sb="70" eb="73">
      <t>リショクシャ</t>
    </rPh>
    <rPh sb="73" eb="74">
      <t>スウ</t>
    </rPh>
    <rPh sb="75" eb="77">
      <t>ゾウカ</t>
    </rPh>
    <rPh sb="77" eb="79">
      <t>ケイコウ</t>
    </rPh>
    <phoneticPr fontId="1"/>
  </si>
  <si>
    <t>介護ソフトと連携する見守りセンサーを各居室に導入することで、見守りに係る業務や記録業務を効率化することにより、介護職員の負担軽減を図る。</t>
    <rPh sb="0" eb="2">
      <t>カイゴ</t>
    </rPh>
    <rPh sb="6" eb="8">
      <t>レンケイ</t>
    </rPh>
    <rPh sb="10" eb="12">
      <t>ミマモ</t>
    </rPh>
    <rPh sb="18" eb="21">
      <t>カクキョシツ</t>
    </rPh>
    <rPh sb="22" eb="24">
      <t>ドウニュウ</t>
    </rPh>
    <rPh sb="30" eb="32">
      <t>ミマモ</t>
    </rPh>
    <rPh sb="34" eb="35">
      <t>カカ</t>
    </rPh>
    <rPh sb="36" eb="38">
      <t>ギョウム</t>
    </rPh>
    <rPh sb="39" eb="41">
      <t>キロク</t>
    </rPh>
    <rPh sb="41" eb="43">
      <t>ギョウム</t>
    </rPh>
    <rPh sb="44" eb="47">
      <t>コウリツカ</t>
    </rPh>
    <rPh sb="55" eb="57">
      <t>カイゴ</t>
    </rPh>
    <rPh sb="57" eb="59">
      <t>ショクイン</t>
    </rPh>
    <rPh sb="60" eb="64">
      <t>フタンケイゲン</t>
    </rPh>
    <rPh sb="65" eb="66">
      <t>ハカ</t>
    </rPh>
    <phoneticPr fontId="1"/>
  </si>
  <si>
    <t>日中や夜間における居室への見守り・方室回数が削減できることで、人員体制の効率化や職員の負担軽減が見込まれる。
見守りセンサーと介護ソフトを連携させることで、センサーで感知した情報を随時、介護ソフトが記録できるようになり、記録作業に係る事務の効率化が見込まれる。</t>
    <rPh sb="0" eb="2">
      <t>ニッチュウ</t>
    </rPh>
    <rPh sb="3" eb="5">
      <t>ヤカン</t>
    </rPh>
    <rPh sb="9" eb="11">
      <t>キョシツ</t>
    </rPh>
    <rPh sb="13" eb="15">
      <t>ミマモ</t>
    </rPh>
    <rPh sb="17" eb="19">
      <t>ホウシツ</t>
    </rPh>
    <rPh sb="19" eb="21">
      <t>カイスウ</t>
    </rPh>
    <rPh sb="22" eb="24">
      <t>サクゲン</t>
    </rPh>
    <rPh sb="31" eb="35">
      <t>ジンインタイセイ</t>
    </rPh>
    <rPh sb="36" eb="39">
      <t>コウリツカ</t>
    </rPh>
    <rPh sb="40" eb="42">
      <t>ショクイン</t>
    </rPh>
    <rPh sb="43" eb="47">
      <t>フタンケイゲン</t>
    </rPh>
    <rPh sb="48" eb="50">
      <t>ミコ</t>
    </rPh>
    <rPh sb="55" eb="57">
      <t>ミマモ</t>
    </rPh>
    <rPh sb="63" eb="65">
      <t>カイゴ</t>
    </rPh>
    <rPh sb="69" eb="71">
      <t>レンケイ</t>
    </rPh>
    <rPh sb="83" eb="85">
      <t>カンチ</t>
    </rPh>
    <rPh sb="87" eb="89">
      <t>ジョウホウ</t>
    </rPh>
    <rPh sb="90" eb="92">
      <t>ズイジ</t>
    </rPh>
    <rPh sb="93" eb="95">
      <t>カイゴ</t>
    </rPh>
    <rPh sb="99" eb="101">
      <t>キロク</t>
    </rPh>
    <rPh sb="110" eb="114">
      <t>キロクサギョウ</t>
    </rPh>
    <rPh sb="115" eb="116">
      <t>カカ</t>
    </rPh>
    <rPh sb="117" eb="119">
      <t>ジム</t>
    </rPh>
    <rPh sb="120" eb="123">
      <t>コウリツカ</t>
    </rPh>
    <rPh sb="124" eb="126">
      <t>ミコ</t>
    </rPh>
    <phoneticPr fontId="1"/>
  </si>
  <si>
    <t>夜間の勤務体制の効率化</t>
    <rPh sb="0" eb="2">
      <t>ヤカン</t>
    </rPh>
    <rPh sb="3" eb="7">
      <t>キンムタイセイ</t>
    </rPh>
    <rPh sb="8" eb="11">
      <t>コウリツカ</t>
    </rPh>
    <phoneticPr fontId="1"/>
  </si>
  <si>
    <t>1日あたりの居室への方室回数の減少</t>
    <rPh sb="1" eb="2">
      <t>ニチ</t>
    </rPh>
    <rPh sb="6" eb="8">
      <t>キョシツ</t>
    </rPh>
    <rPh sb="10" eb="12">
      <t>ホウシツ</t>
    </rPh>
    <rPh sb="12" eb="14">
      <t>カイスウ</t>
    </rPh>
    <rPh sb="15" eb="17">
      <t>ゲンショウ</t>
    </rPh>
    <phoneticPr fontId="1"/>
  </si>
  <si>
    <t>3回</t>
    <rPh sb="1" eb="2">
      <t>カイ</t>
    </rPh>
    <phoneticPr fontId="1"/>
  </si>
  <si>
    <t>1回</t>
    <rPh sb="1" eb="2">
      <t>カイ</t>
    </rPh>
    <phoneticPr fontId="1"/>
  </si>
  <si>
    <t>1日あたりの記録に係る時間を削減</t>
    <rPh sb="1" eb="2">
      <t>ニチ</t>
    </rPh>
    <rPh sb="6" eb="8">
      <t>キロク</t>
    </rPh>
    <rPh sb="9" eb="10">
      <t>カカ</t>
    </rPh>
    <rPh sb="11" eb="13">
      <t>ジカン</t>
    </rPh>
    <rPh sb="14" eb="16">
      <t>サクゲン</t>
    </rPh>
    <phoneticPr fontId="1"/>
  </si>
  <si>
    <t>年間の離職者数の減少</t>
    <rPh sb="0" eb="2">
      <t>ネンカン</t>
    </rPh>
    <rPh sb="3" eb="6">
      <t>リショクシャ</t>
    </rPh>
    <rPh sb="6" eb="7">
      <t>スウ</t>
    </rPh>
    <rPh sb="8" eb="10">
      <t>ゲンショウ</t>
    </rPh>
    <phoneticPr fontId="1"/>
  </si>
  <si>
    <t>製品本体</t>
    <rPh sb="0" eb="2">
      <t>セイヒン</t>
    </rPh>
    <rPh sb="2" eb="4">
      <t>ホンタイ</t>
    </rPh>
    <phoneticPr fontId="1"/>
  </si>
  <si>
    <t>付帯経費（その他）</t>
  </si>
  <si>
    <t>消費税</t>
    <rPh sb="0" eb="3">
      <t>ショウヒゼイ</t>
    </rPh>
    <phoneticPr fontId="1"/>
  </si>
  <si>
    <t>バックオフィスソフト</t>
    <phoneticPr fontId="1"/>
  </si>
  <si>
    <t>職員の給与の支払いやシフト管理等の作業に時間がかかっており、事務員に負担が生じている。</t>
    <rPh sb="0" eb="2">
      <t>ショクイン</t>
    </rPh>
    <rPh sb="3" eb="5">
      <t>キュウヨ</t>
    </rPh>
    <rPh sb="6" eb="8">
      <t>シハラ</t>
    </rPh>
    <rPh sb="13" eb="15">
      <t>カンリ</t>
    </rPh>
    <rPh sb="15" eb="16">
      <t>トウ</t>
    </rPh>
    <rPh sb="17" eb="19">
      <t>サギョウ</t>
    </rPh>
    <rPh sb="20" eb="22">
      <t>ジカン</t>
    </rPh>
    <rPh sb="30" eb="33">
      <t>ジムイン</t>
    </rPh>
    <rPh sb="34" eb="36">
      <t>フタン</t>
    </rPh>
    <rPh sb="37" eb="38">
      <t>ショウ</t>
    </rPh>
    <phoneticPr fontId="1"/>
  </si>
  <si>
    <t>給与やシフト管理が可能なシステムを導入することにより、職員の事務負担の軽減及び業務の効率化を図る。</t>
    <rPh sb="0" eb="2">
      <t>キュウヨ</t>
    </rPh>
    <rPh sb="6" eb="8">
      <t>カンリ</t>
    </rPh>
    <rPh sb="9" eb="11">
      <t>カノウ</t>
    </rPh>
    <rPh sb="17" eb="19">
      <t>ドウニュウ</t>
    </rPh>
    <rPh sb="27" eb="29">
      <t>ショクイン</t>
    </rPh>
    <rPh sb="30" eb="34">
      <t>ジムフタン</t>
    </rPh>
    <rPh sb="35" eb="37">
      <t>ケイゲン</t>
    </rPh>
    <rPh sb="37" eb="38">
      <t>オヨ</t>
    </rPh>
    <rPh sb="39" eb="41">
      <t>ギョウム</t>
    </rPh>
    <rPh sb="42" eb="45">
      <t>コウリツカ</t>
    </rPh>
    <rPh sb="46" eb="47">
      <t>ハカ</t>
    </rPh>
    <phoneticPr fontId="1"/>
  </si>
  <si>
    <t>シフト管理が用意になるほか、職員への共有も簡素化されることにより、情報共有の円滑化・事務負担軽減・業務の効率化が可能となる。</t>
    <rPh sb="3" eb="5">
      <t>カンリ</t>
    </rPh>
    <rPh sb="6" eb="8">
      <t>ヨウイ</t>
    </rPh>
    <rPh sb="14" eb="16">
      <t>ショクイン</t>
    </rPh>
    <rPh sb="18" eb="20">
      <t>キョウユウ</t>
    </rPh>
    <rPh sb="21" eb="24">
      <t>カンソカ</t>
    </rPh>
    <rPh sb="33" eb="37">
      <t>ジョウホウキョウユウ</t>
    </rPh>
    <rPh sb="38" eb="41">
      <t>エンカツカ</t>
    </rPh>
    <rPh sb="42" eb="48">
      <t>ジムフタンケイゲン</t>
    </rPh>
    <rPh sb="49" eb="51">
      <t>ギョウム</t>
    </rPh>
    <rPh sb="52" eb="55">
      <t>コウリツカ</t>
    </rPh>
    <rPh sb="56" eb="58">
      <t>カノウ</t>
    </rPh>
    <phoneticPr fontId="1"/>
  </si>
  <si>
    <t>・評価指標は、3つ以上設定すること。
・同一項目から、複数の指標を設定する事も
　可能とする。
・導入前と導入後の欄は、必ず数値で測れる
　ように設定すること。</t>
    <rPh sb="1" eb="3">
      <t>ヒョウカ</t>
    </rPh>
    <rPh sb="3" eb="5">
      <t>シヒョウ</t>
    </rPh>
    <rPh sb="9" eb="11">
      <t>イジョウ</t>
    </rPh>
    <rPh sb="11" eb="13">
      <t>セッテイ</t>
    </rPh>
    <rPh sb="20" eb="22">
      <t>ドウイツ</t>
    </rPh>
    <rPh sb="22" eb="24">
      <t>コウモク</t>
    </rPh>
    <rPh sb="27" eb="29">
      <t>フクスウ</t>
    </rPh>
    <rPh sb="30" eb="32">
      <t>シヒョウ</t>
    </rPh>
    <rPh sb="33" eb="35">
      <t>セッテイ</t>
    </rPh>
    <rPh sb="37" eb="38">
      <t>コト</t>
    </rPh>
    <rPh sb="41" eb="43">
      <t>カノウ</t>
    </rPh>
    <rPh sb="49" eb="52">
      <t>ドウニュウマエ</t>
    </rPh>
    <rPh sb="53" eb="56">
      <t>ドウニュウゴ</t>
    </rPh>
    <rPh sb="57" eb="58">
      <t>ラン</t>
    </rPh>
    <rPh sb="60" eb="61">
      <t>カナラ</t>
    </rPh>
    <rPh sb="62" eb="64">
      <t>スウチ</t>
    </rPh>
    <rPh sb="65" eb="66">
      <t>ハカ</t>
    </rPh>
    <rPh sb="73" eb="75">
      <t>セッテイ</t>
    </rPh>
    <phoneticPr fontId="1"/>
  </si>
  <si>
    <t>シフト作成に係る時間を削減</t>
    <rPh sb="3" eb="5">
      <t>サクセイ</t>
    </rPh>
    <rPh sb="6" eb="7">
      <t>カカ</t>
    </rPh>
    <rPh sb="8" eb="10">
      <t>ジカン</t>
    </rPh>
    <rPh sb="11" eb="13">
      <t>サクゲン</t>
    </rPh>
    <phoneticPr fontId="1"/>
  </si>
  <si>
    <t>1月あたりの事務員に係る超過勤務時間の削減</t>
    <rPh sb="1" eb="2">
      <t>ツキ</t>
    </rPh>
    <rPh sb="6" eb="9">
      <t>ジムイン</t>
    </rPh>
    <rPh sb="10" eb="11">
      <t>カカ</t>
    </rPh>
    <rPh sb="12" eb="14">
      <t>チョウカ</t>
    </rPh>
    <rPh sb="14" eb="16">
      <t>キンム</t>
    </rPh>
    <rPh sb="16" eb="18">
      <t>ジカン</t>
    </rPh>
    <rPh sb="19" eb="21">
      <t>サクゲン</t>
    </rPh>
    <phoneticPr fontId="1"/>
  </si>
  <si>
    <t>0時間</t>
    <rPh sb="1" eb="3">
      <t>ジカン</t>
    </rPh>
    <phoneticPr fontId="1"/>
  </si>
  <si>
    <t>1年間における事務員の離職者数の減少</t>
    <rPh sb="1" eb="2">
      <t>ネン</t>
    </rPh>
    <rPh sb="2" eb="3">
      <t>カン</t>
    </rPh>
    <rPh sb="7" eb="10">
      <t>ジムイン</t>
    </rPh>
    <rPh sb="11" eb="14">
      <t>リショクシャ</t>
    </rPh>
    <rPh sb="14" eb="15">
      <t>スウ</t>
    </rPh>
    <rPh sb="16" eb="18">
      <t>ゲンショウ</t>
    </rPh>
    <phoneticPr fontId="1"/>
  </si>
  <si>
    <t>事業所における課題の抽出の支援、業務効率化のためのマニュアル作成等に係る支援、効果測定・効果検証の支援を一体的に実施し、生産性向上を図る</t>
    <rPh sb="0" eb="3">
      <t>ジギョウショ</t>
    </rPh>
    <rPh sb="7" eb="9">
      <t>カダイ</t>
    </rPh>
    <rPh sb="10" eb="12">
      <t>チュウシュツ</t>
    </rPh>
    <rPh sb="13" eb="15">
      <t>シエン</t>
    </rPh>
    <rPh sb="16" eb="18">
      <t>ギョウム</t>
    </rPh>
    <rPh sb="18" eb="21">
      <t>コウリツカ</t>
    </rPh>
    <rPh sb="30" eb="32">
      <t>サクセイ</t>
    </rPh>
    <rPh sb="32" eb="33">
      <t>トウ</t>
    </rPh>
    <rPh sb="34" eb="35">
      <t>カカ</t>
    </rPh>
    <rPh sb="36" eb="38">
      <t>シエン</t>
    </rPh>
    <rPh sb="39" eb="41">
      <t>コウカ</t>
    </rPh>
    <rPh sb="41" eb="43">
      <t>ソクテイ</t>
    </rPh>
    <rPh sb="44" eb="46">
      <t>コウカ</t>
    </rPh>
    <rPh sb="46" eb="48">
      <t>ケンショウ</t>
    </rPh>
    <rPh sb="49" eb="51">
      <t>シエン</t>
    </rPh>
    <rPh sb="52" eb="55">
      <t>イッタイテキ</t>
    </rPh>
    <rPh sb="56" eb="58">
      <t>ジッシ</t>
    </rPh>
    <rPh sb="60" eb="65">
      <t>セイサンセイコウジョウ</t>
    </rPh>
    <rPh sb="66" eb="67">
      <t>ハカ</t>
    </rPh>
    <phoneticPr fontId="1"/>
  </si>
  <si>
    <t>令和７年〇月〇日</t>
    <rPh sb="0" eb="2">
      <t>レイワ</t>
    </rPh>
    <rPh sb="3" eb="4">
      <t>ネン</t>
    </rPh>
    <rPh sb="5" eb="6">
      <t>ガツ</t>
    </rPh>
    <rPh sb="7" eb="8">
      <t>ニチ</t>
    </rPh>
    <phoneticPr fontId="1"/>
  </si>
  <si>
    <t>加算</t>
    <rPh sb="0" eb="2">
      <t>カサン</t>
    </rPh>
    <phoneticPr fontId="1"/>
  </si>
  <si>
    <t>居宅介護サービス又は居宅介護支援事業所</t>
    <rPh sb="0" eb="2">
      <t>キョタク</t>
    </rPh>
    <rPh sb="2" eb="4">
      <t>カイゴ</t>
    </rPh>
    <rPh sb="8" eb="9">
      <t>マタ</t>
    </rPh>
    <rPh sb="10" eb="12">
      <t>キョタク</t>
    </rPh>
    <rPh sb="12" eb="14">
      <t>カイゴ</t>
    </rPh>
    <rPh sb="14" eb="16">
      <t>シエン</t>
    </rPh>
    <rPh sb="16" eb="19">
      <t>ジギョウショ</t>
    </rPh>
    <phoneticPr fontId="1"/>
  </si>
  <si>
    <t>ケアプランデータ連携システムで５事業所以上と連携</t>
    <rPh sb="8" eb="10">
      <t>レンケイ</t>
    </rPh>
    <rPh sb="16" eb="19">
      <t>ジギョウショ</t>
    </rPh>
    <rPh sb="19" eb="21">
      <t>イジョウ</t>
    </rPh>
    <rPh sb="22" eb="24">
      <t>レンケイ</t>
    </rPh>
    <phoneticPr fontId="1"/>
  </si>
  <si>
    <t>総計</t>
    <rPh sb="0" eb="2">
      <t>ソウケイ</t>
    </rPh>
    <phoneticPr fontId="1"/>
  </si>
  <si>
    <t>次の方法により提出</t>
    <rPh sb="0" eb="1">
      <t>ツギ</t>
    </rPh>
    <rPh sb="2" eb="4">
      <t>ホウホウ</t>
    </rPh>
    <rPh sb="7" eb="9">
      <t>テイシュツ</t>
    </rPh>
    <phoneticPr fontId="1"/>
  </si>
  <si>
    <t>提出方法</t>
    <rPh sb="0" eb="4">
      <t>テイシュツホウホウ</t>
    </rPh>
    <phoneticPr fontId="1"/>
  </si>
  <si>
    <t>電子メール及び紙媒体（１部）を提出</t>
    <rPh sb="0" eb="2">
      <t>デンシ</t>
    </rPh>
    <rPh sb="5" eb="6">
      <t>オヨ</t>
    </rPh>
    <rPh sb="7" eb="10">
      <t>カミバイタイ</t>
    </rPh>
    <rPh sb="12" eb="13">
      <t>ブ</t>
    </rPh>
    <rPh sb="15" eb="17">
      <t>テイシュツ</t>
    </rPh>
    <phoneticPr fontId="1"/>
  </si>
  <si>
    <t>提出先</t>
    <rPh sb="0" eb="3">
      <t>テイシュツサキ</t>
    </rPh>
    <phoneticPr fontId="1"/>
  </si>
  <si>
    <t>北海道 保健福祉部 福祉局 高齢者保健福祉課 介護人材係あて【hofuku.kouhuku1@pref.hokkaido.lg.jp】</t>
    <rPh sb="0" eb="3">
      <t>ホッカイドウ</t>
    </rPh>
    <rPh sb="4" eb="9">
      <t>ホケンフクシブ</t>
    </rPh>
    <rPh sb="10" eb="13">
      <t>フクシキョク</t>
    </rPh>
    <rPh sb="14" eb="17">
      <t>コウレイシャ</t>
    </rPh>
    <rPh sb="17" eb="22">
      <t>ホケンフクシカ</t>
    </rPh>
    <rPh sb="23" eb="25">
      <t>カイゴ</t>
    </rPh>
    <rPh sb="25" eb="27">
      <t>ジンザイ</t>
    </rPh>
    <rPh sb="27" eb="28">
      <t>カカリ</t>
    </rPh>
    <phoneticPr fontId="1"/>
  </si>
  <si>
    <t>１３</t>
    <phoneticPr fontId="1"/>
  </si>
  <si>
    <t>事業完了予定日</t>
    <rPh sb="0" eb="2">
      <t>ジギョウ</t>
    </rPh>
    <rPh sb="2" eb="4">
      <t>カンリョウ</t>
    </rPh>
    <rPh sb="4" eb="7">
      <t>ヨテイビ</t>
    </rPh>
    <phoneticPr fontId="1"/>
  </si>
  <si>
    <t>１１</t>
    <phoneticPr fontId="1"/>
  </si>
  <si>
    <t>１２</t>
    <phoneticPr fontId="1"/>
  </si>
  <si>
    <t>令和８年２月28日</t>
    <rPh sb="0" eb="2">
      <t>レイワ</t>
    </rPh>
    <rPh sb="3" eb="4">
      <t>ネン</t>
    </rPh>
    <rPh sb="5" eb="6">
      <t>ガツ</t>
    </rPh>
    <rPh sb="8" eb="9">
      <t>ニチ</t>
    </rPh>
    <phoneticPr fontId="1"/>
  </si>
  <si>
    <t>2時間／日</t>
    <rPh sb="1" eb="3">
      <t>ジカン</t>
    </rPh>
    <rPh sb="4" eb="5">
      <t>ニチ</t>
    </rPh>
    <phoneticPr fontId="1"/>
  </si>
  <si>
    <t>30分／日</t>
    <rPh sb="2" eb="3">
      <t>フン</t>
    </rPh>
    <rPh sb="4" eb="5">
      <t>ニチ</t>
    </rPh>
    <phoneticPr fontId="1"/>
  </si>
  <si>
    <t>・定員数の定めがある事業所は定員数
・その他の事業所は、直近の利用者数</t>
    <rPh sb="1" eb="3">
      <t>テイイン</t>
    </rPh>
    <rPh sb="3" eb="4">
      <t>スウ</t>
    </rPh>
    <rPh sb="5" eb="6">
      <t>サダ</t>
    </rPh>
    <rPh sb="10" eb="13">
      <t>ジギョウショ</t>
    </rPh>
    <rPh sb="14" eb="16">
      <t>テイイン</t>
    </rPh>
    <rPh sb="16" eb="17">
      <t>スウ</t>
    </rPh>
    <rPh sb="21" eb="22">
      <t>タ</t>
    </rPh>
    <rPh sb="23" eb="26">
      <t>ジギョウショ</t>
    </rPh>
    <rPh sb="28" eb="30">
      <t>チョッキン</t>
    </rPh>
    <rPh sb="31" eb="34">
      <t>リヨウシャ</t>
    </rPh>
    <rPh sb="34" eb="35">
      <t>スウ</t>
    </rPh>
    <phoneticPr fontId="1"/>
  </si>
  <si>
    <t>https://www.pref.hokkaido.lg.jp/hf/khf/223347.html</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</si>
</sst>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quot;円&quot;"/>
    <numFmt numFmtId="177" formatCode="#,##0_ "/>
    <numFmt numFmtId="178" formatCode="0_);[Red]\(0\)"/>
    <numFmt numFmtId="179" formatCode="#,###&quot;台&quot;"/>
  </numFmts>
  <fonts count="49">
    <font>
      <sz val="11"/>
      <color theme="1"/>
      <name val="游ゴシック"/>
      <family val="2"/>
      <charset val="128"/>
      <scheme val="minor"/>
    </font>
    <font>
      <sz val="6"/>
      <name val="游ゴシック"/>
      <family val="2"/>
      <charset val="128"/>
      <scheme val="minor"/>
    </font>
    <font>
      <sz val="11"/>
      <color theme="1"/>
      <name val="ＭＳ Ｐゴシック"/>
      <family val="3"/>
      <charset val="128"/>
    </font>
    <font>
      <sz val="14"/>
      <color theme="1"/>
      <name val="ＤＦ特太ゴシック体"/>
      <family val="3"/>
      <charset val="128"/>
    </font>
    <font>
      <sz val="12"/>
      <color theme="1"/>
      <name val="ＤＦ特太ゴシック体"/>
      <family val="3"/>
      <charset val="128"/>
    </font>
    <font>
      <sz val="16"/>
      <color theme="1"/>
      <name val="ＤＦ特太ゴシック体"/>
      <family val="3"/>
      <charset val="128"/>
    </font>
    <font>
      <sz val="11"/>
      <color theme="1"/>
      <name val="游ゴシック"/>
      <family val="2"/>
      <charset val="128"/>
      <scheme val="minor"/>
    </font>
    <font>
      <sz val="12"/>
      <color theme="1"/>
      <name val="HGP創英角ﾎﾟｯﾌﾟ体"/>
      <family val="3"/>
      <charset val="128"/>
    </font>
    <font>
      <sz val="11"/>
      <color theme="1"/>
      <name val="HGP創英角ﾎﾟｯﾌﾟ体"/>
      <family val="3"/>
      <charset val="128"/>
    </font>
    <font>
      <sz val="14"/>
      <color theme="1"/>
      <name val="ＭＳ Ｐゴシック"/>
      <family val="3"/>
      <charset val="128"/>
    </font>
    <font>
      <sz val="14"/>
      <color theme="1"/>
      <name val="HGP創英角ﾎﾟｯﾌﾟ体"/>
      <family val="3"/>
      <charset val="128"/>
    </font>
    <font>
      <sz val="18"/>
      <color theme="1"/>
      <name val="ＤＦ特太ゴシック体"/>
      <family val="3"/>
      <charset val="128"/>
    </font>
    <font>
      <sz val="12"/>
      <color theme="1"/>
      <name val="ＭＳ Ｐゴシック"/>
      <family val="3"/>
      <charset val="128"/>
    </font>
    <font>
      <sz val="12"/>
      <color rgb="FFFF0000"/>
      <name val="ＭＳ Ｐゴシック"/>
      <family val="3"/>
      <charset val="128"/>
    </font>
    <font>
      <sz val="12"/>
      <name val="ＭＳ Ｐゴシック"/>
      <family val="3"/>
      <charset val="128"/>
    </font>
    <font>
      <b/>
      <sz val="11"/>
      <color theme="1"/>
      <name val="ＭＳ Ｐゴシック"/>
      <family val="3"/>
      <charset val="128"/>
    </font>
    <font>
      <sz val="10"/>
      <name val="ＭＳ Ｐゴシック"/>
      <family val="3"/>
      <charset val="128"/>
    </font>
    <font>
      <b/>
      <sz val="12"/>
      <color theme="0"/>
      <name val="ＭＳ Ｐゴシック"/>
      <family val="3"/>
      <charset val="128"/>
    </font>
    <font>
      <b/>
      <sz val="12"/>
      <color theme="1"/>
      <name val="ＭＳ Ｐゴシック"/>
      <family val="3"/>
      <charset val="128"/>
    </font>
    <font>
      <b/>
      <sz val="16"/>
      <color theme="1"/>
      <name val="ＭＳ Ｐゴシック"/>
      <family val="3"/>
      <charset val="128"/>
    </font>
    <font>
      <b/>
      <sz val="15"/>
      <color theme="1"/>
      <name val="ＭＳ Ｐゴシック"/>
      <family val="3"/>
      <charset val="128"/>
    </font>
    <font>
      <b/>
      <sz val="11"/>
      <color rgb="FFFF0000"/>
      <name val="ＭＳ Ｐゴシック"/>
      <family val="3"/>
      <charset val="128"/>
    </font>
    <font>
      <sz val="10"/>
      <color theme="1"/>
      <name val="ＭＳ Ｐゴシック"/>
      <family val="3"/>
      <charset val="128"/>
    </font>
    <font>
      <b/>
      <sz val="10"/>
      <color theme="1"/>
      <name val="ＭＳ Ｐゴシック"/>
      <family val="3"/>
      <charset val="128"/>
    </font>
    <font>
      <sz val="10"/>
      <color rgb="FF000000"/>
      <name val="Times New Roman"/>
      <family val="1"/>
    </font>
    <font>
      <b/>
      <sz val="10"/>
      <name val="游ゴシック"/>
      <family val="3"/>
      <charset val="128"/>
      <scheme val="minor"/>
    </font>
    <font>
      <sz val="6"/>
      <name val="ＭＳ Ｐゴシック"/>
      <family val="3"/>
      <charset val="128"/>
    </font>
    <font>
      <sz val="10"/>
      <name val="游ゴシック"/>
      <family val="3"/>
      <charset val="128"/>
      <scheme val="minor"/>
    </font>
    <font>
      <u/>
      <sz val="11"/>
      <color theme="10"/>
      <name val="游ゴシック"/>
      <family val="2"/>
      <charset val="128"/>
      <scheme val="minor"/>
    </font>
    <font>
      <sz val="14"/>
      <color rgb="FFFF0000"/>
      <name val="ＤＦ特太ゴシック体"/>
      <family val="3"/>
      <charset val="128"/>
    </font>
    <font>
      <sz val="11"/>
      <color rgb="FFFF0000"/>
      <name val="游ゴシック"/>
      <family val="2"/>
      <charset val="128"/>
      <scheme val="minor"/>
    </font>
    <font>
      <sz val="11"/>
      <color theme="1"/>
      <name val="BIZ UDゴシック"/>
      <family val="3"/>
      <charset val="128"/>
    </font>
    <font>
      <sz val="20"/>
      <color theme="1"/>
      <name val="HGP創英角ﾎﾟｯﾌﾟ体"/>
      <family val="3"/>
      <charset val="128"/>
    </font>
    <font>
      <sz val="14"/>
      <color rgb="FFFF0000"/>
      <name val="HGP創英角ﾎﾟｯﾌﾟ体"/>
      <family val="3"/>
      <charset val="128"/>
    </font>
    <font>
      <sz val="11"/>
      <name val="ＭＳ Ｐゴシック"/>
      <family val="3"/>
      <charset val="128"/>
    </font>
    <font>
      <sz val="11"/>
      <color rgb="FFFF0000"/>
      <name val="游ゴシック"/>
      <family val="3"/>
      <charset val="128"/>
      <scheme val="minor"/>
    </font>
    <font>
      <sz val="11"/>
      <color rgb="FFFF0000"/>
      <name val="ＭＳ Ｐゴシック"/>
      <family val="3"/>
      <charset val="128"/>
    </font>
    <font>
      <sz val="18"/>
      <color theme="0"/>
      <name val="ＤＦ特太ゴシック体"/>
      <family val="3"/>
      <charset val="128"/>
    </font>
    <font>
      <sz val="10"/>
      <color theme="1"/>
      <name val="AR Pゴシック体M"/>
      <family val="3"/>
      <charset val="128"/>
    </font>
    <font>
      <sz val="11"/>
      <color theme="1"/>
      <name val="HGS創英角ﾎﾟｯﾌﾟ体"/>
      <family val="3"/>
      <charset val="128"/>
    </font>
    <font>
      <sz val="18"/>
      <color theme="1"/>
      <name val="HGP創英角ﾎﾟｯﾌﾟ体"/>
      <family val="3"/>
      <charset val="128"/>
    </font>
    <font>
      <sz val="18"/>
      <color theme="7"/>
      <name val="ＤＦ特太ゴシック体"/>
      <family val="3"/>
      <charset val="128"/>
    </font>
    <font>
      <sz val="18"/>
      <color theme="6" tint="0.79998168889431442"/>
      <name val="ＤＦ特太ゴシック体"/>
      <family val="3"/>
      <charset val="128"/>
    </font>
    <font>
      <sz val="18"/>
      <color rgb="FFFFCCFF"/>
      <name val="ＤＦ特太ゴシック体"/>
      <family val="3"/>
      <charset val="128"/>
    </font>
    <font>
      <sz val="12"/>
      <color rgb="FFFF0000"/>
      <name val="HGP創英角ﾎﾟｯﾌﾟ体"/>
      <family val="3"/>
      <charset val="128"/>
    </font>
    <font>
      <u/>
      <sz val="11"/>
      <color rgb="FFFF0000"/>
      <name val="游ゴシック"/>
      <family val="2"/>
      <charset val="128"/>
      <scheme val="minor"/>
    </font>
    <font>
      <sz val="11"/>
      <color rgb="FFFF0000"/>
      <name val="HGP創英角ﾎﾟｯﾌﾟ体"/>
      <family val="3"/>
      <charset val="128"/>
    </font>
    <font>
      <u/>
      <sz val="14"/>
      <color theme="10"/>
      <name val="ＤＦ特太ゴシック体"/>
      <family val="3"/>
      <charset val="128"/>
    </font>
    <font>
      <sz val="16"/>
      <color theme="1"/>
      <name val="ＭＳ Ｐゴシック"/>
      <family val="3"/>
      <charset val="128"/>
    </font>
  </fonts>
  <fills count="13">
    <fill>
      <patternFill patternType="none"/>
    </fill>
    <fill>
      <patternFill patternType="gray125"/>
    </fill>
    <fill>
      <patternFill patternType="solid">
        <fgColor rgb="FFFFFF00"/>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FFC000"/>
        <bgColor indexed="64"/>
      </patternFill>
    </fill>
    <fill>
      <patternFill patternType="solid">
        <fgColor theme="8" tint="0.79998168889431442"/>
        <bgColor indexed="64"/>
      </patternFill>
    </fill>
    <fill>
      <patternFill patternType="solid">
        <fgColor theme="0"/>
        <bgColor indexed="64"/>
      </patternFill>
    </fill>
    <fill>
      <patternFill patternType="solid">
        <fgColor theme="2" tint="-0.499984740745262"/>
        <bgColor indexed="64"/>
      </patternFill>
    </fill>
    <fill>
      <patternFill patternType="solid">
        <fgColor theme="7" tint="0.79998168889431442"/>
        <bgColor indexed="64"/>
      </patternFill>
    </fill>
    <fill>
      <patternFill patternType="solid">
        <fgColor theme="1" tint="0.499984740745262"/>
        <bgColor indexed="64"/>
      </patternFill>
    </fill>
    <fill>
      <patternFill patternType="solid">
        <fgColor rgb="FFFFCCFF"/>
        <bgColor indexed="64"/>
      </patternFill>
    </fill>
    <fill>
      <patternFill patternType="solid">
        <fgColor theme="9" tint="0.79998168889431442"/>
        <bgColor indexed="64"/>
      </patternFill>
    </fill>
  </fills>
  <borders count="1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double">
        <color indexed="64"/>
      </bottom>
      <diagonal/>
    </border>
    <border>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right/>
      <top style="double">
        <color indexed="64"/>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double">
        <color indexed="64"/>
      </bottom>
      <diagonal/>
    </border>
    <border>
      <left/>
      <right style="thin">
        <color indexed="64"/>
      </right>
      <top/>
      <bottom style="double">
        <color indexed="64"/>
      </bottom>
      <diagonal/>
    </border>
    <border>
      <left style="medium">
        <color indexed="64"/>
      </left>
      <right/>
      <top style="medium">
        <color indexed="64"/>
      </top>
      <bottom/>
      <diagonal/>
    </border>
    <border diagonalUp="1" diagonalDown="1">
      <left style="thin">
        <color indexed="64"/>
      </left>
      <right style="thin">
        <color indexed="64"/>
      </right>
      <top style="medium">
        <color indexed="64"/>
      </top>
      <bottom style="thin">
        <color indexed="64"/>
      </bottom>
      <diagonal style="thin">
        <color indexed="64"/>
      </diagonal>
    </border>
    <border diagonalUp="1" diagonalDown="1">
      <left style="medium">
        <color indexed="64"/>
      </left>
      <right style="thin">
        <color indexed="64"/>
      </right>
      <top style="medium">
        <color indexed="64"/>
      </top>
      <bottom style="thin">
        <color indexed="64"/>
      </bottom>
      <diagonal style="thin">
        <color indexed="64"/>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medium">
        <color indexed="64"/>
      </top>
      <bottom/>
      <diagonal/>
    </border>
    <border>
      <left/>
      <right style="thin">
        <color indexed="64"/>
      </right>
      <top style="medium">
        <color indexed="64"/>
      </top>
      <bottom/>
      <diagonal/>
    </border>
    <border>
      <left style="thin">
        <color indexed="64"/>
      </left>
      <right style="thick">
        <color auto="1"/>
      </right>
      <top style="medium">
        <color indexed="64"/>
      </top>
      <bottom style="thin">
        <color indexed="64"/>
      </bottom>
      <diagonal/>
    </border>
    <border>
      <left style="thick">
        <color auto="1"/>
      </left>
      <right/>
      <top/>
      <bottom style="double">
        <color indexed="64"/>
      </bottom>
      <diagonal/>
    </border>
    <border>
      <left style="thin">
        <color indexed="64"/>
      </left>
      <right style="thick">
        <color auto="1"/>
      </right>
      <top style="thin">
        <color indexed="64"/>
      </top>
      <bottom style="double">
        <color indexed="64"/>
      </bottom>
      <diagonal/>
    </border>
    <border>
      <left style="thick">
        <color auto="1"/>
      </left>
      <right/>
      <top/>
      <bottom/>
      <diagonal/>
    </border>
    <border>
      <left style="thin">
        <color indexed="64"/>
      </left>
      <right style="thick">
        <color auto="1"/>
      </right>
      <top/>
      <bottom style="thin">
        <color indexed="64"/>
      </bottom>
      <diagonal/>
    </border>
    <border>
      <left style="thick">
        <color auto="1"/>
      </left>
      <right/>
      <top style="thick">
        <color auto="1"/>
      </top>
      <bottom style="thick">
        <color auto="1"/>
      </bottom>
      <diagonal/>
    </border>
    <border>
      <left/>
      <right/>
      <top style="thick">
        <color auto="1"/>
      </top>
      <bottom style="thick">
        <color auto="1"/>
      </bottom>
      <diagonal/>
    </border>
    <border>
      <left style="thin">
        <color indexed="64"/>
      </left>
      <right style="thin">
        <color indexed="64"/>
      </right>
      <top style="thick">
        <color auto="1"/>
      </top>
      <bottom style="thick">
        <color auto="1"/>
      </bottom>
      <diagonal/>
    </border>
    <border>
      <left style="thin">
        <color indexed="64"/>
      </left>
      <right style="thick">
        <color auto="1"/>
      </right>
      <top style="thick">
        <color auto="1"/>
      </top>
      <bottom style="thick">
        <color auto="1"/>
      </bottom>
      <diagonal/>
    </border>
    <border>
      <left style="thick">
        <color indexed="64"/>
      </left>
      <right style="thin">
        <color indexed="64"/>
      </right>
      <top style="thick">
        <color indexed="64"/>
      </top>
      <bottom style="medium">
        <color indexed="64"/>
      </bottom>
      <diagonal/>
    </border>
    <border>
      <left style="thin">
        <color indexed="64"/>
      </left>
      <right/>
      <top style="thick">
        <color indexed="64"/>
      </top>
      <bottom style="medium">
        <color indexed="64"/>
      </bottom>
      <diagonal/>
    </border>
    <border>
      <left style="thin">
        <color indexed="64"/>
      </left>
      <right style="thin">
        <color indexed="64"/>
      </right>
      <top style="thick">
        <color indexed="64"/>
      </top>
      <bottom style="medium">
        <color indexed="64"/>
      </bottom>
      <diagonal/>
    </border>
    <border>
      <left style="thin">
        <color indexed="64"/>
      </left>
      <right style="thick">
        <color indexed="64"/>
      </right>
      <top style="thick">
        <color indexed="64"/>
      </top>
      <bottom style="medium">
        <color indexed="64"/>
      </bottom>
      <diagonal/>
    </border>
    <border>
      <left style="thick">
        <color indexed="64"/>
      </left>
      <right style="thin">
        <color indexed="64"/>
      </right>
      <top/>
      <bottom/>
      <diagonal/>
    </border>
    <border>
      <left style="thin">
        <color indexed="64"/>
      </left>
      <right style="thick">
        <color indexed="64"/>
      </right>
      <top style="thin">
        <color indexed="64"/>
      </top>
      <bottom style="thin">
        <color indexed="64"/>
      </bottom>
      <diagonal/>
    </border>
    <border>
      <left style="thin">
        <color indexed="64"/>
      </left>
      <right style="thick">
        <color indexed="64"/>
      </right>
      <top style="thin">
        <color indexed="64"/>
      </top>
      <bottom/>
      <diagonal/>
    </border>
    <border>
      <left style="thick">
        <color indexed="64"/>
      </left>
      <right/>
      <top style="double">
        <color indexed="64"/>
      </top>
      <bottom style="medium">
        <color indexed="64"/>
      </bottom>
      <diagonal/>
    </border>
    <border>
      <left style="thin">
        <color indexed="64"/>
      </left>
      <right style="thick">
        <color indexed="64"/>
      </right>
      <top style="double">
        <color indexed="64"/>
      </top>
      <bottom style="medium">
        <color indexed="64"/>
      </bottom>
      <diagonal/>
    </border>
    <border>
      <left style="thick">
        <color indexed="64"/>
      </left>
      <right style="thin">
        <color indexed="64"/>
      </right>
      <top style="medium">
        <color indexed="64"/>
      </top>
      <bottom/>
      <diagonal/>
    </border>
    <border>
      <left style="thick">
        <color indexed="64"/>
      </left>
      <right style="thin">
        <color indexed="64"/>
      </right>
      <top/>
      <bottom style="medium">
        <color indexed="64"/>
      </bottom>
      <diagonal/>
    </border>
    <border>
      <left style="thin">
        <color indexed="64"/>
      </left>
      <right style="thick">
        <color indexed="64"/>
      </right>
      <top style="thin">
        <color indexed="64"/>
      </top>
      <bottom style="medium">
        <color indexed="64"/>
      </bottom>
      <diagonal/>
    </border>
    <border>
      <left style="thick">
        <color indexed="64"/>
      </left>
      <right style="thin">
        <color indexed="64"/>
      </right>
      <top/>
      <bottom style="double">
        <color indexed="64"/>
      </bottom>
      <diagonal/>
    </border>
    <border>
      <left style="thick">
        <color indexed="64"/>
      </left>
      <right/>
      <top style="double">
        <color indexed="64"/>
      </top>
      <bottom style="thick">
        <color indexed="64"/>
      </bottom>
      <diagonal/>
    </border>
    <border>
      <left/>
      <right/>
      <top style="double">
        <color indexed="64"/>
      </top>
      <bottom style="thick">
        <color indexed="64"/>
      </bottom>
      <diagonal/>
    </border>
    <border>
      <left/>
      <right style="thin">
        <color indexed="64"/>
      </right>
      <top style="double">
        <color indexed="64"/>
      </top>
      <bottom style="thick">
        <color indexed="64"/>
      </bottom>
      <diagonal/>
    </border>
    <border>
      <left style="thin">
        <color indexed="64"/>
      </left>
      <right style="thin">
        <color indexed="64"/>
      </right>
      <top style="double">
        <color indexed="64"/>
      </top>
      <bottom style="thick">
        <color indexed="64"/>
      </bottom>
      <diagonal/>
    </border>
    <border>
      <left style="thin">
        <color indexed="64"/>
      </left>
      <right style="thick">
        <color indexed="64"/>
      </right>
      <top style="double">
        <color indexed="64"/>
      </top>
      <bottom style="thick">
        <color indexed="64"/>
      </bottom>
      <diagonal/>
    </border>
    <border>
      <left style="thick">
        <color auto="1"/>
      </left>
      <right style="thin">
        <color auto="1"/>
      </right>
      <top style="double">
        <color auto="1"/>
      </top>
      <bottom style="thick">
        <color auto="1"/>
      </bottom>
      <diagonal/>
    </border>
    <border>
      <left/>
      <right/>
      <top style="thin">
        <color auto="1"/>
      </top>
      <bottom style="hair">
        <color auto="1"/>
      </bottom>
      <diagonal/>
    </border>
    <border>
      <left/>
      <right style="thin">
        <color indexed="64"/>
      </right>
      <top style="thin">
        <color auto="1"/>
      </top>
      <bottom style="hair">
        <color auto="1"/>
      </bottom>
      <diagonal/>
    </border>
    <border>
      <left style="thin">
        <color indexed="64"/>
      </left>
      <right/>
      <top style="thin">
        <color auto="1"/>
      </top>
      <bottom style="hair">
        <color auto="1"/>
      </bottom>
      <diagonal/>
    </border>
    <border>
      <left style="thin">
        <color indexed="64"/>
      </left>
      <right style="thin">
        <color indexed="64"/>
      </right>
      <top style="thin">
        <color auto="1"/>
      </top>
      <bottom style="hair">
        <color auto="1"/>
      </bottom>
      <diagonal/>
    </border>
    <border>
      <left style="thin">
        <color indexed="64"/>
      </left>
      <right style="thick">
        <color auto="1"/>
      </right>
      <top style="thin">
        <color auto="1"/>
      </top>
      <bottom style="hair">
        <color auto="1"/>
      </bottom>
      <diagonal/>
    </border>
    <border>
      <left style="thin">
        <color indexed="64"/>
      </left>
      <right style="thin">
        <color indexed="64"/>
      </right>
      <top style="hair">
        <color auto="1"/>
      </top>
      <bottom style="double">
        <color indexed="64"/>
      </bottom>
      <diagonal/>
    </border>
    <border diagonalUp="1">
      <left style="thin">
        <color indexed="64"/>
      </left>
      <right/>
      <top style="hair">
        <color auto="1"/>
      </top>
      <bottom style="double">
        <color indexed="64"/>
      </bottom>
      <diagonal style="thin">
        <color indexed="64"/>
      </diagonal>
    </border>
    <border diagonalUp="1">
      <left/>
      <right/>
      <top style="hair">
        <color auto="1"/>
      </top>
      <bottom style="double">
        <color indexed="64"/>
      </bottom>
      <diagonal style="thin">
        <color indexed="64"/>
      </diagonal>
    </border>
    <border>
      <left style="thin">
        <color indexed="64"/>
      </left>
      <right/>
      <top style="double">
        <color indexed="64"/>
      </top>
      <bottom/>
      <diagonal/>
    </border>
    <border>
      <left style="medium">
        <color indexed="64"/>
      </left>
      <right/>
      <top/>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hair">
        <color indexed="64"/>
      </top>
      <bottom style="double">
        <color indexed="64"/>
      </bottom>
      <diagonal/>
    </border>
    <border>
      <left style="thin">
        <color indexed="64"/>
      </left>
      <right/>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hair">
        <color indexed="64"/>
      </top>
      <bottom style="hair">
        <color indexed="64"/>
      </bottom>
      <diagonal/>
    </border>
    <border>
      <left style="thin">
        <color indexed="64"/>
      </left>
      <right/>
      <top style="medium">
        <color indexed="64"/>
      </top>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right style="medium">
        <color indexed="64"/>
      </right>
      <top style="medium">
        <color indexed="64"/>
      </top>
      <bottom/>
      <diagonal/>
    </border>
    <border>
      <left/>
      <right style="medium">
        <color indexed="64"/>
      </right>
      <top style="thin">
        <color indexed="64"/>
      </top>
      <bottom/>
      <diagonal/>
    </border>
    <border>
      <left/>
      <right style="medium">
        <color indexed="64"/>
      </right>
      <top/>
      <bottom/>
      <diagonal/>
    </border>
    <border>
      <left style="thin">
        <color indexed="64"/>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uble">
        <color indexed="64"/>
      </top>
      <bottom/>
      <diagonal/>
    </border>
    <border>
      <left style="medium">
        <color indexed="64"/>
      </left>
      <right/>
      <top style="medium">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double">
        <color indexed="64"/>
      </top>
      <bottom/>
      <diagonal/>
    </border>
    <border>
      <left/>
      <right/>
      <top style="double">
        <color indexed="64"/>
      </top>
      <bottom/>
      <diagonal/>
    </border>
    <border>
      <left/>
      <right style="medium">
        <color indexed="64"/>
      </right>
      <top style="double">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top style="double">
        <color indexed="64"/>
      </top>
      <bottom style="medium">
        <color indexed="64"/>
      </bottom>
      <diagonal/>
    </border>
    <border diagonalUp="1" diagonalDown="1">
      <left style="thin">
        <color indexed="64"/>
      </left>
      <right/>
      <top style="thin">
        <color indexed="64"/>
      </top>
      <bottom style="medium">
        <color indexed="64"/>
      </bottom>
      <diagonal style="thin">
        <color indexed="64"/>
      </diagonal>
    </border>
    <border diagonalUp="1" diagonalDown="1">
      <left/>
      <right/>
      <top style="thin">
        <color indexed="64"/>
      </top>
      <bottom style="medium">
        <color indexed="64"/>
      </bottom>
      <diagonal style="thin">
        <color indexed="64"/>
      </diagonal>
    </border>
    <border diagonalUp="1" diagonalDown="1">
      <left/>
      <right style="thin">
        <color indexed="64"/>
      </right>
      <top style="thin">
        <color indexed="64"/>
      </top>
      <bottom style="medium">
        <color indexed="64"/>
      </bottom>
      <diagonal style="thin">
        <color indexed="64"/>
      </diagonal>
    </border>
    <border>
      <left style="medium">
        <color indexed="64"/>
      </left>
      <right style="thin">
        <color indexed="64"/>
      </right>
      <top style="double">
        <color indexed="64"/>
      </top>
      <bottom/>
      <diagonal/>
    </border>
    <border>
      <left style="medium">
        <color indexed="64"/>
      </left>
      <right/>
      <top style="thin">
        <color indexed="64"/>
      </top>
      <bottom style="double">
        <color indexed="64"/>
      </bottom>
      <diagonal/>
    </border>
    <border>
      <left style="thick">
        <color auto="1"/>
      </left>
      <right/>
      <top style="thick">
        <color auto="1"/>
      </top>
      <bottom/>
      <diagonal/>
    </border>
    <border>
      <left style="thick">
        <color auto="1"/>
      </left>
      <right/>
      <top style="double">
        <color indexed="64"/>
      </top>
      <bottom/>
      <diagonal/>
    </border>
    <border>
      <left/>
      <right style="thin">
        <color indexed="64"/>
      </right>
      <top style="thick">
        <color auto="1"/>
      </top>
      <bottom/>
      <diagonal/>
    </border>
    <border>
      <left style="thin">
        <color indexed="64"/>
      </left>
      <right style="thick">
        <color indexed="64"/>
      </right>
      <top style="double">
        <color indexed="64"/>
      </top>
      <bottom style="hair">
        <color indexed="64"/>
      </bottom>
      <diagonal/>
    </border>
    <border>
      <left style="thin">
        <color indexed="64"/>
      </left>
      <right style="thick">
        <color auto="1"/>
      </right>
      <top/>
      <bottom style="double">
        <color indexed="64"/>
      </bottom>
      <diagonal/>
    </border>
    <border>
      <left style="thin">
        <color indexed="64"/>
      </left>
      <right style="thin">
        <color indexed="64"/>
      </right>
      <top style="double">
        <color indexed="64"/>
      </top>
      <bottom style="hair">
        <color indexed="64"/>
      </bottom>
      <diagonal/>
    </border>
    <border>
      <left/>
      <right/>
      <top style="double">
        <color indexed="64"/>
      </top>
      <bottom style="hair">
        <color indexed="64"/>
      </bottom>
      <diagonal/>
    </border>
    <border>
      <left/>
      <right style="thin">
        <color indexed="64"/>
      </right>
      <top style="double">
        <color indexed="64"/>
      </top>
      <bottom style="hair">
        <color indexed="64"/>
      </bottom>
      <diagonal/>
    </border>
    <border>
      <left style="thin">
        <color indexed="64"/>
      </left>
      <right style="thick">
        <color auto="1"/>
      </right>
      <top style="thick">
        <color auto="1"/>
      </top>
      <bottom style="hair">
        <color indexed="64"/>
      </bottom>
      <diagonal/>
    </border>
    <border>
      <left style="thin">
        <color indexed="64"/>
      </left>
      <right style="thin">
        <color indexed="64"/>
      </right>
      <top style="thick">
        <color auto="1"/>
      </top>
      <bottom style="hair">
        <color indexed="64"/>
      </bottom>
      <diagonal/>
    </border>
    <border>
      <left/>
      <right/>
      <top style="thick">
        <color auto="1"/>
      </top>
      <bottom style="hair">
        <color indexed="64"/>
      </bottom>
      <diagonal/>
    </border>
    <border>
      <left/>
      <right style="thin">
        <color indexed="64"/>
      </right>
      <top style="thick">
        <color auto="1"/>
      </top>
      <bottom style="hair">
        <color indexed="64"/>
      </bottom>
      <diagonal/>
    </border>
    <border>
      <left style="thin">
        <color indexed="64"/>
      </left>
      <right/>
      <top style="thick">
        <color auto="1"/>
      </top>
      <bottom style="hair">
        <color indexed="64"/>
      </bottom>
      <diagonal/>
    </border>
    <border>
      <left style="thin">
        <color indexed="64"/>
      </left>
      <right/>
      <top style="double">
        <color indexed="64"/>
      </top>
      <bottom style="hair">
        <color indexed="64"/>
      </bottom>
      <diagonal/>
    </border>
    <border diagonalUp="1">
      <left/>
      <right style="thick">
        <color auto="1"/>
      </right>
      <top style="hair">
        <color auto="1"/>
      </top>
      <bottom style="double">
        <color indexed="64"/>
      </bottom>
      <diagonal style="thin">
        <color indexed="64"/>
      </diagonal>
    </border>
    <border>
      <left style="medium">
        <color indexed="64"/>
      </left>
      <right/>
      <top style="double">
        <color indexed="64"/>
      </top>
      <bottom style="double">
        <color indexed="64"/>
      </bottom>
      <diagonal/>
    </border>
    <border>
      <left/>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right style="medium">
        <color indexed="64"/>
      </right>
      <top style="double">
        <color indexed="64"/>
      </top>
      <bottom style="double">
        <color indexed="64"/>
      </bottom>
      <diagonal/>
    </border>
    <border>
      <left style="medium">
        <color indexed="64"/>
      </left>
      <right style="thin">
        <color indexed="64"/>
      </right>
      <top style="double">
        <color indexed="64"/>
      </top>
      <bottom style="medium">
        <color indexed="64"/>
      </bottom>
      <diagonal/>
    </border>
    <border>
      <left/>
      <right style="medium">
        <color indexed="64"/>
      </right>
      <top style="double">
        <color indexed="64"/>
      </top>
      <bottom style="medium">
        <color indexed="64"/>
      </bottom>
      <diagonal/>
    </border>
  </borders>
  <cellStyleXfs count="4">
    <xf numFmtId="0" fontId="0" fillId="0" borderId="0">
      <alignment vertical="center"/>
    </xf>
    <xf numFmtId="38" fontId="6" fillId="0" borderId="0" applyFont="0" applyFill="0" applyBorder="0" applyAlignment="0" applyProtection="0">
      <alignment vertical="center"/>
    </xf>
    <xf numFmtId="0" fontId="24" fillId="0" borderId="0"/>
    <xf numFmtId="0" fontId="28" fillId="0" borderId="0" applyNumberFormat="0" applyFill="0" applyBorder="0" applyAlignment="0" applyProtection="0">
      <alignment vertical="center"/>
    </xf>
  </cellStyleXfs>
  <cellXfs count="583">
    <xf numFmtId="0" fontId="0" fillId="0" borderId="0" xfId="0">
      <alignment vertical="center"/>
    </xf>
    <xf numFmtId="49" fontId="3" fillId="0" borderId="0" xfId="0" applyNumberFormat="1" applyFont="1" applyAlignment="1">
      <alignment horizontal="center" vertical="center"/>
    </xf>
    <xf numFmtId="49" fontId="2" fillId="0" borderId="0" xfId="0" applyNumberFormat="1" applyFont="1">
      <alignment vertical="center"/>
    </xf>
    <xf numFmtId="49" fontId="4" fillId="0" borderId="0" xfId="0" applyNumberFormat="1" applyFont="1" applyBorder="1">
      <alignment vertical="center"/>
    </xf>
    <xf numFmtId="49" fontId="2" fillId="0" borderId="0" xfId="0" applyNumberFormat="1" applyFont="1" applyBorder="1" applyAlignment="1">
      <alignment horizontal="center" vertical="center"/>
    </xf>
    <xf numFmtId="49" fontId="2" fillId="0" borderId="0" xfId="0" applyNumberFormat="1" applyFont="1" applyBorder="1">
      <alignment vertical="center"/>
    </xf>
    <xf numFmtId="49" fontId="4" fillId="0" borderId="0" xfId="0" applyNumberFormat="1" applyFont="1">
      <alignment vertical="center"/>
    </xf>
    <xf numFmtId="49" fontId="2" fillId="0" borderId="0" xfId="0" applyNumberFormat="1" applyFont="1" applyAlignment="1">
      <alignment horizontal="center" vertical="center"/>
    </xf>
    <xf numFmtId="176" fontId="2" fillId="0" borderId="0" xfId="1" applyNumberFormat="1" applyFont="1">
      <alignment vertical="center"/>
    </xf>
    <xf numFmtId="49" fontId="3" fillId="0" borderId="0" xfId="0" applyNumberFormat="1" applyFont="1">
      <alignment vertical="center"/>
    </xf>
    <xf numFmtId="49" fontId="9" fillId="0" borderId="0" xfId="0" applyNumberFormat="1" applyFont="1">
      <alignment vertical="center"/>
    </xf>
    <xf numFmtId="176" fontId="7" fillId="0" borderId="20" xfId="1" applyNumberFormat="1" applyFont="1" applyFill="1" applyBorder="1">
      <alignment vertical="center"/>
    </xf>
    <xf numFmtId="0" fontId="7" fillId="2" borderId="1" xfId="0" applyFont="1" applyFill="1" applyBorder="1">
      <alignment vertical="center"/>
    </xf>
    <xf numFmtId="176" fontId="7" fillId="2" borderId="1" xfId="1" applyNumberFormat="1" applyFont="1" applyFill="1" applyBorder="1">
      <alignment vertical="center"/>
    </xf>
    <xf numFmtId="176" fontId="7" fillId="0" borderId="1" xfId="1" applyNumberFormat="1" applyFont="1" applyFill="1" applyBorder="1">
      <alignment vertical="center"/>
    </xf>
    <xf numFmtId="176" fontId="7" fillId="0" borderId="23" xfId="1" applyNumberFormat="1" applyFont="1" applyFill="1" applyBorder="1">
      <alignment vertical="center"/>
    </xf>
    <xf numFmtId="176" fontId="7" fillId="2" borderId="14" xfId="1" applyNumberFormat="1" applyFont="1" applyFill="1" applyBorder="1">
      <alignment vertical="center"/>
    </xf>
    <xf numFmtId="176" fontId="7" fillId="0" borderId="14" xfId="1" applyNumberFormat="1" applyFont="1" applyFill="1" applyBorder="1">
      <alignment vertical="center"/>
    </xf>
    <xf numFmtId="49" fontId="3" fillId="0" borderId="0" xfId="0" applyNumberFormat="1" applyFont="1" applyAlignment="1">
      <alignment horizontal="left" vertical="center"/>
    </xf>
    <xf numFmtId="0" fontId="3" fillId="0" borderId="0" xfId="0" applyFont="1">
      <alignment vertical="center"/>
    </xf>
    <xf numFmtId="49" fontId="3" fillId="0" borderId="0" xfId="0" applyNumberFormat="1" applyFont="1" applyBorder="1">
      <alignment vertical="center"/>
    </xf>
    <xf numFmtId="49" fontId="5" fillId="0" borderId="0" xfId="0" applyNumberFormat="1" applyFont="1" applyAlignment="1">
      <alignment horizontal="center" vertical="center"/>
    </xf>
    <xf numFmtId="49" fontId="11" fillId="0" borderId="0" xfId="0" applyNumberFormat="1" applyFont="1">
      <alignment vertical="center"/>
    </xf>
    <xf numFmtId="0" fontId="7" fillId="2" borderId="2" xfId="0" applyFont="1" applyFill="1" applyBorder="1">
      <alignment vertical="center"/>
    </xf>
    <xf numFmtId="176" fontId="7" fillId="2" borderId="2" xfId="1" applyNumberFormat="1" applyFont="1" applyFill="1" applyBorder="1">
      <alignment vertical="center"/>
    </xf>
    <xf numFmtId="176" fontId="7" fillId="0" borderId="2" xfId="1" applyNumberFormat="1" applyFont="1" applyFill="1" applyBorder="1">
      <alignment vertical="center"/>
    </xf>
    <xf numFmtId="49" fontId="2" fillId="0" borderId="0" xfId="0" applyNumberFormat="1" applyFont="1" applyAlignment="1">
      <alignment vertical="center" wrapText="1"/>
    </xf>
    <xf numFmtId="0" fontId="12" fillId="0" borderId="0" xfId="0" applyFont="1">
      <alignment vertical="center"/>
    </xf>
    <xf numFmtId="0" fontId="12" fillId="0" borderId="5" xfId="0" applyFont="1" applyBorder="1">
      <alignment vertical="center"/>
    </xf>
    <xf numFmtId="0" fontId="17" fillId="8" borderId="6" xfId="0" applyFont="1" applyFill="1" applyBorder="1" applyAlignment="1">
      <alignment horizontal="left" vertical="center"/>
    </xf>
    <xf numFmtId="0" fontId="12" fillId="0" borderId="7" xfId="0" applyFont="1" applyBorder="1">
      <alignment vertical="center"/>
    </xf>
    <xf numFmtId="0" fontId="12" fillId="0" borderId="1" xfId="0" applyFont="1" applyBorder="1">
      <alignment vertical="center"/>
    </xf>
    <xf numFmtId="0" fontId="12" fillId="0" borderId="1" xfId="0" quotePrefix="1" applyFont="1" applyBorder="1">
      <alignment vertical="center"/>
    </xf>
    <xf numFmtId="0" fontId="14" fillId="0" borderId="1" xfId="0" applyFont="1" applyBorder="1">
      <alignment vertical="center"/>
    </xf>
    <xf numFmtId="0" fontId="18" fillId="0" borderId="0" xfId="0" applyFont="1">
      <alignment vertical="center"/>
    </xf>
    <xf numFmtId="0" fontId="19" fillId="0" borderId="0" xfId="0" applyFont="1">
      <alignment vertical="center"/>
    </xf>
    <xf numFmtId="0" fontId="20" fillId="0" borderId="0" xfId="0" applyFont="1">
      <alignment vertical="center"/>
    </xf>
    <xf numFmtId="0" fontId="21" fillId="0" borderId="0" xfId="0" applyFont="1" applyAlignment="1"/>
    <xf numFmtId="0" fontId="22" fillId="0" borderId="0" xfId="0" applyFont="1">
      <alignment vertical="center"/>
    </xf>
    <xf numFmtId="0" fontId="23" fillId="0" borderId="0" xfId="0" applyFont="1">
      <alignment vertical="center"/>
    </xf>
    <xf numFmtId="0" fontId="25" fillId="0" borderId="0" xfId="2" applyFont="1" applyAlignment="1">
      <alignment vertical="center"/>
    </xf>
    <xf numFmtId="0" fontId="27" fillId="6" borderId="0" xfId="2" applyFont="1" applyFill="1" applyAlignment="1">
      <alignment vertical="center"/>
    </xf>
    <xf numFmtId="177" fontId="27" fillId="2" borderId="0" xfId="2" applyNumberFormat="1" applyFont="1" applyFill="1" applyAlignment="1">
      <alignment horizontal="right" vertical="center"/>
    </xf>
    <xf numFmtId="0" fontId="27" fillId="5" borderId="0" xfId="2" applyFont="1" applyFill="1" applyAlignment="1">
      <alignment vertical="center"/>
    </xf>
    <xf numFmtId="0" fontId="2" fillId="0" borderId="0" xfId="0" applyFont="1">
      <alignment vertical="center"/>
    </xf>
    <xf numFmtId="0" fontId="7" fillId="3" borderId="1" xfId="0" applyFont="1" applyFill="1" applyBorder="1" applyAlignment="1">
      <alignment horizontal="center" vertical="center"/>
    </xf>
    <xf numFmtId="0" fontId="7" fillId="3" borderId="2" xfId="0" applyFont="1" applyFill="1" applyBorder="1" applyAlignment="1">
      <alignment horizontal="center" vertical="center"/>
    </xf>
    <xf numFmtId="0" fontId="7" fillId="2" borderId="29" xfId="0" applyFont="1" applyFill="1" applyBorder="1">
      <alignment vertical="center"/>
    </xf>
    <xf numFmtId="176" fontId="7" fillId="2" borderId="29" xfId="1" applyNumberFormat="1" applyFont="1" applyFill="1" applyBorder="1">
      <alignment vertical="center"/>
    </xf>
    <xf numFmtId="0" fontId="19" fillId="0" borderId="0" xfId="0" applyFont="1" applyAlignment="1">
      <alignment horizontal="left" vertical="center"/>
    </xf>
    <xf numFmtId="0" fontId="17" fillId="8" borderId="4" xfId="0" applyFont="1" applyFill="1" applyBorder="1" applyAlignment="1">
      <alignment horizontal="left" vertical="center"/>
    </xf>
    <xf numFmtId="49" fontId="3" fillId="0" borderId="0" xfId="0" applyNumberFormat="1" applyFont="1" applyAlignment="1">
      <alignment horizontal="right" vertical="center"/>
    </xf>
    <xf numFmtId="49" fontId="11" fillId="0" borderId="0" xfId="0" applyNumberFormat="1" applyFont="1" applyAlignment="1">
      <alignment horizontal="right" vertical="center" wrapText="1"/>
    </xf>
    <xf numFmtId="0" fontId="31" fillId="0" borderId="1" xfId="0" applyFont="1" applyBorder="1" applyAlignment="1">
      <alignment horizontal="center" vertical="center"/>
    </xf>
    <xf numFmtId="0" fontId="31" fillId="0" borderId="0" xfId="0" applyFont="1" applyAlignment="1">
      <alignment horizontal="center" vertical="center"/>
    </xf>
    <xf numFmtId="49" fontId="29" fillId="9" borderId="0" xfId="0" applyNumberFormat="1" applyFont="1" applyFill="1" applyAlignment="1" applyProtection="1">
      <alignment horizontal="center" vertical="center"/>
      <protection locked="0"/>
    </xf>
    <xf numFmtId="49" fontId="8" fillId="0" borderId="43" xfId="0" applyNumberFormat="1" applyFont="1" applyBorder="1" applyAlignment="1">
      <alignment horizontal="center" vertical="center"/>
    </xf>
    <xf numFmtId="49" fontId="8" fillId="0" borderId="21" xfId="0" applyNumberFormat="1" applyFont="1" applyBorder="1" applyAlignment="1">
      <alignment horizontal="center" vertical="center"/>
    </xf>
    <xf numFmtId="49" fontId="10" fillId="0" borderId="21" xfId="0" applyNumberFormat="1" applyFont="1" applyBorder="1" applyAlignment="1">
      <alignment horizontal="left" vertical="center" wrapText="1"/>
    </xf>
    <xf numFmtId="49" fontId="10" fillId="0" borderId="21" xfId="0" applyNumberFormat="1" applyFont="1" applyBorder="1" applyAlignment="1">
      <alignment horizontal="left" vertical="center"/>
    </xf>
    <xf numFmtId="49" fontId="7" fillId="5" borderId="44" xfId="0" applyNumberFormat="1" applyFont="1" applyFill="1" applyBorder="1" applyAlignment="1">
      <alignment horizontal="center" vertical="center"/>
    </xf>
    <xf numFmtId="49" fontId="7" fillId="5" borderId="28" xfId="0" applyNumberFormat="1" applyFont="1" applyFill="1" applyBorder="1" applyAlignment="1">
      <alignment horizontal="center" vertical="center"/>
    </xf>
    <xf numFmtId="0" fontId="19" fillId="5" borderId="1" xfId="0" applyFont="1" applyFill="1" applyBorder="1" applyAlignment="1">
      <alignment horizontal="center" vertical="center"/>
    </xf>
    <xf numFmtId="0" fontId="30" fillId="0" borderId="0" xfId="0" applyFont="1">
      <alignment vertical="center"/>
    </xf>
    <xf numFmtId="0" fontId="35" fillId="0" borderId="0" xfId="0" applyFont="1">
      <alignment vertical="center"/>
    </xf>
    <xf numFmtId="0" fontId="34" fillId="0" borderId="0" xfId="0" applyFont="1">
      <alignment vertical="center"/>
    </xf>
    <xf numFmtId="0" fontId="36" fillId="0" borderId="0" xfId="0" applyFont="1">
      <alignment vertical="center"/>
    </xf>
    <xf numFmtId="0" fontId="0" fillId="0" borderId="0" xfId="0" applyAlignment="1">
      <alignment horizontal="left" vertical="top"/>
    </xf>
    <xf numFmtId="0" fontId="14" fillId="0" borderId="0" xfId="0" applyFont="1" applyProtection="1">
      <alignment vertical="center"/>
      <protection locked="0"/>
    </xf>
    <xf numFmtId="0" fontId="14" fillId="0" borderId="5" xfId="0" applyFont="1" applyBorder="1" applyProtection="1">
      <alignment vertical="center"/>
      <protection locked="0"/>
    </xf>
    <xf numFmtId="0" fontId="12" fillId="0" borderId="0" xfId="0" applyFont="1" applyProtection="1">
      <alignment vertical="center"/>
      <protection locked="0"/>
    </xf>
    <xf numFmtId="0" fontId="14" fillId="0" borderId="3" xfId="0" applyFont="1" applyBorder="1" applyAlignment="1" applyProtection="1">
      <alignment horizontal="right" vertical="center" wrapText="1"/>
      <protection locked="0"/>
    </xf>
    <xf numFmtId="0" fontId="14" fillId="5" borderId="8" xfId="0" applyFont="1" applyFill="1" applyBorder="1" applyAlignment="1" applyProtection="1">
      <alignment horizontal="center" vertical="center" wrapText="1"/>
      <protection locked="0"/>
    </xf>
    <xf numFmtId="0" fontId="14" fillId="7" borderId="8" xfId="0" applyFont="1" applyFill="1" applyBorder="1" applyAlignment="1" applyProtection="1">
      <alignment vertical="center" wrapText="1"/>
      <protection locked="0"/>
    </xf>
    <xf numFmtId="0" fontId="14" fillId="0" borderId="1" xfId="0" applyFont="1" applyBorder="1" applyAlignment="1" applyProtection="1">
      <alignment vertical="center" wrapText="1"/>
      <protection locked="0"/>
    </xf>
    <xf numFmtId="0" fontId="14" fillId="0" borderId="3" xfId="0" applyFont="1" applyBorder="1" applyAlignment="1" applyProtection="1">
      <alignment vertical="center" wrapText="1"/>
      <protection locked="0"/>
    </xf>
    <xf numFmtId="0" fontId="14" fillId="0" borderId="0" xfId="0" applyFont="1" applyAlignment="1" applyProtection="1">
      <alignment horizontal="center" vertical="center"/>
      <protection locked="0"/>
    </xf>
    <xf numFmtId="0" fontId="14" fillId="0" borderId="8" xfId="0" applyFont="1" applyBorder="1" applyAlignment="1" applyProtection="1">
      <alignment vertical="center" wrapText="1"/>
      <protection locked="0"/>
    </xf>
    <xf numFmtId="0" fontId="14" fillId="0" borderId="0" xfId="0" applyFont="1" applyAlignment="1" applyProtection="1">
      <alignment horizontal="left" vertical="center"/>
      <protection locked="0"/>
    </xf>
    <xf numFmtId="0" fontId="14" fillId="0" borderId="8" xfId="0" applyFont="1" applyBorder="1" applyProtection="1">
      <alignment vertical="center"/>
      <protection locked="0"/>
    </xf>
    <xf numFmtId="0" fontId="14" fillId="5" borderId="1" xfId="0" applyFont="1" applyFill="1" applyBorder="1" applyAlignment="1" applyProtection="1">
      <alignment horizontal="center" vertical="center" wrapText="1"/>
      <protection locked="0"/>
    </xf>
    <xf numFmtId="0" fontId="12" fillId="0" borderId="3" xfId="0" applyFont="1" applyBorder="1" applyAlignment="1" applyProtection="1">
      <alignment vertical="center" wrapText="1"/>
      <protection locked="0"/>
    </xf>
    <xf numFmtId="0" fontId="12" fillId="0" borderId="0" xfId="0" applyFont="1" applyAlignment="1" applyProtection="1">
      <alignment vertical="center" wrapText="1"/>
      <protection locked="0"/>
    </xf>
    <xf numFmtId="0" fontId="12" fillId="0" borderId="1" xfId="0" applyFont="1" applyBorder="1" applyAlignment="1" applyProtection="1">
      <alignment vertical="center" wrapText="1"/>
      <protection locked="0"/>
    </xf>
    <xf numFmtId="0" fontId="13" fillId="0" borderId="0" xfId="0" applyFont="1" applyAlignment="1" applyProtection="1">
      <alignment horizontal="center" vertical="center"/>
      <protection locked="0"/>
    </xf>
    <xf numFmtId="0" fontId="12" fillId="0" borderId="5" xfId="0" applyFont="1" applyBorder="1" applyProtection="1">
      <alignment vertical="center"/>
      <protection locked="0"/>
    </xf>
    <xf numFmtId="0" fontId="12" fillId="0" borderId="3" xfId="0" applyFont="1" applyBorder="1" applyAlignment="1" applyProtection="1">
      <alignment horizontal="right" vertical="center" wrapText="1"/>
      <protection locked="0"/>
    </xf>
    <xf numFmtId="0" fontId="12" fillId="0" borderId="0" xfId="0" applyFont="1" applyAlignment="1" applyProtection="1">
      <alignment horizontal="left" vertical="center"/>
      <protection locked="0"/>
    </xf>
    <xf numFmtId="0" fontId="12" fillId="0" borderId="0" xfId="0" applyFont="1" applyAlignment="1" applyProtection="1">
      <alignment horizontal="right" vertical="center" wrapText="1"/>
      <protection locked="0"/>
    </xf>
    <xf numFmtId="0" fontId="12" fillId="0" borderId="0" xfId="0" applyFont="1" applyFill="1" applyAlignment="1" applyProtection="1">
      <alignment horizontal="right" vertical="center" wrapText="1"/>
      <protection locked="0"/>
    </xf>
    <xf numFmtId="0" fontId="12" fillId="0" borderId="0" xfId="0" applyFont="1" applyFill="1" applyBorder="1" applyAlignment="1" applyProtection="1">
      <alignment horizontal="right" vertical="center" wrapText="1"/>
      <protection locked="0"/>
    </xf>
    <xf numFmtId="0" fontId="14" fillId="0" borderId="0" xfId="0" applyFont="1" applyFill="1" applyBorder="1" applyAlignment="1" applyProtection="1">
      <alignment horizontal="left" vertical="center"/>
      <protection locked="0"/>
    </xf>
    <xf numFmtId="0" fontId="12" fillId="0" borderId="0" xfId="0" applyFont="1" applyFill="1" applyProtection="1">
      <alignment vertical="center"/>
      <protection locked="0"/>
    </xf>
    <xf numFmtId="0" fontId="12" fillId="4" borderId="0" xfId="0" applyFont="1" applyFill="1" applyProtection="1">
      <alignment vertical="center"/>
      <protection locked="0"/>
    </xf>
    <xf numFmtId="0" fontId="7" fillId="3" borderId="1" xfId="0" applyFont="1" applyFill="1" applyBorder="1" applyAlignment="1">
      <alignment vertical="center"/>
    </xf>
    <xf numFmtId="0" fontId="7" fillId="3" borderId="1" xfId="0" applyFont="1" applyFill="1" applyBorder="1" applyAlignment="1">
      <alignment vertical="center" wrapText="1"/>
    </xf>
    <xf numFmtId="0" fontId="7" fillId="3" borderId="29" xfId="0" applyFont="1" applyFill="1" applyBorder="1" applyAlignment="1">
      <alignment vertical="center"/>
    </xf>
    <xf numFmtId="0" fontId="7" fillId="3" borderId="29" xfId="0" applyFont="1" applyFill="1" applyBorder="1" applyAlignment="1">
      <alignment horizontal="center" vertical="center"/>
    </xf>
    <xf numFmtId="176" fontId="7" fillId="0" borderId="29" xfId="1" applyNumberFormat="1" applyFont="1" applyFill="1" applyBorder="1">
      <alignment vertical="center"/>
    </xf>
    <xf numFmtId="0" fontId="38" fillId="0" borderId="0" xfId="0" applyFont="1">
      <alignment vertical="center"/>
    </xf>
    <xf numFmtId="0" fontId="38" fillId="5" borderId="0" xfId="0" applyFont="1" applyFill="1" applyBorder="1" applyAlignment="1">
      <alignment horizontal="center" vertical="center" wrapText="1"/>
    </xf>
    <xf numFmtId="0" fontId="7" fillId="3" borderId="14" xfId="0" applyFont="1" applyFill="1" applyBorder="1" applyAlignment="1">
      <alignment horizontal="center" vertical="center"/>
    </xf>
    <xf numFmtId="0" fontId="7" fillId="3" borderId="14" xfId="0" applyFont="1" applyFill="1" applyBorder="1" applyAlignment="1">
      <alignment vertical="center"/>
    </xf>
    <xf numFmtId="0" fontId="7" fillId="2" borderId="14" xfId="0" applyFont="1" applyFill="1" applyBorder="1">
      <alignment vertical="center"/>
    </xf>
    <xf numFmtId="176" fontId="7" fillId="0" borderId="26" xfId="1" applyNumberFormat="1" applyFont="1" applyFill="1" applyBorder="1">
      <alignment vertical="center"/>
    </xf>
    <xf numFmtId="176" fontId="7" fillId="7" borderId="26" xfId="1" applyNumberFormat="1" applyFont="1" applyFill="1" applyBorder="1">
      <alignment vertical="center"/>
    </xf>
    <xf numFmtId="0" fontId="8" fillId="5" borderId="65" xfId="0" applyFont="1" applyFill="1" applyBorder="1" applyAlignment="1">
      <alignment horizontal="center" vertical="center" wrapText="1"/>
    </xf>
    <xf numFmtId="0" fontId="8" fillId="5" borderId="66" xfId="0" applyFont="1" applyFill="1" applyBorder="1" applyAlignment="1">
      <alignment horizontal="center" vertical="center" wrapText="1"/>
    </xf>
    <xf numFmtId="0" fontId="10" fillId="5" borderId="67" xfId="0" applyFont="1" applyFill="1" applyBorder="1" applyAlignment="1">
      <alignment horizontal="center" vertical="center"/>
    </xf>
    <xf numFmtId="0" fontId="10" fillId="5" borderId="68" xfId="0" applyFont="1" applyFill="1" applyBorder="1" applyAlignment="1">
      <alignment horizontal="center" vertical="center" wrapText="1"/>
    </xf>
    <xf numFmtId="0" fontId="10" fillId="5" borderId="68" xfId="0" applyFont="1" applyFill="1" applyBorder="1" applyAlignment="1">
      <alignment horizontal="center" vertical="center"/>
    </xf>
    <xf numFmtId="0" fontId="10" fillId="5" borderId="69" xfId="0" applyFont="1" applyFill="1" applyBorder="1" applyAlignment="1">
      <alignment horizontal="center" vertical="center"/>
    </xf>
    <xf numFmtId="0" fontId="10" fillId="5" borderId="69" xfId="0" applyFont="1" applyFill="1" applyBorder="1" applyAlignment="1">
      <alignment horizontal="center" vertical="center" wrapText="1"/>
    </xf>
    <xf numFmtId="0" fontId="10" fillId="5" borderId="70" xfId="0" applyFont="1" applyFill="1" applyBorder="1" applyAlignment="1">
      <alignment horizontal="center" vertical="center" wrapText="1"/>
    </xf>
    <xf numFmtId="176" fontId="7" fillId="0" borderId="62" xfId="1" applyNumberFormat="1" applyFont="1" applyBorder="1">
      <alignment vertical="center"/>
    </xf>
    <xf numFmtId="176" fontId="7" fillId="0" borderId="72" xfId="1" applyNumberFormat="1" applyFont="1" applyBorder="1">
      <alignment vertical="center"/>
    </xf>
    <xf numFmtId="176" fontId="7" fillId="0" borderId="73" xfId="1" applyNumberFormat="1" applyFont="1" applyBorder="1">
      <alignment vertical="center"/>
    </xf>
    <xf numFmtId="176" fontId="7" fillId="0" borderId="75" xfId="1" applyNumberFormat="1" applyFont="1" applyBorder="1">
      <alignment vertical="center"/>
    </xf>
    <xf numFmtId="176" fontId="7" fillId="0" borderId="58" xfId="1" applyNumberFormat="1" applyFont="1" applyBorder="1">
      <alignment vertical="center"/>
    </xf>
    <xf numFmtId="176" fontId="7" fillId="0" borderId="78" xfId="1" applyNumberFormat="1" applyFont="1" applyBorder="1">
      <alignment vertical="center"/>
    </xf>
    <xf numFmtId="176" fontId="7" fillId="0" borderId="60" xfId="1" applyNumberFormat="1" applyFont="1" applyBorder="1">
      <alignment vertical="center"/>
    </xf>
    <xf numFmtId="176" fontId="10" fillId="0" borderId="83" xfId="1" applyNumberFormat="1" applyFont="1" applyFill="1" applyBorder="1">
      <alignment vertical="center"/>
    </xf>
    <xf numFmtId="176" fontId="10" fillId="7" borderId="83" xfId="1" applyNumberFormat="1" applyFont="1" applyFill="1" applyBorder="1">
      <alignment vertical="center"/>
    </xf>
    <xf numFmtId="176" fontId="10" fillId="0" borderId="84" xfId="1" applyNumberFormat="1" applyFont="1" applyBorder="1">
      <alignment vertical="center"/>
    </xf>
    <xf numFmtId="0" fontId="7" fillId="7" borderId="86" xfId="0" applyFont="1" applyFill="1" applyBorder="1" applyAlignment="1">
      <alignment vertical="center"/>
    </xf>
    <xf numFmtId="38" fontId="7" fillId="7" borderId="89" xfId="1" applyFont="1" applyFill="1" applyBorder="1" applyAlignment="1">
      <alignment vertical="center"/>
    </xf>
    <xf numFmtId="38" fontId="7" fillId="7" borderId="90" xfId="1" applyFont="1" applyFill="1" applyBorder="1" applyAlignment="1">
      <alignment vertical="center"/>
    </xf>
    <xf numFmtId="0" fontId="7" fillId="7" borderId="87" xfId="0" applyFont="1" applyFill="1" applyBorder="1" applyAlignment="1">
      <alignment vertical="center"/>
    </xf>
    <xf numFmtId="38" fontId="10" fillId="0" borderId="83" xfId="1" applyFont="1" applyBorder="1">
      <alignment vertical="center"/>
    </xf>
    <xf numFmtId="38" fontId="10" fillId="0" borderId="84" xfId="1" applyFont="1" applyBorder="1">
      <alignment vertical="center"/>
    </xf>
    <xf numFmtId="49" fontId="8" fillId="9" borderId="54" xfId="0" applyNumberFormat="1" applyFont="1" applyFill="1" applyBorder="1" applyAlignment="1">
      <alignment vertical="center"/>
    </xf>
    <xf numFmtId="49" fontId="8" fillId="9" borderId="55" xfId="0" applyNumberFormat="1" applyFont="1" applyFill="1" applyBorder="1" applyAlignment="1">
      <alignment vertical="center"/>
    </xf>
    <xf numFmtId="49" fontId="8" fillId="9" borderId="0" xfId="0" applyNumberFormat="1" applyFont="1" applyFill="1" applyBorder="1" applyAlignment="1">
      <alignment vertical="center"/>
    </xf>
    <xf numFmtId="49" fontId="8" fillId="9" borderId="95" xfId="0" applyNumberFormat="1" applyFont="1" applyFill="1" applyBorder="1" applyAlignment="1">
      <alignment vertical="center"/>
    </xf>
    <xf numFmtId="49" fontId="39" fillId="0" borderId="87" xfId="0" applyNumberFormat="1" applyFont="1" applyBorder="1" applyAlignment="1">
      <alignment vertical="center" wrapText="1"/>
    </xf>
    <xf numFmtId="49" fontId="39" fillId="0" borderId="89" xfId="0" applyNumberFormat="1" applyFont="1" applyBorder="1" applyAlignment="1">
      <alignment horizontal="center" vertical="center"/>
    </xf>
    <xf numFmtId="49" fontId="39" fillId="0" borderId="97" xfId="0" applyNumberFormat="1" applyFont="1" applyBorder="1" applyAlignment="1">
      <alignment horizontal="center" vertical="center"/>
    </xf>
    <xf numFmtId="49" fontId="39" fillId="0" borderId="91" xfId="0" applyNumberFormat="1" applyFont="1" applyBorder="1" applyAlignment="1">
      <alignment horizontal="center" vertical="center"/>
    </xf>
    <xf numFmtId="49" fontId="8" fillId="3" borderId="102" xfId="0" applyNumberFormat="1" applyFont="1" applyFill="1" applyBorder="1" applyAlignment="1">
      <alignment vertical="center" wrapText="1"/>
    </xf>
    <xf numFmtId="49" fontId="12" fillId="0" borderId="2" xfId="0" applyNumberFormat="1" applyFont="1" applyBorder="1">
      <alignment vertical="center"/>
    </xf>
    <xf numFmtId="49" fontId="7" fillId="5" borderId="107" xfId="0" applyNumberFormat="1" applyFont="1" applyFill="1" applyBorder="1" applyAlignment="1">
      <alignment horizontal="center" vertical="center"/>
    </xf>
    <xf numFmtId="49" fontId="8" fillId="3" borderId="111" xfId="0" applyNumberFormat="1" applyFont="1" applyFill="1" applyBorder="1" applyAlignment="1">
      <alignment vertical="center" wrapText="1"/>
    </xf>
    <xf numFmtId="49" fontId="7" fillId="0" borderId="100" xfId="0" applyNumberFormat="1" applyFont="1" applyBorder="1" applyAlignment="1">
      <alignment horizontal="distributed" vertical="center"/>
    </xf>
    <xf numFmtId="49" fontId="8" fillId="0" borderId="116" xfId="0" applyNumberFormat="1" applyFont="1" applyFill="1" applyBorder="1" applyAlignment="1">
      <alignment horizontal="center" vertical="center"/>
    </xf>
    <xf numFmtId="49" fontId="7" fillId="0" borderId="1" xfId="0" applyNumberFormat="1" applyFont="1" applyFill="1" applyBorder="1" applyAlignment="1">
      <alignment horizontal="distributed" vertical="center"/>
    </xf>
    <xf numFmtId="49" fontId="7" fillId="0" borderId="115" xfId="0" applyNumberFormat="1" applyFont="1" applyFill="1" applyBorder="1" applyAlignment="1">
      <alignment horizontal="center" vertical="center"/>
    </xf>
    <xf numFmtId="49" fontId="8" fillId="0" borderId="116" xfId="0" applyNumberFormat="1" applyFont="1" applyBorder="1" applyAlignment="1">
      <alignment horizontal="center" vertical="center"/>
    </xf>
    <xf numFmtId="49" fontId="8" fillId="9" borderId="95" xfId="0" applyNumberFormat="1" applyFont="1" applyFill="1" applyBorder="1" applyAlignment="1">
      <alignment horizontal="center" vertical="center"/>
    </xf>
    <xf numFmtId="49" fontId="8" fillId="9" borderId="31" xfId="0" applyNumberFormat="1" applyFont="1" applyFill="1" applyBorder="1" applyAlignment="1">
      <alignment vertical="center"/>
    </xf>
    <xf numFmtId="49" fontId="7" fillId="0" borderId="47" xfId="0" applyNumberFormat="1" applyFont="1" applyFill="1" applyBorder="1" applyAlignment="1">
      <alignment horizontal="center" vertical="center"/>
    </xf>
    <xf numFmtId="49" fontId="7" fillId="0" borderId="50" xfId="0" applyNumberFormat="1" applyFont="1" applyFill="1" applyBorder="1" applyAlignment="1">
      <alignment horizontal="center" vertical="center"/>
    </xf>
    <xf numFmtId="49" fontId="8" fillId="0" borderId="95" xfId="0" applyNumberFormat="1" applyFont="1" applyFill="1" applyBorder="1" applyAlignment="1">
      <alignment horizontal="center" vertical="center"/>
    </xf>
    <xf numFmtId="49" fontId="7" fillId="0" borderId="116" xfId="0" applyNumberFormat="1" applyFont="1" applyFill="1" applyBorder="1" applyAlignment="1">
      <alignment horizontal="center" vertical="center"/>
    </xf>
    <xf numFmtId="49" fontId="7" fillId="0" borderId="23" xfId="0" applyNumberFormat="1" applyFont="1" applyBorder="1" applyAlignment="1">
      <alignment horizontal="distributed" vertical="center"/>
    </xf>
    <xf numFmtId="0" fontId="7" fillId="12" borderId="20" xfId="0" applyNumberFormat="1" applyFont="1" applyFill="1" applyBorder="1" applyAlignment="1">
      <alignment horizontal="center" vertical="center"/>
    </xf>
    <xf numFmtId="0" fontId="7" fillId="12" borderId="1" xfId="0" applyNumberFormat="1" applyFont="1" applyFill="1" applyBorder="1" applyAlignment="1">
      <alignment horizontal="center" vertical="center"/>
    </xf>
    <xf numFmtId="0" fontId="7" fillId="12" borderId="20" xfId="0" applyNumberFormat="1" applyFont="1" applyFill="1" applyBorder="1" applyAlignment="1">
      <alignment horizontal="center" vertical="center" shrinkToFit="1"/>
    </xf>
    <xf numFmtId="0" fontId="7" fillId="12" borderId="1" xfId="0" applyNumberFormat="1" applyFont="1" applyFill="1" applyBorder="1" applyAlignment="1">
      <alignment horizontal="center" vertical="center" shrinkToFit="1"/>
    </xf>
    <xf numFmtId="0" fontId="7" fillId="7" borderId="16" xfId="0" applyFont="1" applyFill="1" applyBorder="1" applyAlignment="1">
      <alignment vertical="center"/>
    </xf>
    <xf numFmtId="0" fontId="7" fillId="7" borderId="46" xfId="0" applyFont="1" applyFill="1" applyBorder="1" applyAlignment="1">
      <alignment vertical="center"/>
    </xf>
    <xf numFmtId="0" fontId="13" fillId="5" borderId="8" xfId="0" applyFont="1" applyFill="1" applyBorder="1" applyAlignment="1" applyProtection="1">
      <alignment horizontal="center" vertical="center" wrapText="1"/>
      <protection locked="0"/>
    </xf>
    <xf numFmtId="0" fontId="13" fillId="5" borderId="1" xfId="0" applyFont="1" applyFill="1" applyBorder="1" applyAlignment="1" applyProtection="1">
      <alignment horizontal="center" vertical="center" wrapText="1"/>
      <protection locked="0"/>
    </xf>
    <xf numFmtId="0" fontId="44" fillId="3" borderId="2" xfId="0" applyFont="1" applyFill="1" applyBorder="1" applyAlignment="1">
      <alignment horizontal="center" vertical="center"/>
    </xf>
    <xf numFmtId="0" fontId="44" fillId="3" borderId="2" xfId="0" applyFont="1" applyFill="1" applyBorder="1" applyAlignment="1">
      <alignment vertical="center"/>
    </xf>
    <xf numFmtId="0" fontId="44" fillId="2" borderId="2" xfId="0" applyFont="1" applyFill="1" applyBorder="1">
      <alignment vertical="center"/>
    </xf>
    <xf numFmtId="176" fontId="44" fillId="2" borderId="2" xfId="1" applyNumberFormat="1" applyFont="1" applyFill="1" applyBorder="1">
      <alignment vertical="center"/>
    </xf>
    <xf numFmtId="0" fontId="44" fillId="3" borderId="1" xfId="0" applyFont="1" applyFill="1" applyBorder="1" applyAlignment="1">
      <alignment horizontal="center" vertical="center"/>
    </xf>
    <xf numFmtId="0" fontId="44" fillId="3" borderId="1" xfId="0" applyFont="1" applyFill="1" applyBorder="1" applyAlignment="1">
      <alignment vertical="center"/>
    </xf>
    <xf numFmtId="0" fontId="44" fillId="2" borderId="1" xfId="0" applyFont="1" applyFill="1" applyBorder="1">
      <alignment vertical="center"/>
    </xf>
    <xf numFmtId="176" fontId="44" fillId="2" borderId="1" xfId="1" applyNumberFormat="1" applyFont="1" applyFill="1" applyBorder="1">
      <alignment vertical="center"/>
    </xf>
    <xf numFmtId="0" fontId="44" fillId="3" borderId="20" xfId="0" applyFont="1" applyFill="1" applyBorder="1" applyAlignment="1">
      <alignment horizontal="center" vertical="center"/>
    </xf>
    <xf numFmtId="0" fontId="44" fillId="3" borderId="20" xfId="0" applyFont="1" applyFill="1" applyBorder="1" applyAlignment="1">
      <alignment vertical="center"/>
    </xf>
    <xf numFmtId="0" fontId="44" fillId="3" borderId="1" xfId="0" applyFont="1" applyFill="1" applyBorder="1" applyAlignment="1">
      <alignment vertical="center" wrapText="1"/>
    </xf>
    <xf numFmtId="0" fontId="44" fillId="3" borderId="23" xfId="0" applyFont="1" applyFill="1" applyBorder="1" applyAlignment="1">
      <alignment horizontal="center" vertical="center"/>
    </xf>
    <xf numFmtId="0" fontId="44" fillId="3" borderId="23" xfId="0" applyFont="1" applyFill="1" applyBorder="1" applyAlignment="1">
      <alignment vertical="center"/>
    </xf>
    <xf numFmtId="0" fontId="44" fillId="2" borderId="20" xfId="0" applyFont="1" applyFill="1" applyBorder="1">
      <alignment vertical="center"/>
    </xf>
    <xf numFmtId="176" fontId="44" fillId="2" borderId="20" xfId="1" applyNumberFormat="1" applyFont="1" applyFill="1" applyBorder="1">
      <alignment vertical="center"/>
    </xf>
    <xf numFmtId="0" fontId="44" fillId="2" borderId="23" xfId="0" applyFont="1" applyFill="1" applyBorder="1">
      <alignment vertical="center"/>
    </xf>
    <xf numFmtId="176" fontId="44" fillId="2" borderId="23" xfId="1" applyNumberFormat="1" applyFont="1" applyFill="1" applyBorder="1">
      <alignment vertical="center"/>
    </xf>
    <xf numFmtId="49" fontId="46" fillId="3" borderId="89" xfId="0" applyNumberFormat="1" applyFont="1" applyFill="1" applyBorder="1" applyAlignment="1">
      <alignment vertical="center" wrapText="1"/>
    </xf>
    <xf numFmtId="49" fontId="46" fillId="3" borderId="102" xfId="0" applyNumberFormat="1" applyFont="1" applyFill="1" applyBorder="1" applyAlignment="1">
      <alignment vertical="center" wrapText="1"/>
    </xf>
    <xf numFmtId="179" fontId="44" fillId="3" borderId="23" xfId="0" applyNumberFormat="1" applyFont="1" applyFill="1" applyBorder="1" applyAlignment="1">
      <alignment horizontal="center" vertical="center"/>
    </xf>
    <xf numFmtId="38" fontId="7" fillId="7" borderId="15" xfId="1" applyFont="1" applyFill="1" applyBorder="1" applyAlignment="1">
      <alignment vertical="center"/>
    </xf>
    <xf numFmtId="38" fontId="7" fillId="7" borderId="15" xfId="1" applyFont="1" applyFill="1" applyBorder="1">
      <alignment vertical="center"/>
    </xf>
    <xf numFmtId="38" fontId="7" fillId="7" borderId="15" xfId="1" applyFont="1" applyFill="1" applyBorder="1" applyAlignment="1">
      <alignment horizontal="right" vertical="center"/>
    </xf>
    <xf numFmtId="38" fontId="7" fillId="7" borderId="134" xfId="1" applyFont="1" applyFill="1" applyBorder="1" applyAlignment="1">
      <alignment horizontal="right" vertical="center"/>
    </xf>
    <xf numFmtId="0" fontId="7" fillId="7" borderId="136" xfId="0" applyFont="1" applyFill="1" applyBorder="1" applyAlignment="1">
      <alignment vertical="center"/>
    </xf>
    <xf numFmtId="38" fontId="7" fillId="7" borderId="135" xfId="1" applyFont="1" applyFill="1" applyBorder="1" applyAlignment="1">
      <alignment vertical="center"/>
    </xf>
    <xf numFmtId="38" fontId="7" fillId="7" borderId="135" xfId="1" applyFont="1" applyFill="1" applyBorder="1">
      <alignment vertical="center"/>
    </xf>
    <xf numFmtId="38" fontId="7" fillId="7" borderId="135" xfId="1" applyFont="1" applyFill="1" applyBorder="1" applyAlignment="1">
      <alignment horizontal="right" vertical="center"/>
    </xf>
    <xf numFmtId="38" fontId="7" fillId="7" borderId="133" xfId="1" applyFont="1" applyFill="1" applyBorder="1" applyAlignment="1">
      <alignment vertical="center"/>
    </xf>
    <xf numFmtId="0" fontId="7" fillId="7" borderId="140" xfId="0" applyFont="1" applyFill="1" applyBorder="1" applyAlignment="1">
      <alignment vertical="center"/>
    </xf>
    <xf numFmtId="38" fontId="7" fillId="7" borderId="139" xfId="1" applyFont="1" applyFill="1" applyBorder="1">
      <alignment vertical="center"/>
    </xf>
    <xf numFmtId="38" fontId="7" fillId="7" borderId="139" xfId="1" applyFont="1" applyFill="1" applyBorder="1" applyAlignment="1">
      <alignment horizontal="right" vertical="center"/>
    </xf>
    <xf numFmtId="38" fontId="7" fillId="7" borderId="138" xfId="1" applyFont="1" applyFill="1" applyBorder="1" applyAlignment="1">
      <alignment vertical="center"/>
    </xf>
    <xf numFmtId="0" fontId="7" fillId="7" borderId="142" xfId="0" applyFont="1" applyFill="1" applyBorder="1" applyAlignment="1">
      <alignment vertical="center"/>
    </xf>
    <xf numFmtId="0" fontId="7" fillId="7" borderId="143" xfId="0" applyFont="1" applyFill="1" applyBorder="1" applyAlignment="1">
      <alignment vertical="center"/>
    </xf>
    <xf numFmtId="49" fontId="39" fillId="0" borderId="0" xfId="0" applyNumberFormat="1" applyFont="1">
      <alignment vertical="center"/>
    </xf>
    <xf numFmtId="49" fontId="39" fillId="9" borderId="54" xfId="0" applyNumberFormat="1" applyFont="1" applyFill="1" applyBorder="1" applyAlignment="1">
      <alignment vertical="center"/>
    </xf>
    <xf numFmtId="0" fontId="39" fillId="0" borderId="147" xfId="0" applyNumberFormat="1" applyFont="1" applyBorder="1" applyAlignment="1">
      <alignment horizontal="center" vertical="center" wrapText="1"/>
    </xf>
    <xf numFmtId="0" fontId="39" fillId="0" borderId="147" xfId="0" applyNumberFormat="1" applyFont="1" applyBorder="1" applyAlignment="1">
      <alignment horizontal="center" vertical="center"/>
    </xf>
    <xf numFmtId="49" fontId="39" fillId="9" borderId="55" xfId="0" applyNumberFormat="1" applyFont="1" applyFill="1" applyBorder="1" applyAlignment="1">
      <alignment vertical="center"/>
    </xf>
    <xf numFmtId="49" fontId="8" fillId="0" borderId="32" xfId="0" applyNumberFormat="1" applyFont="1" applyBorder="1" applyAlignment="1">
      <alignment horizontal="center" vertical="center"/>
    </xf>
    <xf numFmtId="49" fontId="8" fillId="0" borderId="53" xfId="0" applyNumberFormat="1" applyFont="1" applyBorder="1" applyAlignment="1">
      <alignment horizontal="center" vertical="center"/>
    </xf>
    <xf numFmtId="49" fontId="5" fillId="0" borderId="0" xfId="0" applyNumberFormat="1" applyFont="1" applyBorder="1">
      <alignment vertical="center"/>
    </xf>
    <xf numFmtId="49" fontId="5" fillId="0" borderId="0" xfId="0" applyNumberFormat="1" applyFont="1" applyAlignment="1">
      <alignment horizontal="left" vertical="center"/>
    </xf>
    <xf numFmtId="49" fontId="48" fillId="0" borderId="0" xfId="0" applyNumberFormat="1" applyFont="1">
      <alignment vertical="center"/>
    </xf>
    <xf numFmtId="49" fontId="48" fillId="0" borderId="0" xfId="0" applyNumberFormat="1" applyFont="1" applyAlignment="1">
      <alignment vertical="center" wrapText="1"/>
    </xf>
    <xf numFmtId="49" fontId="33" fillId="0" borderId="21" xfId="0" applyNumberFormat="1" applyFont="1" applyBorder="1" applyAlignment="1">
      <alignment vertical="center" wrapText="1"/>
    </xf>
    <xf numFmtId="49" fontId="11" fillId="10" borderId="42" xfId="0" applyNumberFormat="1" applyFont="1" applyFill="1" applyBorder="1" applyAlignment="1">
      <alignment horizontal="left" vertical="center" wrapText="1"/>
    </xf>
    <xf numFmtId="49" fontId="11" fillId="10" borderId="35" xfId="0" applyNumberFormat="1" applyFont="1" applyFill="1" applyBorder="1" applyAlignment="1">
      <alignment horizontal="left" vertical="center"/>
    </xf>
    <xf numFmtId="49" fontId="11" fillId="10" borderId="36" xfId="0" applyNumberFormat="1" applyFont="1" applyFill="1" applyBorder="1" applyAlignment="1">
      <alignment horizontal="left" vertical="center"/>
    </xf>
    <xf numFmtId="178" fontId="44" fillId="9" borderId="8" xfId="0" applyNumberFormat="1" applyFont="1" applyFill="1" applyBorder="1" applyAlignment="1" applyProtection="1">
      <alignment horizontal="center" vertical="center"/>
      <protection locked="0"/>
    </xf>
    <xf numFmtId="178" fontId="44" fillId="9" borderId="4" xfId="0" applyNumberFormat="1" applyFont="1" applyFill="1" applyBorder="1" applyAlignment="1" applyProtection="1">
      <alignment horizontal="center" vertical="center"/>
      <protection locked="0"/>
    </xf>
    <xf numFmtId="178" fontId="44" fillId="9" borderId="6" xfId="0" applyNumberFormat="1" applyFont="1" applyFill="1" applyBorder="1" applyAlignment="1" applyProtection="1">
      <alignment horizontal="center" vertical="center"/>
      <protection locked="0"/>
    </xf>
    <xf numFmtId="49" fontId="7" fillId="9" borderId="10" xfId="0" applyNumberFormat="1" applyFont="1" applyFill="1" applyBorder="1" applyAlignment="1" applyProtection="1">
      <alignment vertical="center"/>
      <protection locked="0"/>
    </xf>
    <xf numFmtId="49" fontId="7" fillId="9" borderId="5" xfId="0" applyNumberFormat="1" applyFont="1" applyFill="1" applyBorder="1" applyAlignment="1" applyProtection="1">
      <alignment vertical="center"/>
      <protection locked="0"/>
    </xf>
    <xf numFmtId="49" fontId="7" fillId="9" borderId="11" xfId="0" applyNumberFormat="1" applyFont="1" applyFill="1" applyBorder="1" applyAlignment="1" applyProtection="1">
      <alignment vertical="center"/>
      <protection locked="0"/>
    </xf>
    <xf numFmtId="49" fontId="44" fillId="9" borderId="8" xfId="0" applyNumberFormat="1" applyFont="1" applyFill="1" applyBorder="1" applyAlignment="1" applyProtection="1">
      <alignment horizontal="center" vertical="center"/>
      <protection locked="0"/>
    </xf>
    <xf numFmtId="49" fontId="44" fillId="9" borderId="4" xfId="0" applyNumberFormat="1" applyFont="1" applyFill="1" applyBorder="1" applyAlignment="1" applyProtection="1">
      <alignment horizontal="center" vertical="center"/>
      <protection locked="0"/>
    </xf>
    <xf numFmtId="49" fontId="44" fillId="9" borderId="6" xfId="0" applyNumberFormat="1" applyFont="1" applyFill="1" applyBorder="1" applyAlignment="1" applyProtection="1">
      <alignment horizontal="center" vertical="center"/>
      <protection locked="0"/>
    </xf>
    <xf numFmtId="49" fontId="8" fillId="5" borderId="2" xfId="0" applyNumberFormat="1" applyFont="1" applyFill="1" applyBorder="1" applyAlignment="1">
      <alignment horizontal="center" vertical="center"/>
    </xf>
    <xf numFmtId="49" fontId="8" fillId="5" borderId="10" xfId="0" applyNumberFormat="1" applyFont="1" applyFill="1" applyBorder="1" applyAlignment="1">
      <alignment horizontal="center" vertical="center"/>
    </xf>
    <xf numFmtId="49" fontId="8" fillId="5" borderId="5" xfId="0" applyNumberFormat="1" applyFont="1" applyFill="1" applyBorder="1" applyAlignment="1">
      <alignment horizontal="center" vertical="center"/>
    </xf>
    <xf numFmtId="49" fontId="8" fillId="5" borderId="11" xfId="0" applyNumberFormat="1" applyFont="1" applyFill="1" applyBorder="1" applyAlignment="1">
      <alignment horizontal="center" vertical="center"/>
    </xf>
    <xf numFmtId="49" fontId="7" fillId="11" borderId="8" xfId="0" applyNumberFormat="1" applyFont="1" applyFill="1" applyBorder="1" applyAlignment="1" applyProtection="1">
      <alignment vertical="center"/>
      <protection locked="0"/>
    </xf>
    <xf numFmtId="49" fontId="7" fillId="11" borderId="4" xfId="0" applyNumberFormat="1" applyFont="1" applyFill="1" applyBorder="1" applyAlignment="1" applyProtection="1">
      <alignment vertical="center"/>
      <protection locked="0"/>
    </xf>
    <xf numFmtId="49" fontId="7" fillId="11" borderId="6" xfId="0" applyNumberFormat="1" applyFont="1" applyFill="1" applyBorder="1" applyAlignment="1" applyProtection="1">
      <alignment vertical="center"/>
      <protection locked="0"/>
    </xf>
    <xf numFmtId="49" fontId="8" fillId="0" borderId="8" xfId="0" applyNumberFormat="1" applyFont="1" applyBorder="1" applyAlignment="1">
      <alignment horizontal="distributed" vertical="center"/>
    </xf>
    <xf numFmtId="49" fontId="8" fillId="0" borderId="4" xfId="0" applyNumberFormat="1" applyFont="1" applyBorder="1" applyAlignment="1">
      <alignment horizontal="distributed" vertical="center"/>
    </xf>
    <xf numFmtId="49" fontId="8" fillId="0" borderId="6" xfId="0" applyNumberFormat="1" applyFont="1" applyBorder="1" applyAlignment="1">
      <alignment horizontal="distributed" vertical="center"/>
    </xf>
    <xf numFmtId="49" fontId="45" fillId="9" borderId="8" xfId="3" applyNumberFormat="1" applyFont="1" applyFill="1" applyBorder="1" applyAlignment="1" applyProtection="1">
      <alignment horizontal="center" vertical="center"/>
      <protection locked="0"/>
    </xf>
    <xf numFmtId="49" fontId="45" fillId="9" borderId="4" xfId="3" applyNumberFormat="1" applyFont="1" applyFill="1" applyBorder="1" applyAlignment="1" applyProtection="1">
      <alignment horizontal="center" vertical="center"/>
      <protection locked="0"/>
    </xf>
    <xf numFmtId="49" fontId="45" fillId="9" borderId="6" xfId="3" applyNumberFormat="1" applyFont="1" applyFill="1" applyBorder="1" applyAlignment="1" applyProtection="1">
      <alignment horizontal="center" vertical="center"/>
      <protection locked="0"/>
    </xf>
    <xf numFmtId="178" fontId="44" fillId="11" borderId="8" xfId="0" applyNumberFormat="1" applyFont="1" applyFill="1" applyBorder="1" applyAlignment="1" applyProtection="1">
      <alignment horizontal="center" vertical="center"/>
      <protection locked="0"/>
    </xf>
    <xf numFmtId="178" fontId="44" fillId="11" borderId="4" xfId="0" applyNumberFormat="1" applyFont="1" applyFill="1" applyBorder="1" applyAlignment="1" applyProtection="1">
      <alignment horizontal="center" vertical="center"/>
      <protection locked="0"/>
    </xf>
    <xf numFmtId="178" fontId="44" fillId="11" borderId="6" xfId="0" applyNumberFormat="1" applyFont="1" applyFill="1" applyBorder="1" applyAlignment="1" applyProtection="1">
      <alignment horizontal="center" vertical="center"/>
      <protection locked="0"/>
    </xf>
    <xf numFmtId="49" fontId="3" fillId="0" borderId="1" xfId="0" applyNumberFormat="1" applyFont="1" applyBorder="1" applyAlignment="1">
      <alignment horizontal="distributed" vertical="center" wrapText="1"/>
    </xf>
    <xf numFmtId="0" fontId="47" fillId="0" borderId="1" xfId="3" applyNumberFormat="1" applyFont="1" applyBorder="1" applyAlignment="1">
      <alignment horizontal="left" vertical="center"/>
    </xf>
    <xf numFmtId="49" fontId="8" fillId="0" borderId="100" xfId="0" applyNumberFormat="1" applyFont="1" applyBorder="1" applyAlignment="1">
      <alignment horizontal="distributed" vertical="center"/>
    </xf>
    <xf numFmtId="49" fontId="8" fillId="0" borderId="51" xfId="0" applyNumberFormat="1" applyFont="1" applyBorder="1" applyAlignment="1">
      <alignment horizontal="distributed" vertical="center"/>
    </xf>
    <xf numFmtId="49" fontId="8" fillId="0" borderId="52" xfId="0" applyNumberFormat="1" applyFont="1" applyBorder="1" applyAlignment="1">
      <alignment horizontal="distributed" vertical="center"/>
    </xf>
    <xf numFmtId="49" fontId="44" fillId="9" borderId="100" xfId="0" applyNumberFormat="1" applyFont="1" applyFill="1" applyBorder="1" applyAlignment="1" applyProtection="1">
      <alignment horizontal="center" vertical="center"/>
      <protection locked="0"/>
    </xf>
    <xf numFmtId="49" fontId="44" fillId="9" borderId="51" xfId="0" applyNumberFormat="1" applyFont="1" applyFill="1" applyBorder="1" applyAlignment="1" applyProtection="1">
      <alignment horizontal="center" vertical="center"/>
      <protection locked="0"/>
    </xf>
    <xf numFmtId="49" fontId="44" fillId="9" borderId="52" xfId="0" applyNumberFormat="1" applyFont="1" applyFill="1" applyBorder="1" applyAlignment="1" applyProtection="1">
      <alignment horizontal="center" vertical="center"/>
      <protection locked="0"/>
    </xf>
    <xf numFmtId="49" fontId="4" fillId="5" borderId="1" xfId="0" applyNumberFormat="1" applyFont="1" applyFill="1" applyBorder="1" applyAlignment="1">
      <alignment horizontal="left" vertical="center"/>
    </xf>
    <xf numFmtId="49" fontId="3" fillId="0" borderId="8" xfId="0" applyNumberFormat="1" applyFont="1" applyBorder="1" applyAlignment="1">
      <alignment horizontal="distributed" vertical="center" wrapText="1"/>
    </xf>
    <xf numFmtId="49" fontId="3" fillId="0" borderId="4" xfId="0" applyNumberFormat="1" applyFont="1" applyBorder="1" applyAlignment="1">
      <alignment horizontal="distributed" vertical="center" wrapText="1"/>
    </xf>
    <xf numFmtId="49" fontId="3" fillId="0" borderId="6" xfId="0" applyNumberFormat="1" applyFont="1" applyBorder="1" applyAlignment="1">
      <alignment horizontal="distributed" vertical="center" wrapText="1"/>
    </xf>
    <xf numFmtId="49" fontId="29" fillId="0" borderId="10" xfId="0" applyNumberFormat="1" applyFont="1" applyBorder="1" applyAlignment="1">
      <alignment horizontal="left" vertical="center"/>
    </xf>
    <xf numFmtId="49" fontId="29" fillId="0" borderId="5" xfId="0" applyNumberFormat="1" applyFont="1" applyBorder="1" applyAlignment="1">
      <alignment horizontal="left" vertical="center"/>
    </xf>
    <xf numFmtId="49" fontId="29" fillId="0" borderId="11" xfId="0" applyNumberFormat="1" applyFont="1" applyBorder="1" applyAlignment="1">
      <alignment horizontal="left" vertical="center"/>
    </xf>
    <xf numFmtId="49" fontId="3" fillId="0" borderId="8" xfId="0" applyNumberFormat="1" applyFont="1" applyBorder="1" applyAlignment="1">
      <alignment vertical="center" shrinkToFit="1"/>
    </xf>
    <xf numFmtId="49" fontId="29" fillId="0" borderId="4" xfId="0" applyNumberFormat="1" applyFont="1" applyBorder="1" applyAlignment="1">
      <alignment vertical="center" shrinkToFit="1"/>
    </xf>
    <xf numFmtId="49" fontId="29" fillId="0" borderId="6" xfId="0" applyNumberFormat="1" applyFont="1" applyBorder="1" applyAlignment="1">
      <alignment vertical="center" shrinkToFit="1"/>
    </xf>
    <xf numFmtId="49" fontId="8" fillId="0" borderId="1" xfId="0" applyNumberFormat="1" applyFont="1" applyBorder="1" applyAlignment="1">
      <alignment horizontal="distributed" vertical="center" wrapText="1"/>
    </xf>
    <xf numFmtId="49" fontId="8" fillId="0" borderId="1" xfId="0" applyNumberFormat="1" applyFont="1" applyBorder="1" applyAlignment="1">
      <alignment horizontal="distributed" vertical="center"/>
    </xf>
    <xf numFmtId="0" fontId="13" fillId="2" borderId="8" xfId="0" applyFont="1" applyFill="1" applyBorder="1" applyAlignment="1" applyProtection="1">
      <alignment horizontal="left" vertical="center"/>
      <protection locked="0"/>
    </xf>
    <xf numFmtId="0" fontId="13" fillId="2" borderId="4" xfId="0" applyFont="1" applyFill="1" applyBorder="1" applyAlignment="1" applyProtection="1">
      <alignment horizontal="left" vertical="center"/>
      <protection locked="0"/>
    </xf>
    <xf numFmtId="0" fontId="13" fillId="2" borderId="6" xfId="0" applyFont="1" applyFill="1" applyBorder="1" applyAlignment="1" applyProtection="1">
      <alignment horizontal="left" vertical="center"/>
      <protection locked="0"/>
    </xf>
    <xf numFmtId="0" fontId="12" fillId="0" borderId="0" xfId="0" applyFont="1" applyFill="1" applyAlignment="1" applyProtection="1">
      <alignment horizontal="left" vertical="center" indent="8"/>
      <protection locked="0"/>
    </xf>
    <xf numFmtId="0" fontId="12" fillId="0" borderId="0" xfId="0" applyFont="1" applyAlignment="1" applyProtection="1">
      <alignment horizontal="right" wrapText="1"/>
      <protection locked="0"/>
    </xf>
    <xf numFmtId="0" fontId="12" fillId="0" borderId="3" xfId="0" applyFont="1" applyBorder="1" applyAlignment="1" applyProtection="1">
      <alignment horizontal="right" wrapText="1"/>
      <protection locked="0"/>
    </xf>
    <xf numFmtId="0" fontId="12" fillId="6" borderId="8" xfId="0" applyFont="1" applyFill="1" applyBorder="1" applyAlignment="1" applyProtection="1">
      <alignment vertical="center" wrapText="1"/>
      <protection locked="0"/>
    </xf>
    <xf numFmtId="0" fontId="12" fillId="6" borderId="6" xfId="0" applyFont="1" applyFill="1" applyBorder="1" applyAlignment="1" applyProtection="1">
      <alignment vertical="center" wrapText="1"/>
      <protection locked="0"/>
    </xf>
    <xf numFmtId="0" fontId="14" fillId="2" borderId="8" xfId="0" applyFont="1" applyFill="1" applyBorder="1" applyAlignment="1" applyProtection="1">
      <alignment horizontal="left" vertical="center" wrapText="1"/>
      <protection locked="0"/>
    </xf>
    <xf numFmtId="0" fontId="14" fillId="2" borderId="4" xfId="0" applyFont="1" applyFill="1" applyBorder="1" applyAlignment="1" applyProtection="1">
      <alignment horizontal="left" vertical="center" wrapText="1"/>
      <protection locked="0"/>
    </xf>
    <xf numFmtId="0" fontId="14" fillId="2" borderId="6" xfId="0" applyFont="1" applyFill="1" applyBorder="1" applyAlignment="1" applyProtection="1">
      <alignment horizontal="left" vertical="center" wrapText="1"/>
      <protection locked="0"/>
    </xf>
    <xf numFmtId="0" fontId="12" fillId="0" borderId="0" xfId="0" applyFont="1" applyAlignment="1" applyProtection="1">
      <alignment horizontal="right" vertical="center" wrapText="1"/>
      <protection locked="0"/>
    </xf>
    <xf numFmtId="0" fontId="12" fillId="0" borderId="3" xfId="0" applyFont="1" applyBorder="1" applyAlignment="1" applyProtection="1">
      <alignment horizontal="right" vertical="center" wrapText="1"/>
      <protection locked="0"/>
    </xf>
    <xf numFmtId="0" fontId="14" fillId="2" borderId="8" xfId="0" applyFont="1" applyFill="1" applyBorder="1" applyAlignment="1" applyProtection="1">
      <alignment horizontal="left" vertical="center"/>
      <protection locked="0"/>
    </xf>
    <xf numFmtId="0" fontId="14" fillId="2" borderId="4" xfId="0" applyFont="1" applyFill="1" applyBorder="1" applyAlignment="1" applyProtection="1">
      <alignment horizontal="left" vertical="center"/>
      <protection locked="0"/>
    </xf>
    <xf numFmtId="0" fontId="14" fillId="2" borderId="6" xfId="0" applyFont="1" applyFill="1" applyBorder="1" applyAlignment="1" applyProtection="1">
      <alignment horizontal="left" vertical="center"/>
      <protection locked="0"/>
    </xf>
    <xf numFmtId="0" fontId="12" fillId="0" borderId="8" xfId="0" applyFont="1" applyBorder="1" applyAlignment="1" applyProtection="1">
      <alignment horizontal="left" vertical="center" wrapText="1"/>
      <protection locked="0"/>
    </xf>
    <xf numFmtId="0" fontId="12" fillId="0" borderId="4" xfId="0" applyFont="1" applyBorder="1" applyAlignment="1" applyProtection="1">
      <alignment horizontal="left" vertical="center" wrapText="1"/>
      <protection locked="0"/>
    </xf>
    <xf numFmtId="0" fontId="12" fillId="0" borderId="6" xfId="0" applyFont="1" applyBorder="1" applyAlignment="1" applyProtection="1">
      <alignment horizontal="left" vertical="center" wrapText="1"/>
      <protection locked="0"/>
    </xf>
    <xf numFmtId="0" fontId="14" fillId="0" borderId="8" xfId="0" applyFont="1" applyBorder="1" applyAlignment="1" applyProtection="1">
      <alignment horizontal="left" vertical="center" wrapText="1"/>
      <protection locked="0"/>
    </xf>
    <xf numFmtId="0" fontId="14" fillId="0" borderId="4" xfId="0" applyFont="1" applyBorder="1" applyAlignment="1" applyProtection="1">
      <alignment horizontal="left" vertical="center" wrapText="1"/>
      <protection locked="0"/>
    </xf>
    <xf numFmtId="0" fontId="14" fillId="0" borderId="6" xfId="0" applyFont="1" applyBorder="1" applyAlignment="1" applyProtection="1">
      <alignment horizontal="left" vertical="center" wrapText="1"/>
      <protection locked="0"/>
    </xf>
    <xf numFmtId="0" fontId="34" fillId="0" borderId="8" xfId="0" applyFont="1" applyBorder="1" applyAlignment="1" applyProtection="1">
      <alignment horizontal="left" vertical="center" wrapText="1"/>
      <protection locked="0"/>
    </xf>
    <xf numFmtId="0" fontId="34" fillId="0" borderId="4" xfId="0" applyFont="1" applyBorder="1" applyAlignment="1" applyProtection="1">
      <alignment horizontal="left" vertical="center" wrapText="1"/>
      <protection locked="0"/>
    </xf>
    <xf numFmtId="0" fontId="34" fillId="0" borderId="6" xfId="0" applyFont="1" applyBorder="1" applyAlignment="1" applyProtection="1">
      <alignment horizontal="left" vertical="center" wrapText="1"/>
      <protection locked="0"/>
    </xf>
    <xf numFmtId="0" fontId="2" fillId="0" borderId="8" xfId="0" applyFont="1" applyBorder="1" applyAlignment="1" applyProtection="1">
      <alignment horizontal="left" vertical="center" wrapText="1"/>
      <protection locked="0"/>
    </xf>
    <xf numFmtId="0" fontId="2" fillId="0" borderId="4"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14" fillId="6" borderId="8" xfId="0" applyFont="1" applyFill="1" applyBorder="1" applyAlignment="1" applyProtection="1">
      <alignment vertical="center" wrapText="1"/>
      <protection locked="0"/>
    </xf>
    <xf numFmtId="0" fontId="14" fillId="6" borderId="6" xfId="0" applyFont="1" applyFill="1" applyBorder="1" applyAlignment="1" applyProtection="1">
      <alignment vertical="center" wrapText="1"/>
      <protection locked="0"/>
    </xf>
    <xf numFmtId="0" fontId="16" fillId="0" borderId="0" xfId="0" applyFont="1" applyAlignment="1" applyProtection="1">
      <alignment horizontal="left" vertical="center" wrapText="1"/>
      <protection locked="0"/>
    </xf>
    <xf numFmtId="0" fontId="16" fillId="0" borderId="3" xfId="0" applyFont="1" applyBorder="1" applyAlignment="1" applyProtection="1">
      <alignment horizontal="left" vertical="center" wrapText="1"/>
      <protection locked="0"/>
    </xf>
    <xf numFmtId="0" fontId="17" fillId="8" borderId="8" xfId="0" applyFont="1" applyFill="1" applyBorder="1" applyAlignment="1">
      <alignment horizontal="left" vertical="center"/>
    </xf>
    <xf numFmtId="0" fontId="17" fillId="8" borderId="4" xfId="0" applyFont="1" applyFill="1" applyBorder="1" applyAlignment="1">
      <alignment horizontal="left" vertical="center"/>
    </xf>
    <xf numFmtId="49" fontId="14" fillId="6" borderId="8" xfId="0" applyNumberFormat="1" applyFont="1" applyFill="1" applyBorder="1" applyAlignment="1" applyProtection="1">
      <alignment horizontal="left" vertical="center"/>
      <protection locked="0"/>
    </xf>
    <xf numFmtId="0" fontId="14" fillId="6" borderId="4" xfId="0" applyNumberFormat="1" applyFont="1" applyFill="1" applyBorder="1" applyAlignment="1" applyProtection="1">
      <alignment horizontal="left" vertical="center"/>
      <protection locked="0"/>
    </xf>
    <xf numFmtId="0" fontId="14" fillId="6" borderId="6" xfId="0" applyNumberFormat="1" applyFont="1" applyFill="1" applyBorder="1" applyAlignment="1" applyProtection="1">
      <alignment horizontal="left" vertical="center"/>
      <protection locked="0"/>
    </xf>
    <xf numFmtId="0" fontId="14" fillId="6" borderId="4" xfId="0" applyFont="1" applyFill="1" applyBorder="1" applyAlignment="1" applyProtection="1">
      <alignment horizontal="left" vertical="center"/>
      <protection locked="0"/>
    </xf>
    <xf numFmtId="0" fontId="14" fillId="6" borderId="6" xfId="0" applyFont="1" applyFill="1" applyBorder="1" applyAlignment="1" applyProtection="1">
      <alignment horizontal="left" vertical="center"/>
      <protection locked="0"/>
    </xf>
    <xf numFmtId="0" fontId="14" fillId="2" borderId="8" xfId="0" applyFont="1" applyFill="1" applyBorder="1" applyAlignment="1">
      <alignment horizontal="left" vertical="center"/>
    </xf>
    <xf numFmtId="0" fontId="14" fillId="2" borderId="4" xfId="0" applyFont="1" applyFill="1" applyBorder="1" applyAlignment="1">
      <alignment horizontal="left" vertical="center"/>
    </xf>
    <xf numFmtId="0" fontId="14" fillId="2" borderId="6" xfId="0" applyFont="1" applyFill="1" applyBorder="1" applyAlignment="1">
      <alignment horizontal="left" vertical="center"/>
    </xf>
    <xf numFmtId="49" fontId="12" fillId="6" borderId="8" xfId="0" applyNumberFormat="1" applyFont="1" applyFill="1" applyBorder="1" applyAlignment="1" applyProtection="1">
      <alignment horizontal="left" vertical="center"/>
      <protection locked="0"/>
    </xf>
    <xf numFmtId="0" fontId="12" fillId="6" borderId="4" xfId="0" applyNumberFormat="1" applyFont="1" applyFill="1" applyBorder="1" applyAlignment="1" applyProtection="1">
      <alignment horizontal="left" vertical="center"/>
      <protection locked="0"/>
    </xf>
    <xf numFmtId="0" fontId="12" fillId="6" borderId="6" xfId="0" applyNumberFormat="1" applyFont="1" applyFill="1" applyBorder="1" applyAlignment="1" applyProtection="1">
      <alignment horizontal="left" vertical="center"/>
      <protection locked="0"/>
    </xf>
    <xf numFmtId="0" fontId="14" fillId="6" borderId="8" xfId="0" applyFont="1" applyFill="1" applyBorder="1" applyAlignment="1" applyProtection="1">
      <alignment horizontal="left" vertical="center" wrapText="1"/>
      <protection locked="0"/>
    </xf>
    <xf numFmtId="0" fontId="14" fillId="6" borderId="6" xfId="0" applyFont="1" applyFill="1" applyBorder="1" applyAlignment="1" applyProtection="1">
      <alignment horizontal="left" vertical="center" wrapText="1"/>
      <protection locked="0"/>
    </xf>
    <xf numFmtId="0" fontId="10" fillId="0" borderId="85" xfId="0" applyFont="1" applyBorder="1" applyAlignment="1">
      <alignment horizontal="center" vertical="center"/>
    </xf>
    <xf numFmtId="0" fontId="10" fillId="0" borderId="83" xfId="0" applyFont="1" applyBorder="1" applyAlignment="1">
      <alignment horizontal="center" vertical="center"/>
    </xf>
    <xf numFmtId="0" fontId="40" fillId="5" borderId="63" xfId="0" applyFont="1" applyFill="1" applyBorder="1" applyAlignment="1">
      <alignment horizontal="center" vertical="center"/>
    </xf>
    <xf numFmtId="0" fontId="40" fillId="5" borderId="64" xfId="0" applyFont="1" applyFill="1" applyBorder="1" applyAlignment="1">
      <alignment horizontal="center" vertical="center"/>
    </xf>
    <xf numFmtId="0" fontId="7" fillId="7" borderId="140" xfId="0" applyFont="1" applyFill="1" applyBorder="1" applyAlignment="1">
      <alignment vertical="center"/>
    </xf>
    <xf numFmtId="0" fontId="7" fillId="7" borderId="141" xfId="0" applyFont="1" applyFill="1" applyBorder="1" applyAlignment="1">
      <alignment vertical="center"/>
    </xf>
    <xf numFmtId="0" fontId="7" fillId="7" borderId="136" xfId="0" applyFont="1" applyFill="1" applyBorder="1" applyAlignment="1">
      <alignment vertical="center"/>
    </xf>
    <xf numFmtId="0" fontId="7" fillId="7" borderId="137" xfId="0" applyFont="1" applyFill="1" applyBorder="1" applyAlignment="1">
      <alignment vertical="center"/>
    </xf>
    <xf numFmtId="0" fontId="7" fillId="7" borderId="131" xfId="0" applyFont="1" applyFill="1" applyBorder="1" applyAlignment="1">
      <alignment horizontal="center" vertical="center"/>
    </xf>
    <xf numFmtId="0" fontId="7" fillId="7" borderId="118" xfId="0" applyFont="1" applyFill="1" applyBorder="1" applyAlignment="1">
      <alignment horizontal="center" vertical="center"/>
    </xf>
    <xf numFmtId="0" fontId="7" fillId="7" borderId="59" xfId="0" applyFont="1" applyFill="1" applyBorder="1" applyAlignment="1">
      <alignment horizontal="center" vertical="center"/>
    </xf>
    <xf numFmtId="0" fontId="7" fillId="7" borderId="46" xfId="0" applyFont="1" applyFill="1" applyBorder="1" applyAlignment="1">
      <alignment horizontal="center" vertical="center"/>
    </xf>
    <xf numFmtId="0" fontId="7" fillId="7" borderId="92" xfId="0" applyFont="1" applyFill="1" applyBorder="1" applyAlignment="1">
      <alignment horizontal="center" vertical="center"/>
    </xf>
    <xf numFmtId="0" fontId="7" fillId="7" borderId="93" xfId="0" applyFont="1" applyFill="1" applyBorder="1" applyAlignment="1">
      <alignment horizontal="center" vertical="center"/>
    </xf>
    <xf numFmtId="0" fontId="7" fillId="7" borderId="144" xfId="0" applyFont="1" applyFill="1" applyBorder="1" applyAlignment="1">
      <alignment horizontal="center" vertical="center"/>
    </xf>
    <xf numFmtId="0" fontId="7" fillId="0" borderId="71" xfId="0" applyFont="1" applyBorder="1" applyAlignment="1">
      <alignment horizontal="center" vertical="center"/>
    </xf>
    <xf numFmtId="0" fontId="7" fillId="0" borderId="76" xfId="0" applyFont="1" applyBorder="1" applyAlignment="1">
      <alignment horizontal="center" vertical="center"/>
    </xf>
    <xf numFmtId="0" fontId="7" fillId="0" borderId="77" xfId="0" applyFont="1" applyBorder="1" applyAlignment="1">
      <alignment horizontal="center" vertical="center"/>
    </xf>
    <xf numFmtId="0" fontId="7" fillId="0" borderId="79" xfId="0" applyFont="1" applyBorder="1" applyAlignment="1">
      <alignment horizontal="center" vertical="center"/>
    </xf>
    <xf numFmtId="0" fontId="44" fillId="2" borderId="13" xfId="0" applyFont="1" applyFill="1" applyBorder="1" applyAlignment="1">
      <alignment horizontal="center" vertical="center"/>
    </xf>
    <xf numFmtId="0" fontId="44" fillId="2" borderId="19" xfId="0" applyFont="1" applyFill="1" applyBorder="1" applyAlignment="1">
      <alignment horizontal="center" vertical="center"/>
    </xf>
    <xf numFmtId="0" fontId="44" fillId="2" borderId="22" xfId="0" applyFont="1" applyFill="1" applyBorder="1" applyAlignment="1">
      <alignment horizontal="center" vertical="center"/>
    </xf>
    <xf numFmtId="0" fontId="44" fillId="2" borderId="15" xfId="0" applyFont="1" applyFill="1" applyBorder="1" applyAlignment="1">
      <alignment horizontal="center" vertical="center"/>
    </xf>
    <xf numFmtId="0" fontId="7" fillId="0" borderId="74" xfId="0" applyFont="1" applyBorder="1" applyAlignment="1">
      <alignment horizontal="center" vertical="center"/>
    </xf>
    <xf numFmtId="0" fontId="7" fillId="0" borderId="27" xfId="0" applyFont="1" applyBorder="1" applyAlignment="1">
      <alignment horizontal="center" vertical="center"/>
    </xf>
    <xf numFmtId="0" fontId="7" fillId="0" borderId="25" xfId="0" applyFont="1" applyBorder="1" applyAlignment="1">
      <alignment horizontal="center" vertical="center"/>
    </xf>
    <xf numFmtId="0" fontId="10" fillId="0" borderId="80" xfId="0" applyFont="1" applyBorder="1" applyAlignment="1">
      <alignment horizontal="center" vertical="center"/>
    </xf>
    <xf numFmtId="0" fontId="10" fillId="0" borderId="81" xfId="0" applyFont="1" applyBorder="1" applyAlignment="1">
      <alignment horizontal="center" vertical="center"/>
    </xf>
    <xf numFmtId="0" fontId="10" fillId="0" borderId="82" xfId="0" applyFont="1" applyBorder="1" applyAlignment="1">
      <alignment horizontal="center" vertical="center"/>
    </xf>
    <xf numFmtId="0" fontId="7" fillId="7" borderId="130" xfId="0" applyFont="1" applyFill="1" applyBorder="1" applyAlignment="1">
      <alignment horizontal="center" vertical="center"/>
    </xf>
    <xf numFmtId="0" fontId="7" fillId="7" borderId="132" xfId="0" applyFont="1" applyFill="1" applyBorder="1" applyAlignment="1">
      <alignment horizontal="center" vertical="center"/>
    </xf>
    <xf numFmtId="0" fontId="7" fillId="7" borderId="61" xfId="0" applyFont="1" applyFill="1" applyBorder="1" applyAlignment="1">
      <alignment horizontal="center" vertical="center"/>
    </xf>
    <xf numFmtId="0" fontId="7" fillId="7" borderId="3" xfId="0" applyFont="1" applyFill="1" applyBorder="1" applyAlignment="1">
      <alignment horizontal="center" vertical="center"/>
    </xf>
    <xf numFmtId="38" fontId="39" fillId="9" borderId="22" xfId="1" applyFont="1" applyFill="1" applyBorder="1" applyAlignment="1">
      <alignment vertical="center"/>
    </xf>
    <xf numFmtId="38" fontId="39" fillId="9" borderId="53" xfId="1" applyFont="1" applyFill="1" applyBorder="1" applyAlignment="1">
      <alignment vertical="center"/>
    </xf>
    <xf numFmtId="49" fontId="39" fillId="9" borderId="50" xfId="0" applyNumberFormat="1" applyFont="1" applyFill="1" applyBorder="1" applyAlignment="1">
      <alignment horizontal="center" vertical="center" wrapText="1" shrinkToFit="1"/>
    </xf>
    <xf numFmtId="49" fontId="39" fillId="9" borderId="51" xfId="0" applyNumberFormat="1" applyFont="1" applyFill="1" applyBorder="1" applyAlignment="1">
      <alignment horizontal="center" vertical="center" wrapText="1" shrinkToFit="1"/>
    </xf>
    <xf numFmtId="49" fontId="39" fillId="9" borderId="52" xfId="0" applyNumberFormat="1" applyFont="1" applyFill="1" applyBorder="1" applyAlignment="1">
      <alignment horizontal="center" vertical="center" wrapText="1" shrinkToFit="1"/>
    </xf>
    <xf numFmtId="38" fontId="39" fillId="9" borderId="89" xfId="1" applyFont="1" applyFill="1" applyBorder="1" applyAlignment="1">
      <alignment vertical="center"/>
    </xf>
    <xf numFmtId="38" fontId="39" fillId="9" borderId="96" xfId="1" applyFont="1" applyFill="1" applyBorder="1" applyAlignment="1">
      <alignment vertical="center"/>
    </xf>
    <xf numFmtId="38" fontId="39" fillId="9" borderId="91" xfId="1" applyFont="1" applyFill="1" applyBorder="1" applyAlignment="1">
      <alignment vertical="center"/>
    </xf>
    <xf numFmtId="38" fontId="39" fillId="9" borderId="99" xfId="1" applyFont="1" applyFill="1" applyBorder="1" applyAlignment="1">
      <alignment vertical="center"/>
    </xf>
    <xf numFmtId="49" fontId="39" fillId="0" borderId="91" xfId="0" applyNumberFormat="1" applyFont="1" applyBorder="1" applyAlignment="1">
      <alignment horizontal="center" vertical="center"/>
    </xf>
    <xf numFmtId="38" fontId="39" fillId="0" borderId="91" xfId="1" applyFont="1" applyBorder="1" applyAlignment="1">
      <alignment vertical="center"/>
    </xf>
    <xf numFmtId="49" fontId="39" fillId="0" borderId="43" xfId="0" applyNumberFormat="1" applyFont="1" applyBorder="1" applyAlignment="1">
      <alignment horizontal="center" vertical="center" wrapText="1" shrinkToFit="1"/>
    </xf>
    <xf numFmtId="49" fontId="39" fillId="0" borderId="1" xfId="0" applyNumberFormat="1" applyFont="1" applyBorder="1" applyAlignment="1">
      <alignment horizontal="center" vertical="center" wrapText="1" shrinkToFit="1"/>
    </xf>
    <xf numFmtId="49" fontId="39" fillId="0" borderId="45" xfId="0" applyNumberFormat="1" applyFont="1" applyBorder="1" applyAlignment="1">
      <alignment horizontal="center" vertical="center" wrapText="1" shrinkToFit="1"/>
    </xf>
    <xf numFmtId="49" fontId="39" fillId="0" borderId="14" xfId="0" applyNumberFormat="1" applyFont="1" applyBorder="1" applyAlignment="1">
      <alignment horizontal="center" vertical="center" wrapText="1" shrinkToFit="1"/>
    </xf>
    <xf numFmtId="38" fontId="39" fillId="0" borderId="89" xfId="1" applyFont="1" applyBorder="1" applyAlignment="1">
      <alignment vertical="center"/>
    </xf>
    <xf numFmtId="38" fontId="39" fillId="9" borderId="97" xfId="1" applyFont="1" applyFill="1" applyBorder="1" applyAlignment="1">
      <alignment vertical="center"/>
    </xf>
    <xf numFmtId="38" fontId="39" fillId="9" borderId="98" xfId="1" applyFont="1" applyFill="1" applyBorder="1" applyAlignment="1">
      <alignment vertical="center"/>
    </xf>
    <xf numFmtId="49" fontId="39" fillId="0" borderId="97" xfId="0" applyNumberFormat="1" applyFont="1" applyBorder="1" applyAlignment="1">
      <alignment horizontal="center" vertical="center"/>
    </xf>
    <xf numFmtId="38" fontId="39" fillId="0" borderId="97" xfId="1" applyFont="1" applyBorder="1" applyAlignment="1">
      <alignment vertical="center"/>
    </xf>
    <xf numFmtId="49" fontId="8" fillId="5" borderId="103" xfId="0" applyNumberFormat="1" applyFont="1" applyFill="1" applyBorder="1" applyAlignment="1">
      <alignment horizontal="center" vertical="center"/>
    </xf>
    <xf numFmtId="49" fontId="8" fillId="5" borderId="56" xfId="0" applyNumberFormat="1" applyFont="1" applyFill="1" applyBorder="1" applyAlignment="1">
      <alignment horizontal="center" vertical="center"/>
    </xf>
    <xf numFmtId="49" fontId="8" fillId="5" borderId="57" xfId="0" applyNumberFormat="1" applyFont="1" applyFill="1" applyBorder="1" applyAlignment="1">
      <alignment horizontal="center" vertical="center"/>
    </xf>
    <xf numFmtId="49" fontId="8" fillId="5" borderId="108" xfId="0" applyNumberFormat="1" applyFont="1" applyFill="1" applyBorder="1" applyAlignment="1">
      <alignment horizontal="center" vertical="center"/>
    </xf>
    <xf numFmtId="49" fontId="7" fillId="0" borderId="10" xfId="0" applyNumberFormat="1" applyFont="1" applyBorder="1" applyAlignment="1">
      <alignment horizontal="distributed" vertical="center"/>
    </xf>
    <xf numFmtId="49" fontId="7" fillId="0" borderId="11" xfId="0" applyNumberFormat="1" applyFont="1" applyBorder="1" applyAlignment="1">
      <alignment horizontal="distributed" vertical="center"/>
    </xf>
    <xf numFmtId="49" fontId="8" fillId="0" borderId="10" xfId="0" applyNumberFormat="1" applyFont="1" applyFill="1" applyBorder="1" applyAlignment="1">
      <alignment horizontal="left" vertical="center" wrapText="1"/>
    </xf>
    <xf numFmtId="49" fontId="8" fillId="0" borderId="5" xfId="0" applyNumberFormat="1" applyFont="1" applyFill="1" applyBorder="1" applyAlignment="1">
      <alignment horizontal="left" vertical="center" wrapText="1"/>
    </xf>
    <xf numFmtId="49" fontId="8" fillId="0" borderId="41" xfId="0" applyNumberFormat="1" applyFont="1" applyFill="1" applyBorder="1" applyAlignment="1">
      <alignment horizontal="left" vertical="center" wrapText="1"/>
    </xf>
    <xf numFmtId="49" fontId="8" fillId="0" borderId="94" xfId="0" applyNumberFormat="1" applyFont="1" applyFill="1" applyBorder="1" applyAlignment="1">
      <alignment horizontal="left" vertical="center"/>
    </xf>
    <xf numFmtId="49" fontId="8" fillId="0" borderId="119" xfId="0" applyNumberFormat="1" applyFont="1" applyFill="1" applyBorder="1" applyAlignment="1">
      <alignment horizontal="left" vertical="center"/>
    </xf>
    <xf numFmtId="49" fontId="8" fillId="0" borderId="120" xfId="0" applyNumberFormat="1" applyFont="1" applyFill="1" applyBorder="1" applyAlignment="1">
      <alignment horizontal="left" vertical="center"/>
    </xf>
    <xf numFmtId="49" fontId="7" fillId="0" borderId="94" xfId="0" applyNumberFormat="1" applyFont="1" applyFill="1" applyBorder="1" applyAlignment="1">
      <alignment horizontal="distributed" vertical="center"/>
    </xf>
    <xf numFmtId="49" fontId="7" fillId="0" borderId="118" xfId="0" applyNumberFormat="1" applyFont="1" applyFill="1" applyBorder="1" applyAlignment="1">
      <alignment horizontal="distributed" vertical="center"/>
    </xf>
    <xf numFmtId="49" fontId="7" fillId="0" borderId="94" xfId="0" applyNumberFormat="1" applyFont="1" applyFill="1" applyBorder="1" applyAlignment="1">
      <alignment horizontal="center" vertical="center"/>
    </xf>
    <xf numFmtId="49" fontId="7" fillId="0" borderId="119" xfId="0" applyNumberFormat="1" applyFont="1" applyFill="1" applyBorder="1" applyAlignment="1">
      <alignment horizontal="center" vertical="center"/>
    </xf>
    <xf numFmtId="49" fontId="7" fillId="0" borderId="118" xfId="0" applyNumberFormat="1" applyFont="1" applyFill="1" applyBorder="1" applyAlignment="1">
      <alignment horizontal="center" vertical="center"/>
    </xf>
    <xf numFmtId="49" fontId="44" fillId="2" borderId="10" xfId="0" applyNumberFormat="1" applyFont="1" applyFill="1" applyBorder="1" applyAlignment="1">
      <alignment horizontal="center" vertical="center"/>
    </xf>
    <xf numFmtId="49" fontId="44" fillId="2" borderId="5" xfId="0" applyNumberFormat="1" applyFont="1" applyFill="1" applyBorder="1" applyAlignment="1">
      <alignment horizontal="center" vertical="center"/>
    </xf>
    <xf numFmtId="49" fontId="44" fillId="2" borderId="11" xfId="0" applyNumberFormat="1" applyFont="1" applyFill="1" applyBorder="1" applyAlignment="1">
      <alignment horizontal="center" vertical="center"/>
    </xf>
    <xf numFmtId="49" fontId="7" fillId="0" borderId="103" xfId="0" applyNumberFormat="1" applyFont="1" applyFill="1" applyBorder="1" applyAlignment="1">
      <alignment horizontal="distributed" vertical="center"/>
    </xf>
    <xf numFmtId="49" fontId="7" fillId="0" borderId="121" xfId="0" applyNumberFormat="1" applyFont="1" applyFill="1" applyBorder="1" applyAlignment="1">
      <alignment horizontal="distributed" vertical="center"/>
    </xf>
    <xf numFmtId="49" fontId="44" fillId="2" borderId="122" xfId="0" applyNumberFormat="1" applyFont="1" applyFill="1" applyBorder="1" applyAlignment="1">
      <alignment horizontal="center" vertical="center"/>
    </xf>
    <xf numFmtId="49" fontId="44" fillId="2" borderId="35" xfId="0" applyNumberFormat="1" applyFont="1" applyFill="1" applyBorder="1" applyAlignment="1">
      <alignment horizontal="center" vertical="center"/>
    </xf>
    <xf numFmtId="49" fontId="44" fillId="2" borderId="121" xfId="0" applyNumberFormat="1" applyFont="1" applyFill="1" applyBorder="1" applyAlignment="1">
      <alignment horizontal="center" vertical="center"/>
    </xf>
    <xf numFmtId="49" fontId="8" fillId="0" borderId="122" xfId="0" applyNumberFormat="1" applyFont="1" applyFill="1" applyBorder="1" applyAlignment="1">
      <alignment horizontal="left" vertical="center"/>
    </xf>
    <xf numFmtId="49" fontId="8" fillId="0" borderId="35" xfId="0" applyNumberFormat="1" applyFont="1" applyFill="1" applyBorder="1" applyAlignment="1">
      <alignment horizontal="left" vertical="center"/>
    </xf>
    <xf numFmtId="49" fontId="8" fillId="0" borderId="36" xfId="0" applyNumberFormat="1" applyFont="1" applyFill="1" applyBorder="1" applyAlignment="1">
      <alignment horizontal="left" vertical="center"/>
    </xf>
    <xf numFmtId="49" fontId="7" fillId="0" borderId="38" xfId="0" applyNumberFormat="1" applyFont="1" applyBorder="1" applyAlignment="1">
      <alignment horizontal="distributed" vertical="center"/>
    </xf>
    <xf numFmtId="49" fontId="7" fillId="0" borderId="40" xfId="0" applyNumberFormat="1" applyFont="1" applyBorder="1" applyAlignment="1">
      <alignment horizontal="distributed" vertical="center"/>
    </xf>
    <xf numFmtId="179" fontId="44" fillId="2" borderId="38" xfId="0" applyNumberFormat="1" applyFont="1" applyFill="1" applyBorder="1" applyAlignment="1">
      <alignment horizontal="center" vertical="center"/>
    </xf>
    <xf numFmtId="179" fontId="44" fillId="2" borderId="39" xfId="0" applyNumberFormat="1" applyFont="1" applyFill="1" applyBorder="1" applyAlignment="1">
      <alignment horizontal="center" vertical="center"/>
    </xf>
    <xf numFmtId="179" fontId="44" fillId="2" borderId="40" xfId="0" applyNumberFormat="1" applyFont="1" applyFill="1" applyBorder="1" applyAlignment="1">
      <alignment horizontal="center" vertical="center"/>
    </xf>
    <xf numFmtId="49" fontId="8" fillId="0" borderId="38" xfId="0" applyNumberFormat="1" applyFont="1" applyFill="1" applyBorder="1" applyAlignment="1">
      <alignment horizontal="left" vertical="center" wrapText="1"/>
    </xf>
    <xf numFmtId="49" fontId="8" fillId="0" borderId="39" xfId="0" applyNumberFormat="1" applyFont="1" applyFill="1" applyBorder="1" applyAlignment="1">
      <alignment horizontal="left" vertical="center" wrapText="1"/>
    </xf>
    <xf numFmtId="49" fontId="8" fillId="0" borderId="123" xfId="0" applyNumberFormat="1" applyFont="1" applyFill="1" applyBorder="1" applyAlignment="1">
      <alignment horizontal="left" vertical="center" wrapText="1"/>
    </xf>
    <xf numFmtId="49" fontId="44" fillId="2" borderId="8" xfId="0" applyNumberFormat="1" applyFont="1" applyFill="1" applyBorder="1" applyAlignment="1">
      <alignment horizontal="center" vertical="center"/>
    </xf>
    <xf numFmtId="49" fontId="44" fillId="2" borderId="4" xfId="0" applyNumberFormat="1" applyFont="1" applyFill="1" applyBorder="1" applyAlignment="1">
      <alignment horizontal="center" vertical="center"/>
    </xf>
    <xf numFmtId="49" fontId="44" fillId="2" borderId="6" xfId="0" applyNumberFormat="1" applyFont="1" applyFill="1" applyBorder="1" applyAlignment="1">
      <alignment horizontal="center" vertical="center"/>
    </xf>
    <xf numFmtId="49" fontId="7" fillId="0" borderId="20" xfId="0" applyNumberFormat="1" applyFont="1" applyBorder="1" applyAlignment="1">
      <alignment horizontal="distributed" vertical="center" wrapText="1"/>
    </xf>
    <xf numFmtId="49" fontId="7" fillId="0" borderId="23" xfId="0" applyNumberFormat="1" applyFont="1" applyBorder="1" applyAlignment="1">
      <alignment horizontal="distributed" vertical="center" wrapText="1"/>
    </xf>
    <xf numFmtId="49" fontId="8" fillId="0" borderId="2" xfId="0" applyNumberFormat="1" applyFont="1" applyBorder="1" applyAlignment="1">
      <alignment horizontal="center" vertical="center"/>
    </xf>
    <xf numFmtId="49" fontId="7" fillId="0" borderId="114" xfId="0" applyNumberFormat="1" applyFont="1" applyBorder="1" applyAlignment="1">
      <alignment horizontal="distributed" vertical="center"/>
    </xf>
    <xf numFmtId="49" fontId="7" fillId="0" borderId="101" xfId="0" applyNumberFormat="1" applyFont="1" applyBorder="1" applyAlignment="1">
      <alignment horizontal="distributed" vertical="center"/>
    </xf>
    <xf numFmtId="49" fontId="8" fillId="0" borderId="114" xfId="0" applyNumberFormat="1" applyFont="1" applyFill="1" applyBorder="1" applyAlignment="1">
      <alignment horizontal="left" vertical="center" wrapText="1"/>
    </xf>
    <xf numFmtId="49" fontId="8" fillId="0" borderId="33" xfId="0" applyNumberFormat="1" applyFont="1" applyFill="1" applyBorder="1" applyAlignment="1">
      <alignment horizontal="left" vertical="center" wrapText="1"/>
    </xf>
    <xf numFmtId="49" fontId="8" fillId="0" borderId="34" xfId="0" applyNumberFormat="1" applyFont="1" applyFill="1" applyBorder="1" applyAlignment="1">
      <alignment horizontal="left" vertical="center" wrapText="1"/>
    </xf>
    <xf numFmtId="49" fontId="8" fillId="0" borderId="103" xfId="0" applyNumberFormat="1" applyFont="1" applyFill="1" applyBorder="1" applyAlignment="1">
      <alignment horizontal="center" vertical="center" wrapText="1"/>
    </xf>
    <xf numFmtId="49" fontId="8" fillId="0" borderId="56" xfId="0" applyNumberFormat="1" applyFont="1" applyFill="1" applyBorder="1" applyAlignment="1">
      <alignment horizontal="center" vertical="center" wrapText="1"/>
    </xf>
    <xf numFmtId="49" fontId="8" fillId="0" borderId="108" xfId="0" applyNumberFormat="1" applyFont="1" applyFill="1" applyBorder="1" applyAlignment="1">
      <alignment horizontal="center" vertical="center" wrapText="1"/>
    </xf>
    <xf numFmtId="49" fontId="8" fillId="0" borderId="100" xfId="0" applyNumberFormat="1" applyFont="1" applyFill="1" applyBorder="1" applyAlignment="1">
      <alignment horizontal="center" vertical="center" wrapText="1"/>
    </xf>
    <xf numFmtId="49" fontId="8" fillId="0" borderId="51" xfId="0" applyNumberFormat="1" applyFont="1" applyFill="1" applyBorder="1" applyAlignment="1">
      <alignment horizontal="center" vertical="center" wrapText="1"/>
    </xf>
    <xf numFmtId="49" fontId="8" fillId="0" borderId="106" xfId="0" applyNumberFormat="1" applyFont="1" applyFill="1" applyBorder="1" applyAlignment="1">
      <alignment horizontal="center" vertical="center" wrapText="1"/>
    </xf>
    <xf numFmtId="49" fontId="8" fillId="9" borderId="2" xfId="0" applyNumberFormat="1" applyFont="1" applyFill="1" applyBorder="1" applyAlignment="1">
      <alignment horizontal="center" vertical="center" wrapText="1"/>
    </xf>
    <xf numFmtId="49" fontId="8" fillId="9" borderId="2" xfId="0" applyNumberFormat="1" applyFont="1" applyFill="1" applyBorder="1" applyAlignment="1">
      <alignment horizontal="center" vertical="center"/>
    </xf>
    <xf numFmtId="49" fontId="8" fillId="9" borderId="28" xfId="0" applyNumberFormat="1" applyFont="1" applyFill="1" applyBorder="1" applyAlignment="1">
      <alignment horizontal="center" vertical="center"/>
    </xf>
    <xf numFmtId="49" fontId="32" fillId="9" borderId="51" xfId="0" applyNumberFormat="1" applyFont="1" applyFill="1" applyBorder="1" applyAlignment="1">
      <alignment horizontal="center" vertical="center"/>
    </xf>
    <xf numFmtId="49" fontId="32" fillId="9" borderId="106" xfId="0" applyNumberFormat="1" applyFont="1" applyFill="1" applyBorder="1" applyAlignment="1">
      <alignment horizontal="center" vertical="center"/>
    </xf>
    <xf numFmtId="49" fontId="2" fillId="0" borderId="49" xfId="0" applyNumberFormat="1" applyFont="1" applyBorder="1" applyAlignment="1">
      <alignment horizontal="center" vertical="center"/>
    </xf>
    <xf numFmtId="49" fontId="2" fillId="0" borderId="48" xfId="0" applyNumberFormat="1" applyFont="1" applyBorder="1" applyAlignment="1">
      <alignment horizontal="center" vertical="center"/>
    </xf>
    <xf numFmtId="49" fontId="44" fillId="2" borderId="103" xfId="0" applyNumberFormat="1" applyFont="1" applyFill="1" applyBorder="1" applyAlignment="1">
      <alignment vertical="center" wrapText="1"/>
    </xf>
    <xf numFmtId="49" fontId="44" fillId="2" borderId="56" xfId="0" applyNumberFormat="1" applyFont="1" applyFill="1" applyBorder="1" applyAlignment="1">
      <alignment vertical="center"/>
    </xf>
    <xf numFmtId="49" fontId="44" fillId="2" borderId="57" xfId="0" applyNumberFormat="1" applyFont="1" applyFill="1" applyBorder="1" applyAlignment="1">
      <alignment vertical="center"/>
    </xf>
    <xf numFmtId="49" fontId="44" fillId="2" borderId="100" xfId="0" applyNumberFormat="1" applyFont="1" applyFill="1" applyBorder="1" applyAlignment="1">
      <alignment vertical="center"/>
    </xf>
    <xf numFmtId="49" fontId="44" fillId="2" borderId="51" xfId="0" applyNumberFormat="1" applyFont="1" applyFill="1" applyBorder="1" applyAlignment="1">
      <alignment vertical="center"/>
    </xf>
    <xf numFmtId="49" fontId="44" fillId="2" borderId="52" xfId="0" applyNumberFormat="1" applyFont="1" applyFill="1" applyBorder="1" applyAlignment="1">
      <alignment vertical="center"/>
    </xf>
    <xf numFmtId="49" fontId="8" fillId="0" borderId="103" xfId="0" applyNumberFormat="1" applyFont="1" applyFill="1" applyBorder="1" applyAlignment="1">
      <alignment vertical="center" wrapText="1"/>
    </xf>
    <xf numFmtId="49" fontId="8" fillId="0" borderId="56" xfId="0" applyNumberFormat="1" applyFont="1" applyFill="1" applyBorder="1" applyAlignment="1">
      <alignment vertical="center" wrapText="1"/>
    </xf>
    <xf numFmtId="49" fontId="8" fillId="0" borderId="108" xfId="0" applyNumberFormat="1" applyFont="1" applyFill="1" applyBorder="1" applyAlignment="1">
      <alignment vertical="center" wrapText="1"/>
    </xf>
    <xf numFmtId="49" fontId="8" fillId="0" borderId="30" xfId="0" applyNumberFormat="1" applyFont="1" applyFill="1" applyBorder="1" applyAlignment="1">
      <alignment vertical="center" wrapText="1"/>
    </xf>
    <xf numFmtId="49" fontId="8" fillId="0" borderId="0" xfId="0" applyNumberFormat="1" applyFont="1" applyFill="1" applyBorder="1" applyAlignment="1">
      <alignment vertical="center" wrapText="1"/>
    </xf>
    <xf numFmtId="49" fontId="8" fillId="0" borderId="110" xfId="0" applyNumberFormat="1" applyFont="1" applyFill="1" applyBorder="1" applyAlignment="1">
      <alignment vertical="center" wrapText="1"/>
    </xf>
    <xf numFmtId="49" fontId="8" fillId="0" borderId="100" xfId="0" applyNumberFormat="1" applyFont="1" applyFill="1" applyBorder="1" applyAlignment="1">
      <alignment vertical="center" wrapText="1"/>
    </xf>
    <xf numFmtId="49" fontId="8" fillId="0" borderId="51" xfId="0" applyNumberFormat="1" applyFont="1" applyFill="1" applyBorder="1" applyAlignment="1">
      <alignment vertical="center" wrapText="1"/>
    </xf>
    <xf numFmtId="49" fontId="8" fillId="0" borderId="106" xfId="0" applyNumberFormat="1" applyFont="1" applyFill="1" applyBorder="1" applyAlignment="1">
      <alignment vertical="center" wrapText="1"/>
    </xf>
    <xf numFmtId="49" fontId="39" fillId="0" borderId="88" xfId="0" applyNumberFormat="1" applyFont="1" applyBorder="1" applyAlignment="1">
      <alignment horizontal="center" vertical="center" wrapText="1"/>
    </xf>
    <xf numFmtId="49" fontId="39" fillId="0" borderId="86" xfId="0" applyNumberFormat="1" applyFont="1" applyBorder="1" applyAlignment="1">
      <alignment horizontal="center" vertical="center" wrapText="1"/>
    </xf>
    <xf numFmtId="49" fontId="7" fillId="0" borderId="23" xfId="0" applyNumberFormat="1" applyFont="1" applyFill="1" applyBorder="1" applyAlignment="1">
      <alignment horizontal="center" vertical="center" shrinkToFit="1"/>
    </xf>
    <xf numFmtId="49" fontId="44" fillId="2" borderId="23" xfId="0" applyNumberFormat="1" applyFont="1" applyFill="1" applyBorder="1" applyAlignment="1">
      <alignment horizontal="left" vertical="center" wrapText="1" shrinkToFit="1"/>
    </xf>
    <xf numFmtId="49" fontId="44" fillId="2" borderId="102" xfId="0" applyNumberFormat="1" applyFont="1" applyFill="1" applyBorder="1" applyAlignment="1">
      <alignment horizontal="center" vertical="center"/>
    </xf>
    <xf numFmtId="49" fontId="44" fillId="2" borderId="104" xfId="0" applyNumberFormat="1" applyFont="1" applyFill="1" applyBorder="1" applyAlignment="1">
      <alignment horizontal="center" vertical="center"/>
    </xf>
    <xf numFmtId="49" fontId="44" fillId="2" borderId="105" xfId="0" applyNumberFormat="1" applyFont="1" applyFill="1" applyBorder="1" applyAlignment="1">
      <alignment horizontal="center" vertical="center"/>
    </xf>
    <xf numFmtId="49" fontId="7" fillId="2" borderId="102" xfId="0" applyNumberFormat="1" applyFont="1" applyFill="1" applyBorder="1" applyAlignment="1">
      <alignment horizontal="center" vertical="center"/>
    </xf>
    <xf numFmtId="49" fontId="7" fillId="2" borderId="104" xfId="0" applyNumberFormat="1" applyFont="1" applyFill="1" applyBorder="1" applyAlignment="1">
      <alignment horizontal="center" vertical="center"/>
    </xf>
    <xf numFmtId="49" fontId="8" fillId="0" borderId="8" xfId="0" applyNumberFormat="1" applyFont="1" applyFill="1" applyBorder="1" applyAlignment="1">
      <alignment vertical="center" wrapText="1"/>
    </xf>
    <xf numFmtId="49" fontId="8" fillId="0" borderId="4" xfId="0" applyNumberFormat="1" applyFont="1" applyFill="1" applyBorder="1" applyAlignment="1">
      <alignment vertical="center" wrapText="1"/>
    </xf>
    <xf numFmtId="49" fontId="8" fillId="0" borderId="37" xfId="0" applyNumberFormat="1" applyFont="1" applyFill="1" applyBorder="1" applyAlignment="1">
      <alignment vertical="center" wrapText="1"/>
    </xf>
    <xf numFmtId="49" fontId="8" fillId="0" borderId="9" xfId="0" applyNumberFormat="1" applyFont="1" applyFill="1" applyBorder="1" applyAlignment="1">
      <alignment horizontal="left" vertical="center" wrapText="1"/>
    </xf>
    <xf numFmtId="49" fontId="8" fillId="0" borderId="7" xfId="0" applyNumberFormat="1" applyFont="1" applyFill="1" applyBorder="1" applyAlignment="1">
      <alignment horizontal="left" vertical="center" wrapText="1"/>
    </xf>
    <xf numFmtId="49" fontId="8" fillId="0" borderId="109" xfId="0" applyNumberFormat="1" applyFont="1" applyFill="1" applyBorder="1" applyAlignment="1">
      <alignment horizontal="left" vertical="center" wrapText="1"/>
    </xf>
    <xf numFmtId="49" fontId="7" fillId="0" borderId="1" xfId="0" applyNumberFormat="1" applyFont="1" applyFill="1" applyBorder="1" applyAlignment="1">
      <alignment horizontal="center" vertical="center" shrinkToFit="1"/>
    </xf>
    <xf numFmtId="49" fontId="8" fillId="0" borderId="107" xfId="0" applyNumberFormat="1" applyFont="1" applyFill="1" applyBorder="1" applyAlignment="1">
      <alignment horizontal="center" vertical="center"/>
    </xf>
    <xf numFmtId="49" fontId="8" fillId="0" borderId="31" xfId="0" applyNumberFormat="1" applyFont="1" applyFill="1" applyBorder="1" applyAlignment="1">
      <alignment horizontal="center" vertical="center"/>
    </xf>
    <xf numFmtId="49" fontId="8" fillId="0" borderId="32" xfId="0" applyNumberFormat="1" applyFont="1" applyFill="1" applyBorder="1" applyAlignment="1">
      <alignment horizontal="center" vertical="center"/>
    </xf>
    <xf numFmtId="49" fontId="7" fillId="0" borderId="103" xfId="0" applyNumberFormat="1" applyFont="1" applyBorder="1" applyAlignment="1">
      <alignment horizontal="center" vertical="center"/>
    </xf>
    <xf numFmtId="49" fontId="7" fillId="0" borderId="57" xfId="0" applyNumberFormat="1" applyFont="1" applyBorder="1" applyAlignment="1">
      <alignment horizontal="center" vertical="center"/>
    </xf>
    <xf numFmtId="49" fontId="7" fillId="0" borderId="30" xfId="0" applyNumberFormat="1" applyFont="1" applyBorder="1" applyAlignment="1">
      <alignment horizontal="center" vertical="center"/>
    </xf>
    <xf numFmtId="49" fontId="7" fillId="0" borderId="3" xfId="0" applyNumberFormat="1" applyFont="1" applyBorder="1" applyAlignment="1">
      <alignment horizontal="center" vertical="center"/>
    </xf>
    <xf numFmtId="49" fontId="7" fillId="0" borderId="100" xfId="0" applyNumberFormat="1" applyFont="1" applyBorder="1" applyAlignment="1">
      <alignment horizontal="center" vertical="center"/>
    </xf>
    <xf numFmtId="49" fontId="7" fillId="0" borderId="52" xfId="0" applyNumberFormat="1" applyFont="1" applyBorder="1" applyAlignment="1">
      <alignment horizontal="center" vertical="center"/>
    </xf>
    <xf numFmtId="49" fontId="44" fillId="3" borderId="114" xfId="0" applyNumberFormat="1" applyFont="1" applyFill="1" applyBorder="1" applyAlignment="1">
      <alignment horizontal="center" vertical="center" shrinkToFit="1"/>
    </xf>
    <xf numFmtId="49" fontId="44" fillId="3" borderId="33" xfId="0" applyNumberFormat="1" applyFont="1" applyFill="1" applyBorder="1" applyAlignment="1">
      <alignment horizontal="center" vertical="center" shrinkToFit="1"/>
    </xf>
    <xf numFmtId="49" fontId="44" fillId="3" borderId="101" xfId="0" applyNumberFormat="1" applyFont="1" applyFill="1" applyBorder="1" applyAlignment="1">
      <alignment horizontal="center" vertical="center" shrinkToFit="1"/>
    </xf>
    <xf numFmtId="49" fontId="7" fillId="0" borderId="47" xfId="0" applyNumberFormat="1" applyFont="1" applyFill="1" applyBorder="1" applyAlignment="1">
      <alignment horizontal="center" vertical="center"/>
    </xf>
    <xf numFmtId="49" fontId="7" fillId="0" borderId="95" xfId="0" applyNumberFormat="1" applyFont="1" applyFill="1" applyBorder="1" applyAlignment="1">
      <alignment horizontal="center" vertical="center"/>
    </xf>
    <xf numFmtId="49" fontId="7" fillId="0" borderId="50" xfId="0" applyNumberFormat="1" applyFont="1" applyFill="1" applyBorder="1" applyAlignment="1">
      <alignment horizontal="center" vertical="center"/>
    </xf>
    <xf numFmtId="49" fontId="7" fillId="0" borderId="20" xfId="0" applyNumberFormat="1" applyFont="1" applyFill="1" applyBorder="1" applyAlignment="1">
      <alignment horizontal="center" vertical="center" shrinkToFit="1"/>
    </xf>
    <xf numFmtId="49" fontId="7" fillId="0" borderId="9" xfId="0" applyNumberFormat="1" applyFont="1" applyBorder="1" applyAlignment="1">
      <alignment horizontal="distributed" vertical="center"/>
    </xf>
    <xf numFmtId="49" fontId="7" fillId="0" borderId="12" xfId="0" applyNumberFormat="1" applyFont="1" applyBorder="1" applyAlignment="1">
      <alignment horizontal="distributed" vertical="center"/>
    </xf>
    <xf numFmtId="179" fontId="44" fillId="2" borderId="9" xfId="0" applyNumberFormat="1" applyFont="1" applyFill="1" applyBorder="1" applyAlignment="1">
      <alignment horizontal="center" vertical="center"/>
    </xf>
    <xf numFmtId="179" fontId="44" fillId="2" borderId="7" xfId="0" applyNumberFormat="1" applyFont="1" applyFill="1" applyBorder="1" applyAlignment="1">
      <alignment horizontal="center" vertical="center"/>
    </xf>
    <xf numFmtId="179" fontId="44" fillId="2" borderId="12" xfId="0" applyNumberFormat="1" applyFont="1" applyFill="1" applyBorder="1" applyAlignment="1">
      <alignment horizontal="center" vertical="center"/>
    </xf>
    <xf numFmtId="49" fontId="44" fillId="3" borderId="114" xfId="0" applyNumberFormat="1" applyFont="1" applyFill="1" applyBorder="1" applyAlignment="1">
      <alignment horizontal="center" vertical="center"/>
    </xf>
    <xf numFmtId="49" fontId="44" fillId="3" borderId="33" xfId="0" applyNumberFormat="1" applyFont="1" applyFill="1" applyBorder="1" applyAlignment="1">
      <alignment horizontal="center" vertical="center"/>
    </xf>
    <xf numFmtId="49" fontId="44" fillId="3" borderId="101" xfId="0" applyNumberFormat="1" applyFont="1" applyFill="1" applyBorder="1" applyAlignment="1">
      <alignment horizontal="center" vertical="center"/>
    </xf>
    <xf numFmtId="179" fontId="44" fillId="2" borderId="114" xfId="0" applyNumberFormat="1" applyFont="1" applyFill="1" applyBorder="1" applyAlignment="1">
      <alignment horizontal="center" vertical="center"/>
    </xf>
    <xf numFmtId="179" fontId="44" fillId="2" borderId="33" xfId="0" applyNumberFormat="1" applyFont="1" applyFill="1" applyBorder="1" applyAlignment="1">
      <alignment horizontal="center" vertical="center"/>
    </xf>
    <xf numFmtId="179" fontId="44" fillId="2" borderId="101" xfId="0" applyNumberFormat="1" applyFont="1" applyFill="1" applyBorder="1" applyAlignment="1">
      <alignment horizontal="center" vertical="center"/>
    </xf>
    <xf numFmtId="49" fontId="8" fillId="0" borderId="42" xfId="0" applyNumberFormat="1" applyFont="1" applyFill="1" applyBorder="1" applyAlignment="1">
      <alignment horizontal="center" vertical="center"/>
    </xf>
    <xf numFmtId="49" fontId="8" fillId="0" borderId="117" xfId="0" applyNumberFormat="1" applyFont="1" applyFill="1" applyBorder="1" applyAlignment="1">
      <alignment horizontal="center" vertical="center"/>
    </xf>
    <xf numFmtId="49" fontId="8" fillId="0" borderId="114" xfId="0" applyNumberFormat="1" applyFont="1" applyFill="1" applyBorder="1" applyAlignment="1">
      <alignment vertical="center" wrapText="1"/>
    </xf>
    <xf numFmtId="49" fontId="8" fillId="0" borderId="33" xfId="0" applyNumberFormat="1" applyFont="1" applyFill="1" applyBorder="1" applyAlignment="1">
      <alignment vertical="center" wrapText="1"/>
    </xf>
    <xf numFmtId="49" fontId="8" fillId="0" borderId="34" xfId="0" applyNumberFormat="1" applyFont="1" applyFill="1" applyBorder="1" applyAlignment="1">
      <alignment vertical="center" wrapText="1"/>
    </xf>
    <xf numFmtId="49" fontId="8" fillId="0" borderId="95" xfId="0" applyNumberFormat="1" applyFont="1" applyFill="1" applyBorder="1" applyAlignment="1">
      <alignment horizontal="center" vertical="center"/>
    </xf>
    <xf numFmtId="49" fontId="8" fillId="0" borderId="50" xfId="0" applyNumberFormat="1" applyFont="1" applyFill="1" applyBorder="1" applyAlignment="1">
      <alignment horizontal="center" vertical="center"/>
    </xf>
    <xf numFmtId="49" fontId="8" fillId="0" borderId="13" xfId="0" applyNumberFormat="1" applyFont="1" applyFill="1" applyBorder="1" applyAlignment="1">
      <alignment horizontal="center" vertical="center" wrapText="1"/>
    </xf>
    <xf numFmtId="49" fontId="8" fillId="0" borderId="22" xfId="0" applyNumberFormat="1" applyFont="1" applyFill="1" applyBorder="1" applyAlignment="1">
      <alignment horizontal="center" vertical="center" wrapText="1"/>
    </xf>
    <xf numFmtId="49" fontId="8" fillId="0" borderId="47" xfId="0" applyNumberFormat="1" applyFont="1" applyFill="1" applyBorder="1" applyAlignment="1">
      <alignment horizontal="center" vertical="center"/>
    </xf>
    <xf numFmtId="49" fontId="7" fillId="2" borderId="105" xfId="0" applyNumberFormat="1" applyFont="1" applyFill="1" applyBorder="1" applyAlignment="1">
      <alignment horizontal="center" vertical="center"/>
    </xf>
    <xf numFmtId="49" fontId="7" fillId="2" borderId="111" xfId="0" applyNumberFormat="1" applyFont="1" applyFill="1" applyBorder="1" applyAlignment="1">
      <alignment horizontal="center" vertical="center"/>
    </xf>
    <xf numFmtId="49" fontId="7" fillId="2" borderId="112" xfId="0" applyNumberFormat="1" applyFont="1" applyFill="1" applyBorder="1" applyAlignment="1">
      <alignment horizontal="center" vertical="center"/>
    </xf>
    <xf numFmtId="49" fontId="7" fillId="2" borderId="113" xfId="0" applyNumberFormat="1" applyFont="1" applyFill="1" applyBorder="1" applyAlignment="1">
      <alignment horizontal="center" vertical="center"/>
    </xf>
    <xf numFmtId="49" fontId="7" fillId="0" borderId="30" xfId="0" applyNumberFormat="1" applyFont="1" applyFill="1" applyBorder="1" applyAlignment="1">
      <alignment horizontal="distributed" vertical="center" wrapText="1"/>
    </xf>
    <xf numFmtId="49" fontId="7" fillId="0" borderId="3" xfId="0" applyNumberFormat="1" applyFont="1" applyFill="1" applyBorder="1" applyAlignment="1">
      <alignment horizontal="distributed" vertical="center" wrapText="1"/>
    </xf>
    <xf numFmtId="49" fontId="7" fillId="0" borderId="30" xfId="0" applyNumberFormat="1" applyFont="1" applyFill="1" applyBorder="1" applyAlignment="1">
      <alignment horizontal="center" vertical="center"/>
    </xf>
    <xf numFmtId="49" fontId="7" fillId="0" borderId="0" xfId="0" applyNumberFormat="1" applyFont="1" applyFill="1" applyBorder="1" applyAlignment="1">
      <alignment horizontal="center" vertical="center"/>
    </xf>
    <xf numFmtId="49" fontId="7" fillId="0" borderId="3" xfId="0" applyNumberFormat="1" applyFont="1" applyFill="1" applyBorder="1" applyAlignment="1">
      <alignment horizontal="center" vertical="center"/>
    </xf>
    <xf numFmtId="49" fontId="44" fillId="2" borderId="89" xfId="0" applyNumberFormat="1" applyFont="1" applyFill="1" applyBorder="1" applyAlignment="1">
      <alignment horizontal="center" vertical="center"/>
    </xf>
    <xf numFmtId="49" fontId="44" fillId="2" borderId="88" xfId="0" applyNumberFormat="1" applyFont="1" applyFill="1" applyBorder="1" applyAlignment="1">
      <alignment horizontal="center" vertical="center"/>
    </xf>
    <xf numFmtId="49" fontId="44" fillId="2" borderId="87" xfId="0" applyNumberFormat="1" applyFont="1" applyFill="1" applyBorder="1" applyAlignment="1">
      <alignment horizontal="center" vertical="center"/>
    </xf>
    <xf numFmtId="49" fontId="44" fillId="2" borderId="20" xfId="0" applyNumberFormat="1" applyFont="1" applyFill="1" applyBorder="1" applyAlignment="1">
      <alignment vertical="center"/>
    </xf>
    <xf numFmtId="49" fontId="44" fillId="2" borderId="23" xfId="0" applyNumberFormat="1" applyFont="1" applyFill="1" applyBorder="1" applyAlignment="1">
      <alignment vertical="center"/>
    </xf>
    <xf numFmtId="49" fontId="7" fillId="0" borderId="103" xfId="0" applyNumberFormat="1" applyFont="1" applyBorder="1" applyAlignment="1">
      <alignment horizontal="distributed" vertical="center" wrapText="1"/>
    </xf>
    <xf numFmtId="49" fontId="7" fillId="0" borderId="57" xfId="0" applyNumberFormat="1" applyFont="1" applyBorder="1" applyAlignment="1">
      <alignment horizontal="distributed" vertical="center" wrapText="1"/>
    </xf>
    <xf numFmtId="49" fontId="7" fillId="0" borderId="100" xfId="0" applyNumberFormat="1" applyFont="1" applyBorder="1" applyAlignment="1">
      <alignment horizontal="distributed" vertical="center" wrapText="1"/>
    </xf>
    <xf numFmtId="49" fontId="7" fillId="0" borderId="52" xfId="0" applyNumberFormat="1" applyFont="1" applyBorder="1" applyAlignment="1">
      <alignment horizontal="distributed" vertical="center" wrapText="1"/>
    </xf>
    <xf numFmtId="49" fontId="39" fillId="0" borderId="145" xfId="0" applyNumberFormat="1" applyFont="1" applyFill="1" applyBorder="1" applyAlignment="1">
      <alignment horizontal="center" vertical="center"/>
    </xf>
    <xf numFmtId="49" fontId="39" fillId="0" borderId="146" xfId="0" applyNumberFormat="1" applyFont="1" applyFill="1" applyBorder="1" applyAlignment="1">
      <alignment horizontal="center" vertical="center"/>
    </xf>
    <xf numFmtId="49" fontId="39" fillId="0" borderId="147" xfId="0" applyNumberFormat="1" applyFont="1" applyFill="1" applyBorder="1" applyAlignment="1">
      <alignment horizontal="center" vertical="center"/>
    </xf>
    <xf numFmtId="49" fontId="39" fillId="0" borderId="147" xfId="0" applyNumberFormat="1" applyFont="1" applyBorder="1" applyAlignment="1">
      <alignment vertical="center" wrapText="1"/>
    </xf>
    <xf numFmtId="38" fontId="39" fillId="9" borderId="146" xfId="1" applyFont="1" applyFill="1" applyBorder="1" applyAlignment="1">
      <alignment vertical="center"/>
    </xf>
    <xf numFmtId="38" fontId="39" fillId="9" borderId="148" xfId="1" applyFont="1" applyFill="1" applyBorder="1" applyAlignment="1">
      <alignment vertical="center"/>
    </xf>
    <xf numFmtId="49" fontId="39" fillId="9" borderId="149" xfId="0" applyNumberFormat="1" applyFont="1" applyFill="1" applyBorder="1" applyAlignment="1">
      <alignment horizontal="center" vertical="center"/>
    </xf>
    <xf numFmtId="49" fontId="39" fillId="9" borderId="26" xfId="0" applyNumberFormat="1" applyFont="1" applyFill="1" applyBorder="1" applyAlignment="1">
      <alignment horizontal="center" vertical="center"/>
    </xf>
    <xf numFmtId="38" fontId="39" fillId="9" borderId="124" xfId="1" applyFont="1" applyFill="1" applyBorder="1" applyAlignment="1">
      <alignment vertical="center"/>
    </xf>
    <xf numFmtId="38" fontId="39" fillId="9" borderId="27" xfId="1" applyFont="1" applyFill="1" applyBorder="1" applyAlignment="1">
      <alignment vertical="center"/>
    </xf>
    <xf numFmtId="38" fontId="39" fillId="9" borderId="150" xfId="1" applyFont="1" applyFill="1" applyBorder="1" applyAlignment="1">
      <alignment vertical="center"/>
    </xf>
    <xf numFmtId="49" fontId="7" fillId="0" borderId="38" xfId="0" applyNumberFormat="1" applyFont="1" applyBorder="1" applyAlignment="1">
      <alignment horizontal="distributed" vertical="center" wrapText="1"/>
    </xf>
    <xf numFmtId="49" fontId="44" fillId="2" borderId="23" xfId="0" applyNumberFormat="1" applyFont="1" applyFill="1" applyBorder="1" applyAlignment="1">
      <alignment horizontal="left" vertical="center" shrinkToFit="1"/>
    </xf>
    <xf numFmtId="49" fontId="44" fillId="2" borderId="20" xfId="0" applyNumberFormat="1" applyFont="1" applyFill="1" applyBorder="1" applyAlignment="1">
      <alignment horizontal="left" vertical="center" wrapText="1"/>
    </xf>
    <xf numFmtId="49" fontId="44" fillId="2" borderId="23" xfId="0" applyNumberFormat="1" applyFont="1" applyFill="1" applyBorder="1" applyAlignment="1">
      <alignment horizontal="left" vertical="center" wrapText="1"/>
    </xf>
    <xf numFmtId="179" fontId="7" fillId="7" borderId="23" xfId="0" applyNumberFormat="1" applyFont="1" applyFill="1" applyBorder="1" applyAlignment="1">
      <alignment horizontal="center" vertical="center"/>
    </xf>
    <xf numFmtId="49" fontId="7" fillId="3" borderId="114" xfId="0" applyNumberFormat="1" applyFont="1" applyFill="1" applyBorder="1" applyAlignment="1">
      <alignment horizontal="center" vertical="center"/>
    </xf>
    <xf numFmtId="49" fontId="7" fillId="3" borderId="33" xfId="0" applyNumberFormat="1" applyFont="1" applyFill="1" applyBorder="1" applyAlignment="1">
      <alignment horizontal="center" vertical="center"/>
    </xf>
    <xf numFmtId="49" fontId="7" fillId="3" borderId="101" xfId="0" applyNumberFormat="1" applyFont="1" applyFill="1" applyBorder="1" applyAlignment="1">
      <alignment horizontal="center" vertical="center"/>
    </xf>
    <xf numFmtId="49" fontId="44" fillId="2" borderId="23" xfId="0" applyNumberFormat="1" applyFont="1" applyFill="1" applyBorder="1" applyAlignment="1">
      <alignment vertical="center" wrapText="1" shrinkToFit="1"/>
    </xf>
    <xf numFmtId="179" fontId="44" fillId="3" borderId="38" xfId="0" applyNumberFormat="1" applyFont="1" applyFill="1" applyBorder="1" applyAlignment="1">
      <alignment horizontal="center" vertical="center"/>
    </xf>
    <xf numFmtId="179" fontId="44" fillId="3" borderId="39" xfId="0" applyNumberFormat="1" applyFont="1" applyFill="1" applyBorder="1" applyAlignment="1">
      <alignment horizontal="center" vertical="center"/>
    </xf>
    <xf numFmtId="179" fontId="44" fillId="3" borderId="40" xfId="0" applyNumberFormat="1" applyFont="1" applyFill="1" applyBorder="1" applyAlignment="1">
      <alignment horizontal="center" vertical="center"/>
    </xf>
    <xf numFmtId="49" fontId="44" fillId="2" borderId="20" xfId="0" applyNumberFormat="1" applyFont="1" applyFill="1" applyBorder="1" applyAlignment="1">
      <alignment horizontal="left" vertical="center"/>
    </xf>
    <xf numFmtId="49" fontId="44" fillId="2" borderId="23" xfId="0" applyNumberFormat="1" applyFont="1" applyFill="1" applyBorder="1" applyAlignment="1">
      <alignment horizontal="left" vertical="center"/>
    </xf>
    <xf numFmtId="49" fontId="44" fillId="2" borderId="56" xfId="0" applyNumberFormat="1" applyFont="1" applyFill="1" applyBorder="1" applyAlignment="1">
      <alignment vertical="center" wrapText="1"/>
    </xf>
    <xf numFmtId="49" fontId="44" fillId="2" borderId="57" xfId="0" applyNumberFormat="1" applyFont="1" applyFill="1" applyBorder="1" applyAlignment="1">
      <alignment vertical="center" wrapText="1"/>
    </xf>
    <xf numFmtId="49" fontId="44" fillId="2" borderId="100" xfId="0" applyNumberFormat="1" applyFont="1" applyFill="1" applyBorder="1" applyAlignment="1">
      <alignment vertical="center" wrapText="1"/>
    </xf>
    <xf numFmtId="49" fontId="44" fillId="2" borderId="51" xfId="0" applyNumberFormat="1" applyFont="1" applyFill="1" applyBorder="1" applyAlignment="1">
      <alignment vertical="center" wrapText="1"/>
    </xf>
    <xf numFmtId="49" fontId="44" fillId="2" borderId="52" xfId="0" applyNumberFormat="1" applyFont="1" applyFill="1" applyBorder="1" applyAlignment="1">
      <alignment vertical="center" wrapText="1"/>
    </xf>
    <xf numFmtId="38" fontId="39" fillId="0" borderId="1" xfId="1" applyFont="1" applyBorder="1" applyAlignment="1">
      <alignment vertical="center"/>
    </xf>
    <xf numFmtId="38" fontId="39" fillId="9" borderId="1" xfId="1" applyFont="1" applyFill="1" applyBorder="1" applyAlignment="1">
      <alignment vertical="center"/>
    </xf>
    <xf numFmtId="38" fontId="39" fillId="9" borderId="21" xfId="1" applyFont="1" applyFill="1" applyBorder="1" applyAlignment="1">
      <alignment vertical="center"/>
    </xf>
    <xf numFmtId="49" fontId="39" fillId="0" borderId="8" xfId="0" applyNumberFormat="1" applyFont="1" applyBorder="1" applyAlignment="1">
      <alignment horizontal="center" vertical="center" wrapText="1"/>
    </xf>
    <xf numFmtId="49" fontId="39" fillId="0" borderId="4" xfId="0" applyNumberFormat="1" applyFont="1" applyBorder="1" applyAlignment="1">
      <alignment horizontal="center" vertical="center" wrapText="1"/>
    </xf>
    <xf numFmtId="49" fontId="39" fillId="0" borderId="6" xfId="0" applyNumberFormat="1" applyFont="1" applyBorder="1" applyAlignment="1">
      <alignment horizontal="center" vertical="center" wrapText="1"/>
    </xf>
    <xf numFmtId="49" fontId="7" fillId="0" borderId="124" xfId="0" applyNumberFormat="1" applyFont="1" applyFill="1" applyBorder="1" applyAlignment="1">
      <alignment horizontal="center" vertical="center"/>
    </xf>
    <xf numFmtId="49" fontId="7" fillId="0" borderId="27" xfId="0" applyNumberFormat="1" applyFont="1" applyFill="1" applyBorder="1" applyAlignment="1">
      <alignment horizontal="center" vertical="center"/>
    </xf>
    <xf numFmtId="49" fontId="7" fillId="0" borderId="25" xfId="0" applyNumberFormat="1" applyFont="1" applyFill="1" applyBorder="1" applyAlignment="1">
      <alignment horizontal="center" vertical="center"/>
    </xf>
    <xf numFmtId="49" fontId="7" fillId="0" borderId="114" xfId="0" applyNumberFormat="1" applyFont="1" applyFill="1" applyBorder="1" applyAlignment="1">
      <alignment horizontal="center" vertical="center" shrinkToFit="1"/>
    </xf>
    <xf numFmtId="49" fontId="7" fillId="0" borderId="33" xfId="0" applyNumberFormat="1" applyFont="1" applyFill="1" applyBorder="1" applyAlignment="1">
      <alignment horizontal="center" vertical="center" shrinkToFit="1"/>
    </xf>
    <xf numFmtId="49" fontId="44" fillId="2" borderId="23" xfId="0" applyNumberFormat="1" applyFont="1" applyFill="1" applyBorder="1" applyAlignment="1">
      <alignment vertical="center" shrinkToFit="1"/>
    </xf>
    <xf numFmtId="49" fontId="7" fillId="0" borderId="128" xfId="0" applyNumberFormat="1" applyFont="1" applyFill="1" applyBorder="1" applyAlignment="1">
      <alignment horizontal="center" vertical="center"/>
    </xf>
    <xf numFmtId="49" fontId="7" fillId="0" borderId="32" xfId="0" applyNumberFormat="1" applyFont="1" applyFill="1" applyBorder="1" applyAlignment="1">
      <alignment horizontal="center" vertical="center"/>
    </xf>
    <xf numFmtId="49" fontId="44" fillId="2" borderId="103" xfId="0" applyNumberFormat="1" applyFont="1" applyFill="1" applyBorder="1" applyAlignment="1">
      <alignment vertical="center" wrapText="1" shrinkToFit="1"/>
    </xf>
    <xf numFmtId="49" fontId="44" fillId="2" borderId="56" xfId="0" applyNumberFormat="1" applyFont="1" applyFill="1" applyBorder="1" applyAlignment="1">
      <alignment vertical="center" wrapText="1" shrinkToFit="1"/>
    </xf>
    <xf numFmtId="49" fontId="44" fillId="2" borderId="57" xfId="0" applyNumberFormat="1" applyFont="1" applyFill="1" applyBorder="1" applyAlignment="1">
      <alignment vertical="center" wrapText="1" shrinkToFit="1"/>
    </xf>
    <xf numFmtId="49" fontId="44" fillId="2" borderId="30" xfId="0" applyNumberFormat="1" applyFont="1" applyFill="1" applyBorder="1" applyAlignment="1">
      <alignment vertical="center" wrapText="1" shrinkToFit="1"/>
    </xf>
    <xf numFmtId="49" fontId="44" fillId="2" borderId="0" xfId="0" applyNumberFormat="1" applyFont="1" applyFill="1" applyBorder="1" applyAlignment="1">
      <alignment vertical="center" wrapText="1" shrinkToFit="1"/>
    </xf>
    <xf numFmtId="49" fontId="44" fillId="2" borderId="3" xfId="0" applyNumberFormat="1" applyFont="1" applyFill="1" applyBorder="1" applyAlignment="1">
      <alignment vertical="center" wrapText="1" shrinkToFit="1"/>
    </xf>
    <xf numFmtId="49" fontId="44" fillId="2" borderId="100" xfId="0" applyNumberFormat="1" applyFont="1" applyFill="1" applyBorder="1" applyAlignment="1">
      <alignment vertical="center" wrapText="1" shrinkToFit="1"/>
    </xf>
    <xf numFmtId="49" fontId="44" fillId="2" borderId="51" xfId="0" applyNumberFormat="1" applyFont="1" applyFill="1" applyBorder="1" applyAlignment="1">
      <alignment vertical="center" wrapText="1" shrinkToFit="1"/>
    </xf>
    <xf numFmtId="49" fontId="44" fillId="2" borderId="52" xfId="0" applyNumberFormat="1" applyFont="1" applyFill="1" applyBorder="1" applyAlignment="1">
      <alignment vertical="center" wrapText="1" shrinkToFit="1"/>
    </xf>
    <xf numFmtId="49" fontId="8" fillId="0" borderId="94" xfId="0" applyNumberFormat="1" applyFont="1" applyFill="1" applyBorder="1" applyAlignment="1">
      <alignment vertical="center" wrapText="1"/>
    </xf>
    <xf numFmtId="49" fontId="8" fillId="0" borderId="119" xfId="0" applyNumberFormat="1" applyFont="1" applyFill="1" applyBorder="1" applyAlignment="1">
      <alignment vertical="center" wrapText="1"/>
    </xf>
    <xf numFmtId="49" fontId="8" fillId="0" borderId="120" xfId="0" applyNumberFormat="1" applyFont="1" applyFill="1" applyBorder="1" applyAlignment="1">
      <alignment vertical="center" wrapText="1"/>
    </xf>
    <xf numFmtId="49" fontId="39" fillId="0" borderId="129" xfId="0" applyNumberFormat="1" applyFont="1" applyBorder="1" applyAlignment="1">
      <alignment horizontal="center" vertical="center" wrapText="1" shrinkToFit="1"/>
    </xf>
    <xf numFmtId="49" fontId="39" fillId="0" borderId="17" xfId="0" applyNumberFormat="1" applyFont="1" applyBorder="1" applyAlignment="1">
      <alignment horizontal="center" vertical="center" wrapText="1" shrinkToFit="1"/>
    </xf>
    <xf numFmtId="49" fontId="39" fillId="0" borderId="18" xfId="0" applyNumberFormat="1" applyFont="1" applyBorder="1" applyAlignment="1">
      <alignment horizontal="center" vertical="center" wrapText="1" shrinkToFit="1"/>
    </xf>
    <xf numFmtId="38" fontId="39" fillId="0" borderId="14" xfId="1" applyFont="1" applyBorder="1" applyAlignment="1">
      <alignment vertical="center"/>
    </xf>
    <xf numFmtId="38" fontId="39" fillId="9" borderId="14" xfId="1" applyFont="1" applyFill="1" applyBorder="1" applyAlignment="1">
      <alignment vertical="center"/>
    </xf>
    <xf numFmtId="38" fontId="39" fillId="9" borderId="24" xfId="1" applyFont="1" applyFill="1" applyBorder="1" applyAlignment="1">
      <alignment vertical="center"/>
    </xf>
    <xf numFmtId="49" fontId="7" fillId="0" borderId="103" xfId="0" applyNumberFormat="1" applyFont="1" applyBorder="1" applyAlignment="1">
      <alignment horizontal="distributed" vertical="center"/>
    </xf>
    <xf numFmtId="49" fontId="7" fillId="0" borderId="57" xfId="0" applyNumberFormat="1" applyFont="1" applyBorder="1" applyAlignment="1">
      <alignment horizontal="distributed" vertical="center"/>
    </xf>
    <xf numFmtId="49" fontId="7" fillId="0" borderId="30" xfId="0" applyNumberFormat="1" applyFont="1" applyBorder="1" applyAlignment="1">
      <alignment horizontal="distributed" vertical="center"/>
    </xf>
    <xf numFmtId="49" fontId="7" fillId="0" borderId="3" xfId="0" applyNumberFormat="1" applyFont="1" applyBorder="1" applyAlignment="1">
      <alignment horizontal="distributed" vertical="center"/>
    </xf>
    <xf numFmtId="49" fontId="7" fillId="0" borderId="100" xfId="0" applyNumberFormat="1" applyFont="1" applyBorder="1" applyAlignment="1">
      <alignment horizontal="distributed" vertical="center"/>
    </xf>
    <xf numFmtId="49" fontId="7" fillId="0" borderId="52" xfId="0" applyNumberFormat="1" applyFont="1" applyBorder="1" applyAlignment="1">
      <alignment horizontal="distributed" vertical="center"/>
    </xf>
    <xf numFmtId="49" fontId="8" fillId="0" borderId="30" xfId="0" applyNumberFormat="1" applyFont="1" applyFill="1" applyBorder="1" applyAlignment="1">
      <alignment horizontal="center" vertical="center" wrapText="1"/>
    </xf>
    <xf numFmtId="49" fontId="8" fillId="0" borderId="0" xfId="0" applyNumberFormat="1" applyFont="1" applyFill="1" applyBorder="1" applyAlignment="1">
      <alignment horizontal="center" vertical="center" wrapText="1"/>
    </xf>
    <xf numFmtId="49" fontId="8" fillId="0" borderId="110" xfId="0" applyNumberFormat="1" applyFont="1" applyFill="1" applyBorder="1" applyAlignment="1">
      <alignment horizontal="center" vertical="center" wrapText="1"/>
    </xf>
    <xf numFmtId="49" fontId="44" fillId="3" borderId="38" xfId="0" applyNumberFormat="1" applyFont="1" applyFill="1" applyBorder="1" applyAlignment="1">
      <alignment horizontal="center" vertical="center" wrapText="1" shrinkToFit="1"/>
    </xf>
    <xf numFmtId="49" fontId="44" fillId="3" borderId="39" xfId="0" applyNumberFormat="1" applyFont="1" applyFill="1" applyBorder="1" applyAlignment="1">
      <alignment horizontal="center" vertical="center" wrapText="1" shrinkToFit="1"/>
    </xf>
    <xf numFmtId="49" fontId="44" fillId="3" borderId="40" xfId="0" applyNumberFormat="1" applyFont="1" applyFill="1" applyBorder="1" applyAlignment="1">
      <alignment horizontal="center" vertical="center" wrapText="1" shrinkToFit="1"/>
    </xf>
    <xf numFmtId="49" fontId="7" fillId="0" borderId="125" xfId="0" applyNumberFormat="1" applyFont="1" applyFill="1" applyBorder="1" applyAlignment="1">
      <alignment horizontal="center" vertical="center" shrinkToFit="1"/>
    </xf>
    <xf numFmtId="49" fontId="7" fillId="0" borderId="126" xfId="0" applyNumberFormat="1" applyFont="1" applyFill="1" applyBorder="1" applyAlignment="1">
      <alignment horizontal="center" vertical="center" shrinkToFit="1"/>
    </xf>
    <xf numFmtId="49" fontId="7" fillId="0" borderId="127" xfId="0" applyNumberFormat="1" applyFont="1" applyFill="1" applyBorder="1" applyAlignment="1">
      <alignment horizontal="center" vertical="center" shrinkToFit="1"/>
    </xf>
    <xf numFmtId="49" fontId="7" fillId="0" borderId="94" xfId="0" applyNumberFormat="1" applyFont="1" applyFill="1" applyBorder="1" applyAlignment="1">
      <alignment horizontal="center" vertical="center" wrapText="1"/>
    </xf>
    <xf numFmtId="49" fontId="7" fillId="0" borderId="119" xfId="0" applyNumberFormat="1" applyFont="1" applyFill="1" applyBorder="1" applyAlignment="1">
      <alignment horizontal="center" vertical="center" wrapText="1"/>
    </xf>
    <xf numFmtId="49" fontId="7" fillId="0" borderId="118" xfId="0" applyNumberFormat="1" applyFont="1" applyFill="1" applyBorder="1" applyAlignment="1">
      <alignment horizontal="center" vertical="center" wrapText="1"/>
    </xf>
  </cellXfs>
  <cellStyles count="4">
    <cellStyle name="ハイパーリンク" xfId="3" builtinId="8"/>
    <cellStyle name="桁区切り" xfId="1" builtinId="6"/>
    <cellStyle name="標準" xfId="0" builtinId="0"/>
    <cellStyle name="標準 2" xfId="2" xr:uid="{00000000-0005-0000-0000-000003000000}"/>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worksheet" Target="worksheets/sheet8.xml" />
  <Relationship Id="rId13" Type="http://schemas.openxmlformats.org/officeDocument/2006/relationships/sharedStrings" Target="sharedStrings.xml" />
  <Relationship Id="rId3" Type="http://schemas.openxmlformats.org/officeDocument/2006/relationships/worksheet" Target="worksheets/sheet3.xml" />
  <Relationship Id="rId7" Type="http://schemas.openxmlformats.org/officeDocument/2006/relationships/worksheet" Target="worksheets/sheet7.xml" />
  <Relationship Id="rId12" Type="http://schemas.openxmlformats.org/officeDocument/2006/relationships/styles" Target="styles.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theme" Target="theme/theme1.xml" />
  <Relationship Id="rId5" Type="http://schemas.openxmlformats.org/officeDocument/2006/relationships/worksheet" Target="worksheets/sheet5.xml" />
  <Relationship Id="rId10" Type="http://schemas.openxmlformats.org/officeDocument/2006/relationships/worksheet" Target="worksheets/sheet10.xml" />
  <Relationship Id="rId4" Type="http://schemas.openxmlformats.org/officeDocument/2006/relationships/worksheet" Target="worksheets/sheet4.xml" />
  <Relationship Id="rId9" Type="http://schemas.openxmlformats.org/officeDocument/2006/relationships/worksheet" Target="worksheets/sheet9.xml" />
  <Relationship Id="rId14" Type="http://schemas.openxmlformats.org/officeDocument/2006/relationships/calcChain" Target="calcChain.xml" />
</Relationships>
</file>

<file path=xl/drawings/drawing1.xml><?xml version="1.0" encoding="utf-8"?>
<xdr:wsDr xmlns:xdr="http://schemas.openxmlformats.org/drawingml/2006/spreadsheetDrawing" xmlns:a="http://schemas.openxmlformats.org/drawingml/2006/main">
  <xdr:twoCellAnchor>
    <xdr:from>
      <xdr:col>6</xdr:col>
      <xdr:colOff>585107</xdr:colOff>
      <xdr:row>0</xdr:row>
      <xdr:rowOff>54430</xdr:rowOff>
    </xdr:from>
    <xdr:to>
      <xdr:col>11</xdr:col>
      <xdr:colOff>1247054</xdr:colOff>
      <xdr:row>4</xdr:row>
      <xdr:rowOff>2</xdr:rowOff>
    </xdr:to>
    <xdr:sp macro="" textlink="">
      <xdr:nvSpPr>
        <xdr:cNvPr id="3" name="角丸四角形 2">
          <a:extLst>
            <a:ext uri="{FF2B5EF4-FFF2-40B4-BE49-F238E27FC236}">
              <a16:creationId xmlns:a16="http://schemas.microsoft.com/office/drawing/2014/main" id="{00000000-0008-0000-0200-000003000000}"/>
            </a:ext>
          </a:extLst>
        </xdr:cNvPr>
        <xdr:cNvSpPr/>
      </xdr:nvSpPr>
      <xdr:spPr>
        <a:xfrm>
          <a:off x="7266214" y="54430"/>
          <a:ext cx="6757947" cy="1306286"/>
        </a:xfrm>
        <a:prstGeom prst="roundRect">
          <a:avLst/>
        </a:prstGeom>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600" b="0" cap="none" spc="0">
              <a:ln w="0"/>
              <a:solidFill>
                <a:srgbClr val="FF0000"/>
              </a:solidFill>
              <a:effectLst>
                <a:outerShdw blurRad="38100" dist="19050" dir="2700000" algn="tl" rotWithShape="0">
                  <a:schemeClr val="dk1">
                    <a:alpha val="40000"/>
                  </a:schemeClr>
                </a:outerShdw>
              </a:effectLst>
            </a:rPr>
            <a:t>●見積書に記載されている内容をそのまま記載願います。</a:t>
          </a:r>
          <a:endParaRPr kumimoji="1" lang="en-US" altLang="ja-JP" sz="1600" b="0" cap="none" spc="0">
            <a:ln w="0"/>
            <a:solidFill>
              <a:srgbClr val="FF0000"/>
            </a:solidFill>
            <a:effectLst>
              <a:outerShdw blurRad="38100" dist="19050" dir="2700000" algn="tl" rotWithShape="0">
                <a:schemeClr val="dk1">
                  <a:alpha val="40000"/>
                </a:schemeClr>
              </a:outerShdw>
            </a:effectLst>
          </a:endParaRPr>
        </a:p>
        <a:p>
          <a:pPr algn="l"/>
          <a:r>
            <a:rPr kumimoji="1" lang="ja-JP" altLang="en-US" sz="1600" b="0" cap="none" spc="0">
              <a:ln w="0"/>
              <a:solidFill>
                <a:srgbClr val="FF0000"/>
              </a:solidFill>
              <a:effectLst>
                <a:outerShdw blurRad="38100" dist="19050" dir="2700000" algn="tl" rotWithShape="0">
                  <a:schemeClr val="dk1">
                    <a:alpha val="40000"/>
                  </a:schemeClr>
                </a:outerShdw>
              </a:effectLst>
            </a:rPr>
            <a:t>●対象外経費、割引欄の記載も忘れずに記載をお願いします。</a:t>
          </a:r>
          <a:endParaRPr kumimoji="1" lang="en-US" altLang="ja-JP" sz="1600" b="0" cap="none" spc="0">
            <a:ln w="0"/>
            <a:solidFill>
              <a:srgbClr val="FF0000"/>
            </a:solidFill>
            <a:effectLst>
              <a:outerShdw blurRad="38100" dist="19050" dir="2700000" algn="tl" rotWithShape="0">
                <a:schemeClr val="dk1">
                  <a:alpha val="40000"/>
                </a:schemeClr>
              </a:outerShdw>
            </a:effectLst>
          </a:endParaRPr>
        </a:p>
        <a:p>
          <a:pPr algn="l"/>
          <a:r>
            <a:rPr kumimoji="1" lang="ja-JP" altLang="en-US" sz="1600" b="0" cap="none" spc="0">
              <a:ln w="0"/>
              <a:solidFill>
                <a:srgbClr val="FF0000"/>
              </a:solidFill>
              <a:effectLst>
                <a:outerShdw blurRad="38100" dist="19050" dir="2700000" algn="tl" rotWithShape="0">
                  <a:schemeClr val="dk1">
                    <a:alpha val="40000"/>
                  </a:schemeClr>
                </a:outerShdw>
              </a:effectLst>
            </a:rPr>
            <a:t>●行数が足りない場合は、行を追加（数式のコピーを忘れずに）</a:t>
          </a:r>
          <a:endParaRPr kumimoji="1" lang="en-US" altLang="ja-JP" sz="1600" b="0" cap="none" spc="0">
            <a:ln w="0"/>
            <a:solidFill>
              <a:srgbClr val="FF0000"/>
            </a:solidFill>
            <a:effectLst>
              <a:outerShdw blurRad="38100" dist="19050" dir="2700000" algn="tl" rotWithShape="0">
                <a:schemeClr val="dk1">
                  <a:alpha val="40000"/>
                </a:schemeClr>
              </a:outerShdw>
            </a:effectLst>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14</xdr:col>
      <xdr:colOff>91440</xdr:colOff>
      <xdr:row>25</xdr:row>
      <xdr:rowOff>289560</xdr:rowOff>
    </xdr:from>
    <xdr:to>
      <xdr:col>19</xdr:col>
      <xdr:colOff>137160</xdr:colOff>
      <xdr:row>26</xdr:row>
      <xdr:rowOff>358140</xdr:rowOff>
    </xdr:to>
    <xdr:sp macro="" textlink="">
      <xdr:nvSpPr>
        <xdr:cNvPr id="3" name="角丸四角形吹き出し 2">
          <a:extLst>
            <a:ext uri="{FF2B5EF4-FFF2-40B4-BE49-F238E27FC236}">
              <a16:creationId xmlns:a16="http://schemas.microsoft.com/office/drawing/2014/main" id="{00000000-0008-0000-0300-000003000000}"/>
            </a:ext>
          </a:extLst>
        </xdr:cNvPr>
        <xdr:cNvSpPr/>
      </xdr:nvSpPr>
      <xdr:spPr>
        <a:xfrm>
          <a:off x="8496300" y="12954000"/>
          <a:ext cx="2842260" cy="571500"/>
        </a:xfrm>
        <a:prstGeom prst="wedgeRoundRectCallout">
          <a:avLst>
            <a:gd name="adj1" fmla="val 3831"/>
            <a:gd name="adj2" fmla="val 91032"/>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FF0000"/>
              </a:solidFill>
              <a:latin typeface="ＤＦ特太ゴシック体" panose="020B0509000000000000" pitchFamily="49" charset="-128"/>
              <a:ea typeface="ＤＦ特太ゴシック体" panose="020B0509000000000000" pitchFamily="49" charset="-128"/>
            </a:rPr>
            <a:t>「</a:t>
          </a:r>
          <a:r>
            <a:rPr kumimoji="1" lang="en-US" altLang="ja-JP" sz="1100">
              <a:solidFill>
                <a:srgbClr val="FF0000"/>
              </a:solidFill>
              <a:latin typeface="ＤＦ特太ゴシック体" panose="020B0509000000000000" pitchFamily="49" charset="-128"/>
              <a:ea typeface="ＤＦ特太ゴシック体" panose="020B0509000000000000" pitchFamily="49" charset="-128"/>
            </a:rPr>
            <a:t>3_</a:t>
          </a:r>
          <a:r>
            <a:rPr kumimoji="1" lang="ja-JP" altLang="en-US" sz="1100">
              <a:solidFill>
                <a:srgbClr val="FF0000"/>
              </a:solidFill>
              <a:latin typeface="ＤＦ特太ゴシック体" panose="020B0509000000000000" pitchFamily="49" charset="-128"/>
              <a:ea typeface="ＤＦ特太ゴシック体" panose="020B0509000000000000" pitchFamily="49" charset="-128"/>
            </a:rPr>
            <a:t>経費計算書」から自動転記、自動計算されるので、記載不要。</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15</xdr:col>
      <xdr:colOff>60960</xdr:colOff>
      <xdr:row>23</xdr:row>
      <xdr:rowOff>243840</xdr:rowOff>
    </xdr:from>
    <xdr:to>
      <xdr:col>20</xdr:col>
      <xdr:colOff>152400</xdr:colOff>
      <xdr:row>24</xdr:row>
      <xdr:rowOff>312420</xdr:rowOff>
    </xdr:to>
    <xdr:sp macro="" textlink="">
      <xdr:nvSpPr>
        <xdr:cNvPr id="2" name="角丸四角形吹き出し 1">
          <a:extLst>
            <a:ext uri="{FF2B5EF4-FFF2-40B4-BE49-F238E27FC236}">
              <a16:creationId xmlns:a16="http://schemas.microsoft.com/office/drawing/2014/main" id="{00000000-0008-0000-0400-000002000000}"/>
            </a:ext>
          </a:extLst>
        </xdr:cNvPr>
        <xdr:cNvSpPr/>
      </xdr:nvSpPr>
      <xdr:spPr>
        <a:xfrm>
          <a:off x="9052560" y="12115800"/>
          <a:ext cx="2842260" cy="571500"/>
        </a:xfrm>
        <a:prstGeom prst="wedgeRoundRectCallout">
          <a:avLst>
            <a:gd name="adj1" fmla="val 3831"/>
            <a:gd name="adj2" fmla="val 91032"/>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FF0000"/>
              </a:solidFill>
              <a:latin typeface="ＤＦ特太ゴシック体" panose="020B0509000000000000" pitchFamily="49" charset="-128"/>
              <a:ea typeface="ＤＦ特太ゴシック体" panose="020B0509000000000000" pitchFamily="49" charset="-128"/>
            </a:rPr>
            <a:t>「</a:t>
          </a:r>
          <a:r>
            <a:rPr kumimoji="1" lang="en-US" altLang="ja-JP" sz="1100">
              <a:solidFill>
                <a:srgbClr val="FF0000"/>
              </a:solidFill>
              <a:latin typeface="ＤＦ特太ゴシック体" panose="020B0509000000000000" pitchFamily="49" charset="-128"/>
              <a:ea typeface="ＤＦ特太ゴシック体" panose="020B0509000000000000" pitchFamily="49" charset="-128"/>
            </a:rPr>
            <a:t>3_</a:t>
          </a:r>
          <a:r>
            <a:rPr kumimoji="1" lang="ja-JP" altLang="en-US" sz="1100">
              <a:solidFill>
                <a:srgbClr val="FF0000"/>
              </a:solidFill>
              <a:latin typeface="ＤＦ特太ゴシック体" panose="020B0509000000000000" pitchFamily="49" charset="-128"/>
              <a:ea typeface="ＤＦ特太ゴシック体" panose="020B0509000000000000" pitchFamily="49" charset="-128"/>
            </a:rPr>
            <a:t>経費計算書」から自動転記、自動計算されるので、記載不要。</a:t>
          </a:r>
        </a:p>
      </xdr:txBody>
    </xdr:sp>
    <xdr:clientData/>
  </xdr:twoCellAnchor>
  <xdr:twoCellAnchor>
    <xdr:from>
      <xdr:col>21</xdr:col>
      <xdr:colOff>114300</xdr:colOff>
      <xdr:row>26</xdr:row>
      <xdr:rowOff>259080</xdr:rowOff>
    </xdr:from>
    <xdr:to>
      <xdr:col>27</xdr:col>
      <xdr:colOff>281940</xdr:colOff>
      <xdr:row>28</xdr:row>
      <xdr:rowOff>182880</xdr:rowOff>
    </xdr:to>
    <xdr:sp macro="" textlink="">
      <xdr:nvSpPr>
        <xdr:cNvPr id="3" name="角丸四角形 2">
          <a:extLst>
            <a:ext uri="{FF2B5EF4-FFF2-40B4-BE49-F238E27FC236}">
              <a16:creationId xmlns:a16="http://schemas.microsoft.com/office/drawing/2014/main" id="{00000000-0008-0000-0400-000003000000}"/>
            </a:ext>
          </a:extLst>
        </xdr:cNvPr>
        <xdr:cNvSpPr/>
      </xdr:nvSpPr>
      <xdr:spPr>
        <a:xfrm>
          <a:off x="12451080" y="13670280"/>
          <a:ext cx="3954780" cy="960120"/>
        </a:xfrm>
        <a:prstGeom prst="round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FF0000"/>
              </a:solidFill>
              <a:latin typeface="ＤＦ特太ゴシック体" panose="020B0509000000000000" pitchFamily="49" charset="-128"/>
              <a:ea typeface="ＤＦ特太ゴシック体" panose="020B0509000000000000" pitchFamily="49" charset="-128"/>
            </a:rPr>
            <a:t>補助上限額は、「本体等に係る補助額」と「情報端末機器に係る補助額」を合算した際に、補助要綱で示す、補助上限額（最大</a:t>
          </a:r>
          <a:r>
            <a:rPr kumimoji="1" lang="en-US" altLang="ja-JP" sz="1100">
              <a:solidFill>
                <a:srgbClr val="FF0000"/>
              </a:solidFill>
              <a:latin typeface="ＤＦ特太ゴシック体" panose="020B0509000000000000" pitchFamily="49" charset="-128"/>
              <a:ea typeface="ＤＦ特太ゴシック体" panose="020B0509000000000000" pitchFamily="49" charset="-128"/>
            </a:rPr>
            <a:t>2,500</a:t>
          </a:r>
          <a:r>
            <a:rPr kumimoji="1" lang="ja-JP" altLang="en-US" sz="1100">
              <a:solidFill>
                <a:srgbClr val="FF0000"/>
              </a:solidFill>
              <a:latin typeface="ＤＦ特太ゴシック体" panose="020B0509000000000000" pitchFamily="49" charset="-128"/>
              <a:ea typeface="ＤＦ特太ゴシック体" panose="020B0509000000000000" pitchFamily="49" charset="-128"/>
            </a:rPr>
            <a:t>千円）を超えない範囲で補助することとなります。</a:t>
          </a:r>
        </a:p>
      </xdr:txBody>
    </xdr:sp>
    <xdr:clientData/>
  </xdr:twoCellAnchor>
  <xdr:twoCellAnchor>
    <xdr:from>
      <xdr:col>21</xdr:col>
      <xdr:colOff>175260</xdr:colOff>
      <xdr:row>28</xdr:row>
      <xdr:rowOff>441960</xdr:rowOff>
    </xdr:from>
    <xdr:to>
      <xdr:col>27</xdr:col>
      <xdr:colOff>342900</xdr:colOff>
      <xdr:row>30</xdr:row>
      <xdr:rowOff>396240</xdr:rowOff>
    </xdr:to>
    <xdr:sp macro="" textlink="">
      <xdr:nvSpPr>
        <xdr:cNvPr id="4" name="角丸四角形吹き出し 3">
          <a:extLst>
            <a:ext uri="{FF2B5EF4-FFF2-40B4-BE49-F238E27FC236}">
              <a16:creationId xmlns:a16="http://schemas.microsoft.com/office/drawing/2014/main" id="{00000000-0008-0000-0400-000004000000}"/>
            </a:ext>
          </a:extLst>
        </xdr:cNvPr>
        <xdr:cNvSpPr/>
      </xdr:nvSpPr>
      <xdr:spPr>
        <a:xfrm>
          <a:off x="12512040" y="14889480"/>
          <a:ext cx="3954780" cy="960120"/>
        </a:xfrm>
        <a:prstGeom prst="wedgeRoundRectCallout">
          <a:avLst>
            <a:gd name="adj1" fmla="val -56671"/>
            <a:gd name="adj2" fmla="val 595"/>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FF0000"/>
              </a:solidFill>
              <a:latin typeface="ＤＦ特太ゴシック体" panose="020B0509000000000000" pitchFamily="49" charset="-128"/>
              <a:ea typeface="ＤＦ特太ゴシック体" panose="020B0509000000000000" pitchFamily="49" charset="-128"/>
            </a:rPr>
            <a:t>どちらの要件にも該当する場合（「●」が自動転記された場合）は、</a:t>
          </a:r>
          <a:r>
            <a:rPr kumimoji="1" lang="en-US" altLang="ja-JP" sz="1100">
              <a:solidFill>
                <a:srgbClr val="FF0000"/>
              </a:solidFill>
              <a:latin typeface="ＤＦ特太ゴシック体" panose="020B0509000000000000" pitchFamily="49" charset="-128"/>
              <a:ea typeface="ＤＦ特太ゴシック体" panose="020B0509000000000000" pitchFamily="49" charset="-128"/>
            </a:rPr>
            <a:t>50,000</a:t>
          </a:r>
          <a:r>
            <a:rPr kumimoji="1" lang="ja-JP" altLang="en-US" sz="1100">
              <a:solidFill>
                <a:srgbClr val="FF0000"/>
              </a:solidFill>
              <a:latin typeface="ＤＦ特太ゴシック体" panose="020B0509000000000000" pitchFamily="49" charset="-128"/>
              <a:ea typeface="ＤＦ特太ゴシック体" panose="020B0509000000000000" pitchFamily="49" charset="-128"/>
            </a:rPr>
            <a:t>円が加算されます。</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15</xdr:col>
      <xdr:colOff>22860</xdr:colOff>
      <xdr:row>20</xdr:row>
      <xdr:rowOff>419100</xdr:rowOff>
    </xdr:from>
    <xdr:to>
      <xdr:col>20</xdr:col>
      <xdr:colOff>114300</xdr:colOff>
      <xdr:row>21</xdr:row>
      <xdr:rowOff>487680</xdr:rowOff>
    </xdr:to>
    <xdr:sp macro="" textlink="">
      <xdr:nvSpPr>
        <xdr:cNvPr id="2" name="角丸四角形吹き出し 1">
          <a:extLst>
            <a:ext uri="{FF2B5EF4-FFF2-40B4-BE49-F238E27FC236}">
              <a16:creationId xmlns:a16="http://schemas.microsoft.com/office/drawing/2014/main" id="{00000000-0008-0000-0600-000002000000}"/>
            </a:ext>
          </a:extLst>
        </xdr:cNvPr>
        <xdr:cNvSpPr/>
      </xdr:nvSpPr>
      <xdr:spPr>
        <a:xfrm>
          <a:off x="9014460" y="10523220"/>
          <a:ext cx="2842260" cy="571500"/>
        </a:xfrm>
        <a:prstGeom prst="wedgeRoundRectCallout">
          <a:avLst>
            <a:gd name="adj1" fmla="val 3831"/>
            <a:gd name="adj2" fmla="val 91032"/>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FF0000"/>
              </a:solidFill>
              <a:latin typeface="ＤＦ特太ゴシック体" panose="020B0509000000000000" pitchFamily="49" charset="-128"/>
              <a:ea typeface="ＤＦ特太ゴシック体" panose="020B0509000000000000" pitchFamily="49" charset="-128"/>
            </a:rPr>
            <a:t>「</a:t>
          </a:r>
          <a:r>
            <a:rPr kumimoji="1" lang="en-US" altLang="ja-JP" sz="1100">
              <a:solidFill>
                <a:srgbClr val="FF0000"/>
              </a:solidFill>
              <a:latin typeface="ＤＦ特太ゴシック体" panose="020B0509000000000000" pitchFamily="49" charset="-128"/>
              <a:ea typeface="ＤＦ特太ゴシック体" panose="020B0509000000000000" pitchFamily="49" charset="-128"/>
            </a:rPr>
            <a:t>3_</a:t>
          </a:r>
          <a:r>
            <a:rPr kumimoji="1" lang="ja-JP" altLang="en-US" sz="1100">
              <a:solidFill>
                <a:srgbClr val="FF0000"/>
              </a:solidFill>
              <a:latin typeface="ＤＦ特太ゴシック体" panose="020B0509000000000000" pitchFamily="49" charset="-128"/>
              <a:ea typeface="ＤＦ特太ゴシック体" panose="020B0509000000000000" pitchFamily="49" charset="-128"/>
            </a:rPr>
            <a:t>経費計算書」から自動転記、自動計算されるので、記載不要。</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15</xdr:col>
      <xdr:colOff>114300</xdr:colOff>
      <xdr:row>25</xdr:row>
      <xdr:rowOff>312420</xdr:rowOff>
    </xdr:from>
    <xdr:to>
      <xdr:col>20</xdr:col>
      <xdr:colOff>205740</xdr:colOff>
      <xdr:row>26</xdr:row>
      <xdr:rowOff>381000</xdr:rowOff>
    </xdr:to>
    <xdr:sp macro="" textlink="">
      <xdr:nvSpPr>
        <xdr:cNvPr id="2" name="角丸四角形吹き出し 1">
          <a:extLst>
            <a:ext uri="{FF2B5EF4-FFF2-40B4-BE49-F238E27FC236}">
              <a16:creationId xmlns:a16="http://schemas.microsoft.com/office/drawing/2014/main" id="{00000000-0008-0000-0500-000002000000}"/>
            </a:ext>
          </a:extLst>
        </xdr:cNvPr>
        <xdr:cNvSpPr/>
      </xdr:nvSpPr>
      <xdr:spPr>
        <a:xfrm>
          <a:off x="9105900" y="13190220"/>
          <a:ext cx="2842260" cy="571500"/>
        </a:xfrm>
        <a:prstGeom prst="wedgeRoundRectCallout">
          <a:avLst>
            <a:gd name="adj1" fmla="val 3831"/>
            <a:gd name="adj2" fmla="val 91032"/>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FF0000"/>
              </a:solidFill>
              <a:latin typeface="ＤＦ特太ゴシック体" panose="020B0509000000000000" pitchFamily="49" charset="-128"/>
              <a:ea typeface="ＤＦ特太ゴシック体" panose="020B0509000000000000" pitchFamily="49" charset="-128"/>
            </a:rPr>
            <a:t>「</a:t>
          </a:r>
          <a:r>
            <a:rPr kumimoji="1" lang="en-US" altLang="ja-JP" sz="1100">
              <a:solidFill>
                <a:srgbClr val="FF0000"/>
              </a:solidFill>
              <a:latin typeface="ＤＦ特太ゴシック体" panose="020B0509000000000000" pitchFamily="49" charset="-128"/>
              <a:ea typeface="ＤＦ特太ゴシック体" panose="020B0509000000000000" pitchFamily="49" charset="-128"/>
            </a:rPr>
            <a:t>3_</a:t>
          </a:r>
          <a:r>
            <a:rPr kumimoji="1" lang="ja-JP" altLang="en-US" sz="1100">
              <a:solidFill>
                <a:srgbClr val="FF0000"/>
              </a:solidFill>
              <a:latin typeface="ＤＦ特太ゴシック体" panose="020B0509000000000000" pitchFamily="49" charset="-128"/>
              <a:ea typeface="ＤＦ特太ゴシック体" panose="020B0509000000000000" pitchFamily="49" charset="-128"/>
            </a:rPr>
            <a:t>経費計算書」から自動転記、自動計算されるので、記載不要。</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15</xdr:col>
      <xdr:colOff>30480</xdr:colOff>
      <xdr:row>9</xdr:row>
      <xdr:rowOff>662940</xdr:rowOff>
    </xdr:from>
    <xdr:to>
      <xdr:col>20</xdr:col>
      <xdr:colOff>121920</xdr:colOff>
      <xdr:row>10</xdr:row>
      <xdr:rowOff>472440</xdr:rowOff>
    </xdr:to>
    <xdr:sp macro="" textlink="">
      <xdr:nvSpPr>
        <xdr:cNvPr id="2" name="角丸四角形吹き出し 1">
          <a:extLst>
            <a:ext uri="{FF2B5EF4-FFF2-40B4-BE49-F238E27FC236}">
              <a16:creationId xmlns:a16="http://schemas.microsoft.com/office/drawing/2014/main" id="{00000000-0008-0000-0700-000002000000}"/>
            </a:ext>
          </a:extLst>
        </xdr:cNvPr>
        <xdr:cNvSpPr/>
      </xdr:nvSpPr>
      <xdr:spPr>
        <a:xfrm>
          <a:off x="9022080" y="5364480"/>
          <a:ext cx="2842260" cy="571500"/>
        </a:xfrm>
        <a:prstGeom prst="wedgeRoundRectCallout">
          <a:avLst>
            <a:gd name="adj1" fmla="val 3831"/>
            <a:gd name="adj2" fmla="val 91032"/>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FF0000"/>
              </a:solidFill>
              <a:latin typeface="ＤＦ特太ゴシック体" panose="020B0509000000000000" pitchFamily="49" charset="-128"/>
              <a:ea typeface="ＤＦ特太ゴシック体" panose="020B0509000000000000" pitchFamily="49" charset="-128"/>
            </a:rPr>
            <a:t>「</a:t>
          </a:r>
          <a:r>
            <a:rPr kumimoji="1" lang="en-US" altLang="ja-JP" sz="1100">
              <a:solidFill>
                <a:srgbClr val="FF0000"/>
              </a:solidFill>
              <a:latin typeface="ＤＦ特太ゴシック体" panose="020B0509000000000000" pitchFamily="49" charset="-128"/>
              <a:ea typeface="ＤＦ特太ゴシック体" panose="020B0509000000000000" pitchFamily="49" charset="-128"/>
            </a:rPr>
            <a:t>3_</a:t>
          </a:r>
          <a:r>
            <a:rPr kumimoji="1" lang="ja-JP" altLang="en-US" sz="1100">
              <a:solidFill>
                <a:srgbClr val="FF0000"/>
              </a:solidFill>
              <a:latin typeface="ＤＦ特太ゴシック体" panose="020B0509000000000000" pitchFamily="49" charset="-128"/>
              <a:ea typeface="ＤＦ特太ゴシック体" panose="020B0509000000000000" pitchFamily="49" charset="-128"/>
            </a:rPr>
            <a:t>経費計算書」から自動転記、自動計算されるので、記載不要。</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1" Type="http://schemas.openxmlformats.org/officeDocument/2006/relationships/hyperlink" Target="https://www.pref.hokkaido.lg.jp/hf/khf/223347.html" TargetMode="External" />
</Relationships>
</file>

<file path=xl/worksheets/_rels/sheet10.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_rels/sheet4.xml.rels>&#65279;<?xml version="1.0" encoding="utf-8" standalone="yes"?>
<Relationships xmlns="http://schemas.openxmlformats.org/package/2006/relationships">
  <Relationship Id="rId2" Type="http://schemas.openxmlformats.org/officeDocument/2006/relationships/drawing" Target="../drawings/drawing2.xml" />
</Relationships>
</file>

<file path=xl/worksheets/_rels/sheet5.xml.rels>&#65279;<?xml version="1.0" encoding="utf-8" standalone="yes"?>
<Relationships xmlns="http://schemas.openxmlformats.org/package/2006/relationships">
  <Relationship Id="rId2" Type="http://schemas.openxmlformats.org/officeDocument/2006/relationships/drawing" Target="../drawings/drawing3.xml" />
</Relationships>
</file>

<file path=xl/worksheets/_rels/sheet6.xml.rels>&#65279;<?xml version="1.0" encoding="utf-8" standalone="yes"?>
<Relationships xmlns="http://schemas.openxmlformats.org/package/2006/relationships">
  <Relationship Id="rId2" Type="http://schemas.openxmlformats.org/officeDocument/2006/relationships/drawing" Target="../drawings/drawing4.xml" />
</Relationships>
</file>

<file path=xl/worksheets/_rels/sheet7.xml.rels>&#65279;<?xml version="1.0" encoding="utf-8" standalone="yes"?>
<Relationships xmlns="http://schemas.openxmlformats.org/package/2006/relationships">
  <Relationship Id="rId2" Type="http://schemas.openxmlformats.org/officeDocument/2006/relationships/drawing" Target="../drawings/drawing5.xml" />
</Relationships>
</file>

<file path=xl/worksheets/_rels/sheet8.xml.rels>&#65279;<?xml version="1.0" encoding="utf-8" standalone="yes"?>
<Relationships xmlns="http://schemas.openxmlformats.org/package/2006/relationships">
  <Relationship Id="rId2" Type="http://schemas.openxmlformats.org/officeDocument/2006/relationships/drawing" Target="../drawings/drawing6.xml"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N33"/>
  <sheetViews>
    <sheetView tabSelected="1" view="pageBreakPreview" zoomScaleNormal="100" zoomScaleSheetLayoutView="100" workbookViewId="0">
      <pane ySplit="1" topLeftCell="A2" activePane="bottomLeft" state="frozen"/>
      <selection pane="bottomLeft" activeCell="B9" sqref="B9:N9"/>
    </sheetView>
  </sheetViews>
  <sheetFormatPr defaultColWidth="9" defaultRowHeight="13.2"/>
  <cols>
    <col min="1" max="1" width="3.59765625" style="2" customWidth="1"/>
    <col min="2" max="2" width="3.69921875" style="7" customWidth="1"/>
    <col min="3" max="3" width="2.69921875" style="2" customWidth="1"/>
    <col min="4" max="4" width="3.19921875" style="2" bestFit="1" customWidth="1"/>
    <col min="5" max="6" width="18.69921875" style="2" customWidth="1"/>
    <col min="7" max="7" width="4.09765625" style="2" bestFit="1" customWidth="1"/>
    <col min="8" max="8" width="12.69921875" style="26" customWidth="1"/>
    <col min="9" max="9" width="8.69921875" style="2" customWidth="1"/>
    <col min="10" max="10" width="12.69921875" style="26" customWidth="1"/>
    <col min="11" max="11" width="8.69921875" style="2" customWidth="1"/>
    <col min="12" max="12" width="12.69921875" style="26" customWidth="1"/>
    <col min="13" max="13" width="8.69921875" style="2" customWidth="1"/>
    <col min="14" max="14" width="40.69921875" style="2" customWidth="1"/>
    <col min="15" max="15" width="2" style="2" customWidth="1"/>
    <col min="16" max="16384" width="9" style="2"/>
  </cols>
  <sheetData>
    <row r="1" spans="1:14" ht="26.25" customHeight="1">
      <c r="A1" s="22" t="s">
        <v>461</v>
      </c>
      <c r="B1" s="1"/>
      <c r="J1" s="52"/>
      <c r="K1" s="51"/>
      <c r="L1" s="52"/>
      <c r="M1" s="51" t="s">
        <v>180</v>
      </c>
      <c r="N1" s="55" t="s">
        <v>606</v>
      </c>
    </row>
    <row r="2" spans="1:14" s="206" customFormat="1" ht="30.75" customHeight="1">
      <c r="A2" s="204" t="s">
        <v>23</v>
      </c>
      <c r="B2" s="205" t="s">
        <v>520</v>
      </c>
      <c r="H2" s="207"/>
      <c r="J2" s="207"/>
      <c r="L2" s="207"/>
    </row>
    <row r="3" spans="1:14" ht="10.050000000000001" customHeight="1">
      <c r="A3" s="20"/>
      <c r="B3" s="18"/>
    </row>
    <row r="4" spans="1:14" ht="30.75" customHeight="1">
      <c r="A4" s="9"/>
      <c r="B4" s="245" t="s">
        <v>611</v>
      </c>
      <c r="C4" s="245"/>
      <c r="D4" s="245"/>
      <c r="E4" s="245"/>
      <c r="F4" s="245"/>
      <c r="G4" s="245"/>
      <c r="H4" s="245"/>
      <c r="I4" s="245"/>
      <c r="J4" s="245"/>
      <c r="K4" s="245"/>
      <c r="L4" s="245"/>
      <c r="M4" s="245"/>
      <c r="N4" s="245"/>
    </row>
    <row r="5" spans="1:14" ht="30" customHeight="1">
      <c r="A5" s="9"/>
      <c r="B5" s="246" t="s">
        <v>612</v>
      </c>
      <c r="C5" s="247"/>
      <c r="D5" s="247"/>
      <c r="E5" s="248"/>
      <c r="F5" s="249" t="s">
        <v>613</v>
      </c>
      <c r="G5" s="250"/>
      <c r="H5" s="250"/>
      <c r="I5" s="250"/>
      <c r="J5" s="250"/>
      <c r="K5" s="250"/>
      <c r="L5" s="250"/>
      <c r="M5" s="250"/>
      <c r="N5" s="251"/>
    </row>
    <row r="6" spans="1:14" ht="30" customHeight="1">
      <c r="A6" s="9"/>
      <c r="B6" s="246" t="s">
        <v>614</v>
      </c>
      <c r="C6" s="247"/>
      <c r="D6" s="247"/>
      <c r="E6" s="248"/>
      <c r="F6" s="252" t="s">
        <v>615</v>
      </c>
      <c r="G6" s="253"/>
      <c r="H6" s="253"/>
      <c r="I6" s="253"/>
      <c r="J6" s="253"/>
      <c r="K6" s="253"/>
      <c r="L6" s="253"/>
      <c r="M6" s="253"/>
      <c r="N6" s="254"/>
    </row>
    <row r="7" spans="1:14" ht="30" customHeight="1">
      <c r="A7" s="9"/>
      <c r="B7" s="237" t="s">
        <v>177</v>
      </c>
      <c r="C7" s="237"/>
      <c r="D7" s="237"/>
      <c r="E7" s="237"/>
      <c r="F7" s="238" t="s">
        <v>624</v>
      </c>
      <c r="G7" s="238"/>
      <c r="H7" s="238"/>
      <c r="I7" s="238"/>
      <c r="J7" s="238"/>
      <c r="K7" s="238"/>
      <c r="L7" s="238"/>
      <c r="M7" s="238"/>
      <c r="N7" s="238"/>
    </row>
    <row r="8" spans="1:14" ht="10.050000000000001" customHeight="1" thickBot="1">
      <c r="A8" s="20"/>
      <c r="B8" s="18"/>
    </row>
    <row r="9" spans="1:14" ht="79.95" customHeight="1">
      <c r="A9" s="3"/>
      <c r="B9" s="209" t="s">
        <v>442</v>
      </c>
      <c r="C9" s="210"/>
      <c r="D9" s="210"/>
      <c r="E9" s="210"/>
      <c r="F9" s="210"/>
      <c r="G9" s="210"/>
      <c r="H9" s="210"/>
      <c r="I9" s="210"/>
      <c r="J9" s="210"/>
      <c r="K9" s="210"/>
      <c r="L9" s="210"/>
      <c r="M9" s="210"/>
      <c r="N9" s="211"/>
    </row>
    <row r="10" spans="1:14" ht="27.75" customHeight="1">
      <c r="A10" s="3"/>
      <c r="B10" s="60" t="s">
        <v>12</v>
      </c>
      <c r="C10" s="221" t="s">
        <v>6</v>
      </c>
      <c r="D10" s="221"/>
      <c r="E10" s="221"/>
      <c r="F10" s="222" t="s">
        <v>7</v>
      </c>
      <c r="G10" s="223"/>
      <c r="H10" s="223"/>
      <c r="I10" s="223"/>
      <c r="J10" s="223"/>
      <c r="K10" s="223"/>
      <c r="L10" s="223"/>
      <c r="M10" s="224"/>
      <c r="N10" s="61" t="s">
        <v>13</v>
      </c>
    </row>
    <row r="11" spans="1:14" ht="49.95" customHeight="1">
      <c r="A11" s="4"/>
      <c r="B11" s="56" t="s">
        <v>23</v>
      </c>
      <c r="C11" s="255" t="s">
        <v>166</v>
      </c>
      <c r="D11" s="256"/>
      <c r="E11" s="256"/>
      <c r="F11" s="218" t="s">
        <v>532</v>
      </c>
      <c r="G11" s="219"/>
      <c r="H11" s="219"/>
      <c r="I11" s="219"/>
      <c r="J11" s="219"/>
      <c r="K11" s="219"/>
      <c r="L11" s="219"/>
      <c r="M11" s="220"/>
      <c r="N11" s="57" t="s">
        <v>14</v>
      </c>
    </row>
    <row r="12" spans="1:14" ht="49.95" customHeight="1">
      <c r="A12" s="4"/>
      <c r="B12" s="56" t="s">
        <v>26</v>
      </c>
      <c r="C12" s="256" t="s">
        <v>161</v>
      </c>
      <c r="D12" s="256"/>
      <c r="E12" s="256"/>
      <c r="F12" s="218" t="s">
        <v>533</v>
      </c>
      <c r="G12" s="219"/>
      <c r="H12" s="219"/>
      <c r="I12" s="219"/>
      <c r="J12" s="219"/>
      <c r="K12" s="219"/>
      <c r="L12" s="219"/>
      <c r="M12" s="220"/>
      <c r="N12" s="57" t="s">
        <v>14</v>
      </c>
    </row>
    <row r="13" spans="1:14" ht="49.95" customHeight="1">
      <c r="A13" s="4"/>
      <c r="B13" s="56" t="s">
        <v>27</v>
      </c>
      <c r="C13" s="228" t="s">
        <v>162</v>
      </c>
      <c r="D13" s="229"/>
      <c r="E13" s="230"/>
      <c r="F13" s="218" t="s">
        <v>534</v>
      </c>
      <c r="G13" s="219"/>
      <c r="H13" s="219"/>
      <c r="I13" s="219"/>
      <c r="J13" s="219"/>
      <c r="K13" s="219"/>
      <c r="L13" s="219"/>
      <c r="M13" s="220"/>
      <c r="N13" s="57" t="s">
        <v>14</v>
      </c>
    </row>
    <row r="14" spans="1:14" ht="49.95" customHeight="1">
      <c r="A14" s="4"/>
      <c r="B14" s="56" t="s">
        <v>438</v>
      </c>
      <c r="C14" s="228" t="s">
        <v>163</v>
      </c>
      <c r="D14" s="229"/>
      <c r="E14" s="230"/>
      <c r="F14" s="218" t="s">
        <v>535</v>
      </c>
      <c r="G14" s="219"/>
      <c r="H14" s="219"/>
      <c r="I14" s="219"/>
      <c r="J14" s="219"/>
      <c r="K14" s="219"/>
      <c r="L14" s="219"/>
      <c r="M14" s="220"/>
      <c r="N14" s="57" t="s">
        <v>14</v>
      </c>
    </row>
    <row r="15" spans="1:14" ht="49.95" customHeight="1">
      <c r="A15" s="5"/>
      <c r="B15" s="56" t="s">
        <v>43</v>
      </c>
      <c r="C15" s="228" t="s">
        <v>164</v>
      </c>
      <c r="D15" s="229"/>
      <c r="E15" s="230"/>
      <c r="F15" s="218" t="s">
        <v>252</v>
      </c>
      <c r="G15" s="219"/>
      <c r="H15" s="219"/>
      <c r="I15" s="219"/>
      <c r="J15" s="219"/>
      <c r="K15" s="219"/>
      <c r="L15" s="219"/>
      <c r="M15" s="220"/>
      <c r="N15" s="58" t="s">
        <v>176</v>
      </c>
    </row>
    <row r="16" spans="1:14" ht="49.95" customHeight="1">
      <c r="B16" s="56" t="s">
        <v>448</v>
      </c>
      <c r="C16" s="228" t="s">
        <v>165</v>
      </c>
      <c r="D16" s="229"/>
      <c r="E16" s="230"/>
      <c r="F16" s="218" t="s">
        <v>536</v>
      </c>
      <c r="G16" s="219"/>
      <c r="H16" s="219"/>
      <c r="I16" s="219"/>
      <c r="J16" s="219"/>
      <c r="K16" s="219"/>
      <c r="L16" s="219"/>
      <c r="M16" s="220"/>
      <c r="N16" s="59" t="s">
        <v>40</v>
      </c>
    </row>
    <row r="17" spans="2:14" ht="49.95" customHeight="1">
      <c r="B17" s="56" t="s">
        <v>449</v>
      </c>
      <c r="C17" s="228" t="s">
        <v>181</v>
      </c>
      <c r="D17" s="229"/>
      <c r="E17" s="230"/>
      <c r="F17" s="234">
        <v>60</v>
      </c>
      <c r="G17" s="235"/>
      <c r="H17" s="235"/>
      <c r="I17" s="235"/>
      <c r="J17" s="236"/>
      <c r="K17" s="225" t="s">
        <v>275</v>
      </c>
      <c r="L17" s="226"/>
      <c r="M17" s="227"/>
      <c r="N17" s="208" t="s">
        <v>623</v>
      </c>
    </row>
    <row r="18" spans="2:14" ht="49.95" customHeight="1">
      <c r="B18" s="56" t="s">
        <v>459</v>
      </c>
      <c r="C18" s="228" t="s">
        <v>182</v>
      </c>
      <c r="D18" s="229"/>
      <c r="E18" s="230"/>
      <c r="F18" s="212">
        <v>35</v>
      </c>
      <c r="G18" s="213"/>
      <c r="H18" s="213"/>
      <c r="I18" s="213"/>
      <c r="J18" s="214"/>
      <c r="K18" s="215" t="s">
        <v>276</v>
      </c>
      <c r="L18" s="216"/>
      <c r="M18" s="217"/>
      <c r="N18" s="59" t="s">
        <v>160</v>
      </c>
    </row>
    <row r="19" spans="2:14" ht="49.95" customHeight="1">
      <c r="B19" s="56" t="s">
        <v>460</v>
      </c>
      <c r="C19" s="228" t="s">
        <v>0</v>
      </c>
      <c r="D19" s="229"/>
      <c r="E19" s="230"/>
      <c r="F19" s="218" t="s">
        <v>537</v>
      </c>
      <c r="G19" s="219"/>
      <c r="H19" s="219"/>
      <c r="I19" s="219"/>
      <c r="J19" s="219"/>
      <c r="K19" s="219"/>
      <c r="L19" s="219"/>
      <c r="M19" s="220"/>
      <c r="N19" s="57" t="s">
        <v>14</v>
      </c>
    </row>
    <row r="20" spans="2:14" ht="49.95" customHeight="1">
      <c r="B20" s="56" t="s">
        <v>498</v>
      </c>
      <c r="C20" s="228" t="s">
        <v>32</v>
      </c>
      <c r="D20" s="229"/>
      <c r="E20" s="230"/>
      <c r="F20" s="218" t="s">
        <v>538</v>
      </c>
      <c r="G20" s="219"/>
      <c r="H20" s="219"/>
      <c r="I20" s="219"/>
      <c r="J20" s="219"/>
      <c r="K20" s="219"/>
      <c r="L20" s="219"/>
      <c r="M20" s="220"/>
      <c r="N20" s="57" t="s">
        <v>14</v>
      </c>
    </row>
    <row r="21" spans="2:14" ht="49.95" customHeight="1">
      <c r="B21" s="56" t="s">
        <v>618</v>
      </c>
      <c r="C21" s="228" t="s">
        <v>3</v>
      </c>
      <c r="D21" s="229"/>
      <c r="E21" s="230"/>
      <c r="F21" s="218" t="s">
        <v>539</v>
      </c>
      <c r="G21" s="219"/>
      <c r="H21" s="219"/>
      <c r="I21" s="219"/>
      <c r="J21" s="219"/>
      <c r="K21" s="219"/>
      <c r="L21" s="219"/>
      <c r="M21" s="220"/>
      <c r="N21" s="57" t="s">
        <v>14</v>
      </c>
    </row>
    <row r="22" spans="2:14" ht="49.95" customHeight="1">
      <c r="B22" s="56" t="s">
        <v>619</v>
      </c>
      <c r="C22" s="228" t="s">
        <v>33</v>
      </c>
      <c r="D22" s="229"/>
      <c r="E22" s="230"/>
      <c r="F22" s="231" t="s">
        <v>540</v>
      </c>
      <c r="G22" s="232"/>
      <c r="H22" s="232"/>
      <c r="I22" s="232"/>
      <c r="J22" s="232"/>
      <c r="K22" s="232"/>
      <c r="L22" s="232"/>
      <c r="M22" s="233"/>
      <c r="N22" s="57" t="s">
        <v>14</v>
      </c>
    </row>
    <row r="23" spans="2:14" ht="49.95" customHeight="1" thickBot="1">
      <c r="B23" s="202" t="s">
        <v>616</v>
      </c>
      <c r="C23" s="239" t="s">
        <v>617</v>
      </c>
      <c r="D23" s="240"/>
      <c r="E23" s="241"/>
      <c r="F23" s="242" t="s">
        <v>620</v>
      </c>
      <c r="G23" s="243"/>
      <c r="H23" s="243"/>
      <c r="I23" s="243"/>
      <c r="J23" s="243"/>
      <c r="K23" s="243"/>
      <c r="L23" s="243"/>
      <c r="M23" s="244"/>
      <c r="N23" s="203" t="s">
        <v>14</v>
      </c>
    </row>
    <row r="24" spans="2:14" ht="30" customHeight="1"/>
    <row r="25" spans="2:14" ht="30" customHeight="1"/>
    <row r="26" spans="2:14" ht="30" customHeight="1"/>
    <row r="27" spans="2:14" ht="30" customHeight="1"/>
    <row r="28" spans="2:14" ht="30" customHeight="1"/>
    <row r="29" spans="2:14" ht="15" customHeight="1"/>
    <row r="30" spans="2:14" ht="15" customHeight="1"/>
    <row r="31" spans="2:14" ht="15" customHeight="1"/>
    <row r="32" spans="2:14" ht="15" customHeight="1"/>
    <row r="33" ht="15" customHeight="1"/>
  </sheetData>
  <mergeCells count="38">
    <mergeCell ref="B7:E7"/>
    <mergeCell ref="F7:N7"/>
    <mergeCell ref="C23:E23"/>
    <mergeCell ref="F23:M23"/>
    <mergeCell ref="B4:N4"/>
    <mergeCell ref="B5:E5"/>
    <mergeCell ref="F5:N5"/>
    <mergeCell ref="B6:E6"/>
    <mergeCell ref="F6:N6"/>
    <mergeCell ref="F13:M13"/>
    <mergeCell ref="C17:E17"/>
    <mergeCell ref="C11:E11"/>
    <mergeCell ref="C12:E12"/>
    <mergeCell ref="C18:E18"/>
    <mergeCell ref="C13:E13"/>
    <mergeCell ref="C14:E14"/>
    <mergeCell ref="C22:E22"/>
    <mergeCell ref="F22:M22"/>
    <mergeCell ref="F16:M16"/>
    <mergeCell ref="F17:J17"/>
    <mergeCell ref="C21:E21"/>
    <mergeCell ref="C20:E20"/>
    <mergeCell ref="F21:M21"/>
    <mergeCell ref="B9:N9"/>
    <mergeCell ref="F18:J18"/>
    <mergeCell ref="K18:M18"/>
    <mergeCell ref="F19:M19"/>
    <mergeCell ref="F20:M20"/>
    <mergeCell ref="F14:M14"/>
    <mergeCell ref="F15:M15"/>
    <mergeCell ref="C10:E10"/>
    <mergeCell ref="F10:M10"/>
    <mergeCell ref="K17:M17"/>
    <mergeCell ref="F11:M11"/>
    <mergeCell ref="F12:M12"/>
    <mergeCell ref="C15:E15"/>
    <mergeCell ref="C16:E16"/>
    <mergeCell ref="C19:E19"/>
  </mergeCells>
  <phoneticPr fontId="1"/>
  <dataValidations count="2">
    <dataValidation imeMode="halfAlpha" allowBlank="1" showInputMessage="1" showErrorMessage="1" sqref="F13 F21 F23" xr:uid="{00000000-0002-0000-0000-000000000000}"/>
    <dataValidation allowBlank="1" showInputMessage="1" sqref="F16:M16" xr:uid="{00000000-0002-0000-0000-000001000000}"/>
  </dataValidations>
  <hyperlinks>
    <hyperlink ref="F7:N7" r:id="rId1" display="https://www.pref.hokkaido.lg.jp/hf/khf/223347.html" xr:uid="{4E6213C9-6657-49FE-9F99-23B7031176C7}"/>
  </hyperlinks>
  <printOptions horizontalCentered="1"/>
  <pageMargins left="0.31496062992125984" right="0.31496062992125984" top="0.74803149606299213" bottom="0.74803149606299213" header="0.31496062992125984" footer="0.31496062992125984"/>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4000000}">
          <x14:formula1>
            <xm:f>リスト!$C$3:$C$55</xm:f>
          </x14:formula1>
          <xm:sqref>F15:M15</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P67"/>
  <sheetViews>
    <sheetView topLeftCell="A2" zoomScaleNormal="100" workbookViewId="0">
      <selection sqref="A1:XFD1048576"/>
    </sheetView>
  </sheetViews>
  <sheetFormatPr defaultRowHeight="18"/>
  <cols>
    <col min="1" max="1" width="13.09765625" style="67" customWidth="1"/>
    <col min="3" max="3" width="75" bestFit="1" customWidth="1"/>
    <col min="6" max="6" width="14.5" customWidth="1"/>
  </cols>
  <sheetData>
    <row r="1" spans="1:16">
      <c r="A1" s="44" t="s">
        <v>288</v>
      </c>
      <c r="B1" t="s">
        <v>136</v>
      </c>
      <c r="C1" s="44" t="s">
        <v>1</v>
      </c>
      <c r="D1" t="s">
        <v>173</v>
      </c>
      <c r="E1" t="s">
        <v>172</v>
      </c>
      <c r="F1" t="s">
        <v>149</v>
      </c>
      <c r="G1" t="s">
        <v>289</v>
      </c>
      <c r="P1" s="63" t="s">
        <v>290</v>
      </c>
    </row>
    <row r="2" spans="1:16">
      <c r="A2" s="44" t="s">
        <v>291</v>
      </c>
      <c r="B2" t="s">
        <v>8</v>
      </c>
      <c r="C2" s="44" t="s">
        <v>105</v>
      </c>
      <c r="D2" s="44" t="s">
        <v>292</v>
      </c>
      <c r="E2" s="44" t="s">
        <v>292</v>
      </c>
      <c r="F2" s="44" t="s">
        <v>293</v>
      </c>
      <c r="G2" t="s">
        <v>294</v>
      </c>
      <c r="M2" t="s">
        <v>154</v>
      </c>
      <c r="P2" s="64" t="s">
        <v>184</v>
      </c>
    </row>
    <row r="3" spans="1:16">
      <c r="A3" s="44" t="s">
        <v>295</v>
      </c>
      <c r="B3" t="s">
        <v>296</v>
      </c>
      <c r="C3" s="44" t="s">
        <v>106</v>
      </c>
      <c r="D3" s="44" t="s">
        <v>297</v>
      </c>
      <c r="E3" s="44" t="s">
        <v>297</v>
      </c>
      <c r="F3" s="44" t="s">
        <v>298</v>
      </c>
      <c r="G3" s="44" t="s">
        <v>156</v>
      </c>
      <c r="M3" t="s">
        <v>155</v>
      </c>
    </row>
    <row r="4" spans="1:16">
      <c r="A4" s="44" t="s">
        <v>299</v>
      </c>
      <c r="C4" s="44" t="s">
        <v>107</v>
      </c>
      <c r="D4" s="44" t="s">
        <v>300</v>
      </c>
      <c r="E4" s="44" t="s">
        <v>300</v>
      </c>
      <c r="F4" s="44" t="s">
        <v>150</v>
      </c>
      <c r="I4" t="s">
        <v>178</v>
      </c>
    </row>
    <row r="5" spans="1:16">
      <c r="A5" s="44" t="s">
        <v>301</v>
      </c>
      <c r="B5" t="s">
        <v>137</v>
      </c>
      <c r="C5" s="44" t="s">
        <v>108</v>
      </c>
      <c r="D5" s="44" t="s">
        <v>302</v>
      </c>
      <c r="E5" s="44" t="s">
        <v>303</v>
      </c>
      <c r="F5" s="44"/>
      <c r="I5" t="s">
        <v>179</v>
      </c>
    </row>
    <row r="6" spans="1:16">
      <c r="A6" s="44" t="s">
        <v>304</v>
      </c>
      <c r="B6" t="s">
        <v>8</v>
      </c>
      <c r="C6" s="44" t="s">
        <v>109</v>
      </c>
      <c r="E6" s="44" t="s">
        <v>305</v>
      </c>
      <c r="G6" s="44" t="s">
        <v>306</v>
      </c>
      <c r="N6" t="s">
        <v>138</v>
      </c>
    </row>
    <row r="7" spans="1:16">
      <c r="A7" s="44" t="s">
        <v>307</v>
      </c>
      <c r="B7" t="s">
        <v>296</v>
      </c>
      <c r="C7" s="44" t="s">
        <v>110</v>
      </c>
      <c r="E7" s="44" t="s">
        <v>308</v>
      </c>
      <c r="G7" s="44" t="s">
        <v>309</v>
      </c>
      <c r="N7" t="s">
        <v>139</v>
      </c>
    </row>
    <row r="8" spans="1:16">
      <c r="A8" s="44" t="s">
        <v>310</v>
      </c>
      <c r="C8" s="44" t="s">
        <v>111</v>
      </c>
      <c r="E8" s="44" t="s">
        <v>311</v>
      </c>
      <c r="N8" t="s">
        <v>140</v>
      </c>
    </row>
    <row r="9" spans="1:16">
      <c r="A9" s="44" t="s">
        <v>312</v>
      </c>
      <c r="C9" s="44" t="s">
        <v>112</v>
      </c>
      <c r="E9" s="44" t="s">
        <v>313</v>
      </c>
      <c r="G9" t="s">
        <v>314</v>
      </c>
      <c r="N9" t="s">
        <v>141</v>
      </c>
    </row>
    <row r="10" spans="1:16">
      <c r="A10" s="44" t="s">
        <v>315</v>
      </c>
      <c r="C10" s="44" t="s">
        <v>316</v>
      </c>
      <c r="E10" s="44" t="s">
        <v>317</v>
      </c>
      <c r="N10" t="s">
        <v>142</v>
      </c>
    </row>
    <row r="11" spans="1:16">
      <c r="A11" s="44" t="s">
        <v>318</v>
      </c>
      <c r="C11" s="44" t="s">
        <v>113</v>
      </c>
      <c r="E11" s="44" t="s">
        <v>319</v>
      </c>
      <c r="N11" t="s">
        <v>143</v>
      </c>
    </row>
    <row r="12" spans="1:16">
      <c r="A12" s="44" t="s">
        <v>320</v>
      </c>
      <c r="C12" s="44" t="s">
        <v>114</v>
      </c>
      <c r="E12" s="44" t="s">
        <v>321</v>
      </c>
      <c r="N12" t="s">
        <v>144</v>
      </c>
    </row>
    <row r="13" spans="1:16">
      <c r="A13" s="44" t="s">
        <v>322</v>
      </c>
      <c r="C13" s="44" t="s">
        <v>115</v>
      </c>
      <c r="N13" t="s">
        <v>145</v>
      </c>
    </row>
    <row r="14" spans="1:16">
      <c r="A14" s="44" t="s">
        <v>323</v>
      </c>
      <c r="C14" s="65" t="s">
        <v>324</v>
      </c>
      <c r="N14" t="s">
        <v>146</v>
      </c>
    </row>
    <row r="15" spans="1:16">
      <c r="A15" s="44" t="s">
        <v>325</v>
      </c>
      <c r="C15" s="65" t="s">
        <v>326</v>
      </c>
      <c r="N15" t="s">
        <v>147</v>
      </c>
    </row>
    <row r="16" spans="1:16">
      <c r="A16" s="44" t="s">
        <v>327</v>
      </c>
      <c r="C16" s="65" t="s">
        <v>116</v>
      </c>
      <c r="N16" t="s">
        <v>148</v>
      </c>
    </row>
    <row r="17" spans="1:10">
      <c r="A17" s="44" t="s">
        <v>328</v>
      </c>
      <c r="C17" s="65" t="s">
        <v>117</v>
      </c>
    </row>
    <row r="18" spans="1:10">
      <c r="A18" s="44" t="s">
        <v>329</v>
      </c>
      <c r="C18" s="65" t="s">
        <v>330</v>
      </c>
      <c r="J18" t="s">
        <v>151</v>
      </c>
    </row>
    <row r="19" spans="1:10">
      <c r="A19" s="44" t="s">
        <v>331</v>
      </c>
      <c r="C19" s="65" t="s">
        <v>118</v>
      </c>
      <c r="J19" t="s">
        <v>152</v>
      </c>
    </row>
    <row r="20" spans="1:10">
      <c r="A20" s="44" t="s">
        <v>332</v>
      </c>
      <c r="C20" s="65" t="s">
        <v>119</v>
      </c>
      <c r="J20" t="s">
        <v>153</v>
      </c>
    </row>
    <row r="21" spans="1:10">
      <c r="A21" s="44" t="s">
        <v>333</v>
      </c>
      <c r="C21" s="65" t="s">
        <v>120</v>
      </c>
    </row>
    <row r="22" spans="1:10">
      <c r="A22" s="44" t="s">
        <v>334</v>
      </c>
      <c r="C22" s="65" t="s">
        <v>335</v>
      </c>
    </row>
    <row r="23" spans="1:10">
      <c r="A23" s="44" t="s">
        <v>336</v>
      </c>
      <c r="C23" s="65" t="s">
        <v>337</v>
      </c>
    </row>
    <row r="24" spans="1:10">
      <c r="A24" s="44" t="s">
        <v>338</v>
      </c>
      <c r="C24" s="65" t="s">
        <v>121</v>
      </c>
    </row>
    <row r="25" spans="1:10">
      <c r="A25" s="44" t="s">
        <v>339</v>
      </c>
      <c r="C25" s="65" t="s">
        <v>340</v>
      </c>
    </row>
    <row r="26" spans="1:10">
      <c r="A26" s="44" t="s">
        <v>341</v>
      </c>
      <c r="C26" s="65" t="s">
        <v>342</v>
      </c>
    </row>
    <row r="27" spans="1:10">
      <c r="A27" s="44" t="s">
        <v>343</v>
      </c>
      <c r="C27" s="65" t="s">
        <v>122</v>
      </c>
    </row>
    <row r="28" spans="1:10">
      <c r="A28" s="44" t="s">
        <v>344</v>
      </c>
      <c r="C28" s="65" t="s">
        <v>123</v>
      </c>
    </row>
    <row r="29" spans="1:10">
      <c r="A29" s="44" t="s">
        <v>345</v>
      </c>
      <c r="C29" s="65" t="s">
        <v>124</v>
      </c>
    </row>
    <row r="30" spans="1:10">
      <c r="A30" s="44" t="s">
        <v>346</v>
      </c>
      <c r="C30" s="65" t="s">
        <v>347</v>
      </c>
    </row>
    <row r="31" spans="1:10">
      <c r="A31" s="44" t="s">
        <v>348</v>
      </c>
      <c r="C31" s="44" t="s">
        <v>125</v>
      </c>
    </row>
    <row r="32" spans="1:10">
      <c r="A32" s="44" t="s">
        <v>349</v>
      </c>
      <c r="C32" s="44" t="s">
        <v>126</v>
      </c>
    </row>
    <row r="33" spans="1:3">
      <c r="A33" s="44" t="s">
        <v>350</v>
      </c>
      <c r="C33" s="44" t="s">
        <v>127</v>
      </c>
    </row>
    <row r="34" spans="1:3">
      <c r="A34" s="44" t="s">
        <v>351</v>
      </c>
      <c r="C34" s="44" t="s">
        <v>128</v>
      </c>
    </row>
    <row r="35" spans="1:3">
      <c r="A35" s="44" t="s">
        <v>352</v>
      </c>
      <c r="C35" s="44" t="s">
        <v>129</v>
      </c>
    </row>
    <row r="36" spans="1:3">
      <c r="A36" s="44" t="s">
        <v>353</v>
      </c>
      <c r="C36" s="44" t="s">
        <v>130</v>
      </c>
    </row>
    <row r="37" spans="1:3">
      <c r="A37" s="44" t="s">
        <v>354</v>
      </c>
      <c r="C37" s="44" t="s">
        <v>131</v>
      </c>
    </row>
    <row r="38" spans="1:3">
      <c r="A38" s="44" t="s">
        <v>355</v>
      </c>
      <c r="C38" s="44" t="s">
        <v>132</v>
      </c>
    </row>
    <row r="39" spans="1:3">
      <c r="A39" s="44" t="s">
        <v>356</v>
      </c>
      <c r="C39" s="44" t="s">
        <v>133</v>
      </c>
    </row>
    <row r="40" spans="1:3">
      <c r="A40" s="44" t="s">
        <v>357</v>
      </c>
      <c r="C40" s="44" t="s">
        <v>134</v>
      </c>
    </row>
    <row r="41" spans="1:3">
      <c r="A41" s="44" t="s">
        <v>358</v>
      </c>
      <c r="C41" s="44" t="s">
        <v>135</v>
      </c>
    </row>
    <row r="42" spans="1:3">
      <c r="A42" s="44" t="s">
        <v>359</v>
      </c>
      <c r="C42" s="66" t="s">
        <v>360</v>
      </c>
    </row>
    <row r="43" spans="1:3">
      <c r="A43" s="44" t="s">
        <v>361</v>
      </c>
      <c r="C43" s="66" t="s">
        <v>362</v>
      </c>
    </row>
    <row r="44" spans="1:3">
      <c r="A44" s="44" t="s">
        <v>363</v>
      </c>
      <c r="C44" s="66" t="s">
        <v>364</v>
      </c>
    </row>
    <row r="45" spans="1:3">
      <c r="A45" s="44" t="s">
        <v>365</v>
      </c>
      <c r="C45" s="66" t="s">
        <v>366</v>
      </c>
    </row>
    <row r="46" spans="1:3">
      <c r="A46" s="44" t="s">
        <v>367</v>
      </c>
      <c r="C46" s="66" t="s">
        <v>368</v>
      </c>
    </row>
    <row r="47" spans="1:3">
      <c r="A47" s="44" t="s">
        <v>369</v>
      </c>
      <c r="C47" s="66" t="s">
        <v>370</v>
      </c>
    </row>
    <row r="48" spans="1:3">
      <c r="A48" s="44" t="s">
        <v>371</v>
      </c>
      <c r="C48" s="66" t="s">
        <v>372</v>
      </c>
    </row>
    <row r="49" spans="3:3">
      <c r="C49" s="66" t="s">
        <v>373</v>
      </c>
    </row>
    <row r="50" spans="3:3">
      <c r="C50" s="66" t="s">
        <v>374</v>
      </c>
    </row>
    <row r="51" spans="3:3">
      <c r="C51" s="66" t="s">
        <v>375</v>
      </c>
    </row>
    <row r="52" spans="3:3">
      <c r="C52" s="66" t="s">
        <v>376</v>
      </c>
    </row>
    <row r="53" spans="3:3">
      <c r="C53" s="66" t="s">
        <v>377</v>
      </c>
    </row>
    <row r="54" spans="3:3">
      <c r="C54" s="66" t="s">
        <v>378</v>
      </c>
    </row>
    <row r="55" spans="3:3">
      <c r="C55" s="66" t="s">
        <v>379</v>
      </c>
    </row>
    <row r="56" spans="3:3">
      <c r="C56" s="66" t="s">
        <v>380</v>
      </c>
    </row>
    <row r="57" spans="3:3">
      <c r="C57" s="66" t="s">
        <v>381</v>
      </c>
    </row>
    <row r="58" spans="3:3">
      <c r="C58" s="66" t="s">
        <v>382</v>
      </c>
    </row>
    <row r="59" spans="3:3">
      <c r="C59" s="66" t="s">
        <v>383</v>
      </c>
    </row>
    <row r="60" spans="3:3">
      <c r="C60" s="66" t="s">
        <v>384</v>
      </c>
    </row>
    <row r="61" spans="3:3">
      <c r="C61" s="66" t="s">
        <v>385</v>
      </c>
    </row>
    <row r="62" spans="3:3">
      <c r="C62" s="66" t="s">
        <v>386</v>
      </c>
    </row>
    <row r="63" spans="3:3">
      <c r="C63" s="66" t="s">
        <v>387</v>
      </c>
    </row>
    <row r="64" spans="3:3">
      <c r="C64" s="66" t="s">
        <v>388</v>
      </c>
    </row>
    <row r="65" spans="3:3">
      <c r="C65" s="66" t="s">
        <v>389</v>
      </c>
    </row>
    <row r="66" spans="3:3">
      <c r="C66" s="66" t="s">
        <v>390</v>
      </c>
    </row>
    <row r="67" spans="3:3">
      <c r="C67" s="66" t="s">
        <v>391</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I70"/>
  <sheetViews>
    <sheetView showGridLines="0" view="pageBreakPreview" zoomScaleNormal="100" zoomScaleSheetLayoutView="100" workbookViewId="0">
      <selection activeCell="C62" sqref="C62"/>
    </sheetView>
  </sheetViews>
  <sheetFormatPr defaultColWidth="8.69921875" defaultRowHeight="14.4"/>
  <cols>
    <col min="1" max="1" width="8.69921875" style="27"/>
    <col min="2" max="2" width="30.69921875" style="27" customWidth="1"/>
    <col min="3" max="3" width="4.8984375" style="27" customWidth="1"/>
    <col min="4" max="4" width="33.8984375" style="27" customWidth="1"/>
    <col min="5" max="5" width="4.8984375" style="27" customWidth="1"/>
    <col min="6" max="6" width="33.8984375" style="27" customWidth="1"/>
    <col min="7" max="16384" width="8.69921875" style="27"/>
  </cols>
  <sheetData>
    <row r="1" spans="1:6" ht="16.2">
      <c r="A1" s="43"/>
      <c r="B1" s="40" t="s">
        <v>104</v>
      </c>
      <c r="C1" s="39"/>
      <c r="D1" s="38"/>
      <c r="E1" s="34"/>
    </row>
    <row r="2" spans="1:6" ht="16.2">
      <c r="A2" s="42"/>
      <c r="B2" s="40" t="s">
        <v>103</v>
      </c>
      <c r="C2" s="39"/>
      <c r="D2" s="38"/>
      <c r="E2" s="34"/>
    </row>
    <row r="3" spans="1:6" ht="16.2">
      <c r="A3" s="41"/>
      <c r="B3" s="40" t="s">
        <v>102</v>
      </c>
      <c r="C3" s="39"/>
      <c r="D3" s="38"/>
      <c r="E3" s="34"/>
    </row>
    <row r="4" spans="1:6" ht="22.5" customHeight="1">
      <c r="A4" s="37" t="s">
        <v>277</v>
      </c>
      <c r="B4" s="34"/>
      <c r="C4" s="34"/>
      <c r="E4" s="34"/>
    </row>
    <row r="5" spans="1:6" ht="18" customHeight="1">
      <c r="A5" s="62" t="s">
        <v>392</v>
      </c>
      <c r="B5" s="36" t="s">
        <v>101</v>
      </c>
      <c r="C5" s="35"/>
      <c r="D5" s="49" t="s">
        <v>100</v>
      </c>
      <c r="E5" s="34"/>
    </row>
    <row r="6" spans="1:6" ht="10.5" customHeight="1">
      <c r="A6" s="34"/>
      <c r="B6" s="34"/>
      <c r="C6" s="34"/>
      <c r="E6" s="34"/>
    </row>
    <row r="7" spans="1:6">
      <c r="A7" s="289" t="s">
        <v>99</v>
      </c>
      <c r="B7" s="290"/>
      <c r="C7" s="290"/>
      <c r="D7" s="290"/>
      <c r="E7" s="50"/>
      <c r="F7" s="29"/>
    </row>
    <row r="8" spans="1:6" ht="9.75" customHeight="1">
      <c r="A8" s="28"/>
      <c r="B8" s="28"/>
      <c r="C8" s="28"/>
      <c r="D8" s="28"/>
      <c r="E8" s="28"/>
      <c r="F8" s="28"/>
    </row>
    <row r="9" spans="1:6">
      <c r="A9" s="32" t="s">
        <v>98</v>
      </c>
      <c r="B9" s="33" t="s">
        <v>2</v>
      </c>
      <c r="C9" s="291" t="str">
        <f>'１_基本情報'!F16</f>
        <v>0123456789</v>
      </c>
      <c r="D9" s="292"/>
      <c r="E9" s="292"/>
      <c r="F9" s="293"/>
    </row>
    <row r="10" spans="1:6">
      <c r="A10" s="32" t="s">
        <v>97</v>
      </c>
      <c r="B10" s="33" t="s">
        <v>96</v>
      </c>
      <c r="C10" s="291" t="str">
        <f>'１_基本情報'!F11</f>
        <v>特別養護老人ホーム○○○○</v>
      </c>
      <c r="D10" s="294"/>
      <c r="E10" s="294"/>
      <c r="F10" s="295"/>
    </row>
    <row r="11" spans="1:6">
      <c r="A11" s="32" t="s">
        <v>95</v>
      </c>
      <c r="B11" s="33" t="s">
        <v>94</v>
      </c>
      <c r="C11" s="296" t="s">
        <v>291</v>
      </c>
      <c r="D11" s="297"/>
      <c r="E11" s="297"/>
      <c r="F11" s="298"/>
    </row>
    <row r="12" spans="1:6">
      <c r="A12" s="32" t="s">
        <v>93</v>
      </c>
      <c r="B12" s="31" t="s">
        <v>92</v>
      </c>
      <c r="C12" s="291" t="str">
        <f>'１_基本情報'!F14</f>
        <v>札幌市○○区○○条○○丁目○－○</v>
      </c>
      <c r="D12" s="294"/>
      <c r="E12" s="294"/>
      <c r="F12" s="295"/>
    </row>
    <row r="13" spans="1:6">
      <c r="A13" s="32" t="s">
        <v>91</v>
      </c>
      <c r="B13" s="31" t="s">
        <v>1</v>
      </c>
      <c r="C13" s="299" t="str">
        <f>'１_基本情報'!F15</f>
        <v>介護老人福祉施設</v>
      </c>
      <c r="D13" s="300"/>
      <c r="E13" s="300"/>
      <c r="F13" s="301"/>
    </row>
    <row r="14" spans="1:6">
      <c r="A14" s="32" t="s">
        <v>90</v>
      </c>
      <c r="B14" s="31" t="s">
        <v>89</v>
      </c>
      <c r="C14" s="257" t="s">
        <v>308</v>
      </c>
      <c r="D14" s="258"/>
      <c r="E14" s="258"/>
      <c r="F14" s="259"/>
    </row>
    <row r="15" spans="1:6">
      <c r="A15" s="32" t="s">
        <v>88</v>
      </c>
      <c r="B15" s="31" t="s">
        <v>87</v>
      </c>
      <c r="C15" s="257" t="s">
        <v>541</v>
      </c>
      <c r="D15" s="258"/>
      <c r="E15" s="258"/>
      <c r="F15" s="259"/>
    </row>
    <row r="16" spans="1:6" ht="9.75" customHeight="1">
      <c r="A16" s="30"/>
      <c r="B16" s="30"/>
      <c r="C16" s="30"/>
      <c r="D16" s="30"/>
      <c r="E16" s="30"/>
      <c r="F16" s="30"/>
    </row>
    <row r="17" spans="1:9">
      <c r="A17" s="289" t="s">
        <v>86</v>
      </c>
      <c r="B17" s="290"/>
      <c r="C17" s="290"/>
      <c r="D17" s="290"/>
      <c r="E17" s="50"/>
      <c r="F17" s="29"/>
    </row>
    <row r="18" spans="1:9" s="70" customFormat="1">
      <c r="A18" s="68" t="s">
        <v>85</v>
      </c>
      <c r="B18" s="68"/>
      <c r="C18" s="68"/>
      <c r="D18" s="68"/>
      <c r="E18" s="69"/>
      <c r="F18" s="69"/>
    </row>
    <row r="19" spans="1:9" s="70" customFormat="1">
      <c r="A19" s="68"/>
      <c r="B19" s="71" t="s">
        <v>53</v>
      </c>
      <c r="C19" s="160" t="s">
        <v>392</v>
      </c>
      <c r="D19" s="73" t="s">
        <v>84</v>
      </c>
      <c r="E19" s="72"/>
      <c r="F19" s="74" t="s">
        <v>83</v>
      </c>
    </row>
    <row r="20" spans="1:9" s="70" customFormat="1">
      <c r="A20" s="68"/>
      <c r="B20" s="75"/>
      <c r="C20" s="160"/>
      <c r="D20" s="73" t="s">
        <v>82</v>
      </c>
      <c r="E20" s="72"/>
      <c r="F20" s="74" t="s">
        <v>81</v>
      </c>
    </row>
    <row r="21" spans="1:9" s="70" customFormat="1">
      <c r="A21" s="68"/>
      <c r="B21" s="75"/>
      <c r="C21" s="160" t="s">
        <v>392</v>
      </c>
      <c r="D21" s="73" t="s">
        <v>80</v>
      </c>
      <c r="E21" s="160" t="s">
        <v>392</v>
      </c>
      <c r="F21" s="74" t="s">
        <v>79</v>
      </c>
    </row>
    <row r="22" spans="1:9" s="70" customFormat="1">
      <c r="A22" s="68"/>
      <c r="B22" s="75"/>
      <c r="C22" s="160"/>
      <c r="D22" s="73" t="s">
        <v>78</v>
      </c>
      <c r="E22" s="72"/>
      <c r="F22" s="74"/>
    </row>
    <row r="23" spans="1:9" s="70" customFormat="1">
      <c r="A23" s="68"/>
      <c r="B23" s="75"/>
      <c r="C23" s="160"/>
      <c r="D23" s="73" t="s">
        <v>30</v>
      </c>
      <c r="E23" s="302" t="s">
        <v>49</v>
      </c>
      <c r="F23" s="303"/>
    </row>
    <row r="24" spans="1:9" s="70" customFormat="1">
      <c r="A24" s="68" t="s">
        <v>77</v>
      </c>
      <c r="B24" s="68"/>
      <c r="C24" s="76"/>
      <c r="D24" s="69"/>
      <c r="E24" s="68"/>
      <c r="F24" s="69"/>
    </row>
    <row r="25" spans="1:9" s="70" customFormat="1">
      <c r="B25" s="71" t="s">
        <v>53</v>
      </c>
      <c r="C25" s="160" t="s">
        <v>392</v>
      </c>
      <c r="D25" s="77" t="s">
        <v>28</v>
      </c>
      <c r="E25" s="160"/>
      <c r="F25" s="74" t="s">
        <v>76</v>
      </c>
      <c r="I25" s="78"/>
    </row>
    <row r="26" spans="1:9" s="70" customFormat="1" ht="14.25" customHeight="1">
      <c r="A26" s="287" t="s">
        <v>278</v>
      </c>
      <c r="B26" s="288"/>
      <c r="C26" s="160"/>
      <c r="D26" s="77" t="s">
        <v>29</v>
      </c>
      <c r="E26" s="160"/>
      <c r="F26" s="74" t="s">
        <v>75</v>
      </c>
    </row>
    <row r="27" spans="1:9" s="70" customFormat="1">
      <c r="A27" s="287"/>
      <c r="B27" s="288"/>
      <c r="C27" s="160"/>
      <c r="D27" s="79" t="s">
        <v>74</v>
      </c>
      <c r="E27" s="160" t="s">
        <v>392</v>
      </c>
      <c r="F27" s="74" t="s">
        <v>73</v>
      </c>
    </row>
    <row r="28" spans="1:9" s="70" customFormat="1">
      <c r="A28" s="68"/>
      <c r="B28" s="71"/>
      <c r="C28" s="160"/>
      <c r="D28" s="77" t="s">
        <v>72</v>
      </c>
      <c r="E28" s="160" t="s">
        <v>542</v>
      </c>
      <c r="F28" s="74" t="s">
        <v>20</v>
      </c>
    </row>
    <row r="29" spans="1:9" s="70" customFormat="1">
      <c r="A29" s="68"/>
      <c r="B29" s="71"/>
      <c r="C29" s="160"/>
      <c r="D29" s="74" t="s">
        <v>30</v>
      </c>
      <c r="E29" s="285" t="s">
        <v>49</v>
      </c>
      <c r="F29" s="286"/>
    </row>
    <row r="30" spans="1:9" s="70" customFormat="1">
      <c r="A30" s="68" t="s">
        <v>71</v>
      </c>
      <c r="B30" s="68"/>
      <c r="C30" s="76"/>
      <c r="D30" s="69"/>
      <c r="E30" s="68"/>
      <c r="F30" s="69"/>
    </row>
    <row r="31" spans="1:9" s="70" customFormat="1">
      <c r="A31" s="68"/>
      <c r="B31" s="71" t="s">
        <v>53</v>
      </c>
      <c r="C31" s="160" t="s">
        <v>392</v>
      </c>
      <c r="D31" s="276" t="s">
        <v>41</v>
      </c>
      <c r="E31" s="277"/>
      <c r="F31" s="278"/>
    </row>
    <row r="32" spans="1:9" s="70" customFormat="1">
      <c r="A32" s="68"/>
      <c r="B32" s="71"/>
      <c r="C32" s="160" t="s">
        <v>392</v>
      </c>
      <c r="D32" s="276" t="s">
        <v>70</v>
      </c>
      <c r="E32" s="277"/>
      <c r="F32" s="278"/>
    </row>
    <row r="33" spans="1:6" s="70" customFormat="1">
      <c r="A33" s="68"/>
      <c r="B33" s="71"/>
      <c r="C33" s="160" t="s">
        <v>392</v>
      </c>
      <c r="D33" s="276" t="s">
        <v>69</v>
      </c>
      <c r="E33" s="277"/>
      <c r="F33" s="278"/>
    </row>
    <row r="34" spans="1:6" s="70" customFormat="1">
      <c r="A34" s="68"/>
      <c r="B34" s="71"/>
      <c r="C34" s="160"/>
      <c r="D34" s="276" t="s">
        <v>68</v>
      </c>
      <c r="E34" s="277"/>
      <c r="F34" s="278"/>
    </row>
    <row r="35" spans="1:6" s="70" customFormat="1">
      <c r="A35" s="68"/>
      <c r="B35" s="71"/>
      <c r="C35" s="160"/>
      <c r="D35" s="276" t="s">
        <v>67</v>
      </c>
      <c r="E35" s="277"/>
      <c r="F35" s="278"/>
    </row>
    <row r="36" spans="1:6" s="70" customFormat="1">
      <c r="A36" s="68"/>
      <c r="B36" s="71"/>
      <c r="C36" s="160" t="s">
        <v>392</v>
      </c>
      <c r="D36" s="276" t="s">
        <v>42</v>
      </c>
      <c r="E36" s="277"/>
      <c r="F36" s="278"/>
    </row>
    <row r="37" spans="1:6" s="70" customFormat="1">
      <c r="A37" s="68"/>
      <c r="B37" s="75"/>
      <c r="C37" s="161"/>
      <c r="D37" s="74" t="s">
        <v>30</v>
      </c>
      <c r="E37" s="285" t="s">
        <v>49</v>
      </c>
      <c r="F37" s="286"/>
    </row>
    <row r="38" spans="1:6" s="70" customFormat="1">
      <c r="A38" s="68" t="s">
        <v>66</v>
      </c>
      <c r="B38" s="68"/>
      <c r="C38" s="76"/>
      <c r="D38" s="69"/>
      <c r="E38" s="68"/>
      <c r="F38" s="69"/>
    </row>
    <row r="39" spans="1:6" s="70" customFormat="1" ht="30" customHeight="1">
      <c r="A39" s="68"/>
      <c r="B39" s="71" t="s">
        <v>53</v>
      </c>
      <c r="C39" s="160" t="s">
        <v>392</v>
      </c>
      <c r="D39" s="276" t="s">
        <v>65</v>
      </c>
      <c r="E39" s="277"/>
      <c r="F39" s="278"/>
    </row>
    <row r="40" spans="1:6" s="70" customFormat="1" ht="26.25" customHeight="1">
      <c r="A40" s="68"/>
      <c r="B40" s="71"/>
      <c r="C40" s="72"/>
      <c r="D40" s="276" t="s">
        <v>64</v>
      </c>
      <c r="E40" s="277"/>
      <c r="F40" s="278"/>
    </row>
    <row r="41" spans="1:6" s="70" customFormat="1">
      <c r="A41" s="68"/>
      <c r="B41" s="71"/>
      <c r="C41" s="72"/>
      <c r="D41" s="276" t="s">
        <v>63</v>
      </c>
      <c r="E41" s="277"/>
      <c r="F41" s="278"/>
    </row>
    <row r="42" spans="1:6" s="70" customFormat="1">
      <c r="A42" s="68"/>
      <c r="B42" s="75"/>
      <c r="C42" s="80"/>
      <c r="D42" s="74" t="s">
        <v>30</v>
      </c>
      <c r="E42" s="285" t="s">
        <v>49</v>
      </c>
      <c r="F42" s="286"/>
    </row>
    <row r="43" spans="1:6" s="70" customFormat="1">
      <c r="A43" s="68" t="s">
        <v>62</v>
      </c>
      <c r="B43" s="68"/>
      <c r="C43" s="76"/>
      <c r="D43" s="68"/>
      <c r="E43" s="69"/>
      <c r="F43" s="68"/>
    </row>
    <row r="44" spans="1:6" s="70" customFormat="1">
      <c r="A44" s="68"/>
      <c r="B44" s="71" t="s">
        <v>53</v>
      </c>
      <c r="C44" s="160" t="s">
        <v>392</v>
      </c>
      <c r="D44" s="276" t="s">
        <v>61</v>
      </c>
      <c r="E44" s="277"/>
      <c r="F44" s="278"/>
    </row>
    <row r="45" spans="1:6" s="70" customFormat="1">
      <c r="A45" s="68"/>
      <c r="B45" s="75"/>
      <c r="C45" s="160" t="s">
        <v>392</v>
      </c>
      <c r="D45" s="279" t="s">
        <v>60</v>
      </c>
      <c r="E45" s="280"/>
      <c r="F45" s="281"/>
    </row>
    <row r="46" spans="1:6" s="70" customFormat="1">
      <c r="A46" s="68"/>
      <c r="B46" s="75"/>
      <c r="C46" s="160" t="s">
        <v>392</v>
      </c>
      <c r="D46" s="276" t="s">
        <v>59</v>
      </c>
      <c r="E46" s="277"/>
      <c r="F46" s="278"/>
    </row>
    <row r="47" spans="1:6" s="70" customFormat="1">
      <c r="A47" s="68"/>
      <c r="B47" s="75"/>
      <c r="C47" s="160"/>
      <c r="D47" s="276" t="s">
        <v>58</v>
      </c>
      <c r="E47" s="277"/>
      <c r="F47" s="278"/>
    </row>
    <row r="48" spans="1:6" s="70" customFormat="1">
      <c r="A48" s="68"/>
      <c r="B48" s="75"/>
      <c r="C48" s="160" t="s">
        <v>392</v>
      </c>
      <c r="D48" s="276" t="s">
        <v>57</v>
      </c>
      <c r="E48" s="277"/>
      <c r="F48" s="278"/>
    </row>
    <row r="49" spans="1:6" s="70" customFormat="1">
      <c r="B49" s="81"/>
      <c r="C49" s="160"/>
      <c r="D49" s="273" t="s">
        <v>56</v>
      </c>
      <c r="E49" s="274"/>
      <c r="F49" s="275"/>
    </row>
    <row r="50" spans="1:6" s="70" customFormat="1">
      <c r="B50" s="81"/>
      <c r="C50" s="160"/>
      <c r="D50" s="273" t="s">
        <v>55</v>
      </c>
      <c r="E50" s="274"/>
      <c r="F50" s="275"/>
    </row>
    <row r="51" spans="1:6" s="70" customFormat="1">
      <c r="B51" s="82"/>
      <c r="C51" s="161"/>
      <c r="D51" s="83" t="s">
        <v>30</v>
      </c>
      <c r="E51" s="263" t="s">
        <v>49</v>
      </c>
      <c r="F51" s="264"/>
    </row>
    <row r="52" spans="1:6" s="70" customFormat="1">
      <c r="A52" s="70" t="s">
        <v>54</v>
      </c>
      <c r="C52" s="84"/>
      <c r="D52" s="85"/>
      <c r="F52" s="85"/>
    </row>
    <row r="53" spans="1:6" s="70" customFormat="1">
      <c r="B53" s="86" t="s">
        <v>53</v>
      </c>
      <c r="C53" s="160" t="s">
        <v>392</v>
      </c>
      <c r="D53" s="282" t="s">
        <v>279</v>
      </c>
      <c r="E53" s="283"/>
      <c r="F53" s="284"/>
    </row>
    <row r="54" spans="1:6" s="70" customFormat="1">
      <c r="B54" s="81"/>
      <c r="C54" s="160" t="s">
        <v>392</v>
      </c>
      <c r="D54" s="273" t="s">
        <v>52</v>
      </c>
      <c r="E54" s="274"/>
      <c r="F54" s="275"/>
    </row>
    <row r="55" spans="1:6" s="70" customFormat="1">
      <c r="B55" s="81"/>
      <c r="C55" s="160" t="s">
        <v>392</v>
      </c>
      <c r="D55" s="273" t="s">
        <v>51</v>
      </c>
      <c r="E55" s="274"/>
      <c r="F55" s="275"/>
    </row>
    <row r="56" spans="1:6" s="70" customFormat="1">
      <c r="B56" s="81"/>
      <c r="C56" s="160"/>
      <c r="D56" s="273" t="s">
        <v>50</v>
      </c>
      <c r="E56" s="274"/>
      <c r="F56" s="275"/>
    </row>
    <row r="57" spans="1:6" s="70" customFormat="1" ht="14.25" customHeight="1">
      <c r="C57" s="161"/>
      <c r="D57" s="83" t="s">
        <v>30</v>
      </c>
      <c r="E57" s="263" t="s">
        <v>49</v>
      </c>
      <c r="F57" s="264"/>
    </row>
    <row r="58" spans="1:6" s="70" customFormat="1" ht="14.25" customHeight="1">
      <c r="A58" s="87" t="s">
        <v>48</v>
      </c>
      <c r="C58" s="265"/>
      <c r="D58" s="266"/>
      <c r="E58" s="266"/>
      <c r="F58" s="267"/>
    </row>
    <row r="59" spans="1:6" s="70" customFormat="1">
      <c r="A59" s="70" t="s">
        <v>280</v>
      </c>
    </row>
    <row r="60" spans="1:6" s="70" customFormat="1">
      <c r="B60" s="88" t="s">
        <v>281</v>
      </c>
      <c r="C60" s="257" t="s">
        <v>293</v>
      </c>
      <c r="D60" s="258"/>
      <c r="E60" s="258"/>
      <c r="F60" s="259"/>
    </row>
    <row r="61" spans="1:6" s="70" customFormat="1">
      <c r="A61" s="268" t="s">
        <v>282</v>
      </c>
      <c r="B61" s="269"/>
      <c r="C61" s="270"/>
      <c r="D61" s="271"/>
      <c r="E61" s="271"/>
      <c r="F61" s="272"/>
    </row>
    <row r="62" spans="1:6" s="92" customFormat="1" ht="7.5" customHeight="1">
      <c r="A62" s="89"/>
      <c r="B62" s="90"/>
      <c r="C62" s="91"/>
      <c r="D62" s="91"/>
      <c r="E62" s="91"/>
      <c r="F62" s="91"/>
    </row>
    <row r="63" spans="1:6" s="70" customFormat="1">
      <c r="A63" s="70" t="s">
        <v>283</v>
      </c>
    </row>
    <row r="64" spans="1:6" s="70" customFormat="1">
      <c r="B64" s="88" t="s">
        <v>284</v>
      </c>
      <c r="C64" s="257" t="s">
        <v>184</v>
      </c>
      <c r="D64" s="258"/>
      <c r="E64" s="258"/>
      <c r="F64" s="259"/>
    </row>
    <row r="65" spans="1:6" s="70" customFormat="1" ht="13.2" customHeight="1">
      <c r="A65" s="70" t="s">
        <v>285</v>
      </c>
      <c r="C65" s="68"/>
      <c r="D65" s="69"/>
      <c r="E65" s="68"/>
      <c r="F65" s="69"/>
    </row>
    <row r="66" spans="1:6" s="70" customFormat="1">
      <c r="B66" s="88" t="s">
        <v>47</v>
      </c>
      <c r="C66" s="257" t="s">
        <v>154</v>
      </c>
      <c r="D66" s="258"/>
      <c r="E66" s="258"/>
      <c r="F66" s="259"/>
    </row>
    <row r="67" spans="1:6" s="70" customFormat="1" ht="12.75" customHeight="1">
      <c r="A67" s="260" t="s">
        <v>286</v>
      </c>
      <c r="B67" s="260"/>
      <c r="C67" s="160" t="s">
        <v>392</v>
      </c>
      <c r="D67" s="77" t="s">
        <v>46</v>
      </c>
      <c r="E67" s="80"/>
      <c r="F67" s="74" t="s">
        <v>45</v>
      </c>
    </row>
    <row r="68" spans="1:6" s="70" customFormat="1" ht="13.5" customHeight="1">
      <c r="A68" s="93" t="s">
        <v>287</v>
      </c>
      <c r="C68" s="68"/>
      <c r="D68" s="68"/>
      <c r="E68" s="68"/>
      <c r="F68" s="68"/>
    </row>
    <row r="69" spans="1:6" s="70" customFormat="1" ht="18.75" customHeight="1">
      <c r="A69" s="261" t="s">
        <v>44</v>
      </c>
      <c r="B69" s="262"/>
      <c r="C69" s="257" t="s">
        <v>294</v>
      </c>
      <c r="D69" s="258"/>
      <c r="E69" s="258"/>
      <c r="F69" s="259"/>
    </row>
    <row r="70" spans="1:6" ht="5.25" customHeight="1"/>
  </sheetData>
  <mergeCells count="45">
    <mergeCell ref="A26:B27"/>
    <mergeCell ref="A7:D7"/>
    <mergeCell ref="C9:F9"/>
    <mergeCell ref="C10:F10"/>
    <mergeCell ref="C11:F11"/>
    <mergeCell ref="C12:F12"/>
    <mergeCell ref="C13:F13"/>
    <mergeCell ref="C14:F14"/>
    <mergeCell ref="C15:F15"/>
    <mergeCell ref="A17:D17"/>
    <mergeCell ref="E23:F23"/>
    <mergeCell ref="E42:F42"/>
    <mergeCell ref="E29:F29"/>
    <mergeCell ref="D31:F31"/>
    <mergeCell ref="D32:F32"/>
    <mergeCell ref="D33:F33"/>
    <mergeCell ref="D34:F34"/>
    <mergeCell ref="D35:F35"/>
    <mergeCell ref="D36:F36"/>
    <mergeCell ref="E37:F37"/>
    <mergeCell ref="D39:F39"/>
    <mergeCell ref="D40:F40"/>
    <mergeCell ref="D41:F41"/>
    <mergeCell ref="D56:F56"/>
    <mergeCell ref="D44:F44"/>
    <mergeCell ref="D45:F45"/>
    <mergeCell ref="D46:F46"/>
    <mergeCell ref="D47:F47"/>
    <mergeCell ref="D48:F48"/>
    <mergeCell ref="D49:F49"/>
    <mergeCell ref="D50:F50"/>
    <mergeCell ref="E51:F51"/>
    <mergeCell ref="D53:F53"/>
    <mergeCell ref="D54:F54"/>
    <mergeCell ref="D55:F55"/>
    <mergeCell ref="C66:F66"/>
    <mergeCell ref="A67:B67"/>
    <mergeCell ref="A69:B69"/>
    <mergeCell ref="C69:F69"/>
    <mergeCell ref="E57:F57"/>
    <mergeCell ref="C58:F58"/>
    <mergeCell ref="C60:F60"/>
    <mergeCell ref="A61:B61"/>
    <mergeCell ref="C61:F61"/>
    <mergeCell ref="C64:F64"/>
  </mergeCells>
  <phoneticPr fontId="1"/>
  <pageMargins left="0" right="0" top="0" bottom="0" header="0.31496062992125984" footer="0.31496062992125984"/>
  <extLst>
    <ext xmlns:x14="http://schemas.microsoft.com/office/spreadsheetml/2009/9/main" uri="{CCE6A557-97BC-4b89-ADB6-D9C93CAAB3DF}">
      <x14:dataValidations xmlns:xm="http://schemas.microsoft.com/office/excel/2006/main" count="11">
        <x14:dataValidation type="list" allowBlank="1" showInputMessage="1" showErrorMessage="1" xr:uid="{00000000-0002-0000-0100-000000000000}">
          <x14:formula1>
            <xm:f>データセット!$P$2</xm:f>
          </x14:formula1>
          <xm:sqref>C64:F64</xm:sqref>
        </x14:dataValidation>
        <x14:dataValidation type="list" allowBlank="1" showInputMessage="1" showErrorMessage="1" xr:uid="{00000000-0002-0000-0100-000001000000}">
          <x14:formula1>
            <xm:f>データセット!$N$6:$N$17</xm:f>
          </x14:formula1>
          <xm:sqref>C58:F58</xm:sqref>
        </x14:dataValidation>
        <x14:dataValidation type="list" allowBlank="1" showInputMessage="1" showErrorMessage="1" xr:uid="{00000000-0002-0000-0100-000002000000}">
          <x14:formula1>
            <xm:f>データセット!$M$2:$M$3</xm:f>
          </x14:formula1>
          <xm:sqref>C66:F66</xm:sqref>
        </x14:dataValidation>
        <x14:dataValidation type="list" allowBlank="1" showInputMessage="1" showErrorMessage="1" xr:uid="{00000000-0002-0000-0100-000003000000}">
          <x14:formula1>
            <xm:f>データセット!$G$9:$G$11</xm:f>
          </x14:formula1>
          <xm:sqref>C61:F61</xm:sqref>
        </x14:dataValidation>
        <x14:dataValidation type="list" allowBlank="1" showInputMessage="1" showErrorMessage="1" xr:uid="{00000000-0002-0000-0100-000004000000}">
          <x14:formula1>
            <xm:f>データセット!$B$5:$B$7</xm:f>
          </x14:formula1>
          <xm:sqref>C25:C29 E25:E28</xm:sqref>
        </x14:dataValidation>
        <x14:dataValidation type="list" allowBlank="1" showInputMessage="1" showErrorMessage="1" xr:uid="{00000000-0002-0000-0100-000005000000}">
          <x14:formula1>
            <xm:f>データセット!$E$2:$E$12</xm:f>
          </x14:formula1>
          <xm:sqref>C14:F14</xm:sqref>
        </x14:dataValidation>
        <x14:dataValidation type="list" allowBlank="1" showInputMessage="1" showErrorMessage="1" xr:uid="{00000000-0002-0000-0100-000006000000}">
          <x14:formula1>
            <xm:f>データセット!$D$2:$D$5</xm:f>
          </x14:formula1>
          <xm:sqref>C15:F15</xm:sqref>
        </x14:dataValidation>
        <x14:dataValidation type="list" allowBlank="1" showInputMessage="1" showErrorMessage="1" xr:uid="{00000000-0002-0000-0100-000007000000}">
          <x14:formula1>
            <xm:f>データセット!$B$2:$B$3</xm:f>
          </x14:formula1>
          <xm:sqref>C19:C23 C44:C51 E67 A5 E39:E41 E53:E56 E44:E50 C39:C42 E19:E22 C67 C53:C57 C31:C37</xm:sqref>
        </x14:dataValidation>
        <x14:dataValidation type="list" allowBlank="1" showInputMessage="1" showErrorMessage="1" xr:uid="{00000000-0002-0000-0100-000008000000}">
          <x14:formula1>
            <xm:f>データセット!$A$2:$A$48</xm:f>
          </x14:formula1>
          <xm:sqref>C11</xm:sqref>
        </x14:dataValidation>
        <x14:dataValidation type="list" allowBlank="1" showInputMessage="1" showErrorMessage="1" xr:uid="{00000000-0002-0000-0100-000009000000}">
          <x14:formula1>
            <xm:f>データセット!$F$2:$F$5</xm:f>
          </x14:formula1>
          <xm:sqref>C60:F60</xm:sqref>
        </x14:dataValidation>
        <x14:dataValidation type="list" allowBlank="1" showInputMessage="1" showErrorMessage="1" xr:uid="{00000000-0002-0000-0100-00000A000000}">
          <x14:formula1>
            <xm:f>データセット!$G$2:$G$3</xm:f>
          </x14:formula1>
          <xm:sqref>C69:F69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pageSetUpPr fitToPage="1"/>
  </sheetPr>
  <dimension ref="A1:P76"/>
  <sheetViews>
    <sheetView view="pageBreakPreview" zoomScale="60" zoomScaleNormal="100" workbookViewId="0">
      <pane xSplit="1" ySplit="5" topLeftCell="B6" activePane="bottomRight" state="frozen"/>
      <selection activeCell="O19" sqref="O19"/>
      <selection pane="topRight" activeCell="O19" sqref="O19"/>
      <selection pane="bottomLeft" activeCell="O19" sqref="O19"/>
      <selection pane="bottomRight" activeCell="F26" sqref="F26"/>
    </sheetView>
  </sheetViews>
  <sheetFormatPr defaultRowHeight="18"/>
  <cols>
    <col min="1" max="1" width="3.59765625" customWidth="1"/>
    <col min="2" max="2" width="9.5" customWidth="1"/>
    <col min="3" max="3" width="20.19921875" customWidth="1"/>
    <col min="4" max="4" width="28.5" customWidth="1"/>
    <col min="5" max="5" width="25.69921875" customWidth="1"/>
    <col min="6" max="6" width="25.796875" customWidth="1"/>
    <col min="7" max="7" width="8.69921875" customWidth="1"/>
    <col min="8" max="8" width="17.69921875" customWidth="1"/>
    <col min="9" max="12" width="17.796875" customWidth="1"/>
    <col min="13" max="13" width="3.5" customWidth="1"/>
    <col min="15" max="15" width="21.5" style="99" bestFit="1" customWidth="1"/>
    <col min="16" max="16" width="24.09765625" style="99" bestFit="1" customWidth="1"/>
  </cols>
  <sheetData>
    <row r="1" spans="1:16" ht="26.25" customHeight="1">
      <c r="A1" s="22" t="s">
        <v>461</v>
      </c>
    </row>
    <row r="2" spans="1:16" ht="26.25" customHeight="1">
      <c r="A2" s="21" t="s">
        <v>26</v>
      </c>
      <c r="B2" s="19" t="s">
        <v>171</v>
      </c>
    </row>
    <row r="3" spans="1:16" ht="26.25" customHeight="1">
      <c r="A3" s="21"/>
      <c r="B3" s="19"/>
    </row>
    <row r="4" spans="1:16" ht="26.25" customHeight="1" thickBot="1"/>
    <row r="5" spans="1:16" ht="38.25" customHeight="1" thickTop="1" thickBot="1">
      <c r="B5" s="108" t="s">
        <v>6</v>
      </c>
      <c r="C5" s="109" t="s">
        <v>21</v>
      </c>
      <c r="D5" s="110" t="s">
        <v>19</v>
      </c>
      <c r="E5" s="109" t="s">
        <v>393</v>
      </c>
      <c r="F5" s="111" t="s">
        <v>16</v>
      </c>
      <c r="G5" s="111" t="s">
        <v>18</v>
      </c>
      <c r="H5" s="111" t="s">
        <v>434</v>
      </c>
      <c r="I5" s="112" t="s">
        <v>435</v>
      </c>
      <c r="J5" s="112" t="s">
        <v>433</v>
      </c>
      <c r="K5" s="112" t="s">
        <v>36</v>
      </c>
      <c r="L5" s="113" t="s">
        <v>37</v>
      </c>
      <c r="O5" s="100" t="s">
        <v>393</v>
      </c>
      <c r="P5" s="99" t="s">
        <v>19</v>
      </c>
    </row>
    <row r="6" spans="1:16" ht="33" customHeight="1">
      <c r="B6" s="319" t="s">
        <v>17</v>
      </c>
      <c r="C6" s="323" t="s">
        <v>543</v>
      </c>
      <c r="D6" s="162" t="s">
        <v>478</v>
      </c>
      <c r="E6" s="163" t="s">
        <v>394</v>
      </c>
      <c r="F6" s="164" t="s">
        <v>544</v>
      </c>
      <c r="G6" s="164">
        <v>2</v>
      </c>
      <c r="H6" s="165">
        <v>1000000</v>
      </c>
      <c r="I6" s="25">
        <f>(G6*H6)-J6-K6</f>
        <v>2000000</v>
      </c>
      <c r="J6" s="24"/>
      <c r="K6" s="24"/>
      <c r="L6" s="114">
        <f t="shared" ref="L6:L9" si="0">I6+J6+K6</f>
        <v>2000000</v>
      </c>
    </row>
    <row r="7" spans="1:16" ht="33" customHeight="1">
      <c r="B7" s="319"/>
      <c r="C7" s="323"/>
      <c r="D7" s="166" t="s">
        <v>478</v>
      </c>
      <c r="E7" s="167" t="s">
        <v>397</v>
      </c>
      <c r="F7" s="168" t="s">
        <v>545</v>
      </c>
      <c r="G7" s="168">
        <v>2</v>
      </c>
      <c r="H7" s="169">
        <v>10000</v>
      </c>
      <c r="I7" s="14">
        <f t="shared" ref="I7:I47" si="1">(G7*H7)-J7-K7</f>
        <v>20000</v>
      </c>
      <c r="J7" s="13"/>
      <c r="K7" s="13"/>
      <c r="L7" s="115">
        <f t="shared" si="0"/>
        <v>20000</v>
      </c>
      <c r="O7" s="99" t="s">
        <v>394</v>
      </c>
      <c r="P7" s="99" t="s">
        <v>478</v>
      </c>
    </row>
    <row r="8" spans="1:16" ht="33" customHeight="1">
      <c r="B8" s="319"/>
      <c r="C8" s="323"/>
      <c r="D8" s="166" t="s">
        <v>478</v>
      </c>
      <c r="E8" s="167" t="s">
        <v>546</v>
      </c>
      <c r="F8" s="168"/>
      <c r="G8" s="168">
        <v>1</v>
      </c>
      <c r="H8" s="169">
        <v>200000</v>
      </c>
      <c r="I8" s="14">
        <f t="shared" si="1"/>
        <v>0</v>
      </c>
      <c r="J8" s="169">
        <v>200000</v>
      </c>
      <c r="K8" s="13"/>
      <c r="L8" s="115">
        <f t="shared" si="0"/>
        <v>200000</v>
      </c>
      <c r="O8" s="99" t="s">
        <v>395</v>
      </c>
      <c r="P8" s="99" t="s">
        <v>479</v>
      </c>
    </row>
    <row r="9" spans="1:16" ht="33" customHeight="1">
      <c r="B9" s="319"/>
      <c r="C9" s="323"/>
      <c r="D9" s="45"/>
      <c r="E9" s="94"/>
      <c r="F9" s="23"/>
      <c r="G9" s="12"/>
      <c r="H9" s="13"/>
      <c r="I9" s="14">
        <f t="shared" si="1"/>
        <v>0</v>
      </c>
      <c r="J9" s="13"/>
      <c r="K9" s="13"/>
      <c r="L9" s="115">
        <f t="shared" si="0"/>
        <v>0</v>
      </c>
      <c r="O9" s="99" t="s">
        <v>396</v>
      </c>
      <c r="P9" s="99" t="s">
        <v>477</v>
      </c>
    </row>
    <row r="10" spans="1:16" ht="33" customHeight="1">
      <c r="B10" s="319"/>
      <c r="C10" s="323"/>
      <c r="D10" s="45"/>
      <c r="E10" s="94"/>
      <c r="F10" s="12"/>
      <c r="G10" s="12"/>
      <c r="H10" s="13"/>
      <c r="I10" s="14">
        <f>(G10*H10)-J10-K10</f>
        <v>0</v>
      </c>
      <c r="J10" s="13"/>
      <c r="K10" s="13"/>
      <c r="L10" s="115">
        <f>I10+J10+K10</f>
        <v>0</v>
      </c>
      <c r="O10" s="99" t="s">
        <v>397</v>
      </c>
      <c r="P10" s="99" t="s">
        <v>399</v>
      </c>
    </row>
    <row r="11" spans="1:16" ht="33" customHeight="1">
      <c r="B11" s="319"/>
      <c r="C11" s="323"/>
      <c r="D11" s="45"/>
      <c r="E11" s="94"/>
      <c r="F11" s="12"/>
      <c r="G11" s="12"/>
      <c r="H11" s="13"/>
      <c r="I11" s="14">
        <f t="shared" si="1"/>
        <v>0</v>
      </c>
      <c r="J11" s="13"/>
      <c r="K11" s="13"/>
      <c r="L11" s="115">
        <f t="shared" ref="L11:L56" si="2">I11+J11+K11</f>
        <v>0</v>
      </c>
      <c r="O11" s="99" t="s">
        <v>546</v>
      </c>
      <c r="P11" s="99" t="s">
        <v>400</v>
      </c>
    </row>
    <row r="12" spans="1:16" ht="33" customHeight="1">
      <c r="B12" s="319"/>
      <c r="C12" s="323"/>
      <c r="D12" s="45"/>
      <c r="E12" s="95"/>
      <c r="F12" s="12"/>
      <c r="G12" s="12"/>
      <c r="H12" s="13"/>
      <c r="I12" s="14">
        <f>(G12*H12)-J12-K12</f>
        <v>0</v>
      </c>
      <c r="J12" s="13"/>
      <c r="K12" s="13"/>
      <c r="L12" s="115">
        <f t="shared" si="2"/>
        <v>0</v>
      </c>
      <c r="P12" s="99" t="s">
        <v>401</v>
      </c>
    </row>
    <row r="13" spans="1:16" ht="33" customHeight="1">
      <c r="B13" s="319"/>
      <c r="C13" s="323"/>
      <c r="D13" s="45"/>
      <c r="E13" s="94"/>
      <c r="F13" s="12"/>
      <c r="G13" s="12"/>
      <c r="H13" s="13"/>
      <c r="I13" s="14">
        <f t="shared" si="1"/>
        <v>0</v>
      </c>
      <c r="J13" s="13"/>
      <c r="K13" s="13"/>
      <c r="L13" s="115">
        <f t="shared" si="2"/>
        <v>0</v>
      </c>
      <c r="P13" s="99" t="s">
        <v>158</v>
      </c>
    </row>
    <row r="14" spans="1:16" ht="33" customHeight="1">
      <c r="B14" s="319"/>
      <c r="C14" s="323"/>
      <c r="D14" s="45"/>
      <c r="E14" s="94"/>
      <c r="F14" s="12"/>
      <c r="G14" s="12"/>
      <c r="H14" s="13"/>
      <c r="I14" s="14">
        <f t="shared" si="1"/>
        <v>0</v>
      </c>
      <c r="J14" s="13"/>
      <c r="K14" s="13"/>
      <c r="L14" s="115">
        <f t="shared" si="2"/>
        <v>0</v>
      </c>
    </row>
    <row r="15" spans="1:16" ht="33" customHeight="1">
      <c r="B15" s="319"/>
      <c r="C15" s="323"/>
      <c r="D15" s="45"/>
      <c r="E15" s="94"/>
      <c r="F15" s="12"/>
      <c r="G15" s="12"/>
      <c r="H15" s="13"/>
      <c r="I15" s="14">
        <f t="shared" si="1"/>
        <v>0</v>
      </c>
      <c r="J15" s="13"/>
      <c r="K15" s="13"/>
      <c r="L15" s="115">
        <f t="shared" si="2"/>
        <v>0</v>
      </c>
    </row>
    <row r="16" spans="1:16" ht="33" customHeight="1">
      <c r="B16" s="319"/>
      <c r="C16" s="323"/>
      <c r="D16" s="45"/>
      <c r="E16" s="94"/>
      <c r="F16" s="12"/>
      <c r="G16" s="12"/>
      <c r="H16" s="13"/>
      <c r="I16" s="14">
        <f t="shared" si="1"/>
        <v>0</v>
      </c>
      <c r="J16" s="13"/>
      <c r="K16" s="13"/>
      <c r="L16" s="115">
        <f t="shared" si="2"/>
        <v>0</v>
      </c>
    </row>
    <row r="17" spans="2:12" ht="33" customHeight="1">
      <c r="B17" s="319"/>
      <c r="C17" s="323"/>
      <c r="D17" s="46"/>
      <c r="E17" s="95"/>
      <c r="F17" s="23"/>
      <c r="G17" s="23"/>
      <c r="H17" s="24"/>
      <c r="I17" s="25">
        <f>(G17*H17)-J17-K17</f>
        <v>0</v>
      </c>
      <c r="J17" s="24"/>
      <c r="K17" s="24"/>
      <c r="L17" s="114">
        <f t="shared" si="2"/>
        <v>0</v>
      </c>
    </row>
    <row r="18" spans="2:12" ht="33" customHeight="1">
      <c r="B18" s="319"/>
      <c r="C18" s="323"/>
      <c r="D18" s="45"/>
      <c r="E18" s="94"/>
      <c r="F18" s="12"/>
      <c r="G18" s="12"/>
      <c r="H18" s="13"/>
      <c r="I18" s="14">
        <f>(G18*H18)-J18-K18</f>
        <v>0</v>
      </c>
      <c r="J18" s="13"/>
      <c r="K18" s="13"/>
      <c r="L18" s="115">
        <f t="shared" si="2"/>
        <v>0</v>
      </c>
    </row>
    <row r="19" spans="2:12" ht="33" customHeight="1">
      <c r="B19" s="319"/>
      <c r="C19" s="323"/>
      <c r="D19" s="45"/>
      <c r="E19" s="94"/>
      <c r="F19" s="12"/>
      <c r="G19" s="12"/>
      <c r="H19" s="13"/>
      <c r="I19" s="14">
        <f>(G19*H19)-J19-K19</f>
        <v>0</v>
      </c>
      <c r="J19" s="13"/>
      <c r="K19" s="13"/>
      <c r="L19" s="115">
        <f t="shared" si="2"/>
        <v>0</v>
      </c>
    </row>
    <row r="20" spans="2:12" ht="33" customHeight="1">
      <c r="B20" s="319"/>
      <c r="C20" s="323"/>
      <c r="D20" s="45"/>
      <c r="E20" s="94"/>
      <c r="F20" s="12"/>
      <c r="G20" s="12"/>
      <c r="H20" s="13"/>
      <c r="I20" s="14">
        <f>(G20*H20)-J20-K20</f>
        <v>0</v>
      </c>
      <c r="J20" s="13"/>
      <c r="K20" s="13"/>
      <c r="L20" s="115">
        <f t="shared" si="2"/>
        <v>0</v>
      </c>
    </row>
    <row r="21" spans="2:12" ht="33" customHeight="1" thickBot="1">
      <c r="B21" s="319"/>
      <c r="C21" s="323"/>
      <c r="D21" s="97"/>
      <c r="E21" s="96"/>
      <c r="F21" s="47"/>
      <c r="G21" s="47"/>
      <c r="H21" s="48"/>
      <c r="I21" s="98">
        <f>(G21*H21)-J21-K21</f>
        <v>0</v>
      </c>
      <c r="J21" s="48"/>
      <c r="K21" s="48"/>
      <c r="L21" s="116">
        <f t="shared" si="2"/>
        <v>0</v>
      </c>
    </row>
    <row r="22" spans="2:12" ht="33" customHeight="1" thickTop="1" thickBot="1">
      <c r="B22" s="327" t="s">
        <v>427</v>
      </c>
      <c r="C22" s="328"/>
      <c r="D22" s="328"/>
      <c r="E22" s="328"/>
      <c r="F22" s="328"/>
      <c r="G22" s="328"/>
      <c r="H22" s="329"/>
      <c r="I22" s="104">
        <f>SUM(I6:I21)</f>
        <v>2020000</v>
      </c>
      <c r="J22" s="105">
        <f t="shared" ref="J22:K22" si="3">SUM(J6:J21)</f>
        <v>200000</v>
      </c>
      <c r="K22" s="105">
        <f t="shared" si="3"/>
        <v>0</v>
      </c>
      <c r="L22" s="117">
        <f t="shared" si="2"/>
        <v>2220000</v>
      </c>
    </row>
    <row r="23" spans="2:12" ht="33" customHeight="1">
      <c r="B23" s="320" t="s">
        <v>38</v>
      </c>
      <c r="C23" s="324" t="s">
        <v>547</v>
      </c>
      <c r="D23" s="170" t="s">
        <v>399</v>
      </c>
      <c r="E23" s="171" t="s">
        <v>394</v>
      </c>
      <c r="F23" s="175" t="s">
        <v>548</v>
      </c>
      <c r="G23" s="175">
        <v>1</v>
      </c>
      <c r="H23" s="176">
        <v>1000000</v>
      </c>
      <c r="I23" s="11">
        <f t="shared" si="1"/>
        <v>1000000</v>
      </c>
      <c r="J23" s="176"/>
      <c r="K23" s="176"/>
      <c r="L23" s="118">
        <f t="shared" si="2"/>
        <v>1000000</v>
      </c>
    </row>
    <row r="24" spans="2:12" ht="33" customHeight="1">
      <c r="B24" s="319"/>
      <c r="C24" s="323"/>
      <c r="D24" s="166" t="s">
        <v>399</v>
      </c>
      <c r="E24" s="167" t="s">
        <v>396</v>
      </c>
      <c r="F24" s="168" t="s">
        <v>549</v>
      </c>
      <c r="G24" s="168">
        <v>3</v>
      </c>
      <c r="H24" s="169">
        <v>150000</v>
      </c>
      <c r="I24" s="14">
        <f t="shared" si="1"/>
        <v>450000</v>
      </c>
      <c r="J24" s="169"/>
      <c r="K24" s="169"/>
      <c r="L24" s="115">
        <f t="shared" si="2"/>
        <v>450000</v>
      </c>
    </row>
    <row r="25" spans="2:12" ht="33" customHeight="1">
      <c r="B25" s="319"/>
      <c r="C25" s="323"/>
      <c r="D25" s="166" t="s">
        <v>399</v>
      </c>
      <c r="E25" s="167" t="s">
        <v>395</v>
      </c>
      <c r="F25" s="168" t="s">
        <v>566</v>
      </c>
      <c r="G25" s="168">
        <v>1</v>
      </c>
      <c r="H25" s="169">
        <v>2000000</v>
      </c>
      <c r="I25" s="14">
        <f t="shared" si="1"/>
        <v>2000000</v>
      </c>
      <c r="J25" s="169"/>
      <c r="K25" s="169"/>
      <c r="L25" s="115">
        <f t="shared" si="2"/>
        <v>2000000</v>
      </c>
    </row>
    <row r="26" spans="2:12" ht="33" customHeight="1">
      <c r="B26" s="319"/>
      <c r="C26" s="323"/>
      <c r="D26" s="166" t="s">
        <v>399</v>
      </c>
      <c r="E26" s="167" t="s">
        <v>546</v>
      </c>
      <c r="F26" s="164"/>
      <c r="G26" s="164">
        <v>1</v>
      </c>
      <c r="H26" s="165">
        <v>345000</v>
      </c>
      <c r="I26" s="14">
        <f t="shared" si="1"/>
        <v>0</v>
      </c>
      <c r="J26" s="169">
        <v>345000</v>
      </c>
      <c r="K26" s="169"/>
      <c r="L26" s="115">
        <f t="shared" si="2"/>
        <v>345000</v>
      </c>
    </row>
    <row r="27" spans="2:12" ht="33" customHeight="1">
      <c r="B27" s="319"/>
      <c r="C27" s="323"/>
      <c r="D27" s="166" t="s">
        <v>174</v>
      </c>
      <c r="E27" s="167" t="s">
        <v>394</v>
      </c>
      <c r="F27" s="168" t="s">
        <v>596</v>
      </c>
      <c r="G27" s="168">
        <v>1</v>
      </c>
      <c r="H27" s="169">
        <v>5000000</v>
      </c>
      <c r="I27" s="14">
        <f t="shared" si="1"/>
        <v>5000000</v>
      </c>
      <c r="J27" s="169"/>
      <c r="K27" s="169"/>
      <c r="L27" s="115">
        <f t="shared" si="2"/>
        <v>5000000</v>
      </c>
    </row>
    <row r="28" spans="2:12" ht="33" customHeight="1">
      <c r="B28" s="319"/>
      <c r="C28" s="323"/>
      <c r="D28" s="166" t="s">
        <v>174</v>
      </c>
      <c r="E28" s="167" t="s">
        <v>546</v>
      </c>
      <c r="F28" s="168"/>
      <c r="G28" s="168">
        <v>1</v>
      </c>
      <c r="H28" s="169">
        <v>500000</v>
      </c>
      <c r="I28" s="14">
        <f t="shared" si="1"/>
        <v>0</v>
      </c>
      <c r="J28" s="169">
        <v>500000</v>
      </c>
      <c r="K28" s="169"/>
      <c r="L28" s="115">
        <f t="shared" si="2"/>
        <v>500000</v>
      </c>
    </row>
    <row r="29" spans="2:12" ht="33" customHeight="1">
      <c r="B29" s="319"/>
      <c r="C29" s="323"/>
      <c r="D29" s="166"/>
      <c r="E29" s="172"/>
      <c r="F29" s="168"/>
      <c r="G29" s="168"/>
      <c r="H29" s="169"/>
      <c r="I29" s="14">
        <f t="shared" si="1"/>
        <v>0</v>
      </c>
      <c r="J29" s="169"/>
      <c r="K29" s="169"/>
      <c r="L29" s="115">
        <f t="shared" si="2"/>
        <v>0</v>
      </c>
    </row>
    <row r="30" spans="2:12" ht="33" customHeight="1">
      <c r="B30" s="319"/>
      <c r="C30" s="323"/>
      <c r="D30" s="166"/>
      <c r="E30" s="167"/>
      <c r="F30" s="168"/>
      <c r="G30" s="168"/>
      <c r="H30" s="169"/>
      <c r="I30" s="14">
        <f t="shared" si="1"/>
        <v>0</v>
      </c>
      <c r="J30" s="169"/>
      <c r="K30" s="169"/>
      <c r="L30" s="115">
        <f t="shared" si="2"/>
        <v>0</v>
      </c>
    </row>
    <row r="31" spans="2:12" ht="33" customHeight="1">
      <c r="B31" s="319"/>
      <c r="C31" s="323"/>
      <c r="D31" s="166"/>
      <c r="E31" s="167"/>
      <c r="F31" s="164"/>
      <c r="G31" s="164"/>
      <c r="H31" s="165"/>
      <c r="I31" s="25">
        <f t="shared" si="1"/>
        <v>0</v>
      </c>
      <c r="J31" s="165"/>
      <c r="K31" s="165"/>
      <c r="L31" s="114">
        <f t="shared" si="2"/>
        <v>0</v>
      </c>
    </row>
    <row r="32" spans="2:12" ht="33" customHeight="1">
      <c r="B32" s="319"/>
      <c r="C32" s="323"/>
      <c r="D32" s="166"/>
      <c r="E32" s="167"/>
      <c r="F32" s="168"/>
      <c r="G32" s="168"/>
      <c r="H32" s="169"/>
      <c r="I32" s="14">
        <f t="shared" si="1"/>
        <v>0</v>
      </c>
      <c r="J32" s="169"/>
      <c r="K32" s="169"/>
      <c r="L32" s="115">
        <f t="shared" si="2"/>
        <v>0</v>
      </c>
    </row>
    <row r="33" spans="2:12" ht="33" customHeight="1">
      <c r="B33" s="319"/>
      <c r="C33" s="323"/>
      <c r="D33" s="166"/>
      <c r="E33" s="167"/>
      <c r="F33" s="168"/>
      <c r="G33" s="168"/>
      <c r="H33" s="169"/>
      <c r="I33" s="14">
        <f t="shared" si="1"/>
        <v>0</v>
      </c>
      <c r="J33" s="169"/>
      <c r="K33" s="169"/>
      <c r="L33" s="115">
        <f t="shared" si="2"/>
        <v>0</v>
      </c>
    </row>
    <row r="34" spans="2:12" ht="33" customHeight="1">
      <c r="B34" s="319"/>
      <c r="C34" s="323"/>
      <c r="D34" s="166"/>
      <c r="E34" s="172"/>
      <c r="F34" s="168"/>
      <c r="G34" s="168"/>
      <c r="H34" s="169"/>
      <c r="I34" s="14">
        <f t="shared" si="1"/>
        <v>0</v>
      </c>
      <c r="J34" s="169"/>
      <c r="K34" s="169"/>
      <c r="L34" s="115">
        <f t="shared" si="2"/>
        <v>0</v>
      </c>
    </row>
    <row r="35" spans="2:12" ht="33" customHeight="1">
      <c r="B35" s="319"/>
      <c r="C35" s="323"/>
      <c r="D35" s="166"/>
      <c r="E35" s="167"/>
      <c r="F35" s="168"/>
      <c r="G35" s="168"/>
      <c r="H35" s="169"/>
      <c r="I35" s="14">
        <f t="shared" si="1"/>
        <v>0</v>
      </c>
      <c r="J35" s="169"/>
      <c r="K35" s="169"/>
      <c r="L35" s="115">
        <f t="shared" si="2"/>
        <v>0</v>
      </c>
    </row>
    <row r="36" spans="2:12" ht="33" customHeight="1">
      <c r="B36" s="319"/>
      <c r="C36" s="323"/>
      <c r="D36" s="166"/>
      <c r="E36" s="167"/>
      <c r="F36" s="168"/>
      <c r="G36" s="168"/>
      <c r="H36" s="169"/>
      <c r="I36" s="14">
        <f t="shared" si="1"/>
        <v>0</v>
      </c>
      <c r="J36" s="169"/>
      <c r="K36" s="169"/>
      <c r="L36" s="115">
        <f t="shared" si="2"/>
        <v>0</v>
      </c>
    </row>
    <row r="37" spans="2:12" ht="33" customHeight="1">
      <c r="B37" s="319"/>
      <c r="C37" s="323"/>
      <c r="D37" s="166"/>
      <c r="E37" s="167"/>
      <c r="F37" s="168"/>
      <c r="G37" s="168"/>
      <c r="H37" s="169"/>
      <c r="I37" s="14">
        <f t="shared" si="1"/>
        <v>0</v>
      </c>
      <c r="J37" s="169"/>
      <c r="K37" s="169"/>
      <c r="L37" s="115">
        <f t="shared" si="2"/>
        <v>0</v>
      </c>
    </row>
    <row r="38" spans="2:12" ht="33" customHeight="1" thickBot="1">
      <c r="B38" s="321"/>
      <c r="C38" s="325"/>
      <c r="D38" s="173"/>
      <c r="E38" s="174"/>
      <c r="F38" s="177"/>
      <c r="G38" s="177"/>
      <c r="H38" s="178"/>
      <c r="I38" s="15">
        <f t="shared" si="1"/>
        <v>0</v>
      </c>
      <c r="J38" s="178"/>
      <c r="K38" s="178"/>
      <c r="L38" s="119">
        <f t="shared" si="2"/>
        <v>0</v>
      </c>
    </row>
    <row r="39" spans="2:12" ht="33" customHeight="1" thickTop="1" thickBot="1">
      <c r="B39" s="327" t="s">
        <v>427</v>
      </c>
      <c r="C39" s="328"/>
      <c r="D39" s="328"/>
      <c r="E39" s="328"/>
      <c r="F39" s="328"/>
      <c r="G39" s="328"/>
      <c r="H39" s="329"/>
      <c r="I39" s="104">
        <f>SUM(I23:I38)</f>
        <v>8450000</v>
      </c>
      <c r="J39" s="105">
        <f t="shared" ref="J39" si="4">SUM(J23:J38)</f>
        <v>845000</v>
      </c>
      <c r="K39" s="105">
        <f t="shared" ref="K39" si="5">SUM(K23:K38)</f>
        <v>0</v>
      </c>
      <c r="L39" s="117">
        <f t="shared" ref="L39" si="6">I39+J39+K39</f>
        <v>9295000</v>
      </c>
    </row>
    <row r="40" spans="2:12" ht="33" customHeight="1">
      <c r="B40" s="320" t="s">
        <v>39</v>
      </c>
      <c r="C40" s="324" t="s">
        <v>564</v>
      </c>
      <c r="D40" s="170" t="s">
        <v>401</v>
      </c>
      <c r="E40" s="171" t="s">
        <v>394</v>
      </c>
      <c r="F40" s="175" t="s">
        <v>565</v>
      </c>
      <c r="G40" s="175">
        <v>60</v>
      </c>
      <c r="H40" s="176">
        <v>50000</v>
      </c>
      <c r="I40" s="11">
        <f t="shared" si="1"/>
        <v>3000000</v>
      </c>
      <c r="J40" s="176"/>
      <c r="K40" s="176"/>
      <c r="L40" s="118">
        <f t="shared" si="2"/>
        <v>3000000</v>
      </c>
    </row>
    <row r="41" spans="2:12" ht="33" customHeight="1">
      <c r="B41" s="319"/>
      <c r="C41" s="323"/>
      <c r="D41" s="166" t="s">
        <v>401</v>
      </c>
      <c r="E41" s="167" t="s">
        <v>394</v>
      </c>
      <c r="F41" s="168" t="s">
        <v>548</v>
      </c>
      <c r="G41" s="168">
        <v>1</v>
      </c>
      <c r="H41" s="169">
        <v>200000</v>
      </c>
      <c r="I41" s="14">
        <f t="shared" si="1"/>
        <v>200000</v>
      </c>
      <c r="J41" s="169"/>
      <c r="K41" s="169"/>
      <c r="L41" s="115">
        <f t="shared" si="2"/>
        <v>200000</v>
      </c>
    </row>
    <row r="42" spans="2:12" ht="33" customHeight="1">
      <c r="B42" s="319"/>
      <c r="C42" s="323"/>
      <c r="D42" s="166" t="s">
        <v>401</v>
      </c>
      <c r="E42" s="167" t="s">
        <v>395</v>
      </c>
      <c r="F42" s="168" t="s">
        <v>566</v>
      </c>
      <c r="G42" s="168">
        <v>1</v>
      </c>
      <c r="H42" s="169">
        <v>5000000</v>
      </c>
      <c r="I42" s="14">
        <f t="shared" si="1"/>
        <v>5000000</v>
      </c>
      <c r="J42" s="169"/>
      <c r="K42" s="169"/>
      <c r="L42" s="115">
        <f t="shared" si="2"/>
        <v>5000000</v>
      </c>
    </row>
    <row r="43" spans="2:12" ht="33" customHeight="1">
      <c r="B43" s="319"/>
      <c r="C43" s="323"/>
      <c r="D43" s="166" t="s">
        <v>401</v>
      </c>
      <c r="E43" s="167" t="s">
        <v>396</v>
      </c>
      <c r="F43" s="164" t="s">
        <v>567</v>
      </c>
      <c r="G43" s="164">
        <v>30</v>
      </c>
      <c r="H43" s="165">
        <v>10000</v>
      </c>
      <c r="I43" s="14">
        <f t="shared" si="1"/>
        <v>300000</v>
      </c>
      <c r="J43" s="169"/>
      <c r="K43" s="169"/>
      <c r="L43" s="115">
        <f t="shared" si="2"/>
        <v>300000</v>
      </c>
    </row>
    <row r="44" spans="2:12" ht="33" customHeight="1">
      <c r="B44" s="319"/>
      <c r="C44" s="323"/>
      <c r="D44" s="166" t="s">
        <v>158</v>
      </c>
      <c r="E44" s="167" t="s">
        <v>394</v>
      </c>
      <c r="F44" s="168" t="s">
        <v>568</v>
      </c>
      <c r="G44" s="168">
        <v>1</v>
      </c>
      <c r="H44" s="169">
        <v>500000</v>
      </c>
      <c r="I44" s="14">
        <f t="shared" si="1"/>
        <v>500000</v>
      </c>
      <c r="J44" s="169"/>
      <c r="K44" s="169"/>
      <c r="L44" s="115">
        <f t="shared" si="2"/>
        <v>500000</v>
      </c>
    </row>
    <row r="45" spans="2:12" ht="33" customHeight="1">
      <c r="B45" s="319"/>
      <c r="C45" s="323"/>
      <c r="D45" s="166" t="s">
        <v>401</v>
      </c>
      <c r="E45" s="167" t="s">
        <v>546</v>
      </c>
      <c r="F45" s="168"/>
      <c r="G45" s="168">
        <v>1</v>
      </c>
      <c r="H45" s="169">
        <v>850000</v>
      </c>
      <c r="I45" s="14">
        <f t="shared" si="1"/>
        <v>0</v>
      </c>
      <c r="J45" s="169">
        <v>850000</v>
      </c>
      <c r="K45" s="169"/>
      <c r="L45" s="115">
        <f t="shared" si="2"/>
        <v>850000</v>
      </c>
    </row>
    <row r="46" spans="2:12" ht="33" customHeight="1">
      <c r="B46" s="319"/>
      <c r="C46" s="323"/>
      <c r="D46" s="166" t="s">
        <v>158</v>
      </c>
      <c r="E46" s="172" t="s">
        <v>546</v>
      </c>
      <c r="F46" s="168"/>
      <c r="G46" s="168">
        <v>1</v>
      </c>
      <c r="H46" s="169">
        <v>50000</v>
      </c>
      <c r="I46" s="14">
        <f t="shared" si="1"/>
        <v>0</v>
      </c>
      <c r="J46" s="169">
        <v>50000</v>
      </c>
      <c r="K46" s="169"/>
      <c r="L46" s="115">
        <f t="shared" si="2"/>
        <v>50000</v>
      </c>
    </row>
    <row r="47" spans="2:12" ht="33" customHeight="1">
      <c r="B47" s="319"/>
      <c r="C47" s="323"/>
      <c r="D47" s="45"/>
      <c r="E47" s="94"/>
      <c r="F47" s="12"/>
      <c r="G47" s="12"/>
      <c r="H47" s="13"/>
      <c r="I47" s="14">
        <f t="shared" si="1"/>
        <v>0</v>
      </c>
      <c r="J47" s="13"/>
      <c r="K47" s="13"/>
      <c r="L47" s="115">
        <f t="shared" si="2"/>
        <v>0</v>
      </c>
    </row>
    <row r="48" spans="2:12" ht="33" customHeight="1">
      <c r="B48" s="319"/>
      <c r="C48" s="323"/>
      <c r="D48" s="45"/>
      <c r="E48" s="94"/>
      <c r="F48" s="23"/>
      <c r="G48" s="23"/>
      <c r="H48" s="24"/>
      <c r="I48" s="25">
        <f t="shared" ref="I48:I55" si="7">(G48*H48)-J48-K48</f>
        <v>0</v>
      </c>
      <c r="J48" s="24"/>
      <c r="K48" s="24"/>
      <c r="L48" s="114">
        <f t="shared" si="2"/>
        <v>0</v>
      </c>
    </row>
    <row r="49" spans="2:12" ht="33" customHeight="1">
      <c r="B49" s="319"/>
      <c r="C49" s="323"/>
      <c r="D49" s="45"/>
      <c r="E49" s="94"/>
      <c r="F49" s="12"/>
      <c r="G49" s="12"/>
      <c r="H49" s="13"/>
      <c r="I49" s="14">
        <f t="shared" si="7"/>
        <v>0</v>
      </c>
      <c r="J49" s="13"/>
      <c r="K49" s="13"/>
      <c r="L49" s="115">
        <f t="shared" si="2"/>
        <v>0</v>
      </c>
    </row>
    <row r="50" spans="2:12" ht="33" customHeight="1">
      <c r="B50" s="319"/>
      <c r="C50" s="323"/>
      <c r="D50" s="45"/>
      <c r="E50" s="94"/>
      <c r="F50" s="12"/>
      <c r="G50" s="12"/>
      <c r="H50" s="13"/>
      <c r="I50" s="14">
        <f t="shared" si="7"/>
        <v>0</v>
      </c>
      <c r="J50" s="13"/>
      <c r="K50" s="13"/>
      <c r="L50" s="115">
        <f t="shared" si="2"/>
        <v>0</v>
      </c>
    </row>
    <row r="51" spans="2:12" ht="33" customHeight="1">
      <c r="B51" s="319"/>
      <c r="C51" s="323"/>
      <c r="D51" s="45"/>
      <c r="E51" s="95"/>
      <c r="F51" s="12"/>
      <c r="G51" s="12"/>
      <c r="H51" s="13"/>
      <c r="I51" s="14">
        <f t="shared" si="7"/>
        <v>0</v>
      </c>
      <c r="J51" s="13"/>
      <c r="K51" s="13"/>
      <c r="L51" s="115">
        <f t="shared" si="2"/>
        <v>0</v>
      </c>
    </row>
    <row r="52" spans="2:12" ht="33" customHeight="1">
      <c r="B52" s="319"/>
      <c r="C52" s="323"/>
      <c r="D52" s="45"/>
      <c r="E52" s="94"/>
      <c r="F52" s="12"/>
      <c r="G52" s="12"/>
      <c r="H52" s="13"/>
      <c r="I52" s="14">
        <f t="shared" si="7"/>
        <v>0</v>
      </c>
      <c r="J52" s="13"/>
      <c r="K52" s="13"/>
      <c r="L52" s="115">
        <f t="shared" si="2"/>
        <v>0</v>
      </c>
    </row>
    <row r="53" spans="2:12" ht="33" customHeight="1">
      <c r="B53" s="319"/>
      <c r="C53" s="323"/>
      <c r="D53" s="45"/>
      <c r="E53" s="94"/>
      <c r="F53" s="12"/>
      <c r="G53" s="12"/>
      <c r="H53" s="13"/>
      <c r="I53" s="14">
        <f t="shared" si="7"/>
        <v>0</v>
      </c>
      <c r="J53" s="13"/>
      <c r="K53" s="13"/>
      <c r="L53" s="115">
        <f t="shared" si="2"/>
        <v>0</v>
      </c>
    </row>
    <row r="54" spans="2:12" ht="33" customHeight="1">
      <c r="B54" s="319"/>
      <c r="C54" s="323"/>
      <c r="D54" s="45"/>
      <c r="E54" s="94"/>
      <c r="F54" s="12"/>
      <c r="G54" s="12"/>
      <c r="H54" s="13"/>
      <c r="I54" s="14">
        <f t="shared" si="7"/>
        <v>0</v>
      </c>
      <c r="J54" s="13"/>
      <c r="K54" s="13"/>
      <c r="L54" s="115">
        <f t="shared" si="2"/>
        <v>0</v>
      </c>
    </row>
    <row r="55" spans="2:12" ht="33" customHeight="1" thickBot="1">
      <c r="B55" s="322"/>
      <c r="C55" s="326"/>
      <c r="D55" s="101"/>
      <c r="E55" s="102"/>
      <c r="F55" s="103"/>
      <c r="G55" s="103"/>
      <c r="H55" s="16"/>
      <c r="I55" s="17">
        <f t="shared" si="7"/>
        <v>0</v>
      </c>
      <c r="J55" s="16"/>
      <c r="K55" s="16"/>
      <c r="L55" s="120">
        <f t="shared" si="2"/>
        <v>0</v>
      </c>
    </row>
    <row r="56" spans="2:12" ht="33" customHeight="1" thickTop="1" thickBot="1">
      <c r="B56" s="327" t="s">
        <v>427</v>
      </c>
      <c r="C56" s="328"/>
      <c r="D56" s="328"/>
      <c r="E56" s="328"/>
      <c r="F56" s="328"/>
      <c r="G56" s="328"/>
      <c r="H56" s="329"/>
      <c r="I56" s="104">
        <f>SUM(I40:I55)</f>
        <v>9000000</v>
      </c>
      <c r="J56" s="105">
        <f t="shared" ref="J56" si="8">SUM(J40:J55)</f>
        <v>900000</v>
      </c>
      <c r="K56" s="105">
        <f t="shared" ref="K56" si="9">SUM(K40:K55)</f>
        <v>0</v>
      </c>
      <c r="L56" s="117">
        <f t="shared" si="2"/>
        <v>9900000</v>
      </c>
    </row>
    <row r="57" spans="2:12" ht="33" customHeight="1" thickTop="1" thickBot="1">
      <c r="B57" s="330" t="s">
        <v>428</v>
      </c>
      <c r="C57" s="331"/>
      <c r="D57" s="331"/>
      <c r="E57" s="331"/>
      <c r="F57" s="331"/>
      <c r="G57" s="331"/>
      <c r="H57" s="332"/>
      <c r="I57" s="121">
        <f>SUM(I22,I39,I56)</f>
        <v>19470000</v>
      </c>
      <c r="J57" s="122">
        <f t="shared" ref="J57:L57" si="10">SUM(J22,J39,J56)</f>
        <v>1945000</v>
      </c>
      <c r="K57" s="122">
        <f t="shared" si="10"/>
        <v>0</v>
      </c>
      <c r="L57" s="123">
        <f t="shared" si="10"/>
        <v>21415000</v>
      </c>
    </row>
    <row r="58" spans="2:12" ht="18.600000000000001" thickTop="1"/>
    <row r="59" spans="2:12" ht="18.600000000000001" thickBot="1"/>
    <row r="60" spans="2:12" ht="46.2" customHeight="1" thickTop="1" thickBot="1">
      <c r="B60" s="306" t="s">
        <v>429</v>
      </c>
      <c r="C60" s="307"/>
      <c r="D60" s="307"/>
      <c r="E60" s="307"/>
      <c r="F60" s="307"/>
      <c r="G60" s="307"/>
      <c r="H60" s="307"/>
      <c r="I60" s="106" t="s">
        <v>34</v>
      </c>
      <c r="J60" s="106" t="s">
        <v>35</v>
      </c>
      <c r="K60" s="106" t="s">
        <v>36</v>
      </c>
      <c r="L60" s="107" t="s">
        <v>37</v>
      </c>
    </row>
    <row r="61" spans="2:12" ht="30" customHeight="1" thickTop="1">
      <c r="B61" s="333" t="s">
        <v>486</v>
      </c>
      <c r="C61" s="334"/>
      <c r="D61" s="195" t="s">
        <v>593</v>
      </c>
      <c r="E61" s="191" t="s">
        <v>395</v>
      </c>
      <c r="F61" s="191" t="s">
        <v>594</v>
      </c>
      <c r="G61" s="308" t="s">
        <v>595</v>
      </c>
      <c r="H61" s="309"/>
      <c r="I61" s="192">
        <f>SUMIFS($I$6:$I$55,$D$6:$D$55,B61,$E$6:$E$55,D61)+SUMIFS($I$6:$I$55,$D$6:$D$55,B61,$E$6:$E$55,E61)+SUMIFS($I$6:$I$55,$D$6:$D$55,B61,$E$6:$E$55,F61)+SUMIFS($I$6:$I$55,$D$6:$D$55,B61,$E$6:$E$55,G61)</f>
        <v>2020000</v>
      </c>
      <c r="J61" s="192">
        <f>SUMIFS($J$6:$J$55,$D$6:$D$55,B61,$E$6:$E$55,D61)+SUMIFS($J$6:$J$55,$D$6:$D$55,B61,$E$6:$E$55,E61)+SUMIFS($J$6:$J$55,$D$6:$D$55,B61,$E$6:$E$55,F61)+SUMIFS($J$6:$J$55,$D$6:$D$55,B61,$E$6:$E$55,G61)</f>
        <v>200000</v>
      </c>
      <c r="K61" s="193">
        <f>SUMIFS($K$6:$K$55,$D$6:$D$55,B61,$E$6:$E$55,D61)+SUMIFS($K$6:$K$55,$D$6:$D$55,B61,$E$6:$E$55,E61)+SUMIFS($K$6:$K$55,$D$6:$D$55,B61,$E$6:$E$55,F61)+SUMIFS($K$6:$K$55,$D$6:$D$55,B61,$E$6:$E$55,G61)</f>
        <v>0</v>
      </c>
      <c r="L61" s="194">
        <f>SUMIFS($L$6:$L$55,$D$6:$D$55,B61,$E$6:$E$55,D61)+SUMIFS($L$6:$L$55,$D$6:$D$55,B61,$E$6:$E$55,E61)+SUMIFS($L$6:$L$55,$D$6:$D$55,B61,$E$6:$E$55,F61)+SUMIFS($L$6:$L$55,$D$6:$D$55,B61,$E$6:$E$55,G61)</f>
        <v>2220000</v>
      </c>
    </row>
    <row r="62" spans="2:12" ht="30" customHeight="1" thickBot="1">
      <c r="B62" s="314"/>
      <c r="C62" s="315"/>
      <c r="D62" s="158" t="s">
        <v>430</v>
      </c>
      <c r="E62" s="158"/>
      <c r="F62" s="158"/>
      <c r="G62" s="158"/>
      <c r="H62" s="159"/>
      <c r="I62" s="182">
        <f>SUMIFS($I$6:$I$55,$D$6:$D$55,B61,$E$6:$E$55,D62)</f>
        <v>0</v>
      </c>
      <c r="J62" s="183">
        <f>SUMIFS($J$6:$J$55,$D$6:$D$55,B61,$E$6:$E$55,D62)</f>
        <v>0</v>
      </c>
      <c r="K62" s="184">
        <f>SUMIFS($K$6:$K$55,$D$6:$D$55,B61,$E$6:$E$55,D62)</f>
        <v>0</v>
      </c>
      <c r="L62" s="185">
        <f>SUMIFS($L$6:$L$55,$D$6:$D$55,B61,$E$6:$E$55,D62)</f>
        <v>0</v>
      </c>
    </row>
    <row r="63" spans="2:12" ht="30" customHeight="1" thickTop="1">
      <c r="B63" s="312" t="s">
        <v>479</v>
      </c>
      <c r="C63" s="313"/>
      <c r="D63" s="196" t="s">
        <v>593</v>
      </c>
      <c r="E63" s="186" t="s">
        <v>395</v>
      </c>
      <c r="F63" s="186" t="s">
        <v>594</v>
      </c>
      <c r="G63" s="310" t="s">
        <v>595</v>
      </c>
      <c r="H63" s="311"/>
      <c r="I63" s="187">
        <f>SUMIFS($I$6:$I$55,$D$6:$D$55,B63,$E$6:$E$55,D63)+SUMIFS($I$6:$I$55,$D$6:$D$55,B63,$E$6:$E$55,E63)+SUMIFS($I$6:$I$55,$D$6:$D$55,B63,$E$6:$E$55,F63)+SUMIFS($I$6:$I$55,$D$6:$D$55,B63,$E$6:$E$55,G63)</f>
        <v>0</v>
      </c>
      <c r="J63" s="188">
        <f>SUMIFS($J$6:$J$55,$D$6:$D$55,B63,$E$6:$E$55,D63)+SUMIFS($J$6:$J$55,$D$6:$D$55,B63,$E$6:$E$55,E63)+SUMIFS($J$6:$J$55,$D$6:$D$55,B63,$E$6:$E$55,F63)+SUMIFS($J$6:$J$55,$D$6:$D$55,B63,$E$6:$E$55,G63)</f>
        <v>0</v>
      </c>
      <c r="K63" s="189">
        <f>SUMIFS($K$6:$K$55,$D$6:$D$55,B63,$E$6:$E$55,D63)+SUMIFS($K$6:$K$55,$D$6:$D$55,B63,$E$6:$E$55,E63)+SUMIFS($K$6:$K$55,$D$6:$D$55,B63,$E$6:$E$55,F63)+SUMIFS($K$6:$K$55,$D$6:$D$55,B63,$E$6:$E$55,G63)</f>
        <v>0</v>
      </c>
      <c r="L63" s="190">
        <f>SUMIFS($L$6:$L$55,$D$6:$D$55,B63,$E$6:$E$55,D63)+SUMIFS($L$6:$L$55,$D$6:$D$55,B63,$E$6:$E$55,E63)+SUMIFS($L$6:$L$55,$D$6:$D$55,B63,$E$6:$E$55,F63)+SUMIFS($L$6:$L$55,$D$6:$D$55,B63,$E$6:$E$55,G63)</f>
        <v>0</v>
      </c>
    </row>
    <row r="64" spans="2:12" ht="30" customHeight="1" thickBot="1">
      <c r="B64" s="314"/>
      <c r="C64" s="315"/>
      <c r="D64" s="158" t="s">
        <v>430</v>
      </c>
      <c r="E64" s="158"/>
      <c r="F64" s="158"/>
      <c r="G64" s="158"/>
      <c r="H64" s="159"/>
      <c r="I64" s="182">
        <f>SUMIFS($I$6:$I$55,$D$6:$D$55,B63,$E$6:$E$55,D64)</f>
        <v>0</v>
      </c>
      <c r="J64" s="183">
        <f>SUMIFS($J$6:$J$55,$D$6:$D$55,B63,$E$6:$E$55,D64)</f>
        <v>0</v>
      </c>
      <c r="K64" s="184">
        <f>SUMIFS($K$6:$K$55,$D$6:$D$55,B63,$E$6:$E$55,D64)</f>
        <v>0</v>
      </c>
      <c r="L64" s="185">
        <f>SUMIFS($L$6:$L$55,$D$6:$D$55,B63,$E$6:$E$55,E64)</f>
        <v>0</v>
      </c>
    </row>
    <row r="65" spans="2:12" ht="30" customHeight="1" thickTop="1">
      <c r="B65" s="312" t="s">
        <v>477</v>
      </c>
      <c r="C65" s="313"/>
      <c r="D65" s="196" t="s">
        <v>593</v>
      </c>
      <c r="E65" s="186" t="s">
        <v>395</v>
      </c>
      <c r="F65" s="186" t="s">
        <v>594</v>
      </c>
      <c r="G65" s="310" t="s">
        <v>595</v>
      </c>
      <c r="H65" s="311"/>
      <c r="I65" s="187">
        <f>SUMIFS($I$6:$I$55,$D$6:$D$55,B65,$E$6:$E$55,D65)+SUMIFS($I$6:$I$55,$D$6:$D$55,B65,$E$6:$E$55,E65)+SUMIFS($I$6:$I$55,$D$6:$D$55,B65,$E$6:$E$55,F65)+SUMIFS($I$6:$I$55,$D$6:$D$55,B65,$E$6:$E$55,G65)</f>
        <v>0</v>
      </c>
      <c r="J65" s="188">
        <f>SUMIFS($J$6:$J$55,$D$6:$D$55,B65,$E$6:$E$55,D65)+SUMIFS($J$6:$J$55,$D$6:$D$55,B65,$E$6:$E$55,E65)+SUMIFS($J$6:$J$55,$D$6:$D$55,B65,$E$6:$E$55,F65)+SUMIFS($J$6:$J$55,$D$6:$D$55,B65,$E$6:$E$55,G65)</f>
        <v>0</v>
      </c>
      <c r="K65" s="189">
        <f>SUMIFS($K$6:$K$55,$D$6:$D$55,B65,$E$6:$E$55,D65)+SUMIFS($K$6:$K$55,$D$6:$D$55,B65,$E$6:$E$55,E65)+SUMIFS($K$6:$K$55,$D$6:$D$55,B65,$E$6:$E$55,F65)+SUMIFS($K$6:$K$55,$D$6:$D$55,B65,$E$6:$E$55,G65)</f>
        <v>0</v>
      </c>
      <c r="L65" s="190">
        <f>SUMIFS($L$6:$L$55,$D$6:$D$55,B65,$E$6:$E$55,D65)+SUMIFS($L$6:$L$55,$D$6:$D$55,B65,$E$6:$E$55,E65)+SUMIFS($L$6:$L$55,$D$6:$D$55,B65,$E$6:$E$55,F65)+SUMIFS($L$6:$L$55,$D$6:$D$55,B65,$E$6:$E$55,G65)</f>
        <v>0</v>
      </c>
    </row>
    <row r="66" spans="2:12" ht="30" customHeight="1" thickBot="1">
      <c r="B66" s="314"/>
      <c r="C66" s="315"/>
      <c r="D66" s="158" t="s">
        <v>430</v>
      </c>
      <c r="E66" s="158"/>
      <c r="F66" s="158"/>
      <c r="G66" s="158"/>
      <c r="H66" s="159"/>
      <c r="I66" s="182">
        <f>SUMIFS($I$6:$I$55,$D$6:$D$55,B65,$E$6:$E$55,E66)</f>
        <v>0</v>
      </c>
      <c r="J66" s="183">
        <f>SUMIFS($J$6:$J$55,$D$6:$D$55,B65,$E$6:$E$55,E66)</f>
        <v>0</v>
      </c>
      <c r="K66" s="184">
        <f>SUMIFS($K$6:$K$55,$D$6:$D$55,B65,$E$6:$E$55,E66)</f>
        <v>0</v>
      </c>
      <c r="L66" s="185">
        <f>SUMIFS($L$6:$L$55,$D$6:$D$55,B65,$E$6:$E$55,E66)</f>
        <v>0</v>
      </c>
    </row>
    <row r="67" spans="2:12" ht="30" customHeight="1" thickTop="1">
      <c r="B67" s="335" t="s">
        <v>402</v>
      </c>
      <c r="C67" s="336"/>
      <c r="D67" s="196" t="s">
        <v>593</v>
      </c>
      <c r="E67" s="186" t="s">
        <v>395</v>
      </c>
      <c r="F67" s="186" t="s">
        <v>594</v>
      </c>
      <c r="G67" s="310" t="s">
        <v>595</v>
      </c>
      <c r="H67" s="311"/>
      <c r="I67" s="187">
        <f>SUMIFS($I$6:$I$55,$D$6:$D$55,B67,$E$6:$E$55,D67)+SUMIFS($I$6:$I$55,$D$6:$D$55,B67,$E$6:$E$55,E67)+SUMIFS($I$6:$I$55,$D$6:$D$55,B67,$E$6:$E$55,F67)+SUMIFS($I$6:$I$55,$D$6:$D$55,B67,$E$6:$E$55,G67)</f>
        <v>3000000</v>
      </c>
      <c r="J67" s="188">
        <f>SUMIFS($J$6:$J$55,$D$6:$D$55,B67,$E$6:$E$55,D67)+SUMIFS($J$6:$J$55,$D$6:$D$55,B67,$E$6:$E$55,E67)+SUMIFS($J$6:$J$55,$D$6:$D$55,B67,$E$6:$E$55,F67)+SUMIFS($J$6:$J$55,$D$6:$D$55,B67,$E$6:$E$55,G67)</f>
        <v>345000</v>
      </c>
      <c r="K67" s="189">
        <f>SUMIFS($K$6:$K$55,$D$6:$D$55,B67,$E$6:$E$55,D67)+SUMIFS($K$6:$K$55,$D$6:$D$55,B67,$E$6:$E$55,E67)+SUMIFS($K$6:$K$55,$D$6:$D$55,B67,$E$6:$E$55,F67)+SUMIFS($K$6:$K$55,$D$6:$D$55,B67,$E$6:$E$55,G67)</f>
        <v>0</v>
      </c>
      <c r="L67" s="190">
        <f>SUMIFS($L$6:$L$55,$D$6:$D$55,B67,$E$6:$E$55,D67)+SUMIFS($L$6:$L$55,$D$6:$D$55,B67,$E$6:$E$55,E67)+SUMIFS($L$6:$L$55,$D$6:$D$55,B67,$E$6:$E$55,F67)+SUMIFS($L$6:$L$55,$D$6:$D$55,B67,$E$6:$E$55,G67)</f>
        <v>3345000</v>
      </c>
    </row>
    <row r="68" spans="2:12" ht="30" customHeight="1" thickBot="1">
      <c r="B68" s="314"/>
      <c r="C68" s="315"/>
      <c r="D68" s="158" t="s">
        <v>430</v>
      </c>
      <c r="E68" s="158"/>
      <c r="F68" s="158"/>
      <c r="G68" s="158"/>
      <c r="H68" s="159"/>
      <c r="I68" s="182">
        <f>SUMIFS($I$6:$I$55,$D$6:$D$55,B67,$E$6:$E$55,D68)</f>
        <v>450000</v>
      </c>
      <c r="J68" s="183">
        <f>SUMIFS($J$6:$J$55,$D$6:$D$55,B67,$E$6:$E$55,D68)</f>
        <v>0</v>
      </c>
      <c r="K68" s="184">
        <f>SUMIFS($K$6:$K$55,$D$6:$D$55,B67,$E$6:$E$55,E68)</f>
        <v>0</v>
      </c>
      <c r="L68" s="185">
        <f>SUMIFS($L$6:$L$55,$D$6:$D$55,B67,$E$6:$E$55,E68)</f>
        <v>0</v>
      </c>
    </row>
    <row r="69" spans="2:12" ht="30" customHeight="1" thickTop="1">
      <c r="B69" s="312" t="s">
        <v>174</v>
      </c>
      <c r="C69" s="313"/>
      <c r="D69" s="196" t="s">
        <v>593</v>
      </c>
      <c r="E69" s="186" t="s">
        <v>546</v>
      </c>
      <c r="F69" s="186"/>
      <c r="G69" s="310"/>
      <c r="H69" s="311"/>
      <c r="I69" s="187">
        <f>SUMIFS($I$6:$I$55,$D$6:$D$55,B69,$E$6:$E$55,D69)+SUMIFS($I$6:$I$55,$D$6:$D$55,B69,$E$6:$E$55,E69)</f>
        <v>5000000</v>
      </c>
      <c r="J69" s="187">
        <f>SUMIFS($J$6:$J$55,$D$6:$D$55,B69,$E$6:$E$55,D69)+SUMIFS($J$6:$J$55,$D$6:$D$55,B69,$E$6:$E$55,E69)</f>
        <v>500000</v>
      </c>
      <c r="K69" s="187">
        <f>SUMIFS($K$6:$K$55,$D$6:$D$55,B69,$E$6:$E$55,D69)+SUMIFS($K$6:$K$55,$D$6:$D$55,B69,$E$6:$E$55,E69)</f>
        <v>0</v>
      </c>
      <c r="L69" s="190">
        <f>SUMIFS($L$6:$L$55,$D$6:$D$55,B69,$E$6:$E$55,D69)+SUMIFS($L$6:$L$55,$D$6:$D$55,B69,$E$6:$E$55,E69)</f>
        <v>5500000</v>
      </c>
    </row>
    <row r="70" spans="2:12" ht="30" customHeight="1" thickBot="1">
      <c r="B70" s="314"/>
      <c r="C70" s="315"/>
      <c r="D70" s="316"/>
      <c r="E70" s="317"/>
      <c r="F70" s="317"/>
      <c r="G70" s="317"/>
      <c r="H70" s="317"/>
      <c r="I70" s="317"/>
      <c r="J70" s="317"/>
      <c r="K70" s="317"/>
      <c r="L70" s="318"/>
    </row>
    <row r="71" spans="2:12" ht="30" customHeight="1" thickTop="1">
      <c r="B71" s="312" t="s">
        <v>401</v>
      </c>
      <c r="C71" s="313"/>
      <c r="D71" s="196" t="s">
        <v>593</v>
      </c>
      <c r="E71" s="186" t="s">
        <v>395</v>
      </c>
      <c r="F71" s="186" t="s">
        <v>594</v>
      </c>
      <c r="G71" s="310" t="s">
        <v>595</v>
      </c>
      <c r="H71" s="311"/>
      <c r="I71" s="187">
        <f>SUMIFS($I$6:$I$55,$D$6:$D$55,B71,$E$6:$E$55,D71)+SUMIFS($I$6:$I$55,$D$6:$D$55,B71,$E$6:$E$55,E71)+SUMIFS($I$6:$I$55,$D$6:$D$55,B71,$E$6:$E$55,F71)+SUMIFS($I$6:$I$55,$D$6:$D$55,B71,$E$6:$E$55,G71)</f>
        <v>8200000</v>
      </c>
      <c r="J71" s="187">
        <f>SUMIFS($J$6:$J$55,$D$6:$D$55,B71,$E$6:$E$55,D71)+SUMIFS($J$6:$J$55,$D$6:$D$55,B71,$E$6:$E$55,E71)+SUMIFS($J$6:$J$55,$D$6:$D$55,B71,$E$6:$E$55,F71)+SUMIFS($J$6:$J$55,$D$6:$D$55,B71,$E$6:$E$55,G71)</f>
        <v>850000</v>
      </c>
      <c r="K71" s="189">
        <f>SUMIFS($K$6:$K$55,$D$6:$D$55,B71,$E$6:$E$55,D71)+SUMIFS($K$6:$K$55,$D$6:$D$55,B71,$E$6:$E$55,E71)+SUMIFS($K$6:$K$55,$D$6:$D$55,B71,$E$6:$E$55,F71)+SUMIFS($K$6:$K$55,$D$6:$D$55,B71,$E$6:$E$55,G71)</f>
        <v>0</v>
      </c>
      <c r="L71" s="190">
        <f>SUMIFS($L$6:$L$55,$D$6:$D$55,B71,$E$6:$E$55,D71)+SUMIFS($L$6:$L$55,$D$6:$D$55,B71,$E$6:$E$55,E71)+SUMIFS($L$6:$L$55,$D$6:$D$55,B71,$E$6:$E$55,F71)+SUMIFS($L$6:$L$55,$D$6:$D$55,B71,$E$6:$E$55,G71)</f>
        <v>9050000</v>
      </c>
    </row>
    <row r="72" spans="2:12" ht="30" customHeight="1" thickBot="1">
      <c r="B72" s="314"/>
      <c r="C72" s="315"/>
      <c r="D72" s="158" t="s">
        <v>430</v>
      </c>
      <c r="E72" s="158"/>
      <c r="F72" s="158"/>
      <c r="G72" s="158"/>
      <c r="H72" s="159"/>
      <c r="I72" s="182">
        <f>SUMIFS($I$6:$I$55,$D$6:$D$55,B71,$E$6:$E$55,D72)</f>
        <v>300000</v>
      </c>
      <c r="J72" s="182">
        <f>SUMIFS($J$6:$J$55,$D$6:$D$55,B71,$E$6:$E$55,D72)</f>
        <v>0</v>
      </c>
      <c r="K72" s="184">
        <f>SUMIFS($K$6:$K$55,$D$6:$D$55,B71,$E$6:$E$55,D72)</f>
        <v>0</v>
      </c>
      <c r="L72" s="185">
        <f>SUMIFS($L$6:$L$55,$D$6:$D$55,B71,$E$6:$E$55,D72)</f>
        <v>300000</v>
      </c>
    </row>
    <row r="73" spans="2:12" ht="30" customHeight="1" thickTop="1">
      <c r="B73" s="312" t="s">
        <v>158</v>
      </c>
      <c r="C73" s="313"/>
      <c r="D73" s="196" t="s">
        <v>593</v>
      </c>
      <c r="E73" s="186" t="s">
        <v>546</v>
      </c>
      <c r="F73" s="124"/>
      <c r="G73" s="124"/>
      <c r="H73" s="127"/>
      <c r="I73" s="125">
        <f>SUMIFS($I$6:$I$55,$D$6:$D$55,B73,$E$6:$E$55,D73)+SUMIFS($I$6:$I$55,$D$6:$D$55,B73,$E$6:$E$55,E73)</f>
        <v>500000</v>
      </c>
      <c r="J73" s="125">
        <f>SUMIFS($J$6:$J$55,$D$6:$D$55,B73,$E$6:$E$55,D73)+SUMIFS($J$6:$J$55,$D$6:$D$55,B73,$E$6:$E$55,E73)</f>
        <v>50000</v>
      </c>
      <c r="K73" s="125">
        <f>SUMIFS($K$6:$K$55,$D$6:$D$55,B73,$E$6:$E$55,D73)+SUMIFS($K$6:$K$55,$D$6:$D$55,B73,$E$6:$E$55,E73)</f>
        <v>0</v>
      </c>
      <c r="L73" s="126">
        <f>SUMIFS($L$6:$L$55,$D$6:$D$55,B73,$E$6:$E$55,D73)+SUMIFS($L$6:$L$55,$D$6:$D$55,B73,$E$6:$E$55,E73)</f>
        <v>550000</v>
      </c>
    </row>
    <row r="74" spans="2:12" ht="30" customHeight="1" thickBot="1">
      <c r="B74" s="314"/>
      <c r="C74" s="315"/>
      <c r="D74" s="316"/>
      <c r="E74" s="317"/>
      <c r="F74" s="317"/>
      <c r="G74" s="317"/>
      <c r="H74" s="317"/>
      <c r="I74" s="317"/>
      <c r="J74" s="317"/>
      <c r="K74" s="317"/>
      <c r="L74" s="318"/>
    </row>
    <row r="75" spans="2:12" ht="30" customHeight="1" thickTop="1" thickBot="1">
      <c r="B75" s="304" t="s">
        <v>432</v>
      </c>
      <c r="C75" s="305"/>
      <c r="D75" s="305"/>
      <c r="E75" s="305"/>
      <c r="F75" s="305"/>
      <c r="G75" s="305"/>
      <c r="H75" s="305"/>
      <c r="I75" s="128">
        <f>SUM(I61:I74)</f>
        <v>19470000</v>
      </c>
      <c r="J75" s="128">
        <f t="shared" ref="J75:L75" si="11">SUM(J61:J74)</f>
        <v>1945000</v>
      </c>
      <c r="K75" s="128">
        <f t="shared" si="11"/>
        <v>0</v>
      </c>
      <c r="L75" s="129">
        <f t="shared" si="11"/>
        <v>20965000</v>
      </c>
    </row>
    <row r="76" spans="2:12" ht="18.600000000000001" thickTop="1"/>
  </sheetData>
  <mergeCells count="27">
    <mergeCell ref="B56:H56"/>
    <mergeCell ref="B57:H57"/>
    <mergeCell ref="G65:H65"/>
    <mergeCell ref="G67:H67"/>
    <mergeCell ref="B61:C62"/>
    <mergeCell ref="B63:C64"/>
    <mergeCell ref="B65:C66"/>
    <mergeCell ref="B67:C68"/>
    <mergeCell ref="B6:B21"/>
    <mergeCell ref="B23:B38"/>
    <mergeCell ref="B40:B55"/>
    <mergeCell ref="C6:C21"/>
    <mergeCell ref="C23:C38"/>
    <mergeCell ref="C40:C55"/>
    <mergeCell ref="B22:H22"/>
    <mergeCell ref="B39:H39"/>
    <mergeCell ref="B75:H75"/>
    <mergeCell ref="B60:H60"/>
    <mergeCell ref="G61:H61"/>
    <mergeCell ref="G63:H63"/>
    <mergeCell ref="G71:H71"/>
    <mergeCell ref="B69:C70"/>
    <mergeCell ref="B71:C72"/>
    <mergeCell ref="B73:C74"/>
    <mergeCell ref="G69:H69"/>
    <mergeCell ref="D70:L70"/>
    <mergeCell ref="D74:L74"/>
  </mergeCells>
  <phoneticPr fontId="1"/>
  <dataValidations count="2">
    <dataValidation type="list" allowBlank="1" showInputMessage="1" showErrorMessage="1" sqref="E40:E55 E6:E21 E23:E38" xr:uid="{00000000-0002-0000-0200-000000000000}">
      <formula1>$O$7:$O$11</formula1>
    </dataValidation>
    <dataValidation type="list" allowBlank="1" showInputMessage="1" showErrorMessage="1" sqref="D6:D21 D40:D55 D23:D38" xr:uid="{00000000-0002-0000-0200-000001000000}">
      <formula1>$P$6:$P$14</formula1>
    </dataValidation>
  </dataValidations>
  <pageMargins left="0.70866141732283472" right="0.70866141732283472" top="0.74803149606299213" bottom="0.74803149606299213" header="0.31496062992125984" footer="0.31496062992125984"/>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70C0"/>
    <pageSetUpPr fitToPage="1"/>
  </sheetPr>
  <dimension ref="A1:AC64"/>
  <sheetViews>
    <sheetView view="pageBreakPreview" zoomScaleNormal="100" zoomScaleSheetLayoutView="100" workbookViewId="0">
      <pane ySplit="1" topLeftCell="A2" activePane="bottomLeft" state="frozen"/>
      <selection activeCell="G38" sqref="G38 J38"/>
      <selection pane="bottomLeft" activeCell="J29" sqref="J29:L29"/>
    </sheetView>
  </sheetViews>
  <sheetFormatPr defaultColWidth="9" defaultRowHeight="13.2"/>
  <cols>
    <col min="1" max="1" width="3.59765625" style="2" customWidth="1"/>
    <col min="2" max="2" width="3.69921875" style="7" customWidth="1"/>
    <col min="3" max="3" width="4" style="2" customWidth="1"/>
    <col min="4" max="4" width="22" style="2" customWidth="1"/>
    <col min="5" max="16" width="7.69921875" style="2" customWidth="1"/>
    <col min="17" max="20" width="7.09765625" style="2" customWidth="1"/>
    <col min="21" max="21" width="7.796875" style="2" customWidth="1"/>
    <col min="22" max="22" width="2.5" style="2" customWidth="1"/>
    <col min="23" max="25" width="9" style="2"/>
    <col min="26" max="26" width="11.19921875" style="2" bestFit="1" customWidth="1"/>
    <col min="27" max="16384" width="9" style="2"/>
  </cols>
  <sheetData>
    <row r="1" spans="1:29" ht="26.25" customHeight="1">
      <c r="A1" s="22" t="s">
        <v>461</v>
      </c>
      <c r="B1" s="1"/>
    </row>
    <row r="2" spans="1:29" ht="23.25" customHeight="1">
      <c r="A2" s="1" t="s">
        <v>27</v>
      </c>
      <c r="B2" s="18" t="s">
        <v>462</v>
      </c>
      <c r="C2" s="10"/>
      <c r="D2" s="10"/>
    </row>
    <row r="3" spans="1:29" ht="6" customHeight="1" thickBot="1">
      <c r="A3" s="10"/>
      <c r="B3" s="9"/>
      <c r="C3" s="9"/>
      <c r="D3" s="9"/>
      <c r="E3" s="6"/>
      <c r="F3" s="6"/>
    </row>
    <row r="4" spans="1:29" ht="37.5" customHeight="1" thickBot="1">
      <c r="B4" s="140" t="s">
        <v>12</v>
      </c>
      <c r="C4" s="357" t="s">
        <v>6</v>
      </c>
      <c r="D4" s="358"/>
      <c r="E4" s="357" t="s">
        <v>7</v>
      </c>
      <c r="F4" s="358"/>
      <c r="G4" s="358"/>
      <c r="H4" s="358"/>
      <c r="I4" s="358"/>
      <c r="J4" s="358"/>
      <c r="K4" s="358"/>
      <c r="L4" s="358"/>
      <c r="M4" s="358"/>
      <c r="N4" s="358"/>
      <c r="O4" s="358"/>
      <c r="P4" s="359"/>
      <c r="Q4" s="357" t="s">
        <v>13</v>
      </c>
      <c r="R4" s="358"/>
      <c r="S4" s="358"/>
      <c r="T4" s="358"/>
      <c r="U4" s="360"/>
    </row>
    <row r="5" spans="1:29" ht="40.049999999999997" customHeight="1" thickTop="1" thickBot="1">
      <c r="B5" s="145" t="s">
        <v>24</v>
      </c>
      <c r="C5" s="369" t="s">
        <v>22</v>
      </c>
      <c r="D5" s="370"/>
      <c r="E5" s="371" t="s">
        <v>398</v>
      </c>
      <c r="F5" s="372"/>
      <c r="G5" s="372"/>
      <c r="H5" s="372"/>
      <c r="I5" s="371" t="s">
        <v>403</v>
      </c>
      <c r="J5" s="372"/>
      <c r="K5" s="372"/>
      <c r="L5" s="373"/>
      <c r="M5" s="372" t="s">
        <v>404</v>
      </c>
      <c r="N5" s="372"/>
      <c r="O5" s="372"/>
      <c r="P5" s="373"/>
      <c r="Q5" s="366"/>
      <c r="R5" s="367"/>
      <c r="S5" s="367"/>
      <c r="T5" s="367"/>
      <c r="U5" s="368"/>
    </row>
    <row r="6" spans="1:29" ht="40.049999999999997" customHeight="1" thickBot="1">
      <c r="B6" s="146" t="s">
        <v>25</v>
      </c>
      <c r="C6" s="399" t="s">
        <v>5</v>
      </c>
      <c r="D6" s="400"/>
      <c r="E6" s="457" t="s">
        <v>408</v>
      </c>
      <c r="F6" s="458"/>
      <c r="G6" s="458"/>
      <c r="H6" s="458"/>
      <c r="I6" s="457"/>
      <c r="J6" s="458"/>
      <c r="K6" s="458"/>
      <c r="L6" s="459"/>
      <c r="M6" s="458"/>
      <c r="N6" s="458"/>
      <c r="O6" s="458"/>
      <c r="P6" s="459"/>
      <c r="Q6" s="401" t="s">
        <v>15</v>
      </c>
      <c r="R6" s="402"/>
      <c r="S6" s="402"/>
      <c r="T6" s="402"/>
      <c r="U6" s="403"/>
      <c r="Y6" s="2" t="s">
        <v>5</v>
      </c>
      <c r="AA6" s="2" t="s">
        <v>4</v>
      </c>
      <c r="AB6" s="2" t="s">
        <v>463</v>
      </c>
      <c r="AC6" s="2" t="s">
        <v>452</v>
      </c>
    </row>
    <row r="7" spans="1:29" ht="40.049999999999997" customHeight="1">
      <c r="B7" s="460" t="s">
        <v>31</v>
      </c>
      <c r="C7" s="377" t="s">
        <v>170</v>
      </c>
      <c r="D7" s="378"/>
      <c r="E7" s="379" t="s">
        <v>544</v>
      </c>
      <c r="F7" s="380"/>
      <c r="G7" s="380"/>
      <c r="H7" s="380"/>
      <c r="I7" s="379"/>
      <c r="J7" s="380"/>
      <c r="K7" s="380"/>
      <c r="L7" s="381"/>
      <c r="M7" s="380"/>
      <c r="N7" s="380"/>
      <c r="O7" s="380"/>
      <c r="P7" s="381"/>
      <c r="Q7" s="382" t="s">
        <v>418</v>
      </c>
      <c r="R7" s="383"/>
      <c r="S7" s="383"/>
      <c r="T7" s="383"/>
      <c r="U7" s="384"/>
      <c r="Y7" s="2" t="s">
        <v>407</v>
      </c>
      <c r="Z7" s="8">
        <v>1000000</v>
      </c>
      <c r="AA7" s="2" t="s">
        <v>10</v>
      </c>
      <c r="AB7" s="2" t="s">
        <v>464</v>
      </c>
      <c r="AC7" s="2" t="s">
        <v>456</v>
      </c>
    </row>
    <row r="8" spans="1:29" ht="40.049999999999997" customHeight="1">
      <c r="B8" s="461"/>
      <c r="C8" s="139"/>
      <c r="D8" s="144" t="s">
        <v>405</v>
      </c>
      <c r="E8" s="393" t="s">
        <v>562</v>
      </c>
      <c r="F8" s="394"/>
      <c r="G8" s="394"/>
      <c r="H8" s="394"/>
      <c r="I8" s="393"/>
      <c r="J8" s="394"/>
      <c r="K8" s="394"/>
      <c r="L8" s="395"/>
      <c r="M8" s="394"/>
      <c r="N8" s="394"/>
      <c r="O8" s="394"/>
      <c r="P8" s="395"/>
      <c r="Q8" s="441" t="s">
        <v>406</v>
      </c>
      <c r="R8" s="442"/>
      <c r="S8" s="442"/>
      <c r="T8" s="442"/>
      <c r="U8" s="443"/>
      <c r="Y8" s="2" t="s">
        <v>408</v>
      </c>
      <c r="Z8" s="8">
        <v>1000000</v>
      </c>
      <c r="AA8" s="2" t="s">
        <v>11</v>
      </c>
      <c r="AC8" s="2" t="s">
        <v>457</v>
      </c>
    </row>
    <row r="9" spans="1:29" ht="40.049999999999997" customHeight="1" thickBot="1">
      <c r="B9" s="462"/>
      <c r="C9" s="385" t="s">
        <v>437</v>
      </c>
      <c r="D9" s="386"/>
      <c r="E9" s="387">
        <v>2</v>
      </c>
      <c r="F9" s="388"/>
      <c r="G9" s="388"/>
      <c r="H9" s="388"/>
      <c r="I9" s="387"/>
      <c r="J9" s="388"/>
      <c r="K9" s="388"/>
      <c r="L9" s="389"/>
      <c r="M9" s="388"/>
      <c r="N9" s="388"/>
      <c r="O9" s="388"/>
      <c r="P9" s="389"/>
      <c r="Q9" s="390" t="s">
        <v>476</v>
      </c>
      <c r="R9" s="391"/>
      <c r="S9" s="391"/>
      <c r="T9" s="391"/>
      <c r="U9" s="392"/>
      <c r="Y9" s="2" t="s">
        <v>409</v>
      </c>
      <c r="Z9" s="8">
        <v>300000</v>
      </c>
      <c r="AA9" s="2" t="s">
        <v>157</v>
      </c>
      <c r="AC9" s="2" t="s">
        <v>458</v>
      </c>
    </row>
    <row r="10" spans="1:29" ht="60" customHeight="1" thickBot="1">
      <c r="B10" s="152" t="s">
        <v>438</v>
      </c>
      <c r="C10" s="399" t="s">
        <v>497</v>
      </c>
      <c r="D10" s="400"/>
      <c r="E10" s="472"/>
      <c r="F10" s="473"/>
      <c r="G10" s="473"/>
      <c r="H10" s="474"/>
      <c r="I10" s="472"/>
      <c r="J10" s="473"/>
      <c r="K10" s="473"/>
      <c r="L10" s="474"/>
      <c r="M10" s="472"/>
      <c r="N10" s="473"/>
      <c r="O10" s="473"/>
      <c r="P10" s="474"/>
      <c r="Q10" s="477" t="s">
        <v>530</v>
      </c>
      <c r="R10" s="478"/>
      <c r="S10" s="478"/>
      <c r="T10" s="478"/>
      <c r="U10" s="479"/>
      <c r="Y10" s="2" t="s">
        <v>410</v>
      </c>
      <c r="Z10" s="8">
        <v>300000</v>
      </c>
      <c r="AC10" s="2" t="s">
        <v>465</v>
      </c>
    </row>
    <row r="11" spans="1:29" ht="40.049999999999997" customHeight="1">
      <c r="B11" s="449" t="s">
        <v>159</v>
      </c>
      <c r="C11" s="361" t="s">
        <v>441</v>
      </c>
      <c r="D11" s="362"/>
      <c r="E11" s="374"/>
      <c r="F11" s="375"/>
      <c r="G11" s="375"/>
      <c r="H11" s="375"/>
      <c r="I11" s="374"/>
      <c r="J11" s="375"/>
      <c r="K11" s="375"/>
      <c r="L11" s="376"/>
      <c r="M11" s="375"/>
      <c r="N11" s="375"/>
      <c r="O11" s="375"/>
      <c r="P11" s="376"/>
      <c r="Q11" s="363" t="s">
        <v>440</v>
      </c>
      <c r="R11" s="364"/>
      <c r="S11" s="364"/>
      <c r="T11" s="364"/>
      <c r="U11" s="365"/>
      <c r="Y11" s="2" t="s">
        <v>411</v>
      </c>
      <c r="Z11" s="8">
        <v>1000000</v>
      </c>
      <c r="AC11" s="2" t="s">
        <v>445</v>
      </c>
    </row>
    <row r="12" spans="1:29" ht="40.049999999999997" customHeight="1" thickBot="1">
      <c r="B12" s="450"/>
      <c r="C12" s="464" t="s">
        <v>439</v>
      </c>
      <c r="D12" s="465"/>
      <c r="E12" s="466"/>
      <c r="F12" s="467"/>
      <c r="G12" s="467"/>
      <c r="H12" s="467"/>
      <c r="I12" s="466"/>
      <c r="J12" s="467"/>
      <c r="K12" s="467"/>
      <c r="L12" s="468"/>
      <c r="M12" s="467"/>
      <c r="N12" s="467"/>
      <c r="O12" s="467"/>
      <c r="P12" s="468"/>
      <c r="Q12" s="444" t="s">
        <v>475</v>
      </c>
      <c r="R12" s="445"/>
      <c r="S12" s="445"/>
      <c r="T12" s="445"/>
      <c r="U12" s="446"/>
      <c r="Y12" s="2" t="s">
        <v>207</v>
      </c>
      <c r="Z12" s="8"/>
      <c r="AC12" s="2" t="s">
        <v>466</v>
      </c>
    </row>
    <row r="13" spans="1:29" ht="40.049999999999997" customHeight="1" thickBot="1">
      <c r="B13" s="143" t="s">
        <v>448</v>
      </c>
      <c r="C13" s="399" t="s">
        <v>4</v>
      </c>
      <c r="D13" s="400"/>
      <c r="E13" s="469" t="s">
        <v>10</v>
      </c>
      <c r="F13" s="470"/>
      <c r="G13" s="470"/>
      <c r="H13" s="470"/>
      <c r="I13" s="469"/>
      <c r="J13" s="470"/>
      <c r="K13" s="470"/>
      <c r="L13" s="471"/>
      <c r="M13" s="470"/>
      <c r="N13" s="470"/>
      <c r="O13" s="470"/>
      <c r="P13" s="471"/>
      <c r="Q13" s="401"/>
      <c r="R13" s="402"/>
      <c r="S13" s="402"/>
      <c r="T13" s="402"/>
      <c r="U13" s="403"/>
      <c r="Y13" s="2" t="s">
        <v>210</v>
      </c>
      <c r="Z13" s="8"/>
      <c r="AC13" s="2" t="s">
        <v>446</v>
      </c>
    </row>
    <row r="14" spans="1:29" ht="30" customHeight="1">
      <c r="B14" s="448" t="s">
        <v>449</v>
      </c>
      <c r="C14" s="451" t="s">
        <v>443</v>
      </c>
      <c r="D14" s="452"/>
      <c r="E14" s="154" t="str">
        <f>IF(OR('2_業務改善計画（厚生労働省提出様式）'!C21="○",'2_業務改善計画（厚生労働省提出様式）'!E21="○"),"○","")</f>
        <v>○</v>
      </c>
      <c r="F14" s="463" t="s">
        <v>521</v>
      </c>
      <c r="G14" s="463"/>
      <c r="H14" s="463"/>
      <c r="I14" s="156" t="str">
        <f>IF('2_業務改善計画（厚生労働省提出様式）'!E21="○","○","")</f>
        <v>○</v>
      </c>
      <c r="J14" s="463" t="s">
        <v>522</v>
      </c>
      <c r="K14" s="463"/>
      <c r="L14" s="463"/>
      <c r="M14" s="156" t="str">
        <f>IF(OR('2_業務改善計画（厚生労働省提出様式）'!C19="○",'2_業務改善計画（厚生労働省提出様式）'!C22="○"),"○","")</f>
        <v>○</v>
      </c>
      <c r="N14" s="463" t="s">
        <v>523</v>
      </c>
      <c r="O14" s="463"/>
      <c r="P14" s="463"/>
      <c r="Q14" s="423" t="s">
        <v>528</v>
      </c>
      <c r="R14" s="424"/>
      <c r="S14" s="424"/>
      <c r="T14" s="424"/>
      <c r="U14" s="425"/>
      <c r="Y14" s="2" t="s">
        <v>412</v>
      </c>
      <c r="Z14" s="8"/>
    </row>
    <row r="15" spans="1:29" ht="30" customHeight="1">
      <c r="B15" s="449"/>
      <c r="C15" s="453"/>
      <c r="D15" s="454"/>
      <c r="E15" s="155" t="str">
        <f>IF(OR('2_業務改善計画（厚生労働省提出様式）'!C20="○",'2_業務改善計画（厚生労働省提出様式）'!E20="○"),"○","")</f>
        <v/>
      </c>
      <c r="F15" s="447" t="s">
        <v>524</v>
      </c>
      <c r="G15" s="447"/>
      <c r="H15" s="447"/>
      <c r="I15" s="157" t="str">
        <f>IF('2_業務改善計画（厚生労働省提出様式）'!E19="○","○","")</f>
        <v/>
      </c>
      <c r="J15" s="447" t="s">
        <v>444</v>
      </c>
      <c r="K15" s="447"/>
      <c r="L15" s="447"/>
      <c r="M15" s="157" t="str">
        <f>IF('2_業務改善計画（厚生労働省提出様式）'!C23="○","○","")</f>
        <v/>
      </c>
      <c r="N15" s="447" t="s">
        <v>525</v>
      </c>
      <c r="O15" s="447"/>
      <c r="P15" s="447"/>
      <c r="Q15" s="426"/>
      <c r="R15" s="427"/>
      <c r="S15" s="427"/>
      <c r="T15" s="427"/>
      <c r="U15" s="428"/>
      <c r="Y15" s="2" t="s">
        <v>413</v>
      </c>
      <c r="Z15" s="8"/>
    </row>
    <row r="16" spans="1:29" ht="79.95" customHeight="1" thickBot="1">
      <c r="B16" s="450"/>
      <c r="C16" s="455"/>
      <c r="D16" s="456"/>
      <c r="E16" s="434" t="s">
        <v>447</v>
      </c>
      <c r="F16" s="434"/>
      <c r="G16" s="434"/>
      <c r="H16" s="434"/>
      <c r="I16" s="435" t="s">
        <v>550</v>
      </c>
      <c r="J16" s="435"/>
      <c r="K16" s="435"/>
      <c r="L16" s="435"/>
      <c r="M16" s="435"/>
      <c r="N16" s="435"/>
      <c r="O16" s="435"/>
      <c r="P16" s="435"/>
      <c r="Q16" s="429"/>
      <c r="R16" s="430"/>
      <c r="S16" s="430"/>
      <c r="T16" s="430"/>
      <c r="U16" s="431"/>
      <c r="Y16" s="2" t="s">
        <v>414</v>
      </c>
      <c r="Z16" s="8"/>
    </row>
    <row r="17" spans="2:25" ht="70.05" customHeight="1">
      <c r="B17" s="475" t="s">
        <v>459</v>
      </c>
      <c r="C17" s="396" t="s">
        <v>450</v>
      </c>
      <c r="D17" s="396"/>
      <c r="E17" s="497" t="s">
        <v>551</v>
      </c>
      <c r="F17" s="497"/>
      <c r="G17" s="497"/>
      <c r="H17" s="497"/>
      <c r="I17" s="497"/>
      <c r="J17" s="497"/>
      <c r="K17" s="497"/>
      <c r="L17" s="497"/>
      <c r="M17" s="497"/>
      <c r="N17" s="497"/>
      <c r="O17" s="497"/>
      <c r="P17" s="497"/>
      <c r="Q17" s="404"/>
      <c r="R17" s="405"/>
      <c r="S17" s="405"/>
      <c r="T17" s="405"/>
      <c r="U17" s="406"/>
      <c r="Y17" s="2" t="s">
        <v>415</v>
      </c>
    </row>
    <row r="18" spans="2:25" ht="40.049999999999997" customHeight="1" thickBot="1">
      <c r="B18" s="476"/>
      <c r="C18" s="397"/>
      <c r="D18" s="397"/>
      <c r="E18" s="498"/>
      <c r="F18" s="498"/>
      <c r="G18" s="498"/>
      <c r="H18" s="498"/>
      <c r="I18" s="498"/>
      <c r="J18" s="498"/>
      <c r="K18" s="498"/>
      <c r="L18" s="498"/>
      <c r="M18" s="498"/>
      <c r="N18" s="498"/>
      <c r="O18" s="498"/>
      <c r="P18" s="498"/>
      <c r="Q18" s="407"/>
      <c r="R18" s="408"/>
      <c r="S18" s="408"/>
      <c r="T18" s="408"/>
      <c r="U18" s="409"/>
      <c r="Y18" s="2" t="s">
        <v>416</v>
      </c>
    </row>
    <row r="19" spans="2:25" ht="40.049999999999997" customHeight="1">
      <c r="B19" s="484" t="s">
        <v>460</v>
      </c>
      <c r="C19" s="499" t="s">
        <v>451</v>
      </c>
      <c r="D19" s="500"/>
      <c r="E19" s="417" t="s">
        <v>552</v>
      </c>
      <c r="F19" s="418"/>
      <c r="G19" s="418"/>
      <c r="H19" s="418"/>
      <c r="I19" s="418"/>
      <c r="J19" s="418"/>
      <c r="K19" s="418"/>
      <c r="L19" s="418"/>
      <c r="M19" s="418"/>
      <c r="N19" s="418"/>
      <c r="O19" s="418"/>
      <c r="P19" s="419"/>
      <c r="Q19" s="404"/>
      <c r="R19" s="405"/>
      <c r="S19" s="405"/>
      <c r="T19" s="405"/>
      <c r="U19" s="406"/>
      <c r="Y19" s="2" t="s">
        <v>417</v>
      </c>
    </row>
    <row r="20" spans="2:25" ht="40.049999999999997" customHeight="1" thickBot="1">
      <c r="B20" s="481"/>
      <c r="C20" s="501"/>
      <c r="D20" s="502"/>
      <c r="E20" s="420"/>
      <c r="F20" s="421"/>
      <c r="G20" s="421"/>
      <c r="H20" s="421"/>
      <c r="I20" s="421"/>
      <c r="J20" s="421"/>
      <c r="K20" s="421"/>
      <c r="L20" s="421"/>
      <c r="M20" s="421"/>
      <c r="N20" s="421"/>
      <c r="O20" s="421"/>
      <c r="P20" s="422"/>
      <c r="Q20" s="407"/>
      <c r="R20" s="408"/>
      <c r="S20" s="408"/>
      <c r="T20" s="408"/>
      <c r="U20" s="409"/>
      <c r="Y20" s="2" t="s">
        <v>485</v>
      </c>
    </row>
    <row r="21" spans="2:25" ht="40.049999999999997" customHeight="1">
      <c r="B21" s="480" t="s">
        <v>498</v>
      </c>
      <c r="C21" s="489" t="s">
        <v>455</v>
      </c>
      <c r="D21" s="490"/>
      <c r="E21" s="491" t="s">
        <v>467</v>
      </c>
      <c r="F21" s="492"/>
      <c r="G21" s="492"/>
      <c r="H21" s="492"/>
      <c r="I21" s="492"/>
      <c r="J21" s="492"/>
      <c r="K21" s="491" t="s">
        <v>453</v>
      </c>
      <c r="L21" s="492"/>
      <c r="M21" s="493"/>
      <c r="N21" s="492" t="s">
        <v>454</v>
      </c>
      <c r="O21" s="492"/>
      <c r="P21" s="493"/>
      <c r="Q21" s="426" t="s">
        <v>529</v>
      </c>
      <c r="R21" s="427"/>
      <c r="S21" s="427"/>
      <c r="T21" s="427"/>
      <c r="U21" s="428"/>
    </row>
    <row r="22" spans="2:25" ht="42" customHeight="1">
      <c r="B22" s="480"/>
      <c r="C22" s="482" t="s">
        <v>468</v>
      </c>
      <c r="D22" s="179" t="s">
        <v>456</v>
      </c>
      <c r="E22" s="494" t="s">
        <v>553</v>
      </c>
      <c r="F22" s="494"/>
      <c r="G22" s="494"/>
      <c r="H22" s="494"/>
      <c r="I22" s="494"/>
      <c r="J22" s="495"/>
      <c r="K22" s="494" t="s">
        <v>554</v>
      </c>
      <c r="L22" s="494"/>
      <c r="M22" s="494"/>
      <c r="N22" s="496" t="s">
        <v>555</v>
      </c>
      <c r="O22" s="494"/>
      <c r="P22" s="494"/>
      <c r="Q22" s="426"/>
      <c r="R22" s="427"/>
      <c r="S22" s="427"/>
      <c r="T22" s="427"/>
      <c r="U22" s="428"/>
    </row>
    <row r="23" spans="2:25" ht="40.049999999999997" customHeight="1">
      <c r="B23" s="480"/>
      <c r="C23" s="482"/>
      <c r="D23" s="180" t="s">
        <v>457</v>
      </c>
      <c r="E23" s="436" t="s">
        <v>556</v>
      </c>
      <c r="F23" s="436"/>
      <c r="G23" s="436"/>
      <c r="H23" s="436"/>
      <c r="I23" s="436"/>
      <c r="J23" s="437"/>
      <c r="K23" s="436" t="s">
        <v>557</v>
      </c>
      <c r="L23" s="436"/>
      <c r="M23" s="436"/>
      <c r="N23" s="438" t="s">
        <v>558</v>
      </c>
      <c r="O23" s="436"/>
      <c r="P23" s="436"/>
      <c r="Q23" s="426"/>
      <c r="R23" s="427"/>
      <c r="S23" s="427"/>
      <c r="T23" s="427"/>
      <c r="U23" s="428"/>
    </row>
    <row r="24" spans="2:25" ht="40.049999999999997" customHeight="1">
      <c r="B24" s="480"/>
      <c r="C24" s="482"/>
      <c r="D24" s="180" t="s">
        <v>466</v>
      </c>
      <c r="E24" s="436" t="s">
        <v>559</v>
      </c>
      <c r="F24" s="436"/>
      <c r="G24" s="436"/>
      <c r="H24" s="436"/>
      <c r="I24" s="436"/>
      <c r="J24" s="437"/>
      <c r="K24" s="436" t="s">
        <v>560</v>
      </c>
      <c r="L24" s="436"/>
      <c r="M24" s="436"/>
      <c r="N24" s="438" t="s">
        <v>561</v>
      </c>
      <c r="O24" s="436"/>
      <c r="P24" s="436"/>
      <c r="Q24" s="426"/>
      <c r="R24" s="427"/>
      <c r="S24" s="427"/>
      <c r="T24" s="427"/>
      <c r="U24" s="428"/>
    </row>
    <row r="25" spans="2:25" ht="40.049999999999997" customHeight="1">
      <c r="B25" s="480"/>
      <c r="C25" s="482"/>
      <c r="D25" s="138"/>
      <c r="E25" s="439"/>
      <c r="F25" s="439"/>
      <c r="G25" s="439"/>
      <c r="H25" s="439"/>
      <c r="I25" s="439"/>
      <c r="J25" s="440"/>
      <c r="K25" s="439"/>
      <c r="L25" s="439"/>
      <c r="M25" s="439"/>
      <c r="N25" s="485"/>
      <c r="O25" s="439"/>
      <c r="P25" s="439"/>
      <c r="Q25" s="426"/>
      <c r="R25" s="427"/>
      <c r="S25" s="427"/>
      <c r="T25" s="427"/>
      <c r="U25" s="428"/>
    </row>
    <row r="26" spans="2:25" ht="40.049999999999997" customHeight="1" thickBot="1">
      <c r="B26" s="481"/>
      <c r="C26" s="483"/>
      <c r="D26" s="141"/>
      <c r="E26" s="486"/>
      <c r="F26" s="486"/>
      <c r="G26" s="486"/>
      <c r="H26" s="486"/>
      <c r="I26" s="486"/>
      <c r="J26" s="487"/>
      <c r="K26" s="486"/>
      <c r="L26" s="486"/>
      <c r="M26" s="486"/>
      <c r="N26" s="488"/>
      <c r="O26" s="486"/>
      <c r="P26" s="486"/>
      <c r="Q26" s="429"/>
      <c r="R26" s="430"/>
      <c r="S26" s="430"/>
      <c r="T26" s="430"/>
      <c r="U26" s="431"/>
    </row>
    <row r="27" spans="2:25" ht="40.049999999999997" customHeight="1" thickBot="1">
      <c r="B27" s="147"/>
      <c r="C27" s="413" t="s">
        <v>426</v>
      </c>
      <c r="D27" s="413"/>
      <c r="E27" s="413"/>
      <c r="F27" s="413"/>
      <c r="G27" s="413"/>
      <c r="H27" s="413"/>
      <c r="I27" s="413"/>
      <c r="J27" s="413"/>
      <c r="K27" s="413"/>
      <c r="L27" s="413"/>
      <c r="M27" s="413"/>
      <c r="N27" s="413"/>
      <c r="O27" s="413"/>
      <c r="P27" s="413"/>
      <c r="Q27" s="413"/>
      <c r="R27" s="413"/>
      <c r="S27" s="413"/>
      <c r="T27" s="413"/>
      <c r="U27" s="414"/>
    </row>
    <row r="28" spans="2:25" ht="42" customHeight="1">
      <c r="B28" s="148"/>
      <c r="C28" s="415"/>
      <c r="D28" s="416"/>
      <c r="E28" s="416"/>
      <c r="F28" s="416"/>
      <c r="G28" s="416"/>
      <c r="H28" s="416"/>
      <c r="I28" s="416"/>
      <c r="J28" s="398" t="s">
        <v>421</v>
      </c>
      <c r="K28" s="398"/>
      <c r="L28" s="398"/>
      <c r="M28" s="398" t="s">
        <v>422</v>
      </c>
      <c r="N28" s="398"/>
      <c r="O28" s="398"/>
      <c r="P28" s="398" t="s">
        <v>423</v>
      </c>
      <c r="Q28" s="398"/>
      <c r="R28" s="398"/>
      <c r="S28" s="410" t="s">
        <v>424</v>
      </c>
      <c r="T28" s="411"/>
      <c r="U28" s="412"/>
    </row>
    <row r="29" spans="2:25" ht="30" customHeight="1">
      <c r="B29" s="148"/>
      <c r="C29" s="348" t="s">
        <v>478</v>
      </c>
      <c r="D29" s="349"/>
      <c r="E29" s="432" t="s">
        <v>431</v>
      </c>
      <c r="F29" s="433"/>
      <c r="G29" s="433"/>
      <c r="H29" s="134" t="s">
        <v>436</v>
      </c>
      <c r="I29" s="135" t="s">
        <v>419</v>
      </c>
      <c r="J29" s="352">
        <f>'３_経費計算書'!L61</f>
        <v>2220000</v>
      </c>
      <c r="K29" s="352"/>
      <c r="L29" s="352"/>
      <c r="M29" s="352">
        <f>'３_経費計算書'!I61</f>
        <v>2020000</v>
      </c>
      <c r="N29" s="352"/>
      <c r="O29" s="352"/>
      <c r="P29" s="352">
        <f>MIN(IF(OR(E6="入浴支援",E6="移乗支援（非装着）",E6="移乗支援（装着）"),E9*1000000,E9*300000),ROUNDDOWN(M29*4/5,-3))</f>
        <v>1616000</v>
      </c>
      <c r="Q29" s="352"/>
      <c r="R29" s="352"/>
      <c r="S29" s="342">
        <f>MIN(IF(OR(E6="入浴支援",E6="移乗支援（非装着）",E6="移乗支援（装着）"),E9*1000000,E9*300000),P29+P30)</f>
        <v>1616000</v>
      </c>
      <c r="T29" s="342"/>
      <c r="U29" s="343"/>
    </row>
    <row r="30" spans="2:25" ht="40.049999999999997" customHeight="1">
      <c r="B30" s="148"/>
      <c r="C30" s="348"/>
      <c r="D30" s="349"/>
      <c r="E30" s="355" t="s">
        <v>430</v>
      </c>
      <c r="F30" s="355"/>
      <c r="G30" s="355"/>
      <c r="H30" s="355"/>
      <c r="I30" s="136" t="s">
        <v>420</v>
      </c>
      <c r="J30" s="356">
        <f>'３_経費計算書'!L62</f>
        <v>0</v>
      </c>
      <c r="K30" s="356"/>
      <c r="L30" s="356"/>
      <c r="M30" s="356">
        <f>'３_経費計算書'!I62</f>
        <v>0</v>
      </c>
      <c r="N30" s="356"/>
      <c r="O30" s="356"/>
      <c r="P30" s="356">
        <f>MIN(E12*100000,ROUNDDOWN(M30*4/5,-3))</f>
        <v>0</v>
      </c>
      <c r="Q30" s="356"/>
      <c r="R30" s="356"/>
      <c r="S30" s="353"/>
      <c r="T30" s="353"/>
      <c r="U30" s="354"/>
    </row>
    <row r="31" spans="2:25" ht="40.049999999999997" customHeight="1">
      <c r="B31" s="148"/>
      <c r="C31" s="348" t="s">
        <v>479</v>
      </c>
      <c r="D31" s="349"/>
      <c r="E31" s="432" t="s">
        <v>431</v>
      </c>
      <c r="F31" s="433"/>
      <c r="G31" s="433"/>
      <c r="H31" s="134" t="s">
        <v>436</v>
      </c>
      <c r="I31" s="135" t="s">
        <v>419</v>
      </c>
      <c r="J31" s="352">
        <f>'３_経費計算書'!L63</f>
        <v>0</v>
      </c>
      <c r="K31" s="352"/>
      <c r="L31" s="352"/>
      <c r="M31" s="352">
        <f>'３_経費計算書'!I63</f>
        <v>0</v>
      </c>
      <c r="N31" s="352"/>
      <c r="O31" s="352"/>
      <c r="P31" s="352">
        <f>MIN(IF(OR(I6="入浴支援",I6="移乗支援（非装着）",I6="移乗支援（装着）"),I9*1000000,I9*300000),ROUNDDOWN(M31*4/5,-3))</f>
        <v>0</v>
      </c>
      <c r="Q31" s="352"/>
      <c r="R31" s="352"/>
      <c r="S31" s="342">
        <f>MIN(IF(OR(I6="入浴支援",I6="移乗支援（非装着）",I6="移乗支援（装着）"),I9*1000000,I9*300000),P31+P32)</f>
        <v>0</v>
      </c>
      <c r="T31" s="342"/>
      <c r="U31" s="343"/>
    </row>
    <row r="32" spans="2:25" ht="40.049999999999997" customHeight="1">
      <c r="B32" s="148"/>
      <c r="C32" s="348"/>
      <c r="D32" s="349"/>
      <c r="E32" s="355" t="s">
        <v>430</v>
      </c>
      <c r="F32" s="355"/>
      <c r="G32" s="355"/>
      <c r="H32" s="355"/>
      <c r="I32" s="136" t="s">
        <v>420</v>
      </c>
      <c r="J32" s="356">
        <f>'３_経費計算書'!L64</f>
        <v>0</v>
      </c>
      <c r="K32" s="356"/>
      <c r="L32" s="356"/>
      <c r="M32" s="356">
        <f>'３_経費計算書'!I64</f>
        <v>0</v>
      </c>
      <c r="N32" s="356"/>
      <c r="O32" s="356"/>
      <c r="P32" s="356">
        <f>MIN(I12*100000,ROUNDDOWN(M32*4/5,-3))</f>
        <v>0</v>
      </c>
      <c r="Q32" s="356"/>
      <c r="R32" s="356"/>
      <c r="S32" s="353"/>
      <c r="T32" s="353"/>
      <c r="U32" s="354"/>
      <c r="V32" s="5"/>
    </row>
    <row r="33" spans="2:21" ht="40.049999999999997" customHeight="1">
      <c r="B33" s="133"/>
      <c r="C33" s="348" t="s">
        <v>477</v>
      </c>
      <c r="D33" s="349"/>
      <c r="E33" s="432" t="s">
        <v>431</v>
      </c>
      <c r="F33" s="433"/>
      <c r="G33" s="433"/>
      <c r="H33" s="134" t="s">
        <v>436</v>
      </c>
      <c r="I33" s="135" t="s">
        <v>419</v>
      </c>
      <c r="J33" s="352">
        <f>'３_経費計算書'!L65</f>
        <v>0</v>
      </c>
      <c r="K33" s="352"/>
      <c r="L33" s="352"/>
      <c r="M33" s="352">
        <f>'３_経費計算書'!I65</f>
        <v>0</v>
      </c>
      <c r="N33" s="352"/>
      <c r="O33" s="352"/>
      <c r="P33" s="352">
        <f>MIN(IF(OR(M6="入浴支援",M6="移乗支援（非装着）",M6="移乗支援（装着）"),M9*1000000,M9*300000),ROUNDDOWN(M33*4/5,-3))</f>
        <v>0</v>
      </c>
      <c r="Q33" s="352"/>
      <c r="R33" s="352"/>
      <c r="S33" s="342">
        <f>MIN(IF(OR(M6="入浴支援",M6="移乗支援（非装着）",M6="移乗支援（装着）"),M9*1000000,M9*300000),P33+P34)</f>
        <v>0</v>
      </c>
      <c r="T33" s="342"/>
      <c r="U33" s="343"/>
    </row>
    <row r="34" spans="2:21" ht="40.049999999999997" customHeight="1" thickBot="1">
      <c r="B34" s="130"/>
      <c r="C34" s="350"/>
      <c r="D34" s="351"/>
      <c r="E34" s="346" t="s">
        <v>430</v>
      </c>
      <c r="F34" s="346"/>
      <c r="G34" s="346"/>
      <c r="H34" s="346"/>
      <c r="I34" s="137" t="s">
        <v>420</v>
      </c>
      <c r="J34" s="347">
        <f>'３_経費計算書'!L66</f>
        <v>0</v>
      </c>
      <c r="K34" s="347"/>
      <c r="L34" s="347"/>
      <c r="M34" s="347">
        <f>'３_経費計算書'!I66</f>
        <v>0</v>
      </c>
      <c r="N34" s="347"/>
      <c r="O34" s="347"/>
      <c r="P34" s="347">
        <f>MIN(M12*100000,ROUNDDOWN(M34*4/5,-3))</f>
        <v>0</v>
      </c>
      <c r="Q34" s="347"/>
      <c r="R34" s="347"/>
      <c r="S34" s="344"/>
      <c r="T34" s="344"/>
      <c r="U34" s="345"/>
    </row>
    <row r="35" spans="2:21" ht="40.049999999999997" customHeight="1" thickTop="1" thickBot="1">
      <c r="B35" s="131"/>
      <c r="C35" s="339" t="s">
        <v>425</v>
      </c>
      <c r="D35" s="340"/>
      <c r="E35" s="340"/>
      <c r="F35" s="340"/>
      <c r="G35" s="340"/>
      <c r="H35" s="340"/>
      <c r="I35" s="341"/>
      <c r="J35" s="337">
        <f>SUM(J29:L34)</f>
        <v>2220000</v>
      </c>
      <c r="K35" s="337"/>
      <c r="L35" s="337"/>
      <c r="M35" s="337">
        <f t="shared" ref="M35" si="0">SUM(M29:O34)</f>
        <v>2020000</v>
      </c>
      <c r="N35" s="337"/>
      <c r="O35" s="337"/>
      <c r="P35" s="337">
        <f t="shared" ref="P35" si="1">SUM(P29:R34)</f>
        <v>1616000</v>
      </c>
      <c r="Q35" s="337"/>
      <c r="R35" s="337"/>
      <c r="S35" s="337">
        <f t="shared" ref="S35" si="2">SUM(S29:U34)</f>
        <v>1616000</v>
      </c>
      <c r="T35" s="337"/>
      <c r="U35" s="338"/>
    </row>
    <row r="36" spans="2:21" ht="40.049999999999997" customHeight="1">
      <c r="B36" s="132"/>
    </row>
    <row r="37" spans="2:21" ht="42" customHeight="1">
      <c r="B37" s="132"/>
    </row>
    <row r="38" spans="2:21" ht="42" customHeight="1">
      <c r="B38" s="132"/>
    </row>
    <row r="39" spans="2:21" ht="42" customHeight="1">
      <c r="B39" s="132"/>
    </row>
    <row r="40" spans="2:21" ht="42" customHeight="1">
      <c r="B40" s="132"/>
    </row>
    <row r="41" spans="2:21" ht="42" customHeight="1">
      <c r="B41" s="132"/>
    </row>
    <row r="42" spans="2:21" ht="42" customHeight="1"/>
    <row r="43" spans="2:21" ht="42" customHeight="1"/>
    <row r="44" spans="2:21" ht="42" customHeight="1"/>
    <row r="45" spans="2:21" ht="42" customHeight="1"/>
    <row r="46" spans="2:21" ht="42" customHeight="1"/>
    <row r="47" spans="2:21" ht="42" customHeight="1"/>
    <row r="48" spans="2:21" ht="42" customHeight="1"/>
    <row r="49" ht="42" customHeight="1"/>
    <row r="50" ht="42" customHeight="1"/>
    <row r="51" ht="42" customHeight="1"/>
    <row r="52" ht="42" customHeight="1"/>
    <row r="53" ht="42" customHeight="1"/>
    <row r="54" ht="42" customHeight="1"/>
    <row r="55" ht="42" customHeight="1"/>
    <row r="56" ht="42" customHeight="1"/>
    <row r="57" ht="42" customHeight="1"/>
    <row r="58" ht="42" customHeight="1"/>
    <row r="59" ht="42" customHeight="1"/>
    <row r="60" ht="42" customHeight="1"/>
    <row r="61" ht="42" customHeight="1"/>
    <row r="62" ht="42" customHeight="1"/>
    <row r="63" ht="42" customHeight="1"/>
    <row r="64" ht="42" customHeight="1"/>
  </sheetData>
  <mergeCells count="131">
    <mergeCell ref="B17:B18"/>
    <mergeCell ref="Q10:U10"/>
    <mergeCell ref="B21:B26"/>
    <mergeCell ref="C22:C26"/>
    <mergeCell ref="B19:B20"/>
    <mergeCell ref="B11:B12"/>
    <mergeCell ref="C10:D10"/>
    <mergeCell ref="N25:P25"/>
    <mergeCell ref="E26:J26"/>
    <mergeCell ref="K26:M26"/>
    <mergeCell ref="N26:P26"/>
    <mergeCell ref="C21:D21"/>
    <mergeCell ref="E23:J23"/>
    <mergeCell ref="K23:M23"/>
    <mergeCell ref="N23:P23"/>
    <mergeCell ref="K21:M21"/>
    <mergeCell ref="N21:P21"/>
    <mergeCell ref="E21:J21"/>
    <mergeCell ref="E22:J22"/>
    <mergeCell ref="K22:M22"/>
    <mergeCell ref="N22:P22"/>
    <mergeCell ref="Q21:U26"/>
    <mergeCell ref="E17:P18"/>
    <mergeCell ref="C19:D20"/>
    <mergeCell ref="B14:B16"/>
    <mergeCell ref="C14:D16"/>
    <mergeCell ref="C6:D6"/>
    <mergeCell ref="E6:H6"/>
    <mergeCell ref="I6:L6"/>
    <mergeCell ref="M6:P6"/>
    <mergeCell ref="B7:B9"/>
    <mergeCell ref="N14:P14"/>
    <mergeCell ref="J14:L14"/>
    <mergeCell ref="F14:H14"/>
    <mergeCell ref="C12:D12"/>
    <mergeCell ref="E12:H12"/>
    <mergeCell ref="I12:L12"/>
    <mergeCell ref="M12:P12"/>
    <mergeCell ref="E13:H13"/>
    <mergeCell ref="M13:P13"/>
    <mergeCell ref="I13:L13"/>
    <mergeCell ref="M8:P8"/>
    <mergeCell ref="M7:P7"/>
    <mergeCell ref="E10:H10"/>
    <mergeCell ref="I10:L10"/>
    <mergeCell ref="M10:P10"/>
    <mergeCell ref="Q6:U6"/>
    <mergeCell ref="E29:G29"/>
    <mergeCell ref="E31:G31"/>
    <mergeCell ref="E33:G33"/>
    <mergeCell ref="E16:H16"/>
    <mergeCell ref="I16:P16"/>
    <mergeCell ref="E24:J24"/>
    <mergeCell ref="K24:M24"/>
    <mergeCell ref="N24:P24"/>
    <mergeCell ref="E25:J25"/>
    <mergeCell ref="K25:M25"/>
    <mergeCell ref="Q8:U8"/>
    <mergeCell ref="Q12:U12"/>
    <mergeCell ref="N15:P15"/>
    <mergeCell ref="J15:L15"/>
    <mergeCell ref="F15:H15"/>
    <mergeCell ref="C17:D18"/>
    <mergeCell ref="C29:D30"/>
    <mergeCell ref="E30:H30"/>
    <mergeCell ref="P28:R28"/>
    <mergeCell ref="M28:O28"/>
    <mergeCell ref="J28:L28"/>
    <mergeCell ref="C13:D13"/>
    <mergeCell ref="Q13:U13"/>
    <mergeCell ref="Q19:U20"/>
    <mergeCell ref="J30:L30"/>
    <mergeCell ref="P29:R29"/>
    <mergeCell ref="M29:O29"/>
    <mergeCell ref="J29:L29"/>
    <mergeCell ref="Q17:U18"/>
    <mergeCell ref="S28:U28"/>
    <mergeCell ref="C27:U27"/>
    <mergeCell ref="C28:I28"/>
    <mergeCell ref="S29:U30"/>
    <mergeCell ref="P30:R30"/>
    <mergeCell ref="M30:O30"/>
    <mergeCell ref="E19:P20"/>
    <mergeCell ref="Q14:U16"/>
    <mergeCell ref="C4:D4"/>
    <mergeCell ref="E4:P4"/>
    <mergeCell ref="Q4:U4"/>
    <mergeCell ref="C11:D11"/>
    <mergeCell ref="Q11:U11"/>
    <mergeCell ref="Q5:U5"/>
    <mergeCell ref="C5:D5"/>
    <mergeCell ref="E5:H5"/>
    <mergeCell ref="M5:P5"/>
    <mergeCell ref="E11:H11"/>
    <mergeCell ref="M11:P11"/>
    <mergeCell ref="I5:L5"/>
    <mergeCell ref="I11:L11"/>
    <mergeCell ref="C7:D7"/>
    <mergeCell ref="E7:H7"/>
    <mergeCell ref="I7:L7"/>
    <mergeCell ref="Q7:U7"/>
    <mergeCell ref="C9:D9"/>
    <mergeCell ref="E9:H9"/>
    <mergeCell ref="I9:L9"/>
    <mergeCell ref="M9:P9"/>
    <mergeCell ref="Q9:U9"/>
    <mergeCell ref="E8:H8"/>
    <mergeCell ref="I8:L8"/>
    <mergeCell ref="C31:D32"/>
    <mergeCell ref="J31:L31"/>
    <mergeCell ref="M31:O31"/>
    <mergeCell ref="P31:R31"/>
    <mergeCell ref="S31:U32"/>
    <mergeCell ref="E32:H32"/>
    <mergeCell ref="J32:L32"/>
    <mergeCell ref="M32:O32"/>
    <mergeCell ref="P32:R32"/>
    <mergeCell ref="S35:U35"/>
    <mergeCell ref="J35:L35"/>
    <mergeCell ref="M35:O35"/>
    <mergeCell ref="P35:R35"/>
    <mergeCell ref="C35:I35"/>
    <mergeCell ref="S33:U34"/>
    <mergeCell ref="E34:H34"/>
    <mergeCell ref="J34:L34"/>
    <mergeCell ref="M34:O34"/>
    <mergeCell ref="P34:R34"/>
    <mergeCell ref="C33:D34"/>
    <mergeCell ref="J33:L33"/>
    <mergeCell ref="M33:O33"/>
    <mergeCell ref="P33:R33"/>
  </mergeCells>
  <phoneticPr fontId="1"/>
  <dataValidations count="3">
    <dataValidation type="list" allowBlank="1" showInputMessage="1" showErrorMessage="1" sqref="E13 I13 M13" xr:uid="{00000000-0002-0000-0300-000000000000}">
      <formula1>$AA$7:$AA$9</formula1>
    </dataValidation>
    <dataValidation type="list" allowBlank="1" showInputMessage="1" showErrorMessage="1" sqref="D22:D26" xr:uid="{00000000-0002-0000-0300-000001000000}">
      <formula1>$AC$7:$AC$13</formula1>
    </dataValidation>
    <dataValidation type="list" allowBlank="1" showInputMessage="1" showErrorMessage="1" sqref="E6:H6 I6:L6 M6:P6" xr:uid="{00000000-0002-0000-0300-000002000000}">
      <formula1>$Y$7:$Y$20</formula1>
    </dataValidation>
  </dataValidations>
  <printOptions horizontalCentered="1"/>
  <pageMargins left="0.31496062992125984" right="0.31496062992125984" top="0.74803149606299213" bottom="0.74803149606299213" header="0.31496062992125984" footer="0.31496062992125984"/>
  <rowBreaks count="1" manualBreakCount="1">
    <brk id="26" max="20"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70C0"/>
    <pageSetUpPr fitToPage="1"/>
  </sheetPr>
  <dimension ref="A1:AC59"/>
  <sheetViews>
    <sheetView view="pageBreakPreview" zoomScaleNormal="100" zoomScaleSheetLayoutView="100" workbookViewId="0">
      <pane ySplit="1" topLeftCell="A2" activePane="bottomLeft" state="frozen"/>
      <selection activeCell="G38" sqref="G38 J38"/>
      <selection pane="bottomLeft" activeCell="Y31" sqref="Y30:AB31"/>
    </sheetView>
  </sheetViews>
  <sheetFormatPr defaultColWidth="9" defaultRowHeight="13.2"/>
  <cols>
    <col min="1" max="1" width="3.59765625" style="2" customWidth="1"/>
    <col min="2" max="2" width="3.69921875" style="7" customWidth="1"/>
    <col min="3" max="3" width="4" style="2" customWidth="1"/>
    <col min="4" max="4" width="22" style="2" customWidth="1"/>
    <col min="5" max="16" width="7.69921875" style="2" customWidth="1"/>
    <col min="17" max="20" width="7.09765625" style="2" customWidth="1"/>
    <col min="21" max="21" width="7.796875" style="2" customWidth="1"/>
    <col min="22" max="22" width="2.5" style="2" customWidth="1"/>
    <col min="23" max="25" width="9" style="2"/>
    <col min="26" max="26" width="11.19921875" style="2" bestFit="1" customWidth="1"/>
    <col min="27" max="16384" width="9" style="2"/>
  </cols>
  <sheetData>
    <row r="1" spans="1:29" ht="26.25" customHeight="1">
      <c r="A1" s="22" t="s">
        <v>461</v>
      </c>
      <c r="B1" s="1"/>
    </row>
    <row r="2" spans="1:29" ht="23.25" customHeight="1">
      <c r="A2" s="1" t="s">
        <v>43</v>
      </c>
      <c r="B2" s="18" t="s">
        <v>487</v>
      </c>
      <c r="C2" s="10"/>
      <c r="D2" s="10"/>
    </row>
    <row r="3" spans="1:29" ht="6" customHeight="1" thickBot="1">
      <c r="A3" s="10"/>
      <c r="B3" s="9"/>
      <c r="C3" s="9"/>
      <c r="D3" s="9"/>
      <c r="E3" s="6"/>
      <c r="F3" s="6"/>
    </row>
    <row r="4" spans="1:29" ht="37.5" customHeight="1" thickBot="1">
      <c r="B4" s="140" t="s">
        <v>12</v>
      </c>
      <c r="C4" s="357" t="s">
        <v>6</v>
      </c>
      <c r="D4" s="358"/>
      <c r="E4" s="357" t="s">
        <v>7</v>
      </c>
      <c r="F4" s="358"/>
      <c r="G4" s="358"/>
      <c r="H4" s="358"/>
      <c r="I4" s="358"/>
      <c r="J4" s="358"/>
      <c r="K4" s="358"/>
      <c r="L4" s="358"/>
      <c r="M4" s="358"/>
      <c r="N4" s="358"/>
      <c r="O4" s="358"/>
      <c r="P4" s="359"/>
      <c r="Q4" s="357" t="s">
        <v>13</v>
      </c>
      <c r="R4" s="358"/>
      <c r="S4" s="358"/>
      <c r="T4" s="358"/>
      <c r="U4" s="360"/>
    </row>
    <row r="5" spans="1:29" ht="40.049999999999997" customHeight="1">
      <c r="B5" s="460" t="s">
        <v>23</v>
      </c>
      <c r="C5" s="377" t="s">
        <v>469</v>
      </c>
      <c r="D5" s="378"/>
      <c r="E5" s="379" t="s">
        <v>548</v>
      </c>
      <c r="F5" s="380"/>
      <c r="G5" s="380"/>
      <c r="H5" s="380"/>
      <c r="I5" s="380"/>
      <c r="J5" s="380"/>
      <c r="K5" s="380"/>
      <c r="L5" s="380"/>
      <c r="M5" s="380"/>
      <c r="N5" s="380"/>
      <c r="O5" s="380"/>
      <c r="P5" s="381"/>
      <c r="Q5" s="382"/>
      <c r="R5" s="383"/>
      <c r="S5" s="383"/>
      <c r="T5" s="383"/>
      <c r="U5" s="384"/>
      <c r="Y5" s="2" t="s">
        <v>5</v>
      </c>
      <c r="AA5" s="2" t="s">
        <v>4</v>
      </c>
      <c r="AB5" s="2" t="s">
        <v>463</v>
      </c>
      <c r="AC5" s="2" t="s">
        <v>452</v>
      </c>
    </row>
    <row r="6" spans="1:29" ht="40.049999999999997" customHeight="1">
      <c r="B6" s="461"/>
      <c r="C6" s="139"/>
      <c r="D6" s="144" t="s">
        <v>405</v>
      </c>
      <c r="E6" s="393" t="s">
        <v>562</v>
      </c>
      <c r="F6" s="394"/>
      <c r="G6" s="394"/>
      <c r="H6" s="394"/>
      <c r="I6" s="394"/>
      <c r="J6" s="394"/>
      <c r="K6" s="394"/>
      <c r="L6" s="394"/>
      <c r="M6" s="394"/>
      <c r="N6" s="394"/>
      <c r="O6" s="394"/>
      <c r="P6" s="395"/>
      <c r="Q6" s="441" t="s">
        <v>406</v>
      </c>
      <c r="R6" s="442"/>
      <c r="S6" s="442"/>
      <c r="T6" s="442"/>
      <c r="U6" s="443"/>
      <c r="Y6" s="2" t="s">
        <v>407</v>
      </c>
      <c r="Z6" s="8">
        <v>1000000</v>
      </c>
      <c r="AA6" s="2" t="s">
        <v>10</v>
      </c>
      <c r="AB6" s="2" t="s">
        <v>464</v>
      </c>
      <c r="AC6" s="2" t="s">
        <v>456</v>
      </c>
    </row>
    <row r="7" spans="1:29" ht="40.049999999999997" customHeight="1" thickBot="1">
      <c r="B7" s="462"/>
      <c r="C7" s="514" t="s">
        <v>471</v>
      </c>
      <c r="D7" s="386"/>
      <c r="E7" s="181" t="s">
        <v>392</v>
      </c>
      <c r="F7" s="518" t="s">
        <v>472</v>
      </c>
      <c r="G7" s="518"/>
      <c r="H7" s="518"/>
      <c r="I7" s="518"/>
      <c r="J7" s="518"/>
      <c r="K7" s="181"/>
      <c r="L7" s="518" t="s">
        <v>473</v>
      </c>
      <c r="M7" s="518"/>
      <c r="N7" s="518"/>
      <c r="O7" s="518"/>
      <c r="P7" s="518"/>
      <c r="Q7" s="390" t="s">
        <v>480</v>
      </c>
      <c r="R7" s="391"/>
      <c r="S7" s="391"/>
      <c r="T7" s="391"/>
      <c r="U7" s="392"/>
      <c r="Y7" s="2" t="s">
        <v>408</v>
      </c>
      <c r="Z7" s="8">
        <v>1000000</v>
      </c>
      <c r="AA7" s="2" t="s">
        <v>11</v>
      </c>
      <c r="AC7" s="2" t="s">
        <v>457</v>
      </c>
    </row>
    <row r="8" spans="1:29" ht="60" customHeight="1" thickBot="1">
      <c r="B8" s="152" t="s">
        <v>26</v>
      </c>
      <c r="C8" s="399" t="s">
        <v>497</v>
      </c>
      <c r="D8" s="400"/>
      <c r="E8" s="472" t="s">
        <v>563</v>
      </c>
      <c r="F8" s="473"/>
      <c r="G8" s="473"/>
      <c r="H8" s="473"/>
      <c r="I8" s="473"/>
      <c r="J8" s="473"/>
      <c r="K8" s="473"/>
      <c r="L8" s="473"/>
      <c r="M8" s="473"/>
      <c r="N8" s="473"/>
      <c r="O8" s="473"/>
      <c r="P8" s="474"/>
      <c r="Q8" s="477" t="s">
        <v>531</v>
      </c>
      <c r="R8" s="478"/>
      <c r="S8" s="478"/>
      <c r="T8" s="478"/>
      <c r="U8" s="479"/>
      <c r="Y8" s="2" t="s">
        <v>409</v>
      </c>
      <c r="Z8" s="8">
        <v>300000</v>
      </c>
      <c r="AA8" s="2" t="s">
        <v>157</v>
      </c>
      <c r="AC8" s="2" t="s">
        <v>458</v>
      </c>
    </row>
    <row r="9" spans="1:29" ht="40.049999999999997" customHeight="1">
      <c r="B9" s="449" t="s">
        <v>27</v>
      </c>
      <c r="C9" s="361" t="s">
        <v>441</v>
      </c>
      <c r="D9" s="362"/>
      <c r="E9" s="374" t="s">
        <v>549</v>
      </c>
      <c r="F9" s="375"/>
      <c r="G9" s="375"/>
      <c r="H9" s="375"/>
      <c r="I9" s="375"/>
      <c r="J9" s="375"/>
      <c r="K9" s="375"/>
      <c r="L9" s="375"/>
      <c r="M9" s="375"/>
      <c r="N9" s="375"/>
      <c r="O9" s="375"/>
      <c r="P9" s="376"/>
      <c r="Q9" s="363" t="s">
        <v>440</v>
      </c>
      <c r="R9" s="364"/>
      <c r="S9" s="364"/>
      <c r="T9" s="364"/>
      <c r="U9" s="365"/>
      <c r="Y9" s="2" t="s">
        <v>410</v>
      </c>
      <c r="Z9" s="8">
        <v>300000</v>
      </c>
      <c r="AC9" s="2" t="s">
        <v>465</v>
      </c>
    </row>
    <row r="10" spans="1:29" ht="40.049999999999997" customHeight="1" thickBot="1">
      <c r="B10" s="450"/>
      <c r="C10" s="464" t="s">
        <v>439</v>
      </c>
      <c r="D10" s="465"/>
      <c r="E10" s="387">
        <v>3</v>
      </c>
      <c r="F10" s="388"/>
      <c r="G10" s="388"/>
      <c r="H10" s="388"/>
      <c r="I10" s="388"/>
      <c r="J10" s="388"/>
      <c r="K10" s="388"/>
      <c r="L10" s="388"/>
      <c r="M10" s="388"/>
      <c r="N10" s="388"/>
      <c r="O10" s="388"/>
      <c r="P10" s="389"/>
      <c r="Q10" s="444" t="s">
        <v>474</v>
      </c>
      <c r="R10" s="445"/>
      <c r="S10" s="445"/>
      <c r="T10" s="445"/>
      <c r="U10" s="446"/>
      <c r="Y10" s="2" t="s">
        <v>411</v>
      </c>
      <c r="Z10" s="8">
        <v>1000000</v>
      </c>
      <c r="AC10" s="2" t="s">
        <v>445</v>
      </c>
    </row>
    <row r="11" spans="1:29" ht="40.049999999999997" customHeight="1" thickBot="1">
      <c r="B11" s="143" t="s">
        <v>481</v>
      </c>
      <c r="C11" s="399" t="s">
        <v>4</v>
      </c>
      <c r="D11" s="400"/>
      <c r="E11" s="519" t="s">
        <v>10</v>
      </c>
      <c r="F11" s="520"/>
      <c r="G11" s="520"/>
      <c r="H11" s="520"/>
      <c r="I11" s="520"/>
      <c r="J11" s="520"/>
      <c r="K11" s="520"/>
      <c r="L11" s="520"/>
      <c r="M11" s="520"/>
      <c r="N11" s="520"/>
      <c r="O11" s="520"/>
      <c r="P11" s="521"/>
      <c r="Q11" s="401"/>
      <c r="R11" s="402"/>
      <c r="S11" s="402"/>
      <c r="T11" s="402"/>
      <c r="U11" s="403"/>
      <c r="Y11" s="2" t="s">
        <v>207</v>
      </c>
      <c r="Z11" s="8"/>
      <c r="AC11" s="2" t="s">
        <v>466</v>
      </c>
    </row>
    <row r="12" spans="1:29" ht="40.049999999999997" customHeight="1">
      <c r="B12" s="448" t="s">
        <v>482</v>
      </c>
      <c r="C12" s="451" t="s">
        <v>443</v>
      </c>
      <c r="D12" s="452"/>
      <c r="E12" s="154" t="str">
        <f>IF(OR('2_業務改善計画（厚生労働省提出様式）'!C21="○",'2_業務改善計画（厚生労働省提出様式）'!E21="○"),"○","")</f>
        <v>○</v>
      </c>
      <c r="F12" s="463" t="s">
        <v>521</v>
      </c>
      <c r="G12" s="463"/>
      <c r="H12" s="463"/>
      <c r="I12" s="156" t="str">
        <f>IF('2_業務改善計画（厚生労働省提出様式）'!E21="○","○","")</f>
        <v>○</v>
      </c>
      <c r="J12" s="463" t="s">
        <v>522</v>
      </c>
      <c r="K12" s="463"/>
      <c r="L12" s="463"/>
      <c r="M12" s="156" t="str">
        <f>IF(OR('2_業務改善計画（厚生労働省提出様式）'!C19="○",'2_業務改善計画（厚生労働省提出様式）'!C21="○"),"○","")</f>
        <v>○</v>
      </c>
      <c r="N12" s="463" t="s">
        <v>523</v>
      </c>
      <c r="O12" s="463"/>
      <c r="P12" s="463"/>
      <c r="Q12" s="423" t="s">
        <v>528</v>
      </c>
      <c r="R12" s="424"/>
      <c r="S12" s="424"/>
      <c r="T12" s="424"/>
      <c r="U12" s="425"/>
      <c r="Y12" s="2" t="s">
        <v>210</v>
      </c>
      <c r="Z12" s="8"/>
      <c r="AC12" s="2" t="s">
        <v>446</v>
      </c>
    </row>
    <row r="13" spans="1:29" ht="40.049999999999997" customHeight="1">
      <c r="B13" s="449"/>
      <c r="C13" s="453"/>
      <c r="D13" s="454"/>
      <c r="E13" s="155" t="str">
        <f>IF(OR('2_業務改善計画（厚生労働省提出様式）'!C20="○",'2_業務改善計画（厚生労働省提出様式）'!E20="○"),"○","")</f>
        <v/>
      </c>
      <c r="F13" s="447" t="s">
        <v>524</v>
      </c>
      <c r="G13" s="447"/>
      <c r="H13" s="447"/>
      <c r="I13" s="157" t="str">
        <f>IF('2_業務改善計画（厚生労働省提出様式）'!E19="○","○","")</f>
        <v/>
      </c>
      <c r="J13" s="447" t="s">
        <v>444</v>
      </c>
      <c r="K13" s="447"/>
      <c r="L13" s="447"/>
      <c r="M13" s="157" t="str">
        <f>IF('2_業務改善計画（厚生労働省提出様式）'!C23="○","○","")</f>
        <v/>
      </c>
      <c r="N13" s="447" t="s">
        <v>525</v>
      </c>
      <c r="O13" s="447"/>
      <c r="P13" s="447"/>
      <c r="Q13" s="426"/>
      <c r="R13" s="427"/>
      <c r="S13" s="427"/>
      <c r="T13" s="427"/>
      <c r="U13" s="428"/>
      <c r="Y13" s="2" t="s">
        <v>213</v>
      </c>
      <c r="Z13" s="8"/>
    </row>
    <row r="14" spans="1:29" ht="79.95" customHeight="1" thickBot="1">
      <c r="B14" s="450"/>
      <c r="C14" s="455"/>
      <c r="D14" s="456"/>
      <c r="E14" s="434" t="s">
        <v>447</v>
      </c>
      <c r="F14" s="434"/>
      <c r="G14" s="434"/>
      <c r="H14" s="434"/>
      <c r="I14" s="435" t="s">
        <v>569</v>
      </c>
      <c r="J14" s="515"/>
      <c r="K14" s="515"/>
      <c r="L14" s="515"/>
      <c r="M14" s="515"/>
      <c r="N14" s="515"/>
      <c r="O14" s="515"/>
      <c r="P14" s="515"/>
      <c r="Q14" s="429"/>
      <c r="R14" s="430"/>
      <c r="S14" s="430"/>
      <c r="T14" s="430"/>
      <c r="U14" s="431"/>
      <c r="Y14" s="2" t="s">
        <v>413</v>
      </c>
      <c r="Z14" s="8"/>
    </row>
    <row r="15" spans="1:29" ht="70.05" customHeight="1">
      <c r="B15" s="475" t="s">
        <v>448</v>
      </c>
      <c r="C15" s="396" t="s">
        <v>450</v>
      </c>
      <c r="D15" s="396"/>
      <c r="E15" s="516" t="s">
        <v>570</v>
      </c>
      <c r="F15" s="516"/>
      <c r="G15" s="516"/>
      <c r="H15" s="516"/>
      <c r="I15" s="516"/>
      <c r="J15" s="516"/>
      <c r="K15" s="516"/>
      <c r="L15" s="516"/>
      <c r="M15" s="516"/>
      <c r="N15" s="516"/>
      <c r="O15" s="516"/>
      <c r="P15" s="516"/>
      <c r="Q15" s="404"/>
      <c r="R15" s="405"/>
      <c r="S15" s="405"/>
      <c r="T15" s="405"/>
      <c r="U15" s="406"/>
      <c r="Y15" s="2" t="s">
        <v>414</v>
      </c>
      <c r="Z15" s="8"/>
    </row>
    <row r="16" spans="1:29" ht="40.049999999999997" customHeight="1" thickBot="1">
      <c r="B16" s="476"/>
      <c r="C16" s="397"/>
      <c r="D16" s="397"/>
      <c r="E16" s="517"/>
      <c r="F16" s="517"/>
      <c r="G16" s="517"/>
      <c r="H16" s="517"/>
      <c r="I16" s="517"/>
      <c r="J16" s="517"/>
      <c r="K16" s="517"/>
      <c r="L16" s="517"/>
      <c r="M16" s="517"/>
      <c r="N16" s="517"/>
      <c r="O16" s="517"/>
      <c r="P16" s="517"/>
      <c r="Q16" s="407"/>
      <c r="R16" s="408"/>
      <c r="S16" s="408"/>
      <c r="T16" s="408"/>
      <c r="U16" s="409"/>
      <c r="Y16" s="2" t="s">
        <v>415</v>
      </c>
    </row>
    <row r="17" spans="2:25" ht="40.049999999999997" customHeight="1">
      <c r="B17" s="484" t="s">
        <v>449</v>
      </c>
      <c r="C17" s="499" t="s">
        <v>451</v>
      </c>
      <c r="D17" s="500"/>
      <c r="E17" s="417" t="s">
        <v>571</v>
      </c>
      <c r="F17" s="418"/>
      <c r="G17" s="418"/>
      <c r="H17" s="418"/>
      <c r="I17" s="418"/>
      <c r="J17" s="418"/>
      <c r="K17" s="418"/>
      <c r="L17" s="418"/>
      <c r="M17" s="418"/>
      <c r="N17" s="418"/>
      <c r="O17" s="418"/>
      <c r="P17" s="419"/>
      <c r="Q17" s="404"/>
      <c r="R17" s="405"/>
      <c r="S17" s="405"/>
      <c r="T17" s="405"/>
      <c r="U17" s="406"/>
      <c r="Y17" s="2" t="s">
        <v>416</v>
      </c>
    </row>
    <row r="18" spans="2:25" ht="40.049999999999997" customHeight="1" thickBot="1">
      <c r="B18" s="481"/>
      <c r="C18" s="501"/>
      <c r="D18" s="502"/>
      <c r="E18" s="420"/>
      <c r="F18" s="421"/>
      <c r="G18" s="421"/>
      <c r="H18" s="421"/>
      <c r="I18" s="421"/>
      <c r="J18" s="421"/>
      <c r="K18" s="421"/>
      <c r="L18" s="421"/>
      <c r="M18" s="421"/>
      <c r="N18" s="421"/>
      <c r="O18" s="421"/>
      <c r="P18" s="422"/>
      <c r="Q18" s="407"/>
      <c r="R18" s="408"/>
      <c r="S18" s="408"/>
      <c r="T18" s="408"/>
      <c r="U18" s="409"/>
      <c r="Y18" s="2" t="s">
        <v>417</v>
      </c>
    </row>
    <row r="19" spans="2:25" ht="40.049999999999997" customHeight="1">
      <c r="B19" s="480" t="s">
        <v>459</v>
      </c>
      <c r="C19" s="489" t="s">
        <v>455</v>
      </c>
      <c r="D19" s="490"/>
      <c r="E19" s="491" t="s">
        <v>467</v>
      </c>
      <c r="F19" s="492"/>
      <c r="G19" s="492"/>
      <c r="H19" s="492"/>
      <c r="I19" s="492"/>
      <c r="J19" s="492"/>
      <c r="K19" s="491" t="s">
        <v>453</v>
      </c>
      <c r="L19" s="492"/>
      <c r="M19" s="493"/>
      <c r="N19" s="492" t="s">
        <v>454</v>
      </c>
      <c r="O19" s="492"/>
      <c r="P19" s="493"/>
      <c r="Q19" s="426" t="s">
        <v>529</v>
      </c>
      <c r="R19" s="427"/>
      <c r="S19" s="427"/>
      <c r="T19" s="427"/>
      <c r="U19" s="428"/>
    </row>
    <row r="20" spans="2:25" ht="40.049999999999997" customHeight="1">
      <c r="B20" s="480"/>
      <c r="C20" s="482" t="s">
        <v>468</v>
      </c>
      <c r="D20" s="179" t="s">
        <v>465</v>
      </c>
      <c r="E20" s="494" t="s">
        <v>572</v>
      </c>
      <c r="F20" s="494"/>
      <c r="G20" s="494"/>
      <c r="H20" s="494"/>
      <c r="I20" s="494"/>
      <c r="J20" s="495"/>
      <c r="K20" s="494" t="s">
        <v>573</v>
      </c>
      <c r="L20" s="494"/>
      <c r="M20" s="494"/>
      <c r="N20" s="496" t="s">
        <v>574</v>
      </c>
      <c r="O20" s="494"/>
      <c r="P20" s="494"/>
      <c r="Q20" s="426"/>
      <c r="R20" s="427"/>
      <c r="S20" s="427"/>
      <c r="T20" s="427"/>
      <c r="U20" s="428"/>
    </row>
    <row r="21" spans="2:25" ht="40.049999999999997" customHeight="1">
      <c r="B21" s="480"/>
      <c r="C21" s="482"/>
      <c r="D21" s="180" t="s">
        <v>457</v>
      </c>
      <c r="E21" s="436" t="s">
        <v>575</v>
      </c>
      <c r="F21" s="436"/>
      <c r="G21" s="436"/>
      <c r="H21" s="436"/>
      <c r="I21" s="436"/>
      <c r="J21" s="437"/>
      <c r="K21" s="436" t="s">
        <v>576</v>
      </c>
      <c r="L21" s="436"/>
      <c r="M21" s="436"/>
      <c r="N21" s="438" t="s">
        <v>577</v>
      </c>
      <c r="O21" s="436"/>
      <c r="P21" s="436"/>
      <c r="Q21" s="426"/>
      <c r="R21" s="427"/>
      <c r="S21" s="427"/>
      <c r="T21" s="427"/>
      <c r="U21" s="428"/>
    </row>
    <row r="22" spans="2:25" ht="40.049999999999997" customHeight="1">
      <c r="B22" s="480"/>
      <c r="C22" s="482"/>
      <c r="D22" s="180" t="s">
        <v>445</v>
      </c>
      <c r="E22" s="436" t="s">
        <v>578</v>
      </c>
      <c r="F22" s="436"/>
      <c r="G22" s="436"/>
      <c r="H22" s="436"/>
      <c r="I22" s="436"/>
      <c r="J22" s="437"/>
      <c r="K22" s="436" t="s">
        <v>579</v>
      </c>
      <c r="L22" s="436"/>
      <c r="M22" s="436"/>
      <c r="N22" s="438" t="s">
        <v>580</v>
      </c>
      <c r="O22" s="436"/>
      <c r="P22" s="436"/>
      <c r="Q22" s="426"/>
      <c r="R22" s="427"/>
      <c r="S22" s="427"/>
      <c r="T22" s="427"/>
      <c r="U22" s="428"/>
    </row>
    <row r="23" spans="2:25" ht="40.049999999999997" customHeight="1">
      <c r="B23" s="480"/>
      <c r="C23" s="482"/>
      <c r="D23" s="138"/>
      <c r="E23" s="439"/>
      <c r="F23" s="439"/>
      <c r="G23" s="439"/>
      <c r="H23" s="439"/>
      <c r="I23" s="439"/>
      <c r="J23" s="440"/>
      <c r="K23" s="439"/>
      <c r="L23" s="439"/>
      <c r="M23" s="439"/>
      <c r="N23" s="485"/>
      <c r="O23" s="439"/>
      <c r="P23" s="439"/>
      <c r="Q23" s="426"/>
      <c r="R23" s="427"/>
      <c r="S23" s="427"/>
      <c r="T23" s="427"/>
      <c r="U23" s="428"/>
    </row>
    <row r="24" spans="2:25" ht="40.049999999999997" customHeight="1" thickBot="1">
      <c r="B24" s="481"/>
      <c r="C24" s="483"/>
      <c r="D24" s="141"/>
      <c r="E24" s="486"/>
      <c r="F24" s="486"/>
      <c r="G24" s="486"/>
      <c r="H24" s="486"/>
      <c r="I24" s="486"/>
      <c r="J24" s="487"/>
      <c r="K24" s="486"/>
      <c r="L24" s="486"/>
      <c r="M24" s="486"/>
      <c r="N24" s="488"/>
      <c r="O24" s="486"/>
      <c r="P24" s="486"/>
      <c r="Q24" s="429"/>
      <c r="R24" s="430"/>
      <c r="S24" s="430"/>
      <c r="T24" s="430"/>
      <c r="U24" s="431"/>
    </row>
    <row r="25" spans="2:25" ht="40.049999999999997" customHeight="1" thickBot="1">
      <c r="B25" s="147"/>
      <c r="C25" s="413" t="s">
        <v>426</v>
      </c>
      <c r="D25" s="413"/>
      <c r="E25" s="413"/>
      <c r="F25" s="413"/>
      <c r="G25" s="413"/>
      <c r="H25" s="413"/>
      <c r="I25" s="413"/>
      <c r="J25" s="413"/>
      <c r="K25" s="413"/>
      <c r="L25" s="413"/>
      <c r="M25" s="413"/>
      <c r="N25" s="413"/>
      <c r="O25" s="413"/>
      <c r="P25" s="413"/>
      <c r="Q25" s="413"/>
      <c r="R25" s="413"/>
      <c r="S25" s="413"/>
      <c r="T25" s="413"/>
      <c r="U25" s="414"/>
    </row>
    <row r="26" spans="2:25" ht="42" customHeight="1">
      <c r="B26" s="148"/>
      <c r="C26" s="415"/>
      <c r="D26" s="416"/>
      <c r="E26" s="416"/>
      <c r="F26" s="416"/>
      <c r="G26" s="416"/>
      <c r="H26" s="416"/>
      <c r="I26" s="416"/>
      <c r="J26" s="398" t="s">
        <v>421</v>
      </c>
      <c r="K26" s="398"/>
      <c r="L26" s="398"/>
      <c r="M26" s="398" t="s">
        <v>422</v>
      </c>
      <c r="N26" s="398"/>
      <c r="O26" s="398"/>
      <c r="P26" s="398" t="s">
        <v>423</v>
      </c>
      <c r="Q26" s="398"/>
      <c r="R26" s="398"/>
      <c r="S26" s="410" t="s">
        <v>581</v>
      </c>
      <c r="T26" s="411"/>
      <c r="U26" s="412"/>
    </row>
    <row r="27" spans="2:25" ht="42" customHeight="1">
      <c r="B27" s="148"/>
      <c r="C27" s="348" t="s">
        <v>402</v>
      </c>
      <c r="D27" s="349"/>
      <c r="E27" s="432" t="s">
        <v>431</v>
      </c>
      <c r="F27" s="433"/>
      <c r="G27" s="433"/>
      <c r="H27" s="134" t="s">
        <v>436</v>
      </c>
      <c r="I27" s="135" t="s">
        <v>183</v>
      </c>
      <c r="J27" s="352">
        <f>'３_経費計算書'!L67</f>
        <v>3345000</v>
      </c>
      <c r="K27" s="352"/>
      <c r="L27" s="352"/>
      <c r="M27" s="352">
        <f>'３_経費計算書'!I67</f>
        <v>3000000</v>
      </c>
      <c r="N27" s="352"/>
      <c r="O27" s="352"/>
      <c r="P27" s="352">
        <f>MIN(ROUNDDOWN(M27*4/5,-3),IF(E7="○",2500000,IF('１_基本情報'!F18&gt;=31,2500000,IF('１_基本情報'!F18&gt;=21,2000000,IF('１_基本情報'!F18=11,1500000,IF('１_基本情報'!F18&gt;=1,1000000,0))))))</f>
        <v>2400000</v>
      </c>
      <c r="Q27" s="352"/>
      <c r="R27" s="352"/>
      <c r="S27" s="342">
        <f>MIN(P27+P28,IF(E7="○",2500000,IF('１_基本情報'!F18&gt;=31,2500000,IF('１_基本情報'!F18&gt;=21,2000000,IF('１_基本情報'!F18=11,1500000,IF('１_基本情報'!F18&gt;=1,1000000,0))))))</f>
        <v>2500000</v>
      </c>
      <c r="T27" s="342"/>
      <c r="U27" s="343"/>
    </row>
    <row r="28" spans="2:25" ht="40.049999999999997" customHeight="1">
      <c r="B28" s="148"/>
      <c r="C28" s="348"/>
      <c r="D28" s="349"/>
      <c r="E28" s="355" t="s">
        <v>430</v>
      </c>
      <c r="F28" s="355"/>
      <c r="G28" s="355"/>
      <c r="H28" s="355"/>
      <c r="I28" s="136" t="s">
        <v>185</v>
      </c>
      <c r="J28" s="356">
        <f>'３_経費計算書'!L68</f>
        <v>0</v>
      </c>
      <c r="K28" s="356"/>
      <c r="L28" s="356"/>
      <c r="M28" s="356">
        <f>'３_経費計算書'!I68</f>
        <v>450000</v>
      </c>
      <c r="N28" s="356"/>
      <c r="O28" s="356"/>
      <c r="P28" s="356">
        <f>MIN(E10*100000,ROUNDDOWN(M28*4/5,-3))</f>
        <v>300000</v>
      </c>
      <c r="Q28" s="356"/>
      <c r="R28" s="356"/>
      <c r="S28" s="353"/>
      <c r="T28" s="353"/>
      <c r="U28" s="354"/>
    </row>
    <row r="29" spans="2:25" ht="40.049999999999997" customHeight="1" thickBot="1">
      <c r="B29" s="131"/>
      <c r="C29" s="339" t="s">
        <v>425</v>
      </c>
      <c r="D29" s="340"/>
      <c r="E29" s="340"/>
      <c r="F29" s="340"/>
      <c r="G29" s="340"/>
      <c r="H29" s="340"/>
      <c r="I29" s="341"/>
      <c r="J29" s="337">
        <f>SUM(J27:L28)</f>
        <v>3345000</v>
      </c>
      <c r="K29" s="337"/>
      <c r="L29" s="337"/>
      <c r="M29" s="337">
        <f>SUM(M27:O28)</f>
        <v>3450000</v>
      </c>
      <c r="N29" s="337"/>
      <c r="O29" s="337"/>
      <c r="P29" s="337">
        <f>SUM(P27:R28)</f>
        <v>2700000</v>
      </c>
      <c r="Q29" s="337"/>
      <c r="R29" s="337"/>
      <c r="S29" s="337">
        <f>SUM(S27:U28)</f>
        <v>2500000</v>
      </c>
      <c r="T29" s="337"/>
      <c r="U29" s="338"/>
    </row>
    <row r="30" spans="2:25" s="197" customFormat="1" ht="40.049999999999997" customHeight="1" thickTop="1" thickBot="1">
      <c r="B30" s="198"/>
      <c r="C30" s="503" t="s">
        <v>607</v>
      </c>
      <c r="D30" s="504"/>
      <c r="E30" s="505" t="s">
        <v>608</v>
      </c>
      <c r="F30" s="505"/>
      <c r="G30" s="505"/>
      <c r="H30" s="505"/>
      <c r="I30" s="505"/>
      <c r="J30" s="505"/>
      <c r="K30" s="505"/>
      <c r="L30" s="199" t="str">
        <f>IF(OR('１_基本情報'!F15=リスト!C3,'１_基本情報'!F15=リスト!C4,'１_基本情報'!F15=リスト!C5,'１_基本情報'!F15=リスト!C6,'１_基本情報'!F15=リスト!C20,'１_基本情報'!F15=リスト!C30,'１_基本情報'!F15=リスト!C32),"●","")</f>
        <v/>
      </c>
      <c r="M30" s="506" t="s">
        <v>609</v>
      </c>
      <c r="N30" s="506"/>
      <c r="O30" s="506"/>
      <c r="P30" s="506"/>
      <c r="Q30" s="506"/>
      <c r="R30" s="200" t="str">
        <f>IF('2_業務改善計画（厚生労働省提出様式）'!C61="５事業所以上とデータ連携を実施（令和７年度中の予定を含む）","●","")</f>
        <v/>
      </c>
      <c r="S30" s="507">
        <f>IF(AND(L30="●",R30="●"),50000,0)</f>
        <v>0</v>
      </c>
      <c r="T30" s="507"/>
      <c r="U30" s="508"/>
    </row>
    <row r="31" spans="2:25" s="197" customFormat="1" ht="42" customHeight="1" thickTop="1" thickBot="1">
      <c r="B31" s="201"/>
      <c r="C31" s="509" t="s">
        <v>610</v>
      </c>
      <c r="D31" s="510"/>
      <c r="E31" s="510"/>
      <c r="F31" s="510"/>
      <c r="G31" s="510"/>
      <c r="H31" s="510"/>
      <c r="I31" s="510"/>
      <c r="J31" s="510"/>
      <c r="K31" s="510"/>
      <c r="L31" s="510"/>
      <c r="M31" s="510"/>
      <c r="N31" s="510"/>
      <c r="O31" s="510"/>
      <c r="P31" s="510"/>
      <c r="Q31" s="510"/>
      <c r="R31" s="510"/>
      <c r="S31" s="511">
        <f>S27+S30</f>
        <v>2500000</v>
      </c>
      <c r="T31" s="512"/>
      <c r="U31" s="513"/>
    </row>
    <row r="32" spans="2:25" ht="42" customHeight="1">
      <c r="B32" s="132"/>
    </row>
    <row r="33" spans="2:2" ht="42" customHeight="1">
      <c r="B33" s="132"/>
    </row>
    <row r="34" spans="2:2" ht="42" customHeight="1">
      <c r="B34" s="132"/>
    </row>
    <row r="35" spans="2:2" ht="42" customHeight="1">
      <c r="B35" s="132"/>
    </row>
    <row r="36" spans="2:2" ht="42" customHeight="1"/>
    <row r="37" spans="2:2" ht="42" customHeight="1"/>
    <row r="38" spans="2:2" ht="42" customHeight="1"/>
    <row r="39" spans="2:2" ht="42" customHeight="1"/>
    <row r="40" spans="2:2" ht="42" customHeight="1"/>
    <row r="41" spans="2:2" ht="42" customHeight="1"/>
    <row r="42" spans="2:2" ht="42" customHeight="1"/>
    <row r="43" spans="2:2" ht="42" customHeight="1"/>
    <row r="44" spans="2:2" ht="42" customHeight="1"/>
    <row r="45" spans="2:2" ht="42" customHeight="1"/>
    <row r="46" spans="2:2" ht="42" customHeight="1"/>
    <row r="47" spans="2:2" ht="42" customHeight="1"/>
    <row r="48" spans="2:2" ht="42" customHeight="1"/>
    <row r="49" ht="42" customHeight="1"/>
    <row r="50" ht="42" customHeight="1"/>
    <row r="51" ht="42" customHeight="1"/>
    <row r="52" ht="42" customHeight="1"/>
    <row r="53" ht="42" customHeight="1"/>
    <row r="54" ht="42" customHeight="1"/>
    <row r="55" ht="42" customHeight="1"/>
    <row r="56" ht="42" customHeight="1"/>
    <row r="57" ht="42" customHeight="1"/>
    <row r="58" ht="42" customHeight="1"/>
    <row r="59" ht="42" customHeight="1"/>
  </sheetData>
  <mergeCells count="94">
    <mergeCell ref="Q9:U9"/>
    <mergeCell ref="C10:D10"/>
    <mergeCell ref="E10:P10"/>
    <mergeCell ref="B17:B18"/>
    <mergeCell ref="C17:D18"/>
    <mergeCell ref="E17:P18"/>
    <mergeCell ref="B12:B14"/>
    <mergeCell ref="Q10:U10"/>
    <mergeCell ref="C11:D11"/>
    <mergeCell ref="Q11:U11"/>
    <mergeCell ref="J27:L27"/>
    <mergeCell ref="S29:U29"/>
    <mergeCell ref="Q8:U8"/>
    <mergeCell ref="F7:J7"/>
    <mergeCell ref="L7:P7"/>
    <mergeCell ref="E11:P11"/>
    <mergeCell ref="Q7:U7"/>
    <mergeCell ref="M27:O27"/>
    <mergeCell ref="P27:R27"/>
    <mergeCell ref="C29:I29"/>
    <mergeCell ref="J29:L29"/>
    <mergeCell ref="M29:O29"/>
    <mergeCell ref="P29:R29"/>
    <mergeCell ref="C20:C24"/>
    <mergeCell ref="E20:J20"/>
    <mergeCell ref="K20:M20"/>
    <mergeCell ref="Q15:U16"/>
    <mergeCell ref="Q12:U14"/>
    <mergeCell ref="S27:U28"/>
    <mergeCell ref="E28:H28"/>
    <mergeCell ref="J28:L28"/>
    <mergeCell ref="M28:O28"/>
    <mergeCell ref="P28:R28"/>
    <mergeCell ref="Q19:U24"/>
    <mergeCell ref="C25:U25"/>
    <mergeCell ref="C26:I26"/>
    <mergeCell ref="J26:L26"/>
    <mergeCell ref="M26:O26"/>
    <mergeCell ref="P26:R26"/>
    <mergeCell ref="S26:U26"/>
    <mergeCell ref="C27:D28"/>
    <mergeCell ref="E27:G27"/>
    <mergeCell ref="Q17:U18"/>
    <mergeCell ref="B15:B16"/>
    <mergeCell ref="C15:D16"/>
    <mergeCell ref="E15:P16"/>
    <mergeCell ref="B19:B24"/>
    <mergeCell ref="C19:D19"/>
    <mergeCell ref="E19:J19"/>
    <mergeCell ref="K19:M19"/>
    <mergeCell ref="N19:P19"/>
    <mergeCell ref="N23:P23"/>
    <mergeCell ref="N22:P22"/>
    <mergeCell ref="E24:J24"/>
    <mergeCell ref="K24:M24"/>
    <mergeCell ref="N24:P24"/>
    <mergeCell ref="E21:J21"/>
    <mergeCell ref="K21:M21"/>
    <mergeCell ref="N21:P21"/>
    <mergeCell ref="E22:J22"/>
    <mergeCell ref="K22:M22"/>
    <mergeCell ref="E23:J23"/>
    <mergeCell ref="F12:H12"/>
    <mergeCell ref="J12:L12"/>
    <mergeCell ref="N12:P12"/>
    <mergeCell ref="N13:P13"/>
    <mergeCell ref="E14:H14"/>
    <mergeCell ref="I14:P14"/>
    <mergeCell ref="K23:M23"/>
    <mergeCell ref="N20:P20"/>
    <mergeCell ref="C7:D7"/>
    <mergeCell ref="B5:B7"/>
    <mergeCell ref="C5:D5"/>
    <mergeCell ref="F13:H13"/>
    <mergeCell ref="J13:L13"/>
    <mergeCell ref="E5:P5"/>
    <mergeCell ref="E6:P6"/>
    <mergeCell ref="E9:P9"/>
    <mergeCell ref="C12:D14"/>
    <mergeCell ref="B9:B10"/>
    <mergeCell ref="C8:D8"/>
    <mergeCell ref="E8:P8"/>
    <mergeCell ref="C9:D9"/>
    <mergeCell ref="C4:D4"/>
    <mergeCell ref="E4:P4"/>
    <mergeCell ref="Q4:U4"/>
    <mergeCell ref="Q5:U5"/>
    <mergeCell ref="Q6:U6"/>
    <mergeCell ref="C30:D30"/>
    <mergeCell ref="E30:K30"/>
    <mergeCell ref="M30:Q30"/>
    <mergeCell ref="S30:U30"/>
    <mergeCell ref="C31:R31"/>
    <mergeCell ref="S31:U31"/>
  </mergeCells>
  <phoneticPr fontId="1"/>
  <dataValidations count="3">
    <dataValidation type="list" allowBlank="1" showInputMessage="1" showErrorMessage="1" sqref="D20:D24" xr:uid="{00000000-0002-0000-0400-000000000000}">
      <formula1>$AC$6:$AC$12</formula1>
    </dataValidation>
    <dataValidation type="list" allowBlank="1" showInputMessage="1" showErrorMessage="1" sqref="E7 K7" xr:uid="{00000000-0002-0000-0400-000001000000}">
      <formula1>$AB$6</formula1>
    </dataValidation>
    <dataValidation type="list" allowBlank="1" showInputMessage="1" showErrorMessage="1" sqref="E11" xr:uid="{00000000-0002-0000-0400-000002000000}">
      <formula1>$AA$6:$AA$8</formula1>
    </dataValidation>
  </dataValidations>
  <printOptions horizontalCentered="1"/>
  <pageMargins left="0.31496062992125984" right="0.31496062992125984" top="0.74803149606299213" bottom="0.74803149606299213" header="0.31496062992125984" footer="0.31496062992125984"/>
  <rowBreaks count="1" manualBreakCount="1">
    <brk id="25" max="20"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70C0"/>
    <pageSetUpPr fitToPage="1"/>
  </sheetPr>
  <dimension ref="A1:AE58"/>
  <sheetViews>
    <sheetView view="pageBreakPreview" zoomScaleNormal="100" zoomScaleSheetLayoutView="100" workbookViewId="0">
      <pane ySplit="1" topLeftCell="A15" activePane="bottomLeft" state="frozen"/>
      <selection activeCell="G38" sqref="G38 J38"/>
      <selection pane="bottomLeft" activeCell="E19" sqref="E19:J19"/>
    </sheetView>
  </sheetViews>
  <sheetFormatPr defaultColWidth="9" defaultRowHeight="13.2"/>
  <cols>
    <col min="1" max="1" width="3.59765625" style="2" customWidth="1"/>
    <col min="2" max="2" width="3.69921875" style="7" customWidth="1"/>
    <col min="3" max="3" width="4" style="2" customWidth="1"/>
    <col min="4" max="4" width="22" style="2" customWidth="1"/>
    <col min="5" max="16" width="7.69921875" style="2" customWidth="1"/>
    <col min="17" max="20" width="7.09765625" style="2" customWidth="1"/>
    <col min="21" max="21" width="7.796875" style="2" customWidth="1"/>
    <col min="22" max="22" width="2.5" style="2" customWidth="1"/>
    <col min="23" max="25" width="9" style="2"/>
    <col min="26" max="26" width="11.19921875" style="2" bestFit="1" customWidth="1"/>
    <col min="27" max="16384" width="9" style="2"/>
  </cols>
  <sheetData>
    <row r="1" spans="1:31" ht="26.25" customHeight="1">
      <c r="A1" s="22" t="s">
        <v>470</v>
      </c>
      <c r="B1" s="1"/>
    </row>
    <row r="2" spans="1:31" ht="23.25" customHeight="1">
      <c r="A2" s="1" t="s">
        <v>490</v>
      </c>
      <c r="B2" s="18" t="s">
        <v>491</v>
      </c>
      <c r="C2" s="10"/>
      <c r="D2" s="10"/>
    </row>
    <row r="3" spans="1:31" ht="6" customHeight="1" thickBot="1">
      <c r="A3" s="10"/>
      <c r="B3" s="9"/>
      <c r="C3" s="9"/>
      <c r="D3" s="9"/>
      <c r="E3" s="6"/>
      <c r="F3" s="6"/>
    </row>
    <row r="4" spans="1:31" ht="37.5" customHeight="1" thickBot="1">
      <c r="B4" s="140" t="s">
        <v>12</v>
      </c>
      <c r="C4" s="357" t="s">
        <v>6</v>
      </c>
      <c r="D4" s="358"/>
      <c r="E4" s="357" t="s">
        <v>7</v>
      </c>
      <c r="F4" s="358"/>
      <c r="G4" s="358"/>
      <c r="H4" s="358"/>
      <c r="I4" s="358"/>
      <c r="J4" s="358"/>
      <c r="K4" s="358"/>
      <c r="L4" s="358"/>
      <c r="M4" s="358"/>
      <c r="N4" s="358"/>
      <c r="O4" s="358"/>
      <c r="P4" s="359"/>
      <c r="Q4" s="357" t="s">
        <v>13</v>
      </c>
      <c r="R4" s="358"/>
      <c r="S4" s="358"/>
      <c r="T4" s="358"/>
      <c r="U4" s="360"/>
    </row>
    <row r="5" spans="1:31" ht="40.049999999999997" customHeight="1">
      <c r="B5" s="149" t="s">
        <v>23</v>
      </c>
      <c r="C5" s="377" t="s">
        <v>175</v>
      </c>
      <c r="D5" s="378"/>
      <c r="E5" s="379" t="s">
        <v>596</v>
      </c>
      <c r="F5" s="380"/>
      <c r="G5" s="380"/>
      <c r="H5" s="380"/>
      <c r="I5" s="380"/>
      <c r="J5" s="380"/>
      <c r="K5" s="380"/>
      <c r="L5" s="380"/>
      <c r="M5" s="380"/>
      <c r="N5" s="380"/>
      <c r="O5" s="380"/>
      <c r="P5" s="381"/>
      <c r="Q5" s="382"/>
      <c r="R5" s="383"/>
      <c r="S5" s="383"/>
      <c r="T5" s="383"/>
      <c r="U5" s="384"/>
      <c r="Y5" s="2" t="s">
        <v>5</v>
      </c>
      <c r="AA5" s="2" t="s">
        <v>4</v>
      </c>
      <c r="AB5" s="2" t="s">
        <v>463</v>
      </c>
      <c r="AC5" s="2" t="s">
        <v>452</v>
      </c>
      <c r="AE5" s="2" t="s">
        <v>492</v>
      </c>
    </row>
    <row r="6" spans="1:31" ht="40.049999999999997" customHeight="1" thickBot="1">
      <c r="B6" s="150" t="s">
        <v>26</v>
      </c>
      <c r="C6" s="514" t="s">
        <v>492</v>
      </c>
      <c r="D6" s="386"/>
      <c r="E6" s="523" t="s">
        <v>493</v>
      </c>
      <c r="F6" s="524"/>
      <c r="G6" s="524"/>
      <c r="H6" s="524"/>
      <c r="I6" s="524"/>
      <c r="J6" s="524"/>
      <c r="K6" s="524"/>
      <c r="L6" s="524"/>
      <c r="M6" s="524"/>
      <c r="N6" s="524"/>
      <c r="O6" s="524"/>
      <c r="P6" s="525"/>
      <c r="Q6" s="390"/>
      <c r="R6" s="391"/>
      <c r="S6" s="391"/>
      <c r="T6" s="391"/>
      <c r="U6" s="392"/>
      <c r="Y6" s="2" t="s">
        <v>407</v>
      </c>
      <c r="Z6" s="8">
        <v>1000000</v>
      </c>
      <c r="AA6" s="2" t="s">
        <v>10</v>
      </c>
      <c r="AB6" s="2" t="s">
        <v>464</v>
      </c>
      <c r="AC6" s="2" t="s">
        <v>456</v>
      </c>
      <c r="AE6" s="2" t="s">
        <v>495</v>
      </c>
    </row>
    <row r="7" spans="1:31" ht="40.049999999999997" customHeight="1" thickBot="1">
      <c r="B7" s="151" t="s">
        <v>27</v>
      </c>
      <c r="C7" s="464" t="s">
        <v>496</v>
      </c>
      <c r="D7" s="465"/>
      <c r="E7" s="387">
        <v>1</v>
      </c>
      <c r="F7" s="388"/>
      <c r="G7" s="388"/>
      <c r="H7" s="388"/>
      <c r="I7" s="388"/>
      <c r="J7" s="388"/>
      <c r="K7" s="388"/>
      <c r="L7" s="388"/>
      <c r="M7" s="388"/>
      <c r="N7" s="388"/>
      <c r="O7" s="388"/>
      <c r="P7" s="389"/>
      <c r="Q7" s="444" t="s">
        <v>499</v>
      </c>
      <c r="R7" s="445"/>
      <c r="S7" s="445"/>
      <c r="T7" s="445"/>
      <c r="U7" s="446"/>
      <c r="Y7" s="2" t="s">
        <v>408</v>
      </c>
      <c r="Z7" s="8">
        <v>1000000</v>
      </c>
      <c r="AA7" s="2" t="s">
        <v>11</v>
      </c>
      <c r="AC7" s="2" t="s">
        <v>457</v>
      </c>
      <c r="AE7" s="2" t="s">
        <v>493</v>
      </c>
    </row>
    <row r="8" spans="1:31" ht="40.049999999999997" customHeight="1" thickBot="1">
      <c r="B8" s="143" t="s">
        <v>481</v>
      </c>
      <c r="C8" s="399" t="s">
        <v>4</v>
      </c>
      <c r="D8" s="400"/>
      <c r="E8" s="519" t="s">
        <v>583</v>
      </c>
      <c r="F8" s="520"/>
      <c r="G8" s="520"/>
      <c r="H8" s="520"/>
      <c r="I8" s="520"/>
      <c r="J8" s="520"/>
      <c r="K8" s="520"/>
      <c r="L8" s="520"/>
      <c r="M8" s="520"/>
      <c r="N8" s="520"/>
      <c r="O8" s="520"/>
      <c r="P8" s="521"/>
      <c r="Q8" s="401"/>
      <c r="R8" s="402"/>
      <c r="S8" s="402"/>
      <c r="T8" s="402"/>
      <c r="U8" s="403"/>
      <c r="Y8" s="2" t="s">
        <v>409</v>
      </c>
      <c r="Z8" s="8">
        <v>300000</v>
      </c>
      <c r="AA8" s="2" t="s">
        <v>157</v>
      </c>
      <c r="AC8" s="2" t="s">
        <v>458</v>
      </c>
      <c r="AE8" s="2" t="s">
        <v>494</v>
      </c>
    </row>
    <row r="9" spans="1:31" ht="40.049999999999997" customHeight="1">
      <c r="B9" s="448" t="s">
        <v>501</v>
      </c>
      <c r="C9" s="451" t="s">
        <v>443</v>
      </c>
      <c r="D9" s="452"/>
      <c r="E9" s="154" t="str">
        <f>IF(OR('2_業務改善計画（厚生労働省提出様式）'!C21="○",'2_業務改善計画（厚生労働省提出様式）'!E21="○"),"○","")</f>
        <v>○</v>
      </c>
      <c r="F9" s="463" t="s">
        <v>521</v>
      </c>
      <c r="G9" s="463"/>
      <c r="H9" s="463"/>
      <c r="I9" s="156" t="str">
        <f>IF('2_業務改善計画（厚生労働省提出様式）'!E21="○","○","")</f>
        <v>○</v>
      </c>
      <c r="J9" s="463" t="s">
        <v>522</v>
      </c>
      <c r="K9" s="463"/>
      <c r="L9" s="463"/>
      <c r="M9" s="156" t="str">
        <f>IF(OR('2_業務改善計画（厚生労働省提出様式）'!C19="○",'2_業務改善計画（厚生労働省提出様式）'!C22="○"),"○","")</f>
        <v>○</v>
      </c>
      <c r="N9" s="463" t="s">
        <v>523</v>
      </c>
      <c r="O9" s="463"/>
      <c r="P9" s="463"/>
      <c r="Q9" s="423" t="s">
        <v>526</v>
      </c>
      <c r="R9" s="424"/>
      <c r="S9" s="424"/>
      <c r="T9" s="424"/>
      <c r="U9" s="425"/>
      <c r="Y9" s="2" t="s">
        <v>410</v>
      </c>
      <c r="Z9" s="8">
        <v>300000</v>
      </c>
      <c r="AC9" s="2" t="s">
        <v>465</v>
      </c>
      <c r="AE9" s="2" t="s">
        <v>169</v>
      </c>
    </row>
    <row r="10" spans="1:31" ht="40.049999999999997" customHeight="1">
      <c r="B10" s="449"/>
      <c r="C10" s="453"/>
      <c r="D10" s="454"/>
      <c r="E10" s="155" t="str">
        <f>IF(OR('2_業務改善計画（厚生労働省提出様式）'!C20="○",'2_業務改善計画（厚生労働省提出様式）'!E20="○"),"○","")</f>
        <v/>
      </c>
      <c r="F10" s="447" t="s">
        <v>524</v>
      </c>
      <c r="G10" s="447"/>
      <c r="H10" s="447"/>
      <c r="I10" s="157" t="str">
        <f>IF('2_業務改善計画（厚生労働省提出様式）'!E19="○","○","")</f>
        <v/>
      </c>
      <c r="J10" s="447" t="s">
        <v>444</v>
      </c>
      <c r="K10" s="447"/>
      <c r="L10" s="447"/>
      <c r="M10" s="157" t="str">
        <f>IF('2_業務改善計画（厚生労働省提出様式）'!C23="○","○","")</f>
        <v/>
      </c>
      <c r="N10" s="447" t="s">
        <v>525</v>
      </c>
      <c r="O10" s="447"/>
      <c r="P10" s="447"/>
      <c r="Q10" s="426"/>
      <c r="R10" s="427"/>
      <c r="S10" s="427"/>
      <c r="T10" s="427"/>
      <c r="U10" s="428"/>
      <c r="Y10" s="2" t="s">
        <v>411</v>
      </c>
      <c r="Z10" s="8">
        <v>1000000</v>
      </c>
      <c r="AC10" s="2" t="s">
        <v>445</v>
      </c>
    </row>
    <row r="11" spans="1:31" ht="79.95" customHeight="1" thickBot="1">
      <c r="B11" s="450"/>
      <c r="C11" s="455"/>
      <c r="D11" s="456"/>
      <c r="E11" s="434" t="s">
        <v>447</v>
      </c>
      <c r="F11" s="434"/>
      <c r="G11" s="434"/>
      <c r="H11" s="434"/>
      <c r="I11" s="522" t="s">
        <v>597</v>
      </c>
      <c r="J11" s="522"/>
      <c r="K11" s="522"/>
      <c r="L11" s="522"/>
      <c r="M11" s="522"/>
      <c r="N11" s="522"/>
      <c r="O11" s="522"/>
      <c r="P11" s="522"/>
      <c r="Q11" s="429"/>
      <c r="R11" s="430"/>
      <c r="S11" s="430"/>
      <c r="T11" s="430"/>
      <c r="U11" s="431"/>
      <c r="Y11" s="2" t="s">
        <v>207</v>
      </c>
      <c r="Z11" s="8"/>
      <c r="AC11" s="2" t="s">
        <v>466</v>
      </c>
    </row>
    <row r="12" spans="1:31" ht="70.05" customHeight="1">
      <c r="B12" s="475" t="s">
        <v>502</v>
      </c>
      <c r="C12" s="396" t="s">
        <v>450</v>
      </c>
      <c r="D12" s="396"/>
      <c r="E12" s="526" t="s">
        <v>598</v>
      </c>
      <c r="F12" s="526"/>
      <c r="G12" s="526"/>
      <c r="H12" s="526"/>
      <c r="I12" s="526"/>
      <c r="J12" s="526"/>
      <c r="K12" s="526"/>
      <c r="L12" s="526"/>
      <c r="M12" s="526"/>
      <c r="N12" s="526"/>
      <c r="O12" s="526"/>
      <c r="P12" s="526"/>
      <c r="Q12" s="404"/>
      <c r="R12" s="405"/>
      <c r="S12" s="405"/>
      <c r="T12" s="405"/>
      <c r="U12" s="406"/>
      <c r="Y12" s="2" t="s">
        <v>210</v>
      </c>
      <c r="Z12" s="8"/>
      <c r="AC12" s="2" t="s">
        <v>446</v>
      </c>
    </row>
    <row r="13" spans="1:31" ht="40.049999999999997" customHeight="1" thickBot="1">
      <c r="B13" s="476"/>
      <c r="C13" s="397"/>
      <c r="D13" s="397"/>
      <c r="E13" s="527"/>
      <c r="F13" s="527"/>
      <c r="G13" s="527"/>
      <c r="H13" s="527"/>
      <c r="I13" s="527"/>
      <c r="J13" s="527"/>
      <c r="K13" s="527"/>
      <c r="L13" s="527"/>
      <c r="M13" s="527"/>
      <c r="N13" s="527"/>
      <c r="O13" s="527"/>
      <c r="P13" s="527"/>
      <c r="Q13" s="407"/>
      <c r="R13" s="408"/>
      <c r="S13" s="408"/>
      <c r="T13" s="408"/>
      <c r="U13" s="409"/>
      <c r="Y13" s="2" t="s">
        <v>213</v>
      </c>
      <c r="Z13" s="8"/>
    </row>
    <row r="14" spans="1:31" ht="40.049999999999997" customHeight="1">
      <c r="B14" s="484" t="s">
        <v>503</v>
      </c>
      <c r="C14" s="499" t="s">
        <v>451</v>
      </c>
      <c r="D14" s="500"/>
      <c r="E14" s="417" t="s">
        <v>599</v>
      </c>
      <c r="F14" s="528"/>
      <c r="G14" s="528"/>
      <c r="H14" s="528"/>
      <c r="I14" s="528"/>
      <c r="J14" s="528"/>
      <c r="K14" s="528"/>
      <c r="L14" s="528"/>
      <c r="M14" s="528"/>
      <c r="N14" s="528"/>
      <c r="O14" s="528"/>
      <c r="P14" s="529"/>
      <c r="Q14" s="404"/>
      <c r="R14" s="405"/>
      <c r="S14" s="405"/>
      <c r="T14" s="405"/>
      <c r="U14" s="406"/>
      <c r="Y14" s="2" t="s">
        <v>413</v>
      </c>
      <c r="Z14" s="8"/>
    </row>
    <row r="15" spans="1:31" ht="40.049999999999997" customHeight="1" thickBot="1">
      <c r="B15" s="481"/>
      <c r="C15" s="501"/>
      <c r="D15" s="502"/>
      <c r="E15" s="530"/>
      <c r="F15" s="531"/>
      <c r="G15" s="531"/>
      <c r="H15" s="531"/>
      <c r="I15" s="531"/>
      <c r="J15" s="531"/>
      <c r="K15" s="531"/>
      <c r="L15" s="531"/>
      <c r="M15" s="531"/>
      <c r="N15" s="531"/>
      <c r="O15" s="531"/>
      <c r="P15" s="532"/>
      <c r="Q15" s="407"/>
      <c r="R15" s="408"/>
      <c r="S15" s="408"/>
      <c r="T15" s="408"/>
      <c r="U15" s="409"/>
      <c r="Y15" s="2" t="s">
        <v>414</v>
      </c>
      <c r="Z15" s="8"/>
    </row>
    <row r="16" spans="1:31" ht="40.049999999999997" customHeight="1">
      <c r="B16" s="480" t="s">
        <v>504</v>
      </c>
      <c r="C16" s="489" t="s">
        <v>455</v>
      </c>
      <c r="D16" s="490"/>
      <c r="E16" s="491" t="s">
        <v>467</v>
      </c>
      <c r="F16" s="492"/>
      <c r="G16" s="492"/>
      <c r="H16" s="492"/>
      <c r="I16" s="492"/>
      <c r="J16" s="492"/>
      <c r="K16" s="491" t="s">
        <v>453</v>
      </c>
      <c r="L16" s="492"/>
      <c r="M16" s="493"/>
      <c r="N16" s="492" t="s">
        <v>454</v>
      </c>
      <c r="O16" s="492"/>
      <c r="P16" s="493"/>
      <c r="Q16" s="426" t="s">
        <v>600</v>
      </c>
      <c r="R16" s="427"/>
      <c r="S16" s="427"/>
      <c r="T16" s="427"/>
      <c r="U16" s="428"/>
      <c r="Y16" s="2" t="s">
        <v>415</v>
      </c>
    </row>
    <row r="17" spans="2:25" ht="40.049999999999997" customHeight="1">
      <c r="B17" s="480"/>
      <c r="C17" s="482" t="s">
        <v>468</v>
      </c>
      <c r="D17" s="179" t="s">
        <v>457</v>
      </c>
      <c r="E17" s="494" t="s">
        <v>601</v>
      </c>
      <c r="F17" s="494"/>
      <c r="G17" s="494"/>
      <c r="H17" s="494"/>
      <c r="I17" s="494"/>
      <c r="J17" s="495"/>
      <c r="K17" s="494" t="s">
        <v>621</v>
      </c>
      <c r="L17" s="494"/>
      <c r="M17" s="494"/>
      <c r="N17" s="496" t="s">
        <v>622</v>
      </c>
      <c r="O17" s="494"/>
      <c r="P17" s="494"/>
      <c r="Q17" s="426"/>
      <c r="R17" s="427"/>
      <c r="S17" s="427"/>
      <c r="T17" s="427"/>
      <c r="U17" s="428"/>
      <c r="Y17" s="2" t="s">
        <v>416</v>
      </c>
    </row>
    <row r="18" spans="2:25" ht="40.049999999999997" customHeight="1">
      <c r="B18" s="480"/>
      <c r="C18" s="482"/>
      <c r="D18" s="180" t="s">
        <v>457</v>
      </c>
      <c r="E18" s="436" t="s">
        <v>602</v>
      </c>
      <c r="F18" s="436"/>
      <c r="G18" s="436"/>
      <c r="H18" s="436"/>
      <c r="I18" s="436"/>
      <c r="J18" s="437"/>
      <c r="K18" s="436" t="s">
        <v>577</v>
      </c>
      <c r="L18" s="436"/>
      <c r="M18" s="436"/>
      <c r="N18" s="438" t="s">
        <v>603</v>
      </c>
      <c r="O18" s="436"/>
      <c r="P18" s="436"/>
      <c r="Q18" s="426"/>
      <c r="R18" s="427"/>
      <c r="S18" s="427"/>
      <c r="T18" s="427"/>
      <c r="U18" s="428"/>
      <c r="Y18" s="2" t="s">
        <v>417</v>
      </c>
    </row>
    <row r="19" spans="2:25" ht="40.049999999999997" customHeight="1">
      <c r="B19" s="480"/>
      <c r="C19" s="482"/>
      <c r="D19" s="180" t="s">
        <v>466</v>
      </c>
      <c r="E19" s="436" t="s">
        <v>604</v>
      </c>
      <c r="F19" s="436"/>
      <c r="G19" s="436"/>
      <c r="H19" s="436"/>
      <c r="I19" s="436"/>
      <c r="J19" s="437"/>
      <c r="K19" s="436" t="s">
        <v>555</v>
      </c>
      <c r="L19" s="436"/>
      <c r="M19" s="436"/>
      <c r="N19" s="438" t="s">
        <v>561</v>
      </c>
      <c r="O19" s="436"/>
      <c r="P19" s="436"/>
      <c r="Q19" s="426"/>
      <c r="R19" s="427"/>
      <c r="S19" s="427"/>
      <c r="T19" s="427"/>
      <c r="U19" s="428"/>
    </row>
    <row r="20" spans="2:25" ht="40.049999999999997" customHeight="1">
      <c r="B20" s="480"/>
      <c r="C20" s="482"/>
      <c r="D20" s="138"/>
      <c r="E20" s="439"/>
      <c r="F20" s="439"/>
      <c r="G20" s="439"/>
      <c r="H20" s="439"/>
      <c r="I20" s="439"/>
      <c r="J20" s="440"/>
      <c r="K20" s="439"/>
      <c r="L20" s="439"/>
      <c r="M20" s="439"/>
      <c r="N20" s="485"/>
      <c r="O20" s="439"/>
      <c r="P20" s="439"/>
      <c r="Q20" s="426"/>
      <c r="R20" s="427"/>
      <c r="S20" s="427"/>
      <c r="T20" s="427"/>
      <c r="U20" s="428"/>
    </row>
    <row r="21" spans="2:25" ht="40.049999999999997" customHeight="1" thickBot="1">
      <c r="B21" s="481"/>
      <c r="C21" s="483"/>
      <c r="D21" s="141"/>
      <c r="E21" s="486"/>
      <c r="F21" s="486"/>
      <c r="G21" s="486"/>
      <c r="H21" s="486"/>
      <c r="I21" s="486"/>
      <c r="J21" s="487"/>
      <c r="K21" s="486"/>
      <c r="L21" s="486"/>
      <c r="M21" s="486"/>
      <c r="N21" s="488"/>
      <c r="O21" s="486"/>
      <c r="P21" s="486"/>
      <c r="Q21" s="429"/>
      <c r="R21" s="430"/>
      <c r="S21" s="430"/>
      <c r="T21" s="430"/>
      <c r="U21" s="431"/>
    </row>
    <row r="22" spans="2:25" ht="40.049999999999997" customHeight="1" thickBot="1">
      <c r="B22" s="147"/>
      <c r="C22" s="413" t="s">
        <v>426</v>
      </c>
      <c r="D22" s="413"/>
      <c r="E22" s="413"/>
      <c r="F22" s="413"/>
      <c r="G22" s="413"/>
      <c r="H22" s="413"/>
      <c r="I22" s="413"/>
      <c r="J22" s="413"/>
      <c r="K22" s="413"/>
      <c r="L22" s="413"/>
      <c r="M22" s="413"/>
      <c r="N22" s="413"/>
      <c r="O22" s="413"/>
      <c r="P22" s="413"/>
      <c r="Q22" s="413"/>
      <c r="R22" s="413"/>
      <c r="S22" s="413"/>
      <c r="T22" s="413"/>
      <c r="U22" s="414"/>
    </row>
    <row r="23" spans="2:25" ht="42" customHeight="1">
      <c r="B23" s="148"/>
      <c r="C23" s="415"/>
      <c r="D23" s="416"/>
      <c r="E23" s="416"/>
      <c r="F23" s="416"/>
      <c r="G23" s="416"/>
      <c r="H23" s="416"/>
      <c r="I23" s="416"/>
      <c r="J23" s="398" t="s">
        <v>421</v>
      </c>
      <c r="K23" s="398"/>
      <c r="L23" s="398"/>
      <c r="M23" s="398" t="s">
        <v>422</v>
      </c>
      <c r="N23" s="398"/>
      <c r="O23" s="398"/>
      <c r="P23" s="398" t="s">
        <v>423</v>
      </c>
      <c r="Q23" s="398"/>
      <c r="R23" s="398"/>
      <c r="S23" s="410" t="s">
        <v>424</v>
      </c>
      <c r="T23" s="411"/>
      <c r="U23" s="412"/>
    </row>
    <row r="24" spans="2:25" ht="60" customHeight="1">
      <c r="B24" s="148"/>
      <c r="C24" s="348" t="s">
        <v>174</v>
      </c>
      <c r="D24" s="349"/>
      <c r="E24" s="536" t="s">
        <v>431</v>
      </c>
      <c r="F24" s="537"/>
      <c r="G24" s="537"/>
      <c r="H24" s="537"/>
      <c r="I24" s="538"/>
      <c r="J24" s="533">
        <f>'３_経費計算書'!L69</f>
        <v>5500000</v>
      </c>
      <c r="K24" s="533"/>
      <c r="L24" s="533"/>
      <c r="M24" s="533">
        <f>'３_経費計算書'!I69</f>
        <v>5000000</v>
      </c>
      <c r="N24" s="533"/>
      <c r="O24" s="533"/>
      <c r="P24" s="533">
        <f>MIN(ROUNDDOWN(M24*4/5,-3),IF('１_基本情報'!F18&gt;=31,2500000,IF('１_基本情報'!F18&gt;=21,2000000,IF('１_基本情報'!F18=11,1500000,IF('１_基本情報'!F18&gt;=1,1000000,0)))))</f>
        <v>2500000</v>
      </c>
      <c r="Q24" s="533"/>
      <c r="R24" s="533"/>
      <c r="S24" s="534">
        <f>P24</f>
        <v>2500000</v>
      </c>
      <c r="T24" s="534"/>
      <c r="U24" s="535"/>
    </row>
    <row r="25" spans="2:25" ht="60" customHeight="1" thickBot="1">
      <c r="B25" s="131"/>
      <c r="C25" s="339" t="s">
        <v>425</v>
      </c>
      <c r="D25" s="340"/>
      <c r="E25" s="340"/>
      <c r="F25" s="340"/>
      <c r="G25" s="340"/>
      <c r="H25" s="340"/>
      <c r="I25" s="341"/>
      <c r="J25" s="337">
        <f>SUM(J24:L24)</f>
        <v>5500000</v>
      </c>
      <c r="K25" s="337"/>
      <c r="L25" s="337"/>
      <c r="M25" s="337">
        <f>SUM(M24:O24)</f>
        <v>5000000</v>
      </c>
      <c r="N25" s="337"/>
      <c r="O25" s="337"/>
      <c r="P25" s="337">
        <f>SUM(P24:R24)</f>
        <v>2500000</v>
      </c>
      <c r="Q25" s="337"/>
      <c r="R25" s="337"/>
      <c r="S25" s="337">
        <f>SUM(S24:U24)</f>
        <v>2500000</v>
      </c>
      <c r="T25" s="337"/>
      <c r="U25" s="338"/>
    </row>
    <row r="26" spans="2:25" ht="60" customHeight="1">
      <c r="B26" s="132"/>
    </row>
    <row r="27" spans="2:25" ht="42" customHeight="1">
      <c r="B27" s="132"/>
    </row>
    <row r="28" spans="2:25" ht="60" customHeight="1">
      <c r="B28" s="132"/>
    </row>
    <row r="29" spans="2:25" ht="30" customHeight="1">
      <c r="B29" s="132"/>
    </row>
    <row r="30" spans="2:25" ht="42" customHeight="1">
      <c r="B30" s="132"/>
    </row>
    <row r="31" spans="2:25" ht="42" customHeight="1">
      <c r="B31" s="132"/>
    </row>
    <row r="32" spans="2:25" ht="42" customHeight="1"/>
    <row r="33" ht="42" customHeight="1"/>
    <row r="34" ht="42" customHeight="1"/>
    <row r="35" ht="42" customHeight="1"/>
    <row r="36" ht="42" customHeight="1"/>
    <row r="37" ht="42" customHeight="1"/>
    <row r="38" ht="42" customHeight="1"/>
    <row r="39" ht="42" customHeight="1"/>
    <row r="40" ht="42" customHeight="1"/>
    <row r="41" ht="42" customHeight="1"/>
    <row r="42" ht="42" customHeight="1"/>
    <row r="43" ht="42" customHeight="1"/>
    <row r="44" ht="42" customHeight="1"/>
    <row r="45" ht="42" customHeight="1"/>
    <row r="46" ht="42" customHeight="1"/>
    <row r="47" ht="42" customHeight="1"/>
    <row r="48" ht="42" customHeight="1"/>
    <row r="49" ht="42" customHeight="1"/>
    <row r="50" ht="42" customHeight="1"/>
    <row r="51" ht="42" customHeight="1"/>
    <row r="52" ht="42" customHeight="1"/>
    <row r="53" ht="42" customHeight="1"/>
    <row r="54" ht="42" customHeight="1"/>
    <row r="55" ht="42" customHeight="1"/>
    <row r="56" ht="42" customHeight="1"/>
    <row r="57" ht="42" customHeight="1"/>
    <row r="58" ht="42" customHeight="1"/>
  </sheetData>
  <mergeCells count="73">
    <mergeCell ref="S25:U25"/>
    <mergeCell ref="C24:D24"/>
    <mergeCell ref="J24:L24"/>
    <mergeCell ref="M24:O24"/>
    <mergeCell ref="P24:R24"/>
    <mergeCell ref="S24:U24"/>
    <mergeCell ref="E24:I24"/>
    <mergeCell ref="C25:I25"/>
    <mergeCell ref="J25:L25"/>
    <mergeCell ref="M25:O25"/>
    <mergeCell ref="P25:R25"/>
    <mergeCell ref="C22:U22"/>
    <mergeCell ref="C23:I23"/>
    <mergeCell ref="J23:L23"/>
    <mergeCell ref="M23:O23"/>
    <mergeCell ref="P23:R23"/>
    <mergeCell ref="S23:U23"/>
    <mergeCell ref="E20:J20"/>
    <mergeCell ref="K20:M20"/>
    <mergeCell ref="N20:P20"/>
    <mergeCell ref="E21:J21"/>
    <mergeCell ref="K21:M21"/>
    <mergeCell ref="K18:M18"/>
    <mergeCell ref="N18:P18"/>
    <mergeCell ref="E19:J19"/>
    <mergeCell ref="K19:M19"/>
    <mergeCell ref="N19:P19"/>
    <mergeCell ref="B14:B15"/>
    <mergeCell ref="C14:D15"/>
    <mergeCell ref="E14:P15"/>
    <mergeCell ref="Q14:U15"/>
    <mergeCell ref="Q16:U21"/>
    <mergeCell ref="C17:C21"/>
    <mergeCell ref="E17:J17"/>
    <mergeCell ref="K17:M17"/>
    <mergeCell ref="N17:P17"/>
    <mergeCell ref="N21:P21"/>
    <mergeCell ref="B16:B21"/>
    <mergeCell ref="C16:D16"/>
    <mergeCell ref="E16:J16"/>
    <mergeCell ref="K16:M16"/>
    <mergeCell ref="N16:P16"/>
    <mergeCell ref="E18:J18"/>
    <mergeCell ref="B12:B13"/>
    <mergeCell ref="C12:D13"/>
    <mergeCell ref="E12:P13"/>
    <mergeCell ref="B9:B11"/>
    <mergeCell ref="Q12:U13"/>
    <mergeCell ref="Q6:U6"/>
    <mergeCell ref="C7:D7"/>
    <mergeCell ref="E7:P7"/>
    <mergeCell ref="Q7:U7"/>
    <mergeCell ref="E6:P6"/>
    <mergeCell ref="C6:D6"/>
    <mergeCell ref="C8:D8"/>
    <mergeCell ref="E8:P8"/>
    <mergeCell ref="Q8:U8"/>
    <mergeCell ref="J10:L10"/>
    <mergeCell ref="N10:P10"/>
    <mergeCell ref="Q9:U11"/>
    <mergeCell ref="C9:D11"/>
    <mergeCell ref="F9:H9"/>
    <mergeCell ref="J9:L9"/>
    <mergeCell ref="N9:P9"/>
    <mergeCell ref="F10:H10"/>
    <mergeCell ref="E11:H11"/>
    <mergeCell ref="I11:P11"/>
    <mergeCell ref="C4:D4"/>
    <mergeCell ref="E4:P4"/>
    <mergeCell ref="Q4:U4"/>
    <mergeCell ref="C5:D5"/>
    <mergeCell ref="E5:P5"/>
    <mergeCell ref="Q5:U5"/>
  </mergeCells>
  <phoneticPr fontId="1"/>
  <dataValidations count="3">
    <dataValidation type="list" allowBlank="1" showInputMessage="1" showErrorMessage="1" sqref="E8" xr:uid="{00000000-0002-0000-0600-000000000000}">
      <formula1>$AA$6:$AA$8</formula1>
    </dataValidation>
    <dataValidation type="list" allowBlank="1" showInputMessage="1" showErrorMessage="1" sqref="D17:D21" xr:uid="{00000000-0002-0000-0600-000001000000}">
      <formula1>$AC$6:$AC$12</formula1>
    </dataValidation>
    <dataValidation type="list" allowBlank="1" showInputMessage="1" showErrorMessage="1" sqref="E6:P6" xr:uid="{00000000-0002-0000-0600-000002000000}">
      <formula1>$AE$6:$AE$9</formula1>
    </dataValidation>
  </dataValidations>
  <printOptions horizontalCentered="1"/>
  <pageMargins left="0.31496062992125984" right="0.31496062992125984" top="0.74803149606299213" bottom="0.74803149606299213" header="0.31496062992125984" footer="0.31496062992125984"/>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70C0"/>
    <pageSetUpPr fitToPage="1"/>
  </sheetPr>
  <dimension ref="A1:AC60"/>
  <sheetViews>
    <sheetView view="pageBreakPreview" zoomScaleNormal="100" zoomScaleSheetLayoutView="100" workbookViewId="0">
      <pane ySplit="1" topLeftCell="A21" activePane="bottomLeft" state="frozen"/>
      <selection activeCell="G38" sqref="G38 J38"/>
      <selection pane="bottomLeft" activeCell="M30" sqref="M30:O30"/>
    </sheetView>
  </sheetViews>
  <sheetFormatPr defaultColWidth="9" defaultRowHeight="13.2"/>
  <cols>
    <col min="1" max="1" width="3.59765625" style="2" customWidth="1"/>
    <col min="2" max="2" width="3.69921875" style="7" customWidth="1"/>
    <col min="3" max="3" width="4" style="2" customWidth="1"/>
    <col min="4" max="4" width="22" style="2" customWidth="1"/>
    <col min="5" max="16" width="7.69921875" style="2" customWidth="1"/>
    <col min="17" max="20" width="7.09765625" style="2" customWidth="1"/>
    <col min="21" max="21" width="7.796875" style="2" customWidth="1"/>
    <col min="22" max="22" width="2.5" style="2" customWidth="1"/>
    <col min="23" max="25" width="9" style="2"/>
    <col min="26" max="26" width="11.19921875" style="2" bestFit="1" customWidth="1"/>
    <col min="27" max="16384" width="9" style="2"/>
  </cols>
  <sheetData>
    <row r="1" spans="1:29" ht="26.25" customHeight="1">
      <c r="A1" s="22" t="s">
        <v>461</v>
      </c>
      <c r="B1" s="1"/>
    </row>
    <row r="2" spans="1:29" ht="23.25" customHeight="1">
      <c r="A2" s="1" t="s">
        <v>488</v>
      </c>
      <c r="B2" s="18" t="s">
        <v>489</v>
      </c>
      <c r="C2" s="10"/>
      <c r="D2" s="10"/>
    </row>
    <row r="3" spans="1:29" ht="6" customHeight="1" thickBot="1">
      <c r="A3" s="10"/>
      <c r="B3" s="9"/>
      <c r="C3" s="9"/>
      <c r="D3" s="9"/>
      <c r="E3" s="6"/>
      <c r="F3" s="6"/>
    </row>
    <row r="4" spans="1:29" ht="37.5" customHeight="1" thickBot="1">
      <c r="B4" s="140" t="s">
        <v>12</v>
      </c>
      <c r="C4" s="357" t="s">
        <v>6</v>
      </c>
      <c r="D4" s="358"/>
      <c r="E4" s="357" t="s">
        <v>7</v>
      </c>
      <c r="F4" s="358"/>
      <c r="G4" s="358"/>
      <c r="H4" s="358"/>
      <c r="I4" s="358"/>
      <c r="J4" s="358"/>
      <c r="K4" s="358"/>
      <c r="L4" s="358"/>
      <c r="M4" s="358"/>
      <c r="N4" s="358"/>
      <c r="O4" s="358"/>
      <c r="P4" s="359"/>
      <c r="Q4" s="357" t="s">
        <v>13</v>
      </c>
      <c r="R4" s="358"/>
      <c r="S4" s="358"/>
      <c r="T4" s="358"/>
      <c r="U4" s="360"/>
    </row>
    <row r="5" spans="1:29" ht="40.049999999999997" customHeight="1" thickTop="1" thickBot="1">
      <c r="B5" s="145" t="s">
        <v>24</v>
      </c>
      <c r="C5" s="369" t="s">
        <v>22</v>
      </c>
      <c r="D5" s="370"/>
      <c r="E5" s="539" t="s">
        <v>483</v>
      </c>
      <c r="F5" s="540"/>
      <c r="G5" s="540"/>
      <c r="H5" s="540"/>
      <c r="I5" s="540"/>
      <c r="J5" s="540"/>
      <c r="K5" s="540" t="s">
        <v>484</v>
      </c>
      <c r="L5" s="540"/>
      <c r="M5" s="540"/>
      <c r="N5" s="540"/>
      <c r="O5" s="540"/>
      <c r="P5" s="541"/>
      <c r="Q5" s="366"/>
      <c r="R5" s="367"/>
      <c r="S5" s="367"/>
      <c r="T5" s="367"/>
      <c r="U5" s="368"/>
    </row>
    <row r="6" spans="1:29" ht="40.049999999999997" customHeight="1" thickBot="1">
      <c r="B6" s="146" t="s">
        <v>25</v>
      </c>
      <c r="C6" s="399" t="s">
        <v>5</v>
      </c>
      <c r="D6" s="400"/>
      <c r="E6" s="542" t="s">
        <v>168</v>
      </c>
      <c r="F6" s="543"/>
      <c r="G6" s="543"/>
      <c r="H6" s="543"/>
      <c r="I6" s="543"/>
      <c r="J6" s="543"/>
      <c r="K6" s="457" t="s">
        <v>413</v>
      </c>
      <c r="L6" s="458"/>
      <c r="M6" s="458"/>
      <c r="N6" s="458"/>
      <c r="O6" s="458"/>
      <c r="P6" s="459"/>
      <c r="Q6" s="401" t="s">
        <v>15</v>
      </c>
      <c r="R6" s="402"/>
      <c r="S6" s="402"/>
      <c r="T6" s="402"/>
      <c r="U6" s="403"/>
      <c r="Y6" s="2" t="s">
        <v>5</v>
      </c>
      <c r="AA6" s="2" t="s">
        <v>4</v>
      </c>
      <c r="AB6" s="2" t="s">
        <v>463</v>
      </c>
      <c r="AC6" s="2" t="s">
        <v>452</v>
      </c>
    </row>
    <row r="7" spans="1:29" ht="40.049999999999997" customHeight="1">
      <c r="B7" s="460" t="s">
        <v>31</v>
      </c>
      <c r="C7" s="377" t="s">
        <v>170</v>
      </c>
      <c r="D7" s="378"/>
      <c r="E7" s="379" t="s">
        <v>548</v>
      </c>
      <c r="F7" s="380"/>
      <c r="G7" s="380"/>
      <c r="H7" s="380"/>
      <c r="I7" s="380"/>
      <c r="J7" s="380"/>
      <c r="K7" s="379" t="s">
        <v>565</v>
      </c>
      <c r="L7" s="380"/>
      <c r="M7" s="380"/>
      <c r="N7" s="380"/>
      <c r="O7" s="380"/>
      <c r="P7" s="381"/>
      <c r="Q7" s="382" t="s">
        <v>418</v>
      </c>
      <c r="R7" s="383"/>
      <c r="S7" s="383"/>
      <c r="T7" s="383"/>
      <c r="U7" s="384"/>
      <c r="Y7" s="2" t="s">
        <v>407</v>
      </c>
      <c r="Z7" s="8">
        <v>1000000</v>
      </c>
      <c r="AA7" s="2" t="s">
        <v>10</v>
      </c>
      <c r="AB7" s="2" t="s">
        <v>464</v>
      </c>
      <c r="AC7" s="2" t="s">
        <v>456</v>
      </c>
    </row>
    <row r="8" spans="1:29" ht="40.049999999999997" customHeight="1">
      <c r="B8" s="461"/>
      <c r="C8" s="139"/>
      <c r="D8" s="144" t="s">
        <v>405</v>
      </c>
      <c r="E8" s="393" t="s">
        <v>562</v>
      </c>
      <c r="F8" s="394"/>
      <c r="G8" s="394"/>
      <c r="H8" s="394"/>
      <c r="I8" s="394"/>
      <c r="J8" s="394"/>
      <c r="K8" s="393" t="s">
        <v>582</v>
      </c>
      <c r="L8" s="394"/>
      <c r="M8" s="394"/>
      <c r="N8" s="394"/>
      <c r="O8" s="394"/>
      <c r="P8" s="395"/>
      <c r="Q8" s="441" t="s">
        <v>406</v>
      </c>
      <c r="R8" s="442"/>
      <c r="S8" s="442"/>
      <c r="T8" s="442"/>
      <c r="U8" s="443"/>
      <c r="Y8" s="2" t="s">
        <v>408</v>
      </c>
      <c r="Z8" s="8">
        <v>1000000</v>
      </c>
      <c r="AA8" s="2" t="s">
        <v>11</v>
      </c>
      <c r="AC8" s="2" t="s">
        <v>457</v>
      </c>
    </row>
    <row r="9" spans="1:29" ht="40.049999999999997" customHeight="1" thickBot="1">
      <c r="B9" s="462"/>
      <c r="C9" s="385" t="s">
        <v>437</v>
      </c>
      <c r="D9" s="386"/>
      <c r="E9" s="387">
        <v>1</v>
      </c>
      <c r="F9" s="388"/>
      <c r="G9" s="388"/>
      <c r="H9" s="388"/>
      <c r="I9" s="388"/>
      <c r="J9" s="388"/>
      <c r="K9" s="387">
        <v>60</v>
      </c>
      <c r="L9" s="388"/>
      <c r="M9" s="388"/>
      <c r="N9" s="388"/>
      <c r="O9" s="388"/>
      <c r="P9" s="389"/>
      <c r="Q9" s="390" t="s">
        <v>476</v>
      </c>
      <c r="R9" s="391"/>
      <c r="S9" s="391"/>
      <c r="T9" s="391"/>
      <c r="U9" s="392"/>
      <c r="Y9" s="2" t="s">
        <v>409</v>
      </c>
      <c r="Z9" s="8">
        <v>300000</v>
      </c>
      <c r="AA9" s="2" t="s">
        <v>157</v>
      </c>
      <c r="AC9" s="2" t="s">
        <v>458</v>
      </c>
    </row>
    <row r="10" spans="1:29" ht="60" customHeight="1" thickBot="1">
      <c r="B10" s="152" t="s">
        <v>438</v>
      </c>
      <c r="C10" s="399" t="s">
        <v>497</v>
      </c>
      <c r="D10" s="400"/>
      <c r="E10" s="472" t="s">
        <v>563</v>
      </c>
      <c r="F10" s="473"/>
      <c r="G10" s="473"/>
      <c r="H10" s="473"/>
      <c r="I10" s="473"/>
      <c r="J10" s="473"/>
      <c r="K10" s="473"/>
      <c r="L10" s="473"/>
      <c r="M10" s="473"/>
      <c r="N10" s="473"/>
      <c r="O10" s="473"/>
      <c r="P10" s="474"/>
      <c r="Q10" s="477" t="s">
        <v>500</v>
      </c>
      <c r="R10" s="478"/>
      <c r="S10" s="478"/>
      <c r="T10" s="478"/>
      <c r="U10" s="479"/>
      <c r="Y10" s="2" t="s">
        <v>410</v>
      </c>
      <c r="Z10" s="8">
        <v>300000</v>
      </c>
      <c r="AC10" s="2" t="s">
        <v>465</v>
      </c>
    </row>
    <row r="11" spans="1:29" ht="40.049999999999997" customHeight="1">
      <c r="B11" s="449" t="s">
        <v>159</v>
      </c>
      <c r="C11" s="361" t="s">
        <v>441</v>
      </c>
      <c r="D11" s="362"/>
      <c r="E11" s="374" t="s">
        <v>567</v>
      </c>
      <c r="F11" s="375"/>
      <c r="G11" s="375"/>
      <c r="H11" s="375"/>
      <c r="I11" s="375"/>
      <c r="J11" s="375"/>
      <c r="K11" s="375"/>
      <c r="L11" s="375"/>
      <c r="M11" s="375"/>
      <c r="N11" s="375"/>
      <c r="O11" s="375"/>
      <c r="P11" s="376"/>
      <c r="Q11" s="363" t="s">
        <v>440</v>
      </c>
      <c r="R11" s="364"/>
      <c r="S11" s="364"/>
      <c r="T11" s="364"/>
      <c r="U11" s="365"/>
      <c r="Y11" s="2" t="s">
        <v>411</v>
      </c>
      <c r="Z11" s="8">
        <v>1000000</v>
      </c>
      <c r="AC11" s="2" t="s">
        <v>445</v>
      </c>
    </row>
    <row r="12" spans="1:29" ht="40.049999999999997" customHeight="1" thickBot="1">
      <c r="B12" s="450"/>
      <c r="C12" s="464" t="s">
        <v>439</v>
      </c>
      <c r="D12" s="465"/>
      <c r="E12" s="387">
        <v>10</v>
      </c>
      <c r="F12" s="388"/>
      <c r="G12" s="388"/>
      <c r="H12" s="388"/>
      <c r="I12" s="388"/>
      <c r="J12" s="388"/>
      <c r="K12" s="388"/>
      <c r="L12" s="388"/>
      <c r="M12" s="388"/>
      <c r="N12" s="388"/>
      <c r="O12" s="388"/>
      <c r="P12" s="389"/>
      <c r="Q12" s="444" t="s">
        <v>475</v>
      </c>
      <c r="R12" s="445"/>
      <c r="S12" s="445"/>
      <c r="T12" s="445"/>
      <c r="U12" s="446"/>
      <c r="Y12" s="2" t="s">
        <v>207</v>
      </c>
      <c r="Z12" s="8"/>
      <c r="AC12" s="2" t="s">
        <v>466</v>
      </c>
    </row>
    <row r="13" spans="1:29" ht="40.049999999999997" customHeight="1" thickBot="1">
      <c r="B13" s="143" t="s">
        <v>448</v>
      </c>
      <c r="C13" s="399" t="s">
        <v>4</v>
      </c>
      <c r="D13" s="400"/>
      <c r="E13" s="519" t="s">
        <v>583</v>
      </c>
      <c r="F13" s="520"/>
      <c r="G13" s="520"/>
      <c r="H13" s="520"/>
      <c r="I13" s="520"/>
      <c r="J13" s="520"/>
      <c r="K13" s="519" t="s">
        <v>10</v>
      </c>
      <c r="L13" s="520"/>
      <c r="M13" s="520"/>
      <c r="N13" s="520"/>
      <c r="O13" s="520"/>
      <c r="P13" s="521"/>
      <c r="Q13" s="401"/>
      <c r="R13" s="402"/>
      <c r="S13" s="402"/>
      <c r="T13" s="402"/>
      <c r="U13" s="403"/>
      <c r="Y13" s="2" t="s">
        <v>210</v>
      </c>
      <c r="Z13" s="8"/>
      <c r="AC13" s="2" t="s">
        <v>446</v>
      </c>
    </row>
    <row r="14" spans="1:29" ht="40.049999999999997" customHeight="1">
      <c r="B14" s="448" t="s">
        <v>449</v>
      </c>
      <c r="C14" s="451" t="s">
        <v>443</v>
      </c>
      <c r="D14" s="452"/>
      <c r="E14" s="154" t="str">
        <f>IF(OR('2_業務改善計画（厚生労働省提出様式）'!C21="○",'2_業務改善計画（厚生労働省提出様式）'!E21="○"),"○","")</f>
        <v>○</v>
      </c>
      <c r="F14" s="463" t="s">
        <v>521</v>
      </c>
      <c r="G14" s="463"/>
      <c r="H14" s="463"/>
      <c r="I14" s="156" t="str">
        <f>IF('2_業務改善計画（厚生労働省提出様式）'!E21="○","○","")</f>
        <v>○</v>
      </c>
      <c r="J14" s="463" t="s">
        <v>522</v>
      </c>
      <c r="K14" s="463"/>
      <c r="L14" s="463"/>
      <c r="M14" s="156" t="str">
        <f>IF(OR('2_業務改善計画（厚生労働省提出様式）'!C19="○",'2_業務改善計画（厚生労働省提出様式）'!C22="○"),"○","")</f>
        <v>○</v>
      </c>
      <c r="N14" s="463" t="s">
        <v>523</v>
      </c>
      <c r="O14" s="463"/>
      <c r="P14" s="463"/>
      <c r="Q14" s="423" t="s">
        <v>528</v>
      </c>
      <c r="R14" s="424"/>
      <c r="S14" s="424"/>
      <c r="T14" s="424"/>
      <c r="U14" s="425"/>
      <c r="Y14" s="2" t="s">
        <v>213</v>
      </c>
      <c r="Z14" s="8"/>
    </row>
    <row r="15" spans="1:29" ht="40.049999999999997" customHeight="1">
      <c r="B15" s="449"/>
      <c r="C15" s="453"/>
      <c r="D15" s="454"/>
      <c r="E15" s="155" t="str">
        <f>IF(OR('2_業務改善計画（厚生労働省提出様式）'!C20="○",'2_業務改善計画（厚生労働省提出様式）'!E20="○"),"○","")</f>
        <v/>
      </c>
      <c r="F15" s="447" t="s">
        <v>524</v>
      </c>
      <c r="G15" s="447"/>
      <c r="H15" s="447"/>
      <c r="I15" s="157" t="str">
        <f>IF('2_業務改善計画（厚生労働省提出様式）'!E19="○","○","")</f>
        <v/>
      </c>
      <c r="J15" s="447" t="s">
        <v>444</v>
      </c>
      <c r="K15" s="447"/>
      <c r="L15" s="447"/>
      <c r="M15" s="157" t="str">
        <f>IF('2_業務改善計画（厚生労働省提出様式）'!C23="○","○","")</f>
        <v/>
      </c>
      <c r="N15" s="447" t="s">
        <v>525</v>
      </c>
      <c r="O15" s="447"/>
      <c r="P15" s="447"/>
      <c r="Q15" s="426"/>
      <c r="R15" s="427"/>
      <c r="S15" s="427"/>
      <c r="T15" s="427"/>
      <c r="U15" s="428"/>
      <c r="Y15" s="2" t="s">
        <v>413</v>
      </c>
      <c r="Z15" s="8"/>
    </row>
    <row r="16" spans="1:29" ht="79.95" customHeight="1" thickBot="1">
      <c r="B16" s="450"/>
      <c r="C16" s="455"/>
      <c r="D16" s="456"/>
      <c r="E16" s="434" t="s">
        <v>447</v>
      </c>
      <c r="F16" s="434"/>
      <c r="G16" s="434"/>
      <c r="H16" s="434"/>
      <c r="I16" s="522" t="s">
        <v>584</v>
      </c>
      <c r="J16" s="544"/>
      <c r="K16" s="544"/>
      <c r="L16" s="544"/>
      <c r="M16" s="544"/>
      <c r="N16" s="544"/>
      <c r="O16" s="544"/>
      <c r="P16" s="544"/>
      <c r="Q16" s="429"/>
      <c r="R16" s="430"/>
      <c r="S16" s="430"/>
      <c r="T16" s="430"/>
      <c r="U16" s="431"/>
      <c r="Y16" s="2" t="s">
        <v>414</v>
      </c>
      <c r="Z16" s="8"/>
    </row>
    <row r="17" spans="2:25" ht="70.05" customHeight="1">
      <c r="B17" s="475" t="s">
        <v>459</v>
      </c>
      <c r="C17" s="396" t="s">
        <v>450</v>
      </c>
      <c r="D17" s="396"/>
      <c r="E17" s="516" t="s">
        <v>585</v>
      </c>
      <c r="F17" s="516"/>
      <c r="G17" s="516"/>
      <c r="H17" s="516"/>
      <c r="I17" s="516"/>
      <c r="J17" s="516"/>
      <c r="K17" s="516"/>
      <c r="L17" s="516"/>
      <c r="M17" s="516"/>
      <c r="N17" s="516"/>
      <c r="O17" s="516"/>
      <c r="P17" s="516"/>
      <c r="Q17" s="423" t="s">
        <v>527</v>
      </c>
      <c r="R17" s="424"/>
      <c r="S17" s="424"/>
      <c r="T17" s="424"/>
      <c r="U17" s="425"/>
      <c r="Y17" s="2" t="s">
        <v>415</v>
      </c>
    </row>
    <row r="18" spans="2:25" ht="40.049999999999997" customHeight="1" thickBot="1">
      <c r="B18" s="476"/>
      <c r="C18" s="397"/>
      <c r="D18" s="397"/>
      <c r="E18" s="517"/>
      <c r="F18" s="517"/>
      <c r="G18" s="517"/>
      <c r="H18" s="517"/>
      <c r="I18" s="517"/>
      <c r="J18" s="517"/>
      <c r="K18" s="517"/>
      <c r="L18" s="517"/>
      <c r="M18" s="517"/>
      <c r="N18" s="517"/>
      <c r="O18" s="517"/>
      <c r="P18" s="517"/>
      <c r="Q18" s="429"/>
      <c r="R18" s="430"/>
      <c r="S18" s="430"/>
      <c r="T18" s="430"/>
      <c r="U18" s="431"/>
      <c r="Y18" s="2" t="s">
        <v>416</v>
      </c>
    </row>
    <row r="19" spans="2:25" ht="40.049999999999997" customHeight="1">
      <c r="B19" s="484" t="s">
        <v>460</v>
      </c>
      <c r="C19" s="499" t="s">
        <v>451</v>
      </c>
      <c r="D19" s="500"/>
      <c r="E19" s="417" t="s">
        <v>586</v>
      </c>
      <c r="F19" s="528"/>
      <c r="G19" s="528"/>
      <c r="H19" s="528"/>
      <c r="I19" s="528"/>
      <c r="J19" s="528"/>
      <c r="K19" s="528"/>
      <c r="L19" s="528"/>
      <c r="M19" s="528"/>
      <c r="N19" s="528"/>
      <c r="O19" s="528"/>
      <c r="P19" s="529"/>
      <c r="Q19" s="404"/>
      <c r="R19" s="405"/>
      <c r="S19" s="405"/>
      <c r="T19" s="405"/>
      <c r="U19" s="406"/>
      <c r="Y19" s="2" t="s">
        <v>417</v>
      </c>
    </row>
    <row r="20" spans="2:25" ht="40.049999999999997" customHeight="1" thickBot="1">
      <c r="B20" s="481"/>
      <c r="C20" s="501"/>
      <c r="D20" s="502"/>
      <c r="E20" s="530"/>
      <c r="F20" s="531"/>
      <c r="G20" s="531"/>
      <c r="H20" s="531"/>
      <c r="I20" s="531"/>
      <c r="J20" s="531"/>
      <c r="K20" s="531"/>
      <c r="L20" s="531"/>
      <c r="M20" s="531"/>
      <c r="N20" s="531"/>
      <c r="O20" s="531"/>
      <c r="P20" s="532"/>
      <c r="Q20" s="407"/>
      <c r="R20" s="408"/>
      <c r="S20" s="408"/>
      <c r="T20" s="408"/>
      <c r="U20" s="409"/>
      <c r="Y20" s="2" t="s">
        <v>168</v>
      </c>
    </row>
    <row r="21" spans="2:25" ht="40.049999999999997" customHeight="1">
      <c r="B21" s="480" t="s">
        <v>498</v>
      </c>
      <c r="C21" s="489" t="s">
        <v>455</v>
      </c>
      <c r="D21" s="490"/>
      <c r="E21" s="491" t="s">
        <v>467</v>
      </c>
      <c r="F21" s="492"/>
      <c r="G21" s="492"/>
      <c r="H21" s="492"/>
      <c r="I21" s="492"/>
      <c r="J21" s="492"/>
      <c r="K21" s="491" t="s">
        <v>453</v>
      </c>
      <c r="L21" s="492"/>
      <c r="M21" s="493"/>
      <c r="N21" s="492" t="s">
        <v>454</v>
      </c>
      <c r="O21" s="492"/>
      <c r="P21" s="493"/>
      <c r="Q21" s="426" t="s">
        <v>529</v>
      </c>
      <c r="R21" s="427"/>
      <c r="S21" s="427"/>
      <c r="T21" s="427"/>
      <c r="U21" s="428"/>
    </row>
    <row r="22" spans="2:25" ht="40.049999999999997" customHeight="1">
      <c r="B22" s="480"/>
      <c r="C22" s="482" t="s">
        <v>468</v>
      </c>
      <c r="D22" s="179" t="s">
        <v>456</v>
      </c>
      <c r="E22" s="494" t="s">
        <v>587</v>
      </c>
      <c r="F22" s="494"/>
      <c r="G22" s="494"/>
      <c r="H22" s="494"/>
      <c r="I22" s="494"/>
      <c r="J22" s="495"/>
      <c r="K22" s="494" t="s">
        <v>560</v>
      </c>
      <c r="L22" s="494"/>
      <c r="M22" s="494"/>
      <c r="N22" s="496" t="s">
        <v>555</v>
      </c>
      <c r="O22" s="494"/>
      <c r="P22" s="494"/>
      <c r="Q22" s="426"/>
      <c r="R22" s="427"/>
      <c r="S22" s="427"/>
      <c r="T22" s="427"/>
      <c r="U22" s="428"/>
    </row>
    <row r="23" spans="2:25" ht="40.049999999999997" customHeight="1">
      <c r="B23" s="480"/>
      <c r="C23" s="482"/>
      <c r="D23" s="180" t="s">
        <v>458</v>
      </c>
      <c r="E23" s="436" t="s">
        <v>588</v>
      </c>
      <c r="F23" s="436"/>
      <c r="G23" s="436"/>
      <c r="H23" s="436"/>
      <c r="I23" s="436"/>
      <c r="J23" s="437"/>
      <c r="K23" s="436" t="s">
        <v>589</v>
      </c>
      <c r="L23" s="436"/>
      <c r="M23" s="436"/>
      <c r="N23" s="438" t="s">
        <v>590</v>
      </c>
      <c r="O23" s="436"/>
      <c r="P23" s="436"/>
      <c r="Q23" s="426"/>
      <c r="R23" s="427"/>
      <c r="S23" s="427"/>
      <c r="T23" s="427"/>
      <c r="U23" s="428"/>
    </row>
    <row r="24" spans="2:25" ht="40.049999999999997" customHeight="1">
      <c r="B24" s="480"/>
      <c r="C24" s="482"/>
      <c r="D24" s="180" t="s">
        <v>465</v>
      </c>
      <c r="E24" s="436" t="s">
        <v>591</v>
      </c>
      <c r="F24" s="436"/>
      <c r="G24" s="436"/>
      <c r="H24" s="436"/>
      <c r="I24" s="436"/>
      <c r="J24" s="437"/>
      <c r="K24" s="436" t="s">
        <v>573</v>
      </c>
      <c r="L24" s="436"/>
      <c r="M24" s="436"/>
      <c r="N24" s="438" t="s">
        <v>574</v>
      </c>
      <c r="O24" s="436"/>
      <c r="P24" s="436"/>
      <c r="Q24" s="426"/>
      <c r="R24" s="427"/>
      <c r="S24" s="427"/>
      <c r="T24" s="427"/>
      <c r="U24" s="428"/>
    </row>
    <row r="25" spans="2:25" ht="40.049999999999997" customHeight="1">
      <c r="B25" s="480"/>
      <c r="C25" s="482"/>
      <c r="D25" s="180" t="s">
        <v>466</v>
      </c>
      <c r="E25" s="436" t="s">
        <v>592</v>
      </c>
      <c r="F25" s="436"/>
      <c r="G25" s="436"/>
      <c r="H25" s="436"/>
      <c r="I25" s="436"/>
      <c r="J25" s="437"/>
      <c r="K25" s="436" t="s">
        <v>560</v>
      </c>
      <c r="L25" s="436"/>
      <c r="M25" s="436"/>
      <c r="N25" s="438" t="s">
        <v>561</v>
      </c>
      <c r="O25" s="436"/>
      <c r="P25" s="436"/>
      <c r="Q25" s="426"/>
      <c r="R25" s="427"/>
      <c r="S25" s="427"/>
      <c r="T25" s="427"/>
      <c r="U25" s="428"/>
    </row>
    <row r="26" spans="2:25" ht="40.049999999999997" customHeight="1" thickBot="1">
      <c r="B26" s="481"/>
      <c r="C26" s="483"/>
      <c r="D26" s="141"/>
      <c r="E26" s="486"/>
      <c r="F26" s="486"/>
      <c r="G26" s="486"/>
      <c r="H26" s="486"/>
      <c r="I26" s="486"/>
      <c r="J26" s="487"/>
      <c r="K26" s="486"/>
      <c r="L26" s="486"/>
      <c r="M26" s="486"/>
      <c r="N26" s="488"/>
      <c r="O26" s="486"/>
      <c r="P26" s="486"/>
      <c r="Q26" s="429"/>
      <c r="R26" s="430"/>
      <c r="S26" s="430"/>
      <c r="T26" s="430"/>
      <c r="U26" s="431"/>
    </row>
    <row r="27" spans="2:25" ht="40.049999999999997" customHeight="1" thickBot="1">
      <c r="B27" s="147"/>
      <c r="C27" s="413" t="s">
        <v>426</v>
      </c>
      <c r="D27" s="413"/>
      <c r="E27" s="413"/>
      <c r="F27" s="413"/>
      <c r="G27" s="413"/>
      <c r="H27" s="413"/>
      <c r="I27" s="413"/>
      <c r="J27" s="413"/>
      <c r="K27" s="413"/>
      <c r="L27" s="413"/>
      <c r="M27" s="413"/>
      <c r="N27" s="413"/>
      <c r="O27" s="413"/>
      <c r="P27" s="413"/>
      <c r="Q27" s="413"/>
      <c r="R27" s="413"/>
      <c r="S27" s="413"/>
      <c r="T27" s="413"/>
      <c r="U27" s="414"/>
    </row>
    <row r="28" spans="2:25" ht="42" customHeight="1">
      <c r="B28" s="148"/>
      <c r="C28" s="415"/>
      <c r="D28" s="416"/>
      <c r="E28" s="416"/>
      <c r="F28" s="416"/>
      <c r="G28" s="416"/>
      <c r="H28" s="416"/>
      <c r="I28" s="416"/>
      <c r="J28" s="398" t="s">
        <v>421</v>
      </c>
      <c r="K28" s="398"/>
      <c r="L28" s="398"/>
      <c r="M28" s="398" t="s">
        <v>422</v>
      </c>
      <c r="N28" s="398"/>
      <c r="O28" s="398"/>
      <c r="P28" s="398" t="s">
        <v>423</v>
      </c>
      <c r="Q28" s="398"/>
      <c r="R28" s="398"/>
      <c r="S28" s="410" t="s">
        <v>424</v>
      </c>
      <c r="T28" s="411"/>
      <c r="U28" s="412"/>
    </row>
    <row r="29" spans="2:25" ht="40.049999999999997" customHeight="1">
      <c r="B29" s="148"/>
      <c r="C29" s="348" t="s">
        <v>401</v>
      </c>
      <c r="D29" s="349"/>
      <c r="E29" s="432" t="s">
        <v>431</v>
      </c>
      <c r="F29" s="433"/>
      <c r="G29" s="433"/>
      <c r="H29" s="134" t="s">
        <v>436</v>
      </c>
      <c r="I29" s="135" t="s">
        <v>183</v>
      </c>
      <c r="J29" s="352">
        <f>'３_経費計算書'!L71</f>
        <v>9050000</v>
      </c>
      <c r="K29" s="352"/>
      <c r="L29" s="352"/>
      <c r="M29" s="352">
        <f>'３_経費計算書'!I71</f>
        <v>8200000</v>
      </c>
      <c r="N29" s="352"/>
      <c r="O29" s="352"/>
      <c r="P29" s="352">
        <f>MIN(10000000,ROUNDDOWN(M29*4/5,-3))</f>
        <v>6560000</v>
      </c>
      <c r="Q29" s="352"/>
      <c r="R29" s="352"/>
      <c r="S29" s="342">
        <f>MIN(10000000,P29+P30)</f>
        <v>6800000</v>
      </c>
      <c r="T29" s="342"/>
      <c r="U29" s="343"/>
    </row>
    <row r="30" spans="2:25" ht="40.049999999999997" customHeight="1">
      <c r="B30" s="148"/>
      <c r="C30" s="348"/>
      <c r="D30" s="349"/>
      <c r="E30" s="355" t="s">
        <v>430</v>
      </c>
      <c r="F30" s="355"/>
      <c r="G30" s="355"/>
      <c r="H30" s="355"/>
      <c r="I30" s="136" t="s">
        <v>185</v>
      </c>
      <c r="J30" s="356">
        <f>'３_経費計算書'!L72</f>
        <v>300000</v>
      </c>
      <c r="K30" s="356"/>
      <c r="L30" s="356"/>
      <c r="M30" s="356">
        <f>'３_経費計算書'!I72</f>
        <v>300000</v>
      </c>
      <c r="N30" s="356"/>
      <c r="O30" s="356"/>
      <c r="P30" s="356">
        <f>MIN(E12*100000,ROUNDDOWN(M30*4/5,-3))</f>
        <v>240000</v>
      </c>
      <c r="Q30" s="356"/>
      <c r="R30" s="356"/>
      <c r="S30" s="353"/>
      <c r="T30" s="353"/>
      <c r="U30" s="354"/>
    </row>
    <row r="31" spans="2:25" ht="40.049999999999997" customHeight="1" thickBot="1">
      <c r="B31" s="131"/>
      <c r="C31" s="339" t="s">
        <v>425</v>
      </c>
      <c r="D31" s="340"/>
      <c r="E31" s="340"/>
      <c r="F31" s="340"/>
      <c r="G31" s="340"/>
      <c r="H31" s="340"/>
      <c r="I31" s="341"/>
      <c r="J31" s="337">
        <f>SUM(J29:L30)</f>
        <v>9350000</v>
      </c>
      <c r="K31" s="337"/>
      <c r="L31" s="337"/>
      <c r="M31" s="337">
        <f>SUM(M29:O30)</f>
        <v>8500000</v>
      </c>
      <c r="N31" s="337"/>
      <c r="O31" s="337"/>
      <c r="P31" s="337">
        <f>SUM(P29:R30)</f>
        <v>6800000</v>
      </c>
      <c r="Q31" s="337"/>
      <c r="R31" s="337"/>
      <c r="S31" s="337">
        <f>SUM(S29:U30)</f>
        <v>6800000</v>
      </c>
      <c r="T31" s="337"/>
      <c r="U31" s="338"/>
    </row>
    <row r="32" spans="2:25" ht="40.049999999999997" customHeight="1">
      <c r="B32" s="132"/>
    </row>
    <row r="33" spans="2:2" ht="42" customHeight="1">
      <c r="B33" s="132"/>
    </row>
    <row r="34" spans="2:2" ht="42" customHeight="1">
      <c r="B34" s="132"/>
    </row>
    <row r="35" spans="2:2" ht="42" customHeight="1">
      <c r="B35" s="132"/>
    </row>
    <row r="36" spans="2:2" ht="42" customHeight="1">
      <c r="B36" s="132"/>
    </row>
    <row r="37" spans="2:2" ht="42" customHeight="1">
      <c r="B37" s="132"/>
    </row>
    <row r="38" spans="2:2" ht="42" customHeight="1"/>
    <row r="39" spans="2:2" ht="42" customHeight="1"/>
    <row r="40" spans="2:2" ht="42" customHeight="1"/>
    <row r="41" spans="2:2" ht="42" customHeight="1"/>
    <row r="42" spans="2:2" ht="42" customHeight="1"/>
    <row r="43" spans="2:2" ht="42" customHeight="1"/>
    <row r="44" spans="2:2" ht="42" customHeight="1"/>
    <row r="45" spans="2:2" ht="42" customHeight="1"/>
    <row r="46" spans="2:2" ht="42" customHeight="1"/>
    <row r="47" spans="2:2" ht="42" customHeight="1"/>
    <row r="48" spans="2:2" ht="42" customHeight="1"/>
    <row r="49" ht="42" customHeight="1"/>
    <row r="50" ht="42" customHeight="1"/>
    <row r="51" ht="42" customHeight="1"/>
    <row r="52" ht="42" customHeight="1"/>
    <row r="53" ht="42" customHeight="1"/>
    <row r="54" ht="42" customHeight="1"/>
    <row r="55" ht="42" customHeight="1"/>
    <row r="56" ht="42" customHeight="1"/>
    <row r="57" ht="42" customHeight="1"/>
    <row r="58" ht="42" customHeight="1"/>
    <row r="59" ht="42" customHeight="1"/>
    <row r="60" ht="42" customHeight="1"/>
  </sheetData>
  <mergeCells count="99">
    <mergeCell ref="B11:B12"/>
    <mergeCell ref="C10:D10"/>
    <mergeCell ref="K7:P7"/>
    <mergeCell ref="E8:J8"/>
    <mergeCell ref="K8:P8"/>
    <mergeCell ref="E9:J9"/>
    <mergeCell ref="K9:P9"/>
    <mergeCell ref="E11:P11"/>
    <mergeCell ref="E12:P12"/>
    <mergeCell ref="E10:P10"/>
    <mergeCell ref="C9:D9"/>
    <mergeCell ref="Q9:U9"/>
    <mergeCell ref="C31:I31"/>
    <mergeCell ref="J31:L31"/>
    <mergeCell ref="M31:O31"/>
    <mergeCell ref="P31:R31"/>
    <mergeCell ref="S31:U31"/>
    <mergeCell ref="C29:D30"/>
    <mergeCell ref="E29:G29"/>
    <mergeCell ref="J29:L29"/>
    <mergeCell ref="M29:O29"/>
    <mergeCell ref="P29:R29"/>
    <mergeCell ref="S29:U30"/>
    <mergeCell ref="E30:H30"/>
    <mergeCell ref="Q10:U10"/>
    <mergeCell ref="E13:J13"/>
    <mergeCell ref="J30:L30"/>
    <mergeCell ref="M30:O30"/>
    <mergeCell ref="P30:R30"/>
    <mergeCell ref="C27:U27"/>
    <mergeCell ref="C28:I28"/>
    <mergeCell ref="J28:L28"/>
    <mergeCell ref="M28:O28"/>
    <mergeCell ref="P28:R28"/>
    <mergeCell ref="S28:U28"/>
    <mergeCell ref="E25:J25"/>
    <mergeCell ref="K25:M25"/>
    <mergeCell ref="N25:P25"/>
    <mergeCell ref="E26:J26"/>
    <mergeCell ref="K26:M26"/>
    <mergeCell ref="N26:P26"/>
    <mergeCell ref="Q21:U26"/>
    <mergeCell ref="B19:B20"/>
    <mergeCell ref="C19:D20"/>
    <mergeCell ref="E19:P20"/>
    <mergeCell ref="Q19:U20"/>
    <mergeCell ref="B21:B26"/>
    <mergeCell ref="C21:D21"/>
    <mergeCell ref="E21:J21"/>
    <mergeCell ref="K21:M21"/>
    <mergeCell ref="N21:P21"/>
    <mergeCell ref="C22:C26"/>
    <mergeCell ref="E22:J22"/>
    <mergeCell ref="K22:M22"/>
    <mergeCell ref="N22:P22"/>
    <mergeCell ref="E23:J23"/>
    <mergeCell ref="K23:M23"/>
    <mergeCell ref="N23:P23"/>
    <mergeCell ref="E24:J24"/>
    <mergeCell ref="K24:M24"/>
    <mergeCell ref="B17:B18"/>
    <mergeCell ref="C17:D18"/>
    <mergeCell ref="E17:P18"/>
    <mergeCell ref="N24:P24"/>
    <mergeCell ref="F14:H14"/>
    <mergeCell ref="J14:L14"/>
    <mergeCell ref="N14:P14"/>
    <mergeCell ref="Q17:U18"/>
    <mergeCell ref="B14:B16"/>
    <mergeCell ref="C14:D16"/>
    <mergeCell ref="Q14:U16"/>
    <mergeCell ref="F15:H15"/>
    <mergeCell ref="J15:L15"/>
    <mergeCell ref="N15:P15"/>
    <mergeCell ref="E16:H16"/>
    <mergeCell ref="I16:P16"/>
    <mergeCell ref="C13:D13"/>
    <mergeCell ref="Q13:U13"/>
    <mergeCell ref="C11:D11"/>
    <mergeCell ref="Q11:U11"/>
    <mergeCell ref="C12:D12"/>
    <mergeCell ref="K13:P13"/>
    <mergeCell ref="Q12:U12"/>
    <mergeCell ref="C6:D6"/>
    <mergeCell ref="Q6:U6"/>
    <mergeCell ref="B7:B9"/>
    <mergeCell ref="C7:D7"/>
    <mergeCell ref="C4:D4"/>
    <mergeCell ref="E4:P4"/>
    <mergeCell ref="Q4:U4"/>
    <mergeCell ref="C5:D5"/>
    <mergeCell ref="Q5:U5"/>
    <mergeCell ref="E5:J5"/>
    <mergeCell ref="K5:P5"/>
    <mergeCell ref="E6:J6"/>
    <mergeCell ref="K6:P6"/>
    <mergeCell ref="E7:J7"/>
    <mergeCell ref="Q7:U7"/>
    <mergeCell ref="Q8:U8"/>
  </mergeCells>
  <phoneticPr fontId="1"/>
  <dataValidations count="3">
    <dataValidation type="list" allowBlank="1" showInputMessage="1" showErrorMessage="1" sqref="D22:D26" xr:uid="{00000000-0002-0000-0500-000000000000}">
      <formula1>$AC$7:$AC$13</formula1>
    </dataValidation>
    <dataValidation type="list" allowBlank="1" showInputMessage="1" showErrorMessage="1" sqref="K13:P13 E13" xr:uid="{00000000-0002-0000-0500-000001000000}">
      <formula1>$AA$7:$AA$9</formula1>
    </dataValidation>
    <dataValidation type="list" allowBlank="1" showInputMessage="1" showErrorMessage="1" sqref="E6:P6" xr:uid="{00000000-0002-0000-0500-000002000000}">
      <formula1>$Y$7:$Y$20</formula1>
    </dataValidation>
  </dataValidations>
  <printOptions horizontalCentered="1"/>
  <pageMargins left="0.31496062992125984" right="0.31496062992125984" top="0.74803149606299213" bottom="0.74803149606299213" header="0.31496062992125984" footer="0.31496062992125984"/>
  <rowBreaks count="1" manualBreakCount="1">
    <brk id="26" max="20"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pageSetUpPr fitToPage="1"/>
  </sheetPr>
  <dimension ref="A1:Z42"/>
  <sheetViews>
    <sheetView view="pageBreakPreview" zoomScaleNormal="100" zoomScaleSheetLayoutView="100" workbookViewId="0">
      <pane ySplit="1" topLeftCell="A2" activePane="bottomLeft" state="frozen"/>
      <selection activeCell="O19" sqref="O19"/>
      <selection pane="bottomLeft" activeCell="Q7" sqref="Q7:U10"/>
    </sheetView>
  </sheetViews>
  <sheetFormatPr defaultColWidth="9" defaultRowHeight="13.2"/>
  <cols>
    <col min="1" max="1" width="3.59765625" style="2" customWidth="1"/>
    <col min="2" max="2" width="3.69921875" style="7" customWidth="1"/>
    <col min="3" max="3" width="4" style="2" customWidth="1"/>
    <col min="4" max="4" width="22" style="2" customWidth="1"/>
    <col min="5" max="16" width="7.69921875" style="2" customWidth="1"/>
    <col min="17" max="20" width="7.09765625" style="2" customWidth="1"/>
    <col min="21" max="21" width="7.796875" style="2" customWidth="1"/>
    <col min="22" max="22" width="2.5" style="2" customWidth="1"/>
    <col min="23" max="25" width="9" style="2"/>
    <col min="26" max="26" width="11.19921875" style="2" bestFit="1" customWidth="1"/>
    <col min="27" max="16384" width="9" style="2"/>
  </cols>
  <sheetData>
    <row r="1" spans="1:26" ht="26.25" customHeight="1">
      <c r="A1" s="22" t="s">
        <v>461</v>
      </c>
      <c r="B1" s="1"/>
    </row>
    <row r="2" spans="1:26" ht="23.25" customHeight="1">
      <c r="A2" s="1" t="s">
        <v>459</v>
      </c>
      <c r="B2" s="18" t="s">
        <v>519</v>
      </c>
      <c r="C2" s="10"/>
      <c r="D2" s="10"/>
    </row>
    <row r="3" spans="1:26" ht="6" customHeight="1" thickBot="1">
      <c r="A3" s="10"/>
      <c r="B3" s="9"/>
      <c r="C3" s="9"/>
      <c r="D3" s="9"/>
      <c r="E3" s="6"/>
      <c r="F3" s="6"/>
    </row>
    <row r="4" spans="1:26" ht="37.5" customHeight="1" thickBot="1">
      <c r="B4" s="140" t="s">
        <v>12</v>
      </c>
      <c r="C4" s="357" t="s">
        <v>6</v>
      </c>
      <c r="D4" s="358"/>
      <c r="E4" s="357" t="s">
        <v>7</v>
      </c>
      <c r="F4" s="358"/>
      <c r="G4" s="358"/>
      <c r="H4" s="358"/>
      <c r="I4" s="358"/>
      <c r="J4" s="358"/>
      <c r="K4" s="358"/>
      <c r="L4" s="358"/>
      <c r="M4" s="358"/>
      <c r="N4" s="358"/>
      <c r="O4" s="358"/>
      <c r="P4" s="359"/>
      <c r="Q4" s="357" t="s">
        <v>13</v>
      </c>
      <c r="R4" s="358"/>
      <c r="S4" s="358"/>
      <c r="T4" s="358"/>
      <c r="U4" s="360"/>
      <c r="X4" s="2" t="s">
        <v>510</v>
      </c>
      <c r="Y4" s="2" t="s">
        <v>513</v>
      </c>
    </row>
    <row r="5" spans="1:26" ht="79.95" customHeight="1" thickTop="1">
      <c r="B5" s="545" t="s">
        <v>24</v>
      </c>
      <c r="C5" s="369" t="s">
        <v>505</v>
      </c>
      <c r="D5" s="370"/>
      <c r="E5" s="371" t="s">
        <v>507</v>
      </c>
      <c r="F5" s="372"/>
      <c r="G5" s="372"/>
      <c r="H5" s="372"/>
      <c r="I5" s="580" t="s">
        <v>506</v>
      </c>
      <c r="J5" s="581"/>
      <c r="K5" s="581"/>
      <c r="L5" s="582"/>
      <c r="M5" s="581" t="s">
        <v>508</v>
      </c>
      <c r="N5" s="581"/>
      <c r="O5" s="581"/>
      <c r="P5" s="582"/>
      <c r="Q5" s="556" t="s">
        <v>518</v>
      </c>
      <c r="R5" s="557"/>
      <c r="S5" s="557"/>
      <c r="T5" s="557"/>
      <c r="U5" s="558"/>
      <c r="X5" s="2" t="s">
        <v>511</v>
      </c>
      <c r="Y5" s="2" t="s">
        <v>514</v>
      </c>
    </row>
    <row r="6" spans="1:26" ht="79.95" customHeight="1" thickBot="1">
      <c r="B6" s="546"/>
      <c r="C6" s="142"/>
      <c r="D6" s="153" t="s">
        <v>509</v>
      </c>
      <c r="E6" s="574"/>
      <c r="F6" s="575"/>
      <c r="G6" s="575"/>
      <c r="H6" s="575"/>
      <c r="I6" s="574"/>
      <c r="J6" s="575"/>
      <c r="K6" s="575"/>
      <c r="L6" s="576"/>
      <c r="M6" s="577"/>
      <c r="N6" s="578"/>
      <c r="O6" s="578"/>
      <c r="P6" s="579"/>
      <c r="Q6" s="429"/>
      <c r="R6" s="430"/>
      <c r="S6" s="430"/>
      <c r="T6" s="430"/>
      <c r="U6" s="431"/>
      <c r="X6" s="2" t="s">
        <v>512</v>
      </c>
      <c r="Y6" s="2" t="s">
        <v>515</v>
      </c>
    </row>
    <row r="7" spans="1:26" ht="40.049999999999997" customHeight="1">
      <c r="B7" s="484" t="s">
        <v>26</v>
      </c>
      <c r="C7" s="565" t="s">
        <v>517</v>
      </c>
      <c r="D7" s="566"/>
      <c r="E7" s="547" t="s">
        <v>605</v>
      </c>
      <c r="F7" s="548"/>
      <c r="G7" s="548"/>
      <c r="H7" s="548"/>
      <c r="I7" s="548"/>
      <c r="J7" s="548"/>
      <c r="K7" s="548"/>
      <c r="L7" s="548"/>
      <c r="M7" s="548"/>
      <c r="N7" s="548"/>
      <c r="O7" s="548"/>
      <c r="P7" s="549"/>
      <c r="Q7" s="404"/>
      <c r="R7" s="405"/>
      <c r="S7" s="405"/>
      <c r="T7" s="405"/>
      <c r="U7" s="406"/>
      <c r="Y7" s="2" t="s">
        <v>516</v>
      </c>
      <c r="Z7" s="8"/>
    </row>
    <row r="8" spans="1:26" ht="40.049999999999997" customHeight="1">
      <c r="B8" s="480"/>
      <c r="C8" s="567"/>
      <c r="D8" s="568"/>
      <c r="E8" s="550"/>
      <c r="F8" s="551"/>
      <c r="G8" s="551"/>
      <c r="H8" s="551"/>
      <c r="I8" s="551"/>
      <c r="J8" s="551"/>
      <c r="K8" s="551"/>
      <c r="L8" s="551"/>
      <c r="M8" s="551"/>
      <c r="N8" s="551"/>
      <c r="O8" s="551"/>
      <c r="P8" s="552"/>
      <c r="Q8" s="571"/>
      <c r="R8" s="572"/>
      <c r="S8" s="572"/>
      <c r="T8" s="572"/>
      <c r="U8" s="573"/>
      <c r="Z8" s="8"/>
    </row>
    <row r="9" spans="1:26" ht="40.049999999999997" customHeight="1">
      <c r="B9" s="480"/>
      <c r="C9" s="567"/>
      <c r="D9" s="568"/>
      <c r="E9" s="550"/>
      <c r="F9" s="551"/>
      <c r="G9" s="551"/>
      <c r="H9" s="551"/>
      <c r="I9" s="551"/>
      <c r="J9" s="551"/>
      <c r="K9" s="551"/>
      <c r="L9" s="551"/>
      <c r="M9" s="551"/>
      <c r="N9" s="551"/>
      <c r="O9" s="551"/>
      <c r="P9" s="552"/>
      <c r="Q9" s="571"/>
      <c r="R9" s="572"/>
      <c r="S9" s="572"/>
      <c r="T9" s="572"/>
      <c r="U9" s="573"/>
      <c r="Z9" s="8"/>
    </row>
    <row r="10" spans="1:26" ht="60" customHeight="1" thickBot="1">
      <c r="B10" s="481"/>
      <c r="C10" s="569"/>
      <c r="D10" s="570"/>
      <c r="E10" s="553"/>
      <c r="F10" s="554"/>
      <c r="G10" s="554"/>
      <c r="H10" s="554"/>
      <c r="I10" s="554"/>
      <c r="J10" s="554"/>
      <c r="K10" s="554"/>
      <c r="L10" s="554"/>
      <c r="M10" s="554"/>
      <c r="N10" s="554"/>
      <c r="O10" s="554"/>
      <c r="P10" s="555"/>
      <c r="Q10" s="407"/>
      <c r="R10" s="408"/>
      <c r="S10" s="408"/>
      <c r="T10" s="408"/>
      <c r="U10" s="409"/>
      <c r="Z10" s="8"/>
    </row>
    <row r="11" spans="1:26" ht="40.049999999999997" customHeight="1" thickBot="1">
      <c r="B11" s="147"/>
      <c r="C11" s="413" t="s">
        <v>426</v>
      </c>
      <c r="D11" s="413"/>
      <c r="E11" s="413"/>
      <c r="F11" s="413"/>
      <c r="G11" s="413"/>
      <c r="H11" s="413"/>
      <c r="I11" s="413"/>
      <c r="J11" s="413"/>
      <c r="K11" s="413"/>
      <c r="L11" s="413"/>
      <c r="M11" s="413"/>
      <c r="N11" s="413"/>
      <c r="O11" s="413"/>
      <c r="P11" s="413"/>
      <c r="Q11" s="413"/>
      <c r="R11" s="413"/>
      <c r="S11" s="413"/>
      <c r="T11" s="413"/>
      <c r="U11" s="414"/>
    </row>
    <row r="12" spans="1:26" ht="60" customHeight="1">
      <c r="B12" s="148"/>
      <c r="C12" s="415"/>
      <c r="D12" s="416"/>
      <c r="E12" s="416"/>
      <c r="F12" s="416"/>
      <c r="G12" s="416"/>
      <c r="H12" s="416"/>
      <c r="I12" s="416"/>
      <c r="J12" s="398" t="s">
        <v>421</v>
      </c>
      <c r="K12" s="398"/>
      <c r="L12" s="398"/>
      <c r="M12" s="398" t="s">
        <v>422</v>
      </c>
      <c r="N12" s="398"/>
      <c r="O12" s="398"/>
      <c r="P12" s="398" t="s">
        <v>423</v>
      </c>
      <c r="Q12" s="398"/>
      <c r="R12" s="398"/>
      <c r="S12" s="410" t="s">
        <v>424</v>
      </c>
      <c r="T12" s="411"/>
      <c r="U12" s="412"/>
    </row>
    <row r="13" spans="1:26" ht="60" customHeight="1" thickBot="1">
      <c r="B13" s="148"/>
      <c r="C13" s="559" t="s">
        <v>158</v>
      </c>
      <c r="D13" s="560"/>
      <c r="E13" s="560"/>
      <c r="F13" s="560"/>
      <c r="G13" s="560"/>
      <c r="H13" s="560"/>
      <c r="I13" s="561"/>
      <c r="J13" s="562">
        <f>'３_経費計算書'!L73</f>
        <v>550000</v>
      </c>
      <c r="K13" s="562"/>
      <c r="L13" s="562"/>
      <c r="M13" s="562">
        <f>'３_経費計算書'!I73</f>
        <v>500000</v>
      </c>
      <c r="N13" s="562"/>
      <c r="O13" s="562"/>
      <c r="P13" s="562">
        <f>MIN(ROUNDDOWN(M13*4/5,-3),480000)</f>
        <v>400000</v>
      </c>
      <c r="Q13" s="562"/>
      <c r="R13" s="562"/>
      <c r="S13" s="563">
        <f>P13</f>
        <v>400000</v>
      </c>
      <c r="T13" s="563"/>
      <c r="U13" s="564"/>
    </row>
    <row r="14" spans="1:26" ht="60" customHeight="1" thickTop="1" thickBot="1">
      <c r="B14" s="131"/>
      <c r="C14" s="339" t="s">
        <v>425</v>
      </c>
      <c r="D14" s="340"/>
      <c r="E14" s="340"/>
      <c r="F14" s="340"/>
      <c r="G14" s="340"/>
      <c r="H14" s="340"/>
      <c r="I14" s="341"/>
      <c r="J14" s="337">
        <f>SUM(J13:L13)</f>
        <v>550000</v>
      </c>
      <c r="K14" s="337"/>
      <c r="L14" s="337"/>
      <c r="M14" s="337">
        <f>SUM(M13:O13)</f>
        <v>500000</v>
      </c>
      <c r="N14" s="337"/>
      <c r="O14" s="337"/>
      <c r="P14" s="337">
        <f>SUM(P13:R13)</f>
        <v>400000</v>
      </c>
      <c r="Q14" s="337"/>
      <c r="R14" s="337"/>
      <c r="S14" s="337">
        <f>SUM(S13:U13)</f>
        <v>400000</v>
      </c>
      <c r="T14" s="337"/>
      <c r="U14" s="338"/>
    </row>
    <row r="15" spans="1:26" ht="42" customHeight="1"/>
    <row r="16" spans="1:26" ht="42" customHeight="1"/>
    <row r="17" ht="42" customHeight="1"/>
    <row r="18" ht="42" customHeight="1"/>
    <row r="19" ht="42" customHeight="1"/>
    <row r="20" ht="42" customHeight="1"/>
    <row r="21" ht="42" customHeight="1"/>
    <row r="22" ht="42" customHeight="1"/>
    <row r="23" ht="42" customHeight="1"/>
    <row r="24" ht="42" customHeight="1"/>
    <row r="25" ht="42" customHeight="1"/>
    <row r="26" ht="42" customHeight="1"/>
    <row r="27" ht="42" customHeight="1"/>
    <row r="28" ht="42" customHeight="1"/>
    <row r="29" ht="42" customHeight="1"/>
    <row r="30" ht="42" customHeight="1"/>
    <row r="31" ht="42" customHeight="1"/>
    <row r="32" ht="42" customHeight="1"/>
    <row r="33" ht="42" customHeight="1"/>
    <row r="34" ht="42" customHeight="1"/>
    <row r="35" ht="42" customHeight="1"/>
    <row r="36" ht="42" customHeight="1"/>
    <row r="37" ht="42" customHeight="1"/>
    <row r="38" ht="42" customHeight="1"/>
    <row r="39" ht="42" customHeight="1"/>
    <row r="40" ht="42" customHeight="1"/>
    <row r="41" ht="42" customHeight="1"/>
    <row r="42" ht="42" customHeight="1"/>
  </sheetData>
  <mergeCells count="32">
    <mergeCell ref="Q4:U4"/>
    <mergeCell ref="C5:D5"/>
    <mergeCell ref="E5:H5"/>
    <mergeCell ref="I5:L5"/>
    <mergeCell ref="M5:P5"/>
    <mergeCell ref="E6:H6"/>
    <mergeCell ref="I6:L6"/>
    <mergeCell ref="M6:P6"/>
    <mergeCell ref="C4:D4"/>
    <mergeCell ref="E4:P4"/>
    <mergeCell ref="M12:O12"/>
    <mergeCell ref="P12:R12"/>
    <mergeCell ref="S12:U12"/>
    <mergeCell ref="B7:B10"/>
    <mergeCell ref="C7:D10"/>
    <mergeCell ref="Q7:U10"/>
    <mergeCell ref="B5:B6"/>
    <mergeCell ref="E7:P10"/>
    <mergeCell ref="Q5:U6"/>
    <mergeCell ref="C13:I13"/>
    <mergeCell ref="C14:I14"/>
    <mergeCell ref="J14:L14"/>
    <mergeCell ref="M14:O14"/>
    <mergeCell ref="P14:R14"/>
    <mergeCell ref="S14:U14"/>
    <mergeCell ref="J13:L13"/>
    <mergeCell ref="M13:O13"/>
    <mergeCell ref="P13:R13"/>
    <mergeCell ref="S13:U13"/>
    <mergeCell ref="C11:U11"/>
    <mergeCell ref="C12:I12"/>
    <mergeCell ref="J12:L12"/>
  </mergeCells>
  <phoneticPr fontId="1"/>
  <dataValidations count="3">
    <dataValidation type="list" allowBlank="1" showInputMessage="1" showErrorMessage="1" sqref="E6:H6" xr:uid="{00000000-0002-0000-0700-000000000000}">
      <formula1>$X$5:$X$6</formula1>
    </dataValidation>
    <dataValidation type="list" allowBlank="1" showInputMessage="1" showErrorMessage="1" sqref="I6:L6" xr:uid="{00000000-0002-0000-0700-000001000000}">
      <formula1>$Y$5:$Y$7</formula1>
    </dataValidation>
    <dataValidation type="list" allowBlank="1" showInputMessage="1" showErrorMessage="1" sqref="M6:P6" xr:uid="{00000000-0002-0000-0700-000002000000}">
      <formula1>$Y$7:$Y$10</formula1>
    </dataValidation>
  </dataValidations>
  <printOptions horizontalCentered="1"/>
  <pageMargins left="0.31496062992125984" right="0.31496062992125984" top="0.74803149606299213" bottom="0.74803149606299213" header="0.31496062992125984" footer="0.31496062992125984"/>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2:K55"/>
  <sheetViews>
    <sheetView topLeftCell="A4" workbookViewId="0">
      <selection activeCell="C3" sqref="C3"/>
    </sheetView>
  </sheetViews>
  <sheetFormatPr defaultColWidth="8.796875" defaultRowHeight="30" customHeight="1"/>
  <cols>
    <col min="1" max="1" width="8.796875" style="54"/>
    <col min="2" max="2" width="14.3984375" style="54" bestFit="1" customWidth="1"/>
    <col min="3" max="3" width="55.5" style="54" bestFit="1" customWidth="1"/>
    <col min="4" max="4" width="8.796875" style="54"/>
    <col min="5" max="5" width="30" style="54" bestFit="1" customWidth="1"/>
    <col min="6" max="6" width="8.796875" style="54"/>
    <col min="7" max="7" width="18.296875" style="54" bestFit="1" customWidth="1"/>
    <col min="8" max="8" width="8.796875" style="54"/>
    <col min="9" max="9" width="28.09765625" style="54" bestFit="1" customWidth="1"/>
    <col min="10" max="10" width="8.796875" style="54"/>
    <col min="11" max="11" width="47.59765625" style="54" bestFit="1" customWidth="1"/>
    <col min="12" max="16384" width="8.796875" style="54"/>
  </cols>
  <sheetData>
    <row r="2" spans="2:11" ht="30" customHeight="1">
      <c r="B2" s="53" t="s">
        <v>186</v>
      </c>
      <c r="C2" s="53" t="s">
        <v>1</v>
      </c>
      <c r="E2" s="53" t="s">
        <v>187</v>
      </c>
      <c r="G2" s="53" t="s">
        <v>188</v>
      </c>
      <c r="I2" s="53" t="s">
        <v>189</v>
      </c>
      <c r="K2" s="53" t="s">
        <v>190</v>
      </c>
    </row>
    <row r="3" spans="2:11" ht="30" customHeight="1">
      <c r="B3" s="53">
        <v>11</v>
      </c>
      <c r="C3" s="53" t="s">
        <v>191</v>
      </c>
      <c r="E3" s="53" t="s">
        <v>192</v>
      </c>
      <c r="G3" s="53" t="s">
        <v>10</v>
      </c>
      <c r="I3" s="53" t="s">
        <v>8</v>
      </c>
      <c r="K3" s="53" t="s">
        <v>193</v>
      </c>
    </row>
    <row r="4" spans="2:11" ht="30" customHeight="1">
      <c r="B4" s="53">
        <v>12</v>
      </c>
      <c r="C4" s="53" t="s">
        <v>194</v>
      </c>
      <c r="E4" s="53" t="s">
        <v>195</v>
      </c>
      <c r="G4" s="53" t="s">
        <v>11</v>
      </c>
      <c r="I4" s="53" t="s">
        <v>9</v>
      </c>
      <c r="K4" s="53" t="s">
        <v>196</v>
      </c>
    </row>
    <row r="5" spans="2:11" ht="30" customHeight="1">
      <c r="B5" s="53">
        <v>13</v>
      </c>
      <c r="C5" s="53" t="s">
        <v>197</v>
      </c>
      <c r="E5" s="53" t="s">
        <v>198</v>
      </c>
      <c r="K5" s="53" t="s">
        <v>199</v>
      </c>
    </row>
    <row r="6" spans="2:11" ht="30" customHeight="1">
      <c r="B6" s="53">
        <v>14</v>
      </c>
      <c r="C6" s="53" t="s">
        <v>200</v>
      </c>
      <c r="E6" s="53" t="s">
        <v>201</v>
      </c>
    </row>
    <row r="7" spans="2:11" ht="30" customHeight="1">
      <c r="B7" s="53">
        <v>15</v>
      </c>
      <c r="C7" s="53" t="s">
        <v>202</v>
      </c>
      <c r="E7" s="53" t="s">
        <v>203</v>
      </c>
      <c r="G7" s="53" t="s">
        <v>204</v>
      </c>
      <c r="I7" s="53" t="s">
        <v>205</v>
      </c>
    </row>
    <row r="8" spans="2:11" ht="30" customHeight="1">
      <c r="B8" s="53">
        <v>16</v>
      </c>
      <c r="C8" s="53" t="s">
        <v>206</v>
      </c>
      <c r="E8" s="53" t="s">
        <v>207</v>
      </c>
      <c r="G8" s="53" t="s">
        <v>8</v>
      </c>
      <c r="I8" s="53" t="s">
        <v>208</v>
      </c>
    </row>
    <row r="9" spans="2:11" ht="30" customHeight="1">
      <c r="B9" s="53">
        <v>17</v>
      </c>
      <c r="C9" s="53" t="s">
        <v>209</v>
      </c>
      <c r="E9" s="53" t="s">
        <v>210</v>
      </c>
      <c r="I9" s="53" t="s">
        <v>211</v>
      </c>
    </row>
    <row r="10" spans="2:11" ht="30" customHeight="1">
      <c r="B10" s="53">
        <v>21</v>
      </c>
      <c r="C10" s="53" t="s">
        <v>212</v>
      </c>
      <c r="E10" s="53" t="s">
        <v>213</v>
      </c>
      <c r="G10" s="53" t="s">
        <v>214</v>
      </c>
      <c r="I10" s="53" t="s">
        <v>215</v>
      </c>
    </row>
    <row r="11" spans="2:11" ht="30" customHeight="1">
      <c r="B11" s="53">
        <v>22</v>
      </c>
      <c r="C11" s="53" t="s">
        <v>216</v>
      </c>
      <c r="E11" s="53" t="s">
        <v>217</v>
      </c>
      <c r="G11" s="53" t="s">
        <v>218</v>
      </c>
      <c r="I11" s="53" t="s">
        <v>219</v>
      </c>
    </row>
    <row r="12" spans="2:11" ht="30" customHeight="1">
      <c r="B12" s="53">
        <v>23</v>
      </c>
      <c r="C12" s="53" t="s">
        <v>220</v>
      </c>
      <c r="E12" s="53" t="s">
        <v>221</v>
      </c>
      <c r="G12" s="53" t="s">
        <v>222</v>
      </c>
    </row>
    <row r="13" spans="2:11" ht="30" customHeight="1">
      <c r="B13" s="53">
        <v>24</v>
      </c>
      <c r="C13" s="53" t="s">
        <v>223</v>
      </c>
      <c r="E13" s="53" t="s">
        <v>224</v>
      </c>
      <c r="G13" s="53" t="s">
        <v>225</v>
      </c>
    </row>
    <row r="14" spans="2:11" ht="30" customHeight="1">
      <c r="B14" s="53">
        <v>25</v>
      </c>
      <c r="C14" s="53" t="s">
        <v>226</v>
      </c>
      <c r="E14" s="53" t="s">
        <v>167</v>
      </c>
      <c r="G14" s="53" t="s">
        <v>227</v>
      </c>
    </row>
    <row r="15" spans="2:11" ht="30" customHeight="1">
      <c r="B15" s="53">
        <v>26</v>
      </c>
      <c r="C15" s="53" t="s">
        <v>228</v>
      </c>
      <c r="E15" s="53" t="s">
        <v>229</v>
      </c>
      <c r="G15" s="53" t="s">
        <v>230</v>
      </c>
    </row>
    <row r="16" spans="2:11" ht="30" customHeight="1">
      <c r="B16" s="53">
        <v>27</v>
      </c>
      <c r="C16" s="53" t="s">
        <v>231</v>
      </c>
      <c r="E16" s="53" t="s">
        <v>232</v>
      </c>
    </row>
    <row r="17" spans="2:5" ht="30" customHeight="1">
      <c r="B17" s="53">
        <v>28</v>
      </c>
      <c r="C17" s="53" t="s">
        <v>233</v>
      </c>
      <c r="E17" s="53" t="s">
        <v>234</v>
      </c>
    </row>
    <row r="18" spans="2:5" ht="30" customHeight="1">
      <c r="B18" s="53" t="s">
        <v>235</v>
      </c>
      <c r="C18" s="53" t="s">
        <v>236</v>
      </c>
    </row>
    <row r="19" spans="2:5" ht="30" customHeight="1">
      <c r="B19" s="53" t="s">
        <v>237</v>
      </c>
      <c r="C19" s="53" t="s">
        <v>238</v>
      </c>
    </row>
    <row r="20" spans="2:5" ht="30" customHeight="1">
      <c r="B20" s="53">
        <v>31</v>
      </c>
      <c r="C20" s="53" t="s">
        <v>239</v>
      </c>
    </row>
    <row r="21" spans="2:5" ht="30" customHeight="1">
      <c r="B21" s="53">
        <v>32</v>
      </c>
      <c r="C21" s="53" t="s">
        <v>240</v>
      </c>
    </row>
    <row r="22" spans="2:5" ht="30" customHeight="1">
      <c r="B22" s="53">
        <v>33</v>
      </c>
      <c r="C22" s="53" t="s">
        <v>241</v>
      </c>
    </row>
    <row r="23" spans="2:5" ht="30" customHeight="1">
      <c r="B23" s="53">
        <v>34</v>
      </c>
      <c r="C23" s="53" t="s">
        <v>242</v>
      </c>
    </row>
    <row r="24" spans="2:5" ht="30" customHeight="1">
      <c r="B24" s="53">
        <v>35</v>
      </c>
      <c r="C24" s="53" t="s">
        <v>243</v>
      </c>
    </row>
    <row r="25" spans="2:5" ht="30" customHeight="1">
      <c r="B25" s="53">
        <v>36</v>
      </c>
      <c r="C25" s="53" t="s">
        <v>244</v>
      </c>
    </row>
    <row r="26" spans="2:5" ht="30" customHeight="1">
      <c r="B26" s="53">
        <v>37</v>
      </c>
      <c r="C26" s="53" t="s">
        <v>245</v>
      </c>
    </row>
    <row r="27" spans="2:5" ht="30" customHeight="1">
      <c r="B27" s="53">
        <v>38</v>
      </c>
      <c r="C27" s="53" t="s">
        <v>246</v>
      </c>
    </row>
    <row r="28" spans="2:5" ht="30" customHeight="1">
      <c r="B28" s="53">
        <v>39</v>
      </c>
      <c r="C28" s="53" t="s">
        <v>247</v>
      </c>
    </row>
    <row r="29" spans="2:5" ht="30" customHeight="1">
      <c r="B29" s="53">
        <v>41</v>
      </c>
      <c r="C29" s="53" t="s">
        <v>248</v>
      </c>
    </row>
    <row r="30" spans="2:5" ht="30" customHeight="1">
      <c r="B30" s="53">
        <v>43</v>
      </c>
      <c r="C30" s="53" t="s">
        <v>249</v>
      </c>
    </row>
    <row r="31" spans="2:5" ht="30" customHeight="1">
      <c r="B31" s="53">
        <v>44</v>
      </c>
      <c r="C31" s="53" t="s">
        <v>250</v>
      </c>
    </row>
    <row r="32" spans="2:5" ht="30" customHeight="1">
      <c r="B32" s="53">
        <v>46</v>
      </c>
      <c r="C32" s="53" t="s">
        <v>251</v>
      </c>
    </row>
    <row r="33" spans="2:3" ht="30" customHeight="1">
      <c r="B33" s="53">
        <v>51</v>
      </c>
      <c r="C33" s="53" t="s">
        <v>252</v>
      </c>
    </row>
    <row r="34" spans="2:3" ht="30" customHeight="1">
      <c r="B34" s="53">
        <v>52</v>
      </c>
      <c r="C34" s="53" t="s">
        <v>253</v>
      </c>
    </row>
    <row r="35" spans="2:3" ht="30" customHeight="1">
      <c r="B35" s="53">
        <v>53</v>
      </c>
      <c r="C35" s="53" t="s">
        <v>254</v>
      </c>
    </row>
    <row r="36" spans="2:3" ht="30" customHeight="1">
      <c r="B36" s="53">
        <v>54</v>
      </c>
      <c r="C36" s="53" t="s">
        <v>255</v>
      </c>
    </row>
    <row r="37" spans="2:3" ht="30" customHeight="1">
      <c r="B37" s="53">
        <v>55</v>
      </c>
      <c r="C37" s="53" t="s">
        <v>256</v>
      </c>
    </row>
    <row r="38" spans="2:3" ht="30" customHeight="1">
      <c r="B38" s="53">
        <v>62</v>
      </c>
      <c r="C38" s="53" t="s">
        <v>257</v>
      </c>
    </row>
    <row r="39" spans="2:3" ht="30" customHeight="1">
      <c r="B39" s="53">
        <v>63</v>
      </c>
      <c r="C39" s="53" t="s">
        <v>258</v>
      </c>
    </row>
    <row r="40" spans="2:3" ht="30" customHeight="1">
      <c r="B40" s="53">
        <v>64</v>
      </c>
      <c r="C40" s="53" t="s">
        <v>259</v>
      </c>
    </row>
    <row r="41" spans="2:3" ht="30" customHeight="1">
      <c r="B41" s="53">
        <v>66</v>
      </c>
      <c r="C41" s="53" t="s">
        <v>260</v>
      </c>
    </row>
    <row r="42" spans="2:3" ht="30" customHeight="1">
      <c r="B42" s="53">
        <v>67</v>
      </c>
      <c r="C42" s="53" t="s">
        <v>261</v>
      </c>
    </row>
    <row r="43" spans="2:3" ht="30" customHeight="1">
      <c r="B43" s="53">
        <v>68</v>
      </c>
      <c r="C43" s="53" t="s">
        <v>262</v>
      </c>
    </row>
    <row r="44" spans="2:3" ht="30" customHeight="1">
      <c r="B44" s="53">
        <v>69</v>
      </c>
      <c r="C44" s="53" t="s">
        <v>263</v>
      </c>
    </row>
    <row r="45" spans="2:3" ht="30" customHeight="1">
      <c r="B45" s="53">
        <v>71</v>
      </c>
      <c r="C45" s="53" t="s">
        <v>264</v>
      </c>
    </row>
    <row r="46" spans="2:3" ht="30" customHeight="1">
      <c r="B46" s="53">
        <v>72</v>
      </c>
      <c r="C46" s="53" t="s">
        <v>265</v>
      </c>
    </row>
    <row r="47" spans="2:3" ht="30" customHeight="1">
      <c r="B47" s="53">
        <v>73</v>
      </c>
      <c r="C47" s="53" t="s">
        <v>266</v>
      </c>
    </row>
    <row r="48" spans="2:3" ht="30" customHeight="1">
      <c r="B48" s="53">
        <v>74</v>
      </c>
      <c r="C48" s="53" t="s">
        <v>267</v>
      </c>
    </row>
    <row r="49" spans="2:3" ht="30" customHeight="1">
      <c r="B49" s="53">
        <v>75</v>
      </c>
      <c r="C49" s="53" t="s">
        <v>268</v>
      </c>
    </row>
    <row r="50" spans="2:3" ht="30" customHeight="1">
      <c r="B50" s="53">
        <v>76</v>
      </c>
      <c r="C50" s="53" t="s">
        <v>269</v>
      </c>
    </row>
    <row r="51" spans="2:3" ht="30" customHeight="1">
      <c r="B51" s="53">
        <v>77</v>
      </c>
      <c r="C51" s="53" t="s">
        <v>270</v>
      </c>
    </row>
    <row r="52" spans="2:3" ht="30" customHeight="1">
      <c r="B52" s="53">
        <v>78</v>
      </c>
      <c r="C52" s="53" t="s">
        <v>271</v>
      </c>
    </row>
    <row r="53" spans="2:3" ht="30" customHeight="1">
      <c r="B53" s="53">
        <v>79</v>
      </c>
      <c r="C53" s="53" t="s">
        <v>272</v>
      </c>
    </row>
    <row r="54" spans="2:3" ht="30" customHeight="1">
      <c r="B54" s="53">
        <v>99</v>
      </c>
      <c r="C54" s="53" t="s">
        <v>273</v>
      </c>
    </row>
    <row r="55" spans="2:3" ht="30" customHeight="1">
      <c r="B55" s="53">
        <v>99</v>
      </c>
      <c r="C55" s="53" t="s">
        <v>274</v>
      </c>
    </row>
  </sheetData>
  <autoFilter ref="B2:C53" xr:uid="{00000000-0009-0000-0000-000008000000}"/>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14</vt:i4>
      </vt:variant>
    </vt:vector>
  </HeadingPairs>
  <TitlesOfParts>
    <vt:vector size="24" baseType="lpstr">
      <vt:lpstr>１_基本情報</vt:lpstr>
      <vt:lpstr>2_業務改善計画（厚生労働省提出様式）</vt:lpstr>
      <vt:lpstr>３_経費計算書</vt:lpstr>
      <vt:lpstr>４_計画書（介護テクノロジー）</vt:lpstr>
      <vt:lpstr>５_計画書（介護業務支援（介護ソフト））</vt:lpstr>
      <vt:lpstr>6_計画書（道が認める機器）</vt:lpstr>
      <vt:lpstr>7_計画書（パッケージ型）</vt:lpstr>
      <vt:lpstr>８_計画書（業務改善支援）</vt:lpstr>
      <vt:lpstr>リスト</vt:lpstr>
      <vt:lpstr>データセット</vt:lpstr>
      <vt:lpstr>'１_基本情報'!Print_Area</vt:lpstr>
      <vt:lpstr>'2_業務改善計画（厚生労働省提出様式）'!Print_Area</vt:lpstr>
      <vt:lpstr>'３_経費計算書'!Print_Area</vt:lpstr>
      <vt:lpstr>'４_計画書（介護テクノロジー）'!Print_Area</vt:lpstr>
      <vt:lpstr>'５_計画書（介護業務支援（介護ソフト））'!Print_Area</vt:lpstr>
      <vt:lpstr>'6_計画書（道が認める機器）'!Print_Area</vt:lpstr>
      <vt:lpstr>'7_計画書（パッケージ型）'!Print_Area</vt:lpstr>
      <vt:lpstr>'８_計画書（業務改善支援）'!Print_Area</vt:lpstr>
      <vt:lpstr>'１_基本情報'!Print_Titles</vt:lpstr>
      <vt:lpstr>'４_計画書（介護テクノロジー）'!Print_Titles</vt:lpstr>
      <vt:lpstr>'５_計画書（介護業務支援（介護ソフト））'!Print_Titles</vt:lpstr>
      <vt:lpstr>'6_計画書（道が認める機器）'!Print_Titles</vt:lpstr>
      <vt:lpstr>'7_計画書（パッケージ型）'!Print_Titles</vt:lpstr>
      <vt:lpstr>'８_計画書（業務改善支援）'!Print_Titles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土屋＿誠</dc:creator>
  <cp:lastModifiedBy>山内＿悠太</cp:lastModifiedBy>
  <cp:lastPrinted>2025-10-08T06:28:23Z</cp:lastPrinted>
  <dcterms:created xsi:type="dcterms:W3CDTF">2024-09-06T04:13:27Z</dcterms:created>
  <dcterms:modified xsi:type="dcterms:W3CDTF">2025-10-20T05:52:09Z</dcterms:modified>
</cp:coreProperties>
</file>