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99_その他共有フォルダから移行\医療体制係\R6.3.26_新興感染症対応力強化事業\施設・設備整備\17_2次募集\地域医療課から(厚労省から)\令和６年度医政局所管補助事業に係る事業計画書等の提出について（二回目）\様式\設備\"/>
    </mc:Choice>
  </mc:AlternateContent>
  <bookViews>
    <workbookView xWindow="0" yWindow="0" windowWidth="28800" windowHeight="11650"/>
  </bookViews>
  <sheets>
    <sheet name="様式4(設備)" sheetId="15" r:id="rId1"/>
    <sheet name="設備（記載例）" sheetId="8" r:id="rId2"/>
    <sheet name="事業区分" sheetId="13" r:id="rId3"/>
    <sheet name="補助率" sheetId="14" r:id="rId4"/>
    <sheet name="作成要領" sheetId="11" r:id="rId5"/>
  </sheets>
  <definedNames>
    <definedName name="_１__ア">事業区分!$C$9:$E$9</definedName>
    <definedName name="_１__イ">事業区分!$C$10:$E$10</definedName>
    <definedName name="_１０__ア">事業区分!$C$28:$D$28</definedName>
    <definedName name="_１０__イ">事業区分!$C$29:$D$29</definedName>
    <definedName name="_１１">事業区分!$C$30:$D$30</definedName>
    <definedName name="_１２__ア">事業区分!$C$31:$D$31</definedName>
    <definedName name="_１２__イ">事業区分!$C$32:$D$32</definedName>
    <definedName name="_１３__ア">事業区分!$C$33:$D$33</definedName>
    <definedName name="_１３__イ">事業区分!$C$34:$D$34</definedName>
    <definedName name="_１４__ア">事業区分!$C$35:$D$35</definedName>
    <definedName name="_１４__イ">事業区分!$C$36:$D$36</definedName>
    <definedName name="_１５__ア">事業区分!$C$37:$D$37</definedName>
    <definedName name="_１５__イ">事業区分!$C$38:$D$38</definedName>
    <definedName name="_１６__ア">事業区分!$C$39:$D$39</definedName>
    <definedName name="_１６__イ">事業区分!$C$40:$D$40</definedName>
    <definedName name="_１７__ア">事業区分!$C$41:$D$41</definedName>
    <definedName name="_１８__ア">事業区分!$C$43:$D$43</definedName>
    <definedName name="_１８__イ">事業区分!$C$44:$D$44</definedName>
    <definedName name="_１９__ア">事業区分!$C$45:$D$45</definedName>
    <definedName name="_１９__イ">事業区分!$C$46:$D$46</definedName>
    <definedName name="_２__ア">事業区分!$C$11:$G$11</definedName>
    <definedName name="_２__イ">事業区分!$C$12:$G$12</definedName>
    <definedName name="_２__ウ">事業区分!$C$13:$G$13</definedName>
    <definedName name="_２__エ">事業区分!$C$14:$G$14</definedName>
    <definedName name="_２０__ア">事業区分!$C$47:$D$47</definedName>
    <definedName name="_２０__イ">事業区分!$C$48:$D$48</definedName>
    <definedName name="_３__ア">事業区分!$C$15:$G$15</definedName>
    <definedName name="_３__イ">事業区分!$C$16:$G$16</definedName>
    <definedName name="_３__ウ">事業区分!$C$17:$G$17</definedName>
    <definedName name="_３__エ">事業区分!$C$18:$G$18</definedName>
    <definedName name="_４">事業区分!$C$19:$E$19</definedName>
    <definedName name="_５__ア">事業区分!$C$20:$D$20</definedName>
    <definedName name="_５__イ">事業区分!$C$21:$D$21</definedName>
    <definedName name="_６">事業区分!$C$22:$D$22</definedName>
    <definedName name="_７">事業区分!$C$23:$D$23</definedName>
    <definedName name="_８__ア">事業区分!$C$24:$E$24</definedName>
    <definedName name="_８__イ">事業区分!$C$25:$E$25</definedName>
    <definedName name="_９__ア">事業区分!$C$26:$E$26</definedName>
    <definedName name="_９__イ">事業区分!$C$27:$E$27</definedName>
    <definedName name="_xlnm._FilterDatabase" localSheetId="1" hidden="1">'設備（記載例）'!$B$5:$AD$19</definedName>
    <definedName name="_xlnm._FilterDatabase" localSheetId="0" hidden="1">'様式4(設備)'!$B$5:$AD$36</definedName>
    <definedName name="ICTを活用した産科医師少数地域に対する妊産婦モニタリング支援設備整備事業">事業区分!$D$40</definedName>
    <definedName name="へき地・離島診療支援システム設備">事業区分!$D$32</definedName>
    <definedName name="へき地医療拠点病院設備">事業区分!$D$27:$E$27</definedName>
    <definedName name="へき地患者輸送車_艇_">事業区分!$D$14:$G$14</definedName>
    <definedName name="へき地巡回診療車_船_">事業区分!$D$18:$G$18</definedName>
    <definedName name="へき地診療所">事業区分!$D$10:$E$10</definedName>
    <definedName name="へき地保健指導所設備">事業区分!$D$25:$E$25</definedName>
    <definedName name="奄美群島医療施設設備">事業区分!$D$23</definedName>
    <definedName name="遠隔ICU体制整備促進事業">事業区分!$D$48</definedName>
    <definedName name="遠隔医療設備">事業区分!$D$29</definedName>
    <definedName name="沖施縄設医設療備">事業区分!$D$22</definedName>
    <definedName name="過疎地域等特定診療所設備">事業区分!$D$21</definedName>
    <definedName name="在宅人工呼吸器使用者非常用電源整備事業">事業区分!$D$46</definedName>
    <definedName name="産科医療機関設備">事業区分!$D$36</definedName>
    <definedName name="死亡時画像診断システム等設備">事業区分!$D$42</definedName>
    <definedName name="実践的手術手技向上研修実施機関設備">事業区分!$D$44</definedName>
    <definedName name="分娩設備取扱施設">事業区分!$D$38</definedName>
    <definedName name="離島歯科巡回診療設備">事業区分!$D$19:$E$19</definedName>
    <definedName name="離島等患者宿泊施設設備">事業区分!$D$34</definedName>
    <definedName name="臨床研修病院支援システム設備">事業区分!$D$30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15" l="1"/>
  <c r="AB15" i="15" s="1"/>
  <c r="AA16" i="15"/>
  <c r="AB16" i="15" s="1"/>
  <c r="X7" i="8"/>
  <c r="X8" i="8"/>
  <c r="X9" i="8"/>
  <c r="X10" i="8"/>
  <c r="X11" i="8"/>
  <c r="X12" i="8"/>
  <c r="X13" i="8"/>
  <c r="X14" i="8"/>
  <c r="X15" i="8"/>
  <c r="X16" i="8"/>
  <c r="X17" i="8"/>
  <c r="X18" i="8"/>
  <c r="X19" i="8"/>
  <c r="X20" i="8"/>
  <c r="X21" i="8"/>
  <c r="X22" i="8"/>
  <c r="X23" i="8"/>
  <c r="X24" i="8"/>
  <c r="X25" i="8"/>
  <c r="X6" i="8"/>
  <c r="W7" i="8"/>
  <c r="W8" i="8"/>
  <c r="W9" i="8"/>
  <c r="W10" i="8"/>
  <c r="W11" i="8"/>
  <c r="W12" i="8"/>
  <c r="W13" i="8"/>
  <c r="W14" i="8"/>
  <c r="W15" i="8"/>
  <c r="W16" i="8"/>
  <c r="W17" i="8"/>
  <c r="W18" i="8"/>
  <c r="W19" i="8"/>
  <c r="W20" i="8"/>
  <c r="W21" i="8"/>
  <c r="W22" i="8"/>
  <c r="W23" i="8"/>
  <c r="W24" i="8"/>
  <c r="W25" i="8"/>
  <c r="W6" i="8"/>
  <c r="V38" i="15"/>
  <c r="Q38" i="15"/>
  <c r="O38" i="15"/>
  <c r="N38" i="15"/>
  <c r="T32" i="15"/>
  <c r="U32" i="15" s="1"/>
  <c r="T33" i="15"/>
  <c r="U33" i="15" s="1"/>
  <c r="T34" i="15"/>
  <c r="U34" i="15" s="1"/>
  <c r="P32" i="15"/>
  <c r="P33" i="15"/>
  <c r="P34" i="15"/>
  <c r="I33" i="15"/>
  <c r="I34" i="15"/>
  <c r="I35" i="15"/>
  <c r="I36" i="15"/>
  <c r="I29" i="15"/>
  <c r="I30" i="15"/>
  <c r="I31" i="15"/>
  <c r="I32" i="15"/>
  <c r="T8" i="15"/>
  <c r="U8" i="15" s="1"/>
  <c r="T9" i="15"/>
  <c r="U9" i="15" s="1"/>
  <c r="T10" i="15"/>
  <c r="U10" i="15" s="1"/>
  <c r="T11" i="15"/>
  <c r="U11" i="15" s="1"/>
  <c r="T12" i="15"/>
  <c r="U12" i="15" s="1"/>
  <c r="T13" i="15"/>
  <c r="U13" i="15" s="1"/>
  <c r="T14" i="15"/>
  <c r="U14" i="15" s="1"/>
  <c r="T15" i="15"/>
  <c r="U15" i="15" s="1"/>
  <c r="T16" i="15"/>
  <c r="U16" i="15" s="1"/>
  <c r="T17" i="15"/>
  <c r="U17" i="15" s="1"/>
  <c r="T18" i="15"/>
  <c r="U18" i="15" s="1"/>
  <c r="T19" i="15"/>
  <c r="U19" i="15" s="1"/>
  <c r="T20" i="15"/>
  <c r="U20" i="15" s="1"/>
  <c r="T21" i="15"/>
  <c r="U21" i="15" s="1"/>
  <c r="T22" i="15"/>
  <c r="U22" i="15" s="1"/>
  <c r="T23" i="15"/>
  <c r="U23" i="15" s="1"/>
  <c r="T24" i="15"/>
  <c r="U24" i="15" s="1"/>
  <c r="T25" i="15"/>
  <c r="U25" i="15" s="1"/>
  <c r="T26" i="15"/>
  <c r="U26" i="15" s="1"/>
  <c r="T27" i="15"/>
  <c r="U27" i="15" s="1"/>
  <c r="T28" i="15"/>
  <c r="U28" i="15" s="1"/>
  <c r="T29" i="15"/>
  <c r="U29" i="15" s="1"/>
  <c r="T30" i="15"/>
  <c r="U30" i="15" s="1"/>
  <c r="T31" i="15"/>
  <c r="U31" i="15" s="1"/>
  <c r="T35" i="15"/>
  <c r="U35" i="15" s="1"/>
  <c r="T36" i="15"/>
  <c r="U36" i="15" s="1"/>
  <c r="T7" i="15"/>
  <c r="U7" i="15" s="1"/>
  <c r="T6" i="8"/>
  <c r="U6" i="8" s="1"/>
  <c r="T12" i="8"/>
  <c r="U12" i="8" s="1"/>
  <c r="T13" i="8"/>
  <c r="U13" i="8" s="1"/>
  <c r="T14" i="8"/>
  <c r="U14" i="8" s="1"/>
  <c r="T15" i="8"/>
  <c r="T16" i="8"/>
  <c r="T17" i="8"/>
  <c r="U17" i="8" s="1"/>
  <c r="T18" i="8"/>
  <c r="U18" i="8" s="1"/>
  <c r="T19" i="8"/>
  <c r="U19" i="8" s="1"/>
  <c r="T20" i="8"/>
  <c r="U20" i="8" s="1"/>
  <c r="T21" i="8"/>
  <c r="U21" i="8" s="1"/>
  <c r="T22" i="8"/>
  <c r="T23" i="8"/>
  <c r="T24" i="8"/>
  <c r="U24" i="8" s="1"/>
  <c r="T25" i="8"/>
  <c r="U25" i="8" s="1"/>
  <c r="T7" i="8"/>
  <c r="T8" i="8"/>
  <c r="U8" i="8" s="1"/>
  <c r="T9" i="8"/>
  <c r="U9" i="8" s="1"/>
  <c r="T10" i="8"/>
  <c r="U10" i="8" s="1"/>
  <c r="T11" i="8"/>
  <c r="U23" i="8"/>
  <c r="U22" i="8"/>
  <c r="U16" i="8"/>
  <c r="U15" i="8"/>
  <c r="U11" i="8"/>
  <c r="U7" i="8"/>
  <c r="U38" i="15" l="1"/>
  <c r="T38" i="15"/>
  <c r="W32" i="15"/>
  <c r="X32" i="15" s="1"/>
  <c r="W34" i="15"/>
  <c r="X34" i="15" s="1"/>
  <c r="W33" i="15"/>
  <c r="X33" i="15" s="1"/>
  <c r="P31" i="15"/>
  <c r="I27" i="15"/>
  <c r="I28" i="15"/>
  <c r="P16" i="15"/>
  <c r="P17" i="15"/>
  <c r="P18" i="15"/>
  <c r="P19" i="15"/>
  <c r="P20" i="15"/>
  <c r="P21" i="15"/>
  <c r="P22" i="15"/>
  <c r="W22" i="15" s="1"/>
  <c r="X22" i="15" s="1"/>
  <c r="P23" i="15"/>
  <c r="P24" i="15"/>
  <c r="I16" i="15"/>
  <c r="I17" i="15"/>
  <c r="I18" i="15"/>
  <c r="I19" i="15"/>
  <c r="I20" i="15"/>
  <c r="I21" i="15"/>
  <c r="I22" i="15"/>
  <c r="I23" i="15"/>
  <c r="I24" i="15"/>
  <c r="I25" i="15"/>
  <c r="I26" i="15"/>
  <c r="W31" i="15" l="1"/>
  <c r="X31" i="15" s="1"/>
  <c r="W18" i="15"/>
  <c r="X18" i="15" s="1"/>
  <c r="W21" i="15"/>
  <c r="X21" i="15" s="1"/>
  <c r="W23" i="15"/>
  <c r="X23" i="15" s="1"/>
  <c r="W19" i="15"/>
  <c r="X19" i="15" s="1"/>
  <c r="W20" i="15"/>
  <c r="X20" i="15" s="1"/>
  <c r="W24" i="15"/>
  <c r="X24" i="15" s="1"/>
  <c r="W16" i="15"/>
  <c r="X16" i="15" s="1"/>
  <c r="W17" i="15"/>
  <c r="X17" i="15" s="1"/>
  <c r="P26" i="15"/>
  <c r="P27" i="15"/>
  <c r="P28" i="15"/>
  <c r="P29" i="15"/>
  <c r="P30" i="15"/>
  <c r="P35" i="15"/>
  <c r="P36" i="15"/>
  <c r="I7" i="15" l="1"/>
  <c r="P7" i="15"/>
  <c r="I8" i="15"/>
  <c r="P8" i="15"/>
  <c r="I9" i="15"/>
  <c r="P9" i="15"/>
  <c r="I10" i="15"/>
  <c r="P10" i="15"/>
  <c r="I11" i="15"/>
  <c r="P11" i="15"/>
  <c r="I12" i="15"/>
  <c r="P12" i="15"/>
  <c r="I13" i="15"/>
  <c r="P13" i="15"/>
  <c r="I14" i="15"/>
  <c r="P14" i="15"/>
  <c r="I15" i="15"/>
  <c r="P15" i="15"/>
  <c r="P25" i="15"/>
  <c r="P38" i="15" l="1"/>
  <c r="W27" i="15"/>
  <c r="X27" i="15" s="1"/>
  <c r="W14" i="15" l="1"/>
  <c r="X14" i="15" s="1"/>
  <c r="W10" i="15" l="1"/>
  <c r="X10" i="15" s="1"/>
  <c r="W12" i="15"/>
  <c r="X12" i="15" s="1"/>
  <c r="W30" i="15"/>
  <c r="X30" i="15" s="1"/>
  <c r="W29" i="15"/>
  <c r="X29" i="15" s="1"/>
  <c r="W28" i="15"/>
  <c r="X28" i="15" s="1"/>
  <c r="W26" i="15"/>
  <c r="X26" i="15" s="1"/>
  <c r="W25" i="15"/>
  <c r="X25" i="15" s="1"/>
  <c r="P14" i="8"/>
  <c r="I14" i="8"/>
  <c r="K14" i="8" s="1"/>
  <c r="P13" i="8"/>
  <c r="I13" i="8"/>
  <c r="K13" i="8" s="1"/>
  <c r="P12" i="8"/>
  <c r="I12" i="8"/>
  <c r="K12" i="8" s="1"/>
  <c r="P11" i="8"/>
  <c r="I11" i="8"/>
  <c r="P10" i="8"/>
  <c r="I10" i="8"/>
  <c r="W36" i="15" l="1"/>
  <c r="X36" i="15" s="1"/>
  <c r="Y36" i="15" s="1"/>
  <c r="Z36" i="15" s="1"/>
  <c r="AA36" i="15" s="1"/>
  <c r="AB36" i="15" s="1"/>
  <c r="AC36" i="15" s="1"/>
  <c r="AD36" i="15" s="1"/>
  <c r="W35" i="15"/>
  <c r="X35" i="15" s="1"/>
  <c r="W7" i="15" l="1"/>
  <c r="W9" i="15"/>
  <c r="X9" i="15" s="1"/>
  <c r="W8" i="15"/>
  <c r="X8" i="15" s="1"/>
  <c r="W11" i="15"/>
  <c r="X11" i="15" s="1"/>
  <c r="W13" i="15"/>
  <c r="X13" i="15" s="1"/>
  <c r="W15" i="15"/>
  <c r="X15" i="15" s="1"/>
  <c r="A9" i="13"/>
  <c r="I25" i="8"/>
  <c r="K25" i="8" s="1"/>
  <c r="I24" i="8"/>
  <c r="I23" i="8"/>
  <c r="K23" i="8" s="1"/>
  <c r="I22" i="8"/>
  <c r="K22" i="8" s="1"/>
  <c r="I21" i="8"/>
  <c r="K21" i="8" s="1"/>
  <c r="I20" i="8"/>
  <c r="I19" i="8"/>
  <c r="K19" i="8" s="1"/>
  <c r="I18" i="8"/>
  <c r="K18" i="8" s="1"/>
  <c r="I17" i="8"/>
  <c r="K17" i="8" s="1"/>
  <c r="I16" i="8"/>
  <c r="K16" i="8" s="1"/>
  <c r="I15" i="8"/>
  <c r="K15" i="8" s="1"/>
  <c r="I9" i="8"/>
  <c r="I8" i="8"/>
  <c r="I7" i="8"/>
  <c r="I6" i="8"/>
  <c r="Y38" i="15" l="1"/>
  <c r="X7" i="15"/>
  <c r="X38" i="15" s="1"/>
  <c r="W38" i="15"/>
  <c r="K20" i="8"/>
  <c r="K24" i="8"/>
  <c r="Z38" i="15" l="1"/>
  <c r="AA12" i="15"/>
  <c r="AB12" i="15" s="1"/>
  <c r="AA27" i="15"/>
  <c r="AB27" i="15" s="1"/>
  <c r="AA14" i="15"/>
  <c r="AB14" i="15" s="1"/>
  <c r="AA10" i="15"/>
  <c r="AB10" i="15" s="1"/>
  <c r="AA13" i="15"/>
  <c r="AB13" i="15" s="1"/>
  <c r="AA29" i="15"/>
  <c r="AB29" i="15" s="1"/>
  <c r="AA14" i="8"/>
  <c r="AB14" i="8" s="1"/>
  <c r="AA13" i="8"/>
  <c r="AB13" i="8" s="1"/>
  <c r="AA9" i="15"/>
  <c r="AB9" i="15" s="1"/>
  <c r="AA10" i="8"/>
  <c r="AB10" i="8" s="1"/>
  <c r="AA12" i="8"/>
  <c r="AB12" i="8" s="1"/>
  <c r="AA25" i="15"/>
  <c r="AB25" i="15" s="1"/>
  <c r="AA35" i="15"/>
  <c r="AB35" i="15" s="1"/>
  <c r="AA26" i="15"/>
  <c r="AB26" i="15" s="1"/>
  <c r="AA28" i="15"/>
  <c r="AB28" i="15" s="1"/>
  <c r="AA11" i="15"/>
  <c r="AB11" i="15" s="1"/>
  <c r="AA11" i="8"/>
  <c r="AB11" i="8" s="1"/>
  <c r="AA22" i="8"/>
  <c r="AB22" i="8" s="1"/>
  <c r="AA18" i="8"/>
  <c r="AB18" i="8" s="1"/>
  <c r="AA25" i="8"/>
  <c r="AB25" i="8" s="1"/>
  <c r="AA24" i="8"/>
  <c r="AB24" i="8" s="1"/>
  <c r="AA23" i="8"/>
  <c r="AB23" i="8" s="1"/>
  <c r="AA19" i="8"/>
  <c r="AB19" i="8" s="1"/>
  <c r="AA15" i="8"/>
  <c r="AB15" i="8" s="1"/>
  <c r="AD38" i="15" l="1"/>
  <c r="AC38" i="15"/>
  <c r="AA8" i="15"/>
  <c r="AB8" i="15" s="1"/>
  <c r="AA30" i="15"/>
  <c r="AB30" i="15" s="1"/>
  <c r="AA7" i="15"/>
  <c r="AA17" i="8"/>
  <c r="AB17" i="8" s="1"/>
  <c r="AA16" i="8"/>
  <c r="AB16" i="8" s="1"/>
  <c r="AA21" i="8"/>
  <c r="AB21" i="8" s="1"/>
  <c r="AA20" i="8"/>
  <c r="AB20" i="8" s="1"/>
  <c r="P7" i="8"/>
  <c r="P8" i="8"/>
  <c r="P9" i="8"/>
  <c r="P15" i="8"/>
  <c r="P16" i="8"/>
  <c r="P17" i="8"/>
  <c r="P18" i="8"/>
  <c r="P19" i="8"/>
  <c r="P20" i="8"/>
  <c r="P21" i="8"/>
  <c r="P22" i="8"/>
  <c r="P23" i="8"/>
  <c r="P24" i="8"/>
  <c r="P25" i="8"/>
  <c r="P6" i="8"/>
  <c r="AB7" i="15" l="1"/>
  <c r="AB38" i="15" s="1"/>
  <c r="AA38" i="15"/>
  <c r="AA6" i="8"/>
  <c r="AB6" i="8" s="1"/>
  <c r="AA7" i="8"/>
  <c r="AB7" i="8" s="1"/>
  <c r="AA9" i="8" l="1"/>
  <c r="AB9" i="8" s="1"/>
  <c r="AA8" i="8"/>
  <c r="AB8" i="8" s="1"/>
</calcChain>
</file>

<file path=xl/comments1.xml><?xml version="1.0" encoding="utf-8"?>
<comments xmlns="http://schemas.openxmlformats.org/spreadsheetml/2006/main">
  <authors>
    <author>厚生労働省ネットワークシステム</author>
  </authors>
  <commentList>
    <comment ref="H3" authorId="0" shapeId="0">
      <text>
        <r>
          <rPr>
            <sz val="10"/>
            <color indexed="81"/>
            <rFont val="ＭＳ ゴシック"/>
            <family val="3"/>
            <charset val="128"/>
          </rPr>
          <t>交付要綱３（交付の対象）の該当する番号を選択</t>
        </r>
      </text>
    </comment>
    <comment ref="AF3" authorId="0" shapeId="0">
      <text>
        <r>
          <rPr>
            <sz val="9"/>
            <color indexed="81"/>
            <rFont val="ＭＳ ゴシック"/>
            <family val="3"/>
            <charset val="128"/>
          </rPr>
          <t>品名が複数ある場合は品名を全て列挙すること</t>
        </r>
      </text>
    </comment>
    <comment ref="AF7" authorId="0" shapeId="0">
      <text>
        <r>
          <rPr>
            <sz val="9"/>
            <color indexed="81"/>
            <rFont val="ＭＳ ゴシック"/>
            <family val="3"/>
            <charset val="128"/>
          </rPr>
          <t>品名が複数ある場合は品名を全て列挙すること</t>
        </r>
      </text>
    </comment>
    <comment ref="AF8" authorId="0" shapeId="0">
      <text>
        <r>
          <rPr>
            <sz val="9"/>
            <color indexed="81"/>
            <rFont val="ＭＳ ゴシック"/>
            <family val="3"/>
            <charset val="128"/>
          </rPr>
          <t>品名が複数ある場合は品名を全て列挙すること</t>
        </r>
      </text>
    </comment>
    <comment ref="AF9" authorId="0" shapeId="0">
      <text>
        <r>
          <rPr>
            <sz val="9"/>
            <color indexed="81"/>
            <rFont val="ＭＳ ゴシック"/>
            <family val="3"/>
            <charset val="128"/>
          </rPr>
          <t>品名が複数ある場合は品名を全て列挙すること</t>
        </r>
      </text>
    </comment>
    <comment ref="AF10" authorId="0" shapeId="0">
      <text>
        <r>
          <rPr>
            <sz val="9"/>
            <color indexed="81"/>
            <rFont val="ＭＳ ゴシック"/>
            <family val="3"/>
            <charset val="128"/>
          </rPr>
          <t>品名が複数ある場合は品名を全て列挙すること</t>
        </r>
      </text>
    </comment>
    <comment ref="AF11" authorId="0" shapeId="0">
      <text>
        <r>
          <rPr>
            <sz val="9"/>
            <color indexed="81"/>
            <rFont val="ＭＳ ゴシック"/>
            <family val="3"/>
            <charset val="128"/>
          </rPr>
          <t>品名が複数ある場合は品名を全て列挙すること</t>
        </r>
      </text>
    </comment>
    <comment ref="AF12" authorId="0" shapeId="0">
      <text>
        <r>
          <rPr>
            <sz val="9"/>
            <color indexed="81"/>
            <rFont val="ＭＳ ゴシック"/>
            <family val="3"/>
            <charset val="128"/>
          </rPr>
          <t>品名が複数ある場合は品名を全て列挙すること</t>
        </r>
      </text>
    </comment>
    <comment ref="AF13" authorId="0" shapeId="0">
      <text>
        <r>
          <rPr>
            <sz val="9"/>
            <color indexed="81"/>
            <rFont val="ＭＳ ゴシック"/>
            <family val="3"/>
            <charset val="128"/>
          </rPr>
          <t>品名が複数ある場合は品名を全て列挙すること</t>
        </r>
      </text>
    </comment>
    <comment ref="AF14" authorId="0" shapeId="0">
      <text>
        <r>
          <rPr>
            <sz val="9"/>
            <color indexed="81"/>
            <rFont val="ＭＳ ゴシック"/>
            <family val="3"/>
            <charset val="128"/>
          </rPr>
          <t>品名が複数ある場合は品名を全て列挙すること</t>
        </r>
      </text>
    </comment>
    <comment ref="AF15" authorId="0" shapeId="0">
      <text>
        <r>
          <rPr>
            <sz val="9"/>
            <color indexed="81"/>
            <rFont val="ＭＳ ゴシック"/>
            <family val="3"/>
            <charset val="128"/>
          </rPr>
          <t>品名が複数ある場合は品名を全て列挙すること</t>
        </r>
      </text>
    </comment>
    <comment ref="AF16" authorId="0" shapeId="0">
      <text>
        <r>
          <rPr>
            <sz val="9"/>
            <color indexed="81"/>
            <rFont val="ＭＳ ゴシック"/>
            <family val="3"/>
            <charset val="128"/>
          </rPr>
          <t>品名が複数ある場合は品名を全て列挙すること</t>
        </r>
      </text>
    </comment>
  </commentList>
</comments>
</file>

<file path=xl/comments2.xml><?xml version="1.0" encoding="utf-8"?>
<comments xmlns="http://schemas.openxmlformats.org/spreadsheetml/2006/main">
  <authors>
    <author>厚生労働省ネットワークシステム</author>
    <author>浦 駿介(ura-shunsuke.tw7)</author>
  </authors>
  <commentList>
    <comment ref="H3" authorId="0" shapeId="0">
      <text>
        <r>
          <rPr>
            <sz val="10"/>
            <color indexed="81"/>
            <rFont val="ＭＳ ゴシック"/>
            <family val="3"/>
            <charset val="128"/>
          </rPr>
          <t>交付要綱３（交付の対象）の該当する番号を選択</t>
        </r>
      </text>
    </comment>
    <comment ref="J3" authorId="1" shapeId="0">
      <text>
        <r>
          <rPr>
            <sz val="9"/>
            <color indexed="81"/>
            <rFont val="MS P ゴシック"/>
            <family val="3"/>
            <charset val="128"/>
          </rPr>
          <t>プルダウンで該当する種目を選択すること</t>
        </r>
      </text>
    </comment>
    <comment ref="AF3" authorId="0" shapeId="0">
      <text>
        <r>
          <rPr>
            <sz val="9"/>
            <color indexed="81"/>
            <rFont val="ＭＳ ゴシック"/>
            <family val="3"/>
            <charset val="128"/>
          </rPr>
          <t>品名が複数ある場合は品名を全て列挙すること</t>
        </r>
      </text>
    </comment>
    <comment ref="S4" authorId="1" shapeId="0">
      <text>
        <r>
          <rPr>
            <sz val="9"/>
            <color indexed="81"/>
            <rFont val="MS P ゴシック"/>
            <family val="3"/>
            <charset val="128"/>
          </rPr>
          <t xml:space="preserve">HEPAフィルターの場合は便宜上個数１として記入すること
</t>
        </r>
      </text>
    </comment>
    <comment ref="H6" authorId="0" shapeId="0">
      <text>
        <r>
          <rPr>
            <sz val="10"/>
            <color indexed="81"/>
            <rFont val="ＭＳ ゴシック"/>
            <family val="3"/>
            <charset val="128"/>
          </rPr>
          <t>交付要綱３（交付の対象）の該当する番号を選択（今回はプルダウンから（２１）を選択）</t>
        </r>
      </text>
    </comment>
    <comment ref="V6" authorId="1" shapeId="0">
      <text>
        <r>
          <rPr>
            <sz val="9"/>
            <color indexed="81"/>
            <rFont val="MS P ゴシック"/>
            <family val="3"/>
            <charset val="128"/>
          </rPr>
          <t>開設者が都道府県の場合は都道府県補助額に"－"を記入すること</t>
        </r>
      </text>
    </comment>
    <comment ref="AF6" authorId="0" shapeId="0">
      <text>
        <r>
          <rPr>
            <sz val="9"/>
            <color indexed="81"/>
            <rFont val="ＭＳ ゴシック"/>
            <family val="3"/>
            <charset val="128"/>
          </rPr>
          <t>品名が複数ある場合は品名を全て列挙すること</t>
        </r>
      </text>
    </comment>
  </commentList>
</comments>
</file>

<file path=xl/comments3.xml><?xml version="1.0" encoding="utf-8"?>
<comments xmlns="http://schemas.openxmlformats.org/spreadsheetml/2006/main">
  <authors>
    <author>厚生労働省ネットワークシステム</author>
  </authors>
  <commentList>
    <comment ref="C3" authorId="0" shapeId="0">
      <text>
        <r>
          <rPr>
            <b/>
            <sz val="9"/>
            <color indexed="81"/>
            <rFont val="ＭＳ Ｐゴシック"/>
            <family val="3"/>
            <charset val="128"/>
          </rPr>
          <t>（　）は名前の管理で無効となるため「_」に置き換える。
例：「（船）」→「_船_」</t>
        </r>
      </text>
    </comment>
  </commentList>
</comments>
</file>

<file path=xl/sharedStrings.xml><?xml version="1.0" encoding="utf-8"?>
<sst xmlns="http://schemas.openxmlformats.org/spreadsheetml/2006/main" count="243" uniqueCount="144">
  <si>
    <t>Ａ</t>
  </si>
  <si>
    <t>Ｂ</t>
  </si>
  <si>
    <t>Ａ－Ｂ＝Ｃ</t>
  </si>
  <si>
    <t>Ｄ</t>
  </si>
  <si>
    <t>Ｅ</t>
  </si>
  <si>
    <t>Ｆ</t>
  </si>
  <si>
    <t>Ｇ</t>
  </si>
  <si>
    <t>Ｈ</t>
  </si>
  <si>
    <t>Ｉ</t>
  </si>
  <si>
    <t>Ｊ</t>
  </si>
  <si>
    <t>Ｋ</t>
  </si>
  <si>
    <t>Ｌ</t>
  </si>
  <si>
    <t>Ｋ－Ｌ＝Ｍ</t>
  </si>
  <si>
    <t>交付申請年月日･番号</t>
  </si>
  <si>
    <t>補助事業者名</t>
  </si>
  <si>
    <t>総事業費</t>
  </si>
  <si>
    <t>差引事業費</t>
  </si>
  <si>
    <t>交付決定年月日・番号</t>
  </si>
  <si>
    <t>市町村名</t>
  </si>
  <si>
    <t>円</t>
  </si>
  <si>
    <t>提出年月日・番号</t>
    <rPh sb="0" eb="2">
      <t>テイシュツ</t>
    </rPh>
    <phoneticPr fontId="2"/>
  </si>
  <si>
    <t>○○県</t>
    <rPh sb="2" eb="3">
      <t>ケン</t>
    </rPh>
    <phoneticPr fontId="2"/>
  </si>
  <si>
    <t>○○市</t>
    <rPh sb="2" eb="3">
      <t>シ</t>
    </rPh>
    <phoneticPr fontId="2"/>
  </si>
  <si>
    <t>××市</t>
    <rPh sb="2" eb="3">
      <t>シ</t>
    </rPh>
    <phoneticPr fontId="2"/>
  </si>
  <si>
    <t>優先
順位</t>
    <rPh sb="0" eb="2">
      <t>ユウセン</t>
    </rPh>
    <rPh sb="3" eb="5">
      <t>ジュンイ</t>
    </rPh>
    <phoneticPr fontId="2"/>
  </si>
  <si>
    <t>区分</t>
  </si>
  <si>
    <t>種目</t>
    <rPh sb="0" eb="1">
      <t>タネ</t>
    </rPh>
    <rPh sb="1" eb="2">
      <t>メ</t>
    </rPh>
    <phoneticPr fontId="2"/>
  </si>
  <si>
    <t>施設名</t>
  </si>
  <si>
    <t>開設者</t>
  </si>
  <si>
    <t>寄付金その他の収入額</t>
  </si>
  <si>
    <t>基準額</t>
  </si>
  <si>
    <t>選定額</t>
  </si>
  <si>
    <t>国庫補助交付決定額</t>
  </si>
  <si>
    <t>国庫補助受入済額</t>
  </si>
  <si>
    <t>国庫補助交付確定額</t>
  </si>
  <si>
    <t>差引過△不足額</t>
  </si>
  <si>
    <t>所在地</t>
  </si>
  <si>
    <t>品名</t>
    <rPh sb="0" eb="1">
      <t>シナ</t>
    </rPh>
    <rPh sb="1" eb="2">
      <t>メイ</t>
    </rPh>
    <phoneticPr fontId="2"/>
  </si>
  <si>
    <t>対象経費の
支出予定額</t>
    <phoneticPr fontId="2"/>
  </si>
  <si>
    <t>都道府県
補助額</t>
    <phoneticPr fontId="2"/>
  </si>
  <si>
    <t>国庫補助
基本額</t>
    <phoneticPr fontId="2"/>
  </si>
  <si>
    <t>国庫補助
所要額</t>
    <phoneticPr fontId="2"/>
  </si>
  <si>
    <t>１区分</t>
  </si>
  <si>
    <t>２種目</t>
  </si>
  <si>
    <t>５補助率</t>
  </si>
  <si>
    <t>医療機器整備費</t>
  </si>
  <si>
    <t>患者輸送艇</t>
  </si>
  <si>
    <t>患者輸送用雪上車</t>
  </si>
  <si>
    <t>医師往診用小型雪上車</t>
  </si>
  <si>
    <t>巡回診療車</t>
  </si>
  <si>
    <t>巡回診療船</t>
  </si>
  <si>
    <t>遠隔型離島用設備</t>
  </si>
  <si>
    <t>近接型離島用設備</t>
  </si>
  <si>
    <t>歯科医療機器等整備費</t>
  </si>
  <si>
    <t>遠隔医療設備整備費</t>
  </si>
  <si>
    <t>情報通信機器</t>
  </si>
  <si>
    <t>初度設備費</t>
  </si>
  <si>
    <t>巡回診療用雪上車</t>
    <phoneticPr fontId="2"/>
  </si>
  <si>
    <t>歯科巡回診療車</t>
    <phoneticPr fontId="2"/>
  </si>
  <si>
    <t>２「選定額」欄には、（Ｄ）と（Ｅ）を比較して少ない方の額を記入すること。</t>
  </si>
  <si>
    <t>３「国庫補助基本額」欄は、次により記入すること。</t>
  </si>
  <si>
    <t>（２）交付要綱４（交付額の算定方法）（２）に掲げる事業</t>
  </si>
  <si>
    <t>（３）交付要綱４（交付額の算定方法）（３）に掲げる事業</t>
  </si>
  <si>
    <t>（４）交付要綱４（交付額の算定方法）（４）に掲げる事業</t>
  </si>
  <si>
    <t>（５）交付要綱４（交付額の算定方法）（５）に掲げる事業</t>
  </si>
  <si>
    <t>４「国庫補助所要額」欄は次により記入すること。</t>
  </si>
  <si>
    <t>ただし、それぞれの事業について施設ごとに１，０００円未満の端数が生じた場合には、これを切捨てるものとする。</t>
  </si>
  <si>
    <t>（１）交付要綱４（１）及び（２）に掲げる事業</t>
  </si>
  <si>
    <t>（２）交付要綱４（３）に掲げる事業</t>
  </si>
  <si>
    <t>（３）交付要綱４（４）に掲げる事業</t>
  </si>
  <si>
    <t>（４）交付要綱４（５）に掲げる事業</t>
  </si>
  <si>
    <t>（Ｃ）と（Ｆ）を比較して少ない方の額</t>
    <phoneticPr fontId="2"/>
  </si>
  <si>
    <t>（Ｃ）と（Ｆ）と（Ｇ）とを比較してもっとも少ない額</t>
    <phoneticPr fontId="2"/>
  </si>
  <si>
    <t>（Ｃ）と（Ｆ）を比較して少ない方の額に４分の３を乗じて得た額と（Ｇ）とを比較して少ない方の額</t>
    <phoneticPr fontId="2"/>
  </si>
  <si>
    <t>（Ｃ）と（Ｆ）を比較して少ない方の額に補助率を乗じて得た額と（Ｇ）とを比較して少ない方の額</t>
    <phoneticPr fontId="2"/>
  </si>
  <si>
    <t>（Ｃ）と（Ｆ）を比較して少ない方の額に３分の２を乗じて得た額と（Ｇ）とを比較して少ない方の額</t>
    <phoneticPr fontId="2"/>
  </si>
  <si>
    <t>（Ｈ）欄に記載された額に補助率を乗じて得た額</t>
    <phoneticPr fontId="2"/>
  </si>
  <si>
    <t>（Ｈ）欄に記載された額に３分の２を乗じて得た額</t>
    <phoneticPr fontId="2"/>
  </si>
  <si>
    <t>（Ｈ）欄に記載された額</t>
    <phoneticPr fontId="2"/>
  </si>
  <si>
    <t>（Ｈ）欄に記載された額に２分の１を乗じて得た額</t>
    <phoneticPr fontId="2"/>
  </si>
  <si>
    <t>（１）交付要綱４（交付額の算定方法）（１）に掲げる事業</t>
    <phoneticPr fontId="2"/>
  </si>
  <si>
    <t>補助率</t>
    <rPh sb="0" eb="3">
      <t>ホジョリツ</t>
    </rPh>
    <phoneticPr fontId="2"/>
  </si>
  <si>
    <t>２　種目</t>
    <rPh sb="2" eb="4">
      <t>シュモク</t>
    </rPh>
    <phoneticPr fontId="2"/>
  </si>
  <si>
    <t>３　交付の対象</t>
    <rPh sb="2" eb="4">
      <t>コウフ</t>
    </rPh>
    <rPh sb="5" eb="7">
      <t>タイショウ</t>
    </rPh>
    <phoneticPr fontId="2"/>
  </si>
  <si>
    <t>４（交付額の算定方法）（３）に掲げる事業：3</t>
    <phoneticPr fontId="2"/>
  </si>
  <si>
    <t>４（交付額の算定方法）（１）に掲げる事業：1</t>
    <phoneticPr fontId="2"/>
  </si>
  <si>
    <t>４（交付額の算定方法）（２）に掲げる事業：2</t>
    <phoneticPr fontId="2"/>
  </si>
  <si>
    <t>４（交付額の算定方法）（４）に掲げる事業：4</t>
    <phoneticPr fontId="2"/>
  </si>
  <si>
    <t>４（交付額の算定方法）（５）に掲げる事業：5</t>
    <phoneticPr fontId="2"/>
  </si>
  <si>
    <t>患者輸送車</t>
    <phoneticPr fontId="2"/>
  </si>
  <si>
    <t>１　区分</t>
    <phoneticPr fontId="2"/>
  </si>
  <si>
    <t>交付の対象</t>
    <rPh sb="0" eb="2">
      <t>コウフ</t>
    </rPh>
    <rPh sb="3" eb="5">
      <t>タイショウ</t>
    </rPh>
    <phoneticPr fontId="2"/>
  </si>
  <si>
    <t>医療機器整備費（沖縄県）</t>
    <rPh sb="8" eb="11">
      <t>オキナワケン</t>
    </rPh>
    <phoneticPr fontId="2"/>
  </si>
  <si>
    <t>保健師用自動車（沖縄県）</t>
    <rPh sb="8" eb="11">
      <t>オキナワケン</t>
    </rPh>
    <phoneticPr fontId="2"/>
  </si>
  <si>
    <t>保健師用自動車</t>
    <phoneticPr fontId="2"/>
  </si>
  <si>
    <t>（注）作成にあたっては優先順位の高いものから順に入力すること。</t>
    <phoneticPr fontId="2"/>
  </si>
  <si>
    <t>○○○診療所</t>
    <rPh sb="3" eb="6">
      <t>シンリョウジョ</t>
    </rPh>
    <phoneticPr fontId="2"/>
  </si>
  <si>
    <t>×××診療所</t>
    <phoneticPr fontId="2"/>
  </si>
  <si>
    <t>××市</t>
    <phoneticPr fontId="2"/>
  </si>
  <si>
    <t>設備費</t>
    <rPh sb="0" eb="2">
      <t>セツビ</t>
    </rPh>
    <rPh sb="2" eb="3">
      <t>ヒ</t>
    </rPh>
    <phoneticPr fontId="2"/>
  </si>
  <si>
    <t>医療機器等整備費</t>
    <phoneticPr fontId="2"/>
  </si>
  <si>
    <t>△△△病院</t>
    <rPh sb="3" eb="5">
      <t>ビョウイン</t>
    </rPh>
    <phoneticPr fontId="2"/>
  </si>
  <si>
    <t>△△県</t>
    <rPh sb="2" eb="3">
      <t>ケン</t>
    </rPh>
    <phoneticPr fontId="2"/>
  </si>
  <si>
    <t>□□□病院</t>
    <rPh sb="3" eb="5">
      <t>ビョウイン</t>
    </rPh>
    <phoneticPr fontId="2"/>
  </si>
  <si>
    <t>□□県</t>
    <rPh sb="2" eb="3">
      <t>ケン</t>
    </rPh>
    <phoneticPr fontId="2"/>
  </si>
  <si>
    <t>△△市</t>
    <rPh sb="2" eb="3">
      <t>シ</t>
    </rPh>
    <phoneticPr fontId="2"/>
  </si>
  <si>
    <t>□□市</t>
    <phoneticPr fontId="2"/>
  </si>
  <si>
    <t>-</t>
    <phoneticPr fontId="2"/>
  </si>
  <si>
    <t>　　　この総括表（Excelファイル）は、事業計画書、交付申請書、実績報告書提出時に担当者宛メールでお送り下さい。</t>
    <rPh sb="5" eb="8">
      <t>ソウカツヒョウ</t>
    </rPh>
    <rPh sb="21" eb="23">
      <t>ジギョウ</t>
    </rPh>
    <rPh sb="23" eb="25">
      <t>ケイカク</t>
    </rPh>
    <rPh sb="25" eb="26">
      <t>ショ</t>
    </rPh>
    <rPh sb="27" eb="29">
      <t>コウフ</t>
    </rPh>
    <rPh sb="29" eb="32">
      <t>シンセイショ</t>
    </rPh>
    <rPh sb="33" eb="35">
      <t>ジッセキ</t>
    </rPh>
    <rPh sb="35" eb="38">
      <t>ホウコクショ</t>
    </rPh>
    <rPh sb="38" eb="40">
      <t>テイシュツ</t>
    </rPh>
    <rPh sb="40" eb="41">
      <t>ジ</t>
    </rPh>
    <rPh sb="42" eb="45">
      <t>タントウシャ</t>
    </rPh>
    <rPh sb="45" eb="46">
      <t>アテ</t>
    </rPh>
    <rPh sb="51" eb="52">
      <t>オク</t>
    </rPh>
    <rPh sb="53" eb="54">
      <t>クダ</t>
    </rPh>
    <phoneticPr fontId="2"/>
  </si>
  <si>
    <t>××県</t>
    <rPh sb="2" eb="3">
      <t>ケン</t>
    </rPh>
    <phoneticPr fontId="2"/>
  </si>
  <si>
    <t>×××診療所</t>
  </si>
  <si>
    <t>××市</t>
  </si>
  <si>
    <t>△△法人</t>
    <rPh sb="2" eb="4">
      <t>ホウジン</t>
    </rPh>
    <phoneticPr fontId="2"/>
  </si>
  <si>
    <t>□□会</t>
    <rPh sb="2" eb="3">
      <t>カイ</t>
    </rPh>
    <phoneticPr fontId="2"/>
  </si>
  <si>
    <t>４（交付額の算定方法）（７）に掲げる事業：7</t>
    <phoneticPr fontId="2"/>
  </si>
  <si>
    <t>４（交付額の算定方法）（６）に掲げる事業：6</t>
    <phoneticPr fontId="2"/>
  </si>
  <si>
    <t>簡易自家発電装置等整備費</t>
    <rPh sb="0" eb="2">
      <t>カンイ</t>
    </rPh>
    <rPh sb="2" eb="4">
      <t>ジカ</t>
    </rPh>
    <rPh sb="4" eb="6">
      <t>ハツデン</t>
    </rPh>
    <rPh sb="6" eb="8">
      <t>ソウチ</t>
    </rPh>
    <rPh sb="8" eb="9">
      <t>トウ</t>
    </rPh>
    <rPh sb="9" eb="12">
      <t>セイビヒ</t>
    </rPh>
    <phoneticPr fontId="2"/>
  </si>
  <si>
    <t>（２１）</t>
  </si>
  <si>
    <t>（２１）</t>
    <phoneticPr fontId="2"/>
  </si>
  <si>
    <t>新興感染症対応力強化（協定締結医療機関設備整備）</t>
    <phoneticPr fontId="2"/>
  </si>
  <si>
    <t>簡易陰圧装置</t>
    <rPh sb="0" eb="2">
      <t>カンイ</t>
    </rPh>
    <rPh sb="2" eb="4">
      <t>インアツ</t>
    </rPh>
    <rPh sb="4" eb="6">
      <t>ソウチ</t>
    </rPh>
    <phoneticPr fontId="2"/>
  </si>
  <si>
    <t>検査機器（PCR検査装置）</t>
    <rPh sb="0" eb="2">
      <t>ケンサ</t>
    </rPh>
    <rPh sb="2" eb="4">
      <t>キキ</t>
    </rPh>
    <rPh sb="8" eb="10">
      <t>ケンサ</t>
    </rPh>
    <rPh sb="10" eb="12">
      <t>ソウチ</t>
    </rPh>
    <phoneticPr fontId="2"/>
  </si>
  <si>
    <t>簡易ベッド</t>
    <rPh sb="0" eb="2">
      <t>カンイ</t>
    </rPh>
    <phoneticPr fontId="2"/>
  </si>
  <si>
    <t>HEPAフィルター付き空気清浄機</t>
    <rPh sb="9" eb="10">
      <t>ツ</t>
    </rPh>
    <rPh sb="11" eb="13">
      <t>クウキ</t>
    </rPh>
    <rPh sb="13" eb="16">
      <t>セイジョウキ</t>
    </rPh>
    <phoneticPr fontId="2"/>
  </si>
  <si>
    <t>個数</t>
    <rPh sb="0" eb="2">
      <t>コスウ</t>
    </rPh>
    <phoneticPr fontId="2"/>
  </si>
  <si>
    <t>個</t>
    <rPh sb="0" eb="1">
      <t>コ</t>
    </rPh>
    <phoneticPr fontId="2"/>
  </si>
  <si>
    <t>円</t>
    <rPh sb="0" eb="1">
      <t>エン</t>
    </rPh>
    <phoneticPr fontId="2"/>
  </si>
  <si>
    <t>基準額（総額）</t>
    <rPh sb="0" eb="3">
      <t>キジュンガク</t>
    </rPh>
    <rPh sb="4" eb="6">
      <t>ソウガク</t>
    </rPh>
    <phoneticPr fontId="2"/>
  </si>
  <si>
    <t>合計</t>
    <rPh sb="0" eb="2">
      <t>ゴウケイ</t>
    </rPh>
    <phoneticPr fontId="2"/>
  </si>
  <si>
    <t>基準単価</t>
    <rPh sb="0" eb="2">
      <t>キジュン</t>
    </rPh>
    <rPh sb="2" eb="4">
      <t>タンカ</t>
    </rPh>
    <phoneticPr fontId="2"/>
  </si>
  <si>
    <t>簡易ベッド</t>
  </si>
  <si>
    <t>簡易陰圧装置</t>
  </si>
  <si>
    <t>検査機器（PCR検査装置)</t>
  </si>
  <si>
    <t>HEPAフィルター式空気清浄機</t>
  </si>
  <si>
    <t>○○（機器の名前）</t>
    <rPh sb="3" eb="5">
      <t>キキ</t>
    </rPh>
    <rPh sb="6" eb="8">
      <t>ナマエ</t>
    </rPh>
    <phoneticPr fontId="2"/>
  </si>
  <si>
    <t>××（機器の名前）</t>
    <rPh sb="3" eb="5">
      <t>キキ</t>
    </rPh>
    <rPh sb="6" eb="8">
      <t>ナマエ</t>
    </rPh>
    <phoneticPr fontId="2"/>
  </si>
  <si>
    <t>△△（機器の名前）</t>
    <rPh sb="3" eb="5">
      <t>キキ</t>
    </rPh>
    <rPh sb="6" eb="8">
      <t>ナマエ</t>
    </rPh>
    <phoneticPr fontId="2"/>
  </si>
  <si>
    <t>□□（機器の名前）</t>
    <rPh sb="3" eb="5">
      <t>キキ</t>
    </rPh>
    <rPh sb="6" eb="8">
      <t>ナマエ</t>
    </rPh>
    <phoneticPr fontId="2"/>
  </si>
  <si>
    <t>都道府県
番号</t>
    <rPh sb="0" eb="4">
      <t>トドウフケン</t>
    </rPh>
    <rPh sb="5" eb="7">
      <t>バンゴウ</t>
    </rPh>
    <phoneticPr fontId="2"/>
  </si>
  <si>
    <r>
      <rPr>
        <sz val="16"/>
        <color rgb="FFFF0000"/>
        <rFont val="ＭＳ ゴシック"/>
        <family val="3"/>
        <charset val="128"/>
      </rPr>
      <t>令和○○</t>
    </r>
    <r>
      <rPr>
        <sz val="16"/>
        <rFont val="ＭＳ ゴシック"/>
        <family val="3"/>
        <charset val="128"/>
      </rPr>
      <t>年度　医療施設等　設備　整備費補助金</t>
    </r>
    <rPh sb="0" eb="2">
      <t>レイワ</t>
    </rPh>
    <phoneticPr fontId="2"/>
  </si>
  <si>
    <t>事業計画総括表</t>
    <phoneticPr fontId="2"/>
  </si>
  <si>
    <t>都道府県</t>
    <phoneticPr fontId="2"/>
  </si>
  <si>
    <t>様式4　令和６年度協定締結医療機関等体制整備事業(設備整備)補助金事業総括表</t>
    <rPh sb="0" eb="2">
      <t>ヨウシキ</t>
    </rPh>
    <rPh sb="4" eb="6">
      <t>レイワ</t>
    </rPh>
    <rPh sb="7" eb="9">
      <t>ネンド</t>
    </rPh>
    <rPh sb="9" eb="24">
      <t>キョウテイテイケツイリョウキカントウタイセイセイビジギョウ</t>
    </rPh>
    <rPh sb="25" eb="27">
      <t>セツビ</t>
    </rPh>
    <rPh sb="27" eb="29">
      <t>セイビ</t>
    </rPh>
    <rPh sb="30" eb="38">
      <t>ホジョキンジギョウソウカツヒョウ</t>
    </rPh>
    <phoneticPr fontId="2"/>
  </si>
  <si>
    <t>HEPAフィルター付き空気清浄機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</si>
</sst>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quot;△ &quot;#,##0"/>
    <numFmt numFmtId="178" formatCode="#,##0_ "/>
  </numFmts>
  <fonts count="23">
    <font>
      <sz val="11"/>
      <name val="ＭＳ Ｐゴシック"/>
      <family val="3"/>
      <charset val="128"/>
    </font>
    <font>
      <sz val="11"/>
      <name val="ＭＳ Ｐゴシック"/>
      <family val="3"/>
      <charset val="128"/>
    </font>
    <font>
      <sz val="6"/>
      <name val="ＭＳ Ｐゴシック"/>
      <family val="3"/>
      <charset val="128"/>
    </font>
    <font>
      <sz val="20"/>
      <name val="ＭＳ ゴシック"/>
      <family val="3"/>
      <charset val="128"/>
    </font>
    <font>
      <sz val="10"/>
      <name val="ＭＳ ゴシック"/>
      <family val="3"/>
      <charset val="128"/>
    </font>
    <font>
      <b/>
      <sz val="10"/>
      <name val="ＭＳ ゴシック"/>
      <family val="3"/>
      <charset val="128"/>
    </font>
    <font>
      <sz val="18"/>
      <name val="ＭＳ ゴシック"/>
      <family val="3"/>
      <charset val="128"/>
    </font>
    <font>
      <b/>
      <sz val="9"/>
      <color indexed="81"/>
      <name val="ＭＳ Ｐゴシック"/>
      <family val="3"/>
      <charset val="128"/>
    </font>
    <font>
      <sz val="10"/>
      <color rgb="FF000000"/>
      <name val="ＭＳ ゴシック"/>
      <family val="3"/>
      <charset val="128"/>
    </font>
    <font>
      <sz val="10"/>
      <color rgb="FFFF0000"/>
      <name val="ＭＳ ゴシック"/>
      <family val="3"/>
      <charset val="128"/>
    </font>
    <font>
      <sz val="9"/>
      <color indexed="81"/>
      <name val="ＭＳ ゴシック"/>
      <family val="3"/>
      <charset val="128"/>
    </font>
    <font>
      <sz val="10"/>
      <color indexed="81"/>
      <name val="ＭＳ ゴシック"/>
      <family val="3"/>
      <charset val="128"/>
    </font>
    <font>
      <sz val="20"/>
      <color rgb="FFFF0000"/>
      <name val="ＭＳ ゴシック"/>
      <family val="3"/>
      <charset val="128"/>
    </font>
    <font>
      <u/>
      <sz val="10"/>
      <name val="ＭＳ 明朝"/>
      <family val="1"/>
      <charset val="128"/>
    </font>
    <font>
      <sz val="10"/>
      <name val="ＭＳ 明朝"/>
      <family val="1"/>
      <charset val="128"/>
    </font>
    <font>
      <sz val="10"/>
      <color theme="1"/>
      <name val="ＭＳ ゴシック"/>
      <family val="3"/>
      <charset val="128"/>
    </font>
    <font>
      <sz val="8"/>
      <name val="ＭＳ ゴシック"/>
      <family val="3"/>
      <charset val="128"/>
    </font>
    <font>
      <sz val="11"/>
      <color theme="1"/>
      <name val="ＭＳ Ｐゴシック"/>
      <family val="3"/>
      <charset val="128"/>
    </font>
    <font>
      <sz val="9"/>
      <color indexed="81"/>
      <name val="MS P ゴシック"/>
      <family val="3"/>
      <charset val="128"/>
    </font>
    <font>
      <sz val="16"/>
      <name val="ＭＳ ゴシック"/>
      <family val="3"/>
      <charset val="128"/>
    </font>
    <font>
      <sz val="16"/>
      <color rgb="FFFF0000"/>
      <name val="ＭＳ ゴシック"/>
      <family val="3"/>
      <charset val="128"/>
    </font>
    <font>
      <sz val="15"/>
      <name val="ＭＳ ゴシック"/>
      <family val="3"/>
      <charset val="128"/>
    </font>
    <font>
      <sz val="15"/>
      <color rgb="FFFF0000"/>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BEEF4"/>
        <bgColor rgb="FFF2F2F2"/>
      </patternFill>
    </fill>
    <fill>
      <patternFill patternType="solid">
        <fgColor theme="8" tint="0.79995117038483843"/>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xf numFmtId="38" fontId="1" fillId="0" borderId="0" applyBorder="0" applyProtection="0"/>
  </cellStyleXfs>
  <cellXfs count="227">
    <xf numFmtId="0" fontId="0" fillId="0" borderId="0" xfId="0"/>
    <xf numFmtId="0" fontId="4" fillId="0" borderId="0" xfId="0" applyFont="1"/>
    <xf numFmtId="38" fontId="4" fillId="0" borderId="0" xfId="1" applyFont="1" applyAlignment="1">
      <alignment vertical="center"/>
    </xf>
    <xf numFmtId="38" fontId="4" fillId="0" borderId="0" xfId="1" applyFont="1" applyFill="1" applyAlignment="1">
      <alignment vertical="center"/>
    </xf>
    <xf numFmtId="38" fontId="4" fillId="0" borderId="12" xfId="1" applyFont="1" applyFill="1" applyBorder="1" applyAlignment="1">
      <alignment horizontal="center" vertical="center" wrapText="1"/>
    </xf>
    <xf numFmtId="38" fontId="4" fillId="0" borderId="0" xfId="1" applyFont="1" applyFill="1" applyBorder="1" applyAlignment="1">
      <alignment horizontal="left" vertical="center" wrapText="1"/>
    </xf>
    <xf numFmtId="0" fontId="4" fillId="0" borderId="0" xfId="0" applyFont="1" applyFill="1"/>
    <xf numFmtId="0" fontId="6" fillId="0" borderId="0" xfId="0" applyFont="1"/>
    <xf numFmtId="0" fontId="6" fillId="0" borderId="0" xfId="0" applyFont="1" applyFill="1"/>
    <xf numFmtId="0" fontId="4" fillId="2" borderId="13" xfId="0" applyFont="1" applyFill="1" applyBorder="1" applyAlignment="1">
      <alignment horizontal="left" vertical="center" wrapText="1"/>
    </xf>
    <xf numFmtId="0" fontId="4" fillId="2" borderId="13" xfId="0" applyFont="1" applyFill="1" applyBorder="1" applyAlignment="1">
      <alignment horizontal="right" vertical="center" wrapText="1"/>
    </xf>
    <xf numFmtId="57" fontId="4" fillId="2" borderId="13" xfId="0" applyNumberFormat="1" applyFont="1" applyFill="1" applyBorder="1" applyAlignment="1">
      <alignment horizontal="right" vertical="center" wrapText="1"/>
    </xf>
    <xf numFmtId="38" fontId="4" fillId="2" borderId="12" xfId="1" applyFont="1" applyFill="1" applyBorder="1" applyAlignment="1">
      <alignment horizontal="left" vertical="center" wrapText="1"/>
    </xf>
    <xf numFmtId="177" fontId="4" fillId="2" borderId="13" xfId="1" applyNumberFormat="1" applyFont="1" applyFill="1" applyBorder="1" applyAlignment="1">
      <alignment vertical="center" wrapText="1"/>
    </xf>
    <xf numFmtId="177" fontId="4" fillId="2" borderId="12" xfId="1" applyNumberFormat="1" applyFont="1" applyFill="1" applyBorder="1" applyAlignment="1">
      <alignment vertical="center" wrapText="1"/>
    </xf>
    <xf numFmtId="57" fontId="4" fillId="2" borderId="12" xfId="1" applyNumberFormat="1" applyFont="1" applyFill="1" applyBorder="1" applyAlignment="1">
      <alignment horizontal="left" vertical="center" wrapText="1"/>
    </xf>
    <xf numFmtId="57" fontId="4" fillId="2" borderId="14" xfId="1" applyNumberFormat="1" applyFont="1" applyFill="1" applyBorder="1" applyAlignment="1">
      <alignment horizontal="left" vertical="center" wrapText="1"/>
    </xf>
    <xf numFmtId="0" fontId="4" fillId="2" borderId="10" xfId="0" applyFont="1" applyFill="1" applyBorder="1" applyAlignment="1">
      <alignment horizontal="left" vertical="center" wrapText="1"/>
    </xf>
    <xf numFmtId="57" fontId="4" fillId="2" borderId="10" xfId="0" applyNumberFormat="1" applyFont="1" applyFill="1" applyBorder="1" applyAlignment="1">
      <alignment horizontal="right" vertical="center" wrapText="1"/>
    </xf>
    <xf numFmtId="57" fontId="4" fillId="2" borderId="10" xfId="0" applyNumberFormat="1" applyFont="1" applyFill="1" applyBorder="1" applyAlignment="1">
      <alignment horizontal="left" vertical="center" wrapText="1"/>
    </xf>
    <xf numFmtId="38" fontId="4" fillId="2" borderId="9" xfId="1" applyFont="1" applyFill="1" applyBorder="1" applyAlignment="1">
      <alignment horizontal="left" vertical="center" wrapText="1"/>
    </xf>
    <xf numFmtId="38" fontId="4" fillId="2" borderId="1" xfId="1" applyFont="1" applyFill="1" applyBorder="1" applyAlignment="1">
      <alignment horizontal="left" vertical="center" wrapText="1"/>
    </xf>
    <xf numFmtId="177" fontId="4" fillId="2" borderId="10" xfId="1" applyNumberFormat="1" applyFont="1" applyFill="1" applyBorder="1" applyAlignment="1">
      <alignment vertical="center" wrapText="1"/>
    </xf>
    <xf numFmtId="177" fontId="4" fillId="2" borderId="9" xfId="1" applyNumberFormat="1" applyFont="1" applyFill="1" applyBorder="1" applyAlignment="1">
      <alignment vertical="center" wrapText="1"/>
    </xf>
    <xf numFmtId="57" fontId="4" fillId="2" borderId="9" xfId="1" applyNumberFormat="1" applyFont="1" applyFill="1" applyBorder="1" applyAlignment="1">
      <alignment horizontal="left" vertical="center" wrapText="1"/>
    </xf>
    <xf numFmtId="57" fontId="4" fillId="2" borderId="11" xfId="1" applyNumberFormat="1" applyFont="1" applyFill="1" applyBorder="1" applyAlignment="1">
      <alignment horizontal="left" vertical="center" wrapText="1"/>
    </xf>
    <xf numFmtId="0" fontId="4" fillId="2" borderId="10" xfId="0" applyFont="1" applyFill="1" applyBorder="1" applyAlignment="1">
      <alignment horizontal="right" vertical="center" wrapText="1"/>
    </xf>
    <xf numFmtId="57" fontId="4" fillId="2" borderId="10" xfId="1" applyNumberFormat="1" applyFont="1" applyFill="1" applyBorder="1" applyAlignment="1">
      <alignment horizontal="right" vertical="center" wrapText="1"/>
    </xf>
    <xf numFmtId="57" fontId="4" fillId="2" borderId="10" xfId="1" applyNumberFormat="1" applyFont="1" applyFill="1" applyBorder="1" applyAlignment="1">
      <alignment horizontal="left" vertical="center" wrapText="1"/>
    </xf>
    <xf numFmtId="12" fontId="4" fillId="0" borderId="12" xfId="1" applyNumberFormat="1" applyFont="1" applyFill="1" applyBorder="1" applyAlignment="1">
      <alignment horizontal="center" vertical="center" wrapText="1"/>
    </xf>
    <xf numFmtId="0" fontId="4" fillId="0" borderId="0" xfId="0" applyFont="1" applyAlignment="1">
      <alignment horizontal="right"/>
    </xf>
    <xf numFmtId="0" fontId="4" fillId="0" borderId="12" xfId="1" applyNumberFormat="1" applyFont="1" applyFill="1" applyBorder="1" applyAlignment="1">
      <alignment horizontal="left" vertical="center" wrapText="1"/>
    </xf>
    <xf numFmtId="38" fontId="3" fillId="0" borderId="1" xfId="1" applyFont="1" applyBorder="1" applyAlignment="1">
      <alignment vertical="center"/>
    </xf>
    <xf numFmtId="38" fontId="3" fillId="0" borderId="0" xfId="1" applyFont="1" applyAlignment="1">
      <alignment vertical="center"/>
    </xf>
    <xf numFmtId="38" fontId="3" fillId="0" borderId="0" xfId="1" applyFont="1" applyBorder="1" applyAlignment="1">
      <alignment vertical="center"/>
    </xf>
    <xf numFmtId="57" fontId="3" fillId="0" borderId="0" xfId="1" applyNumberFormat="1" applyFont="1" applyBorder="1" applyAlignment="1">
      <alignment vertical="center"/>
    </xf>
    <xf numFmtId="49" fontId="4" fillId="0" borderId="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14" xfId="0" applyFont="1" applyBorder="1" applyAlignment="1">
      <alignment horizontal="centerContinuous" vertical="center"/>
    </xf>
    <xf numFmtId="0" fontId="4" fillId="0" borderId="14" xfId="0" applyFont="1" applyBorder="1" applyAlignment="1">
      <alignment vertical="center"/>
    </xf>
    <xf numFmtId="0" fontId="4" fillId="0" borderId="0" xfId="0" applyFont="1" applyAlignment="1">
      <alignment vertical="center"/>
    </xf>
    <xf numFmtId="49" fontId="4" fillId="0" borderId="6" xfId="0" applyNumberFormat="1" applyFont="1" applyBorder="1" applyAlignment="1">
      <alignment vertical="center"/>
    </xf>
    <xf numFmtId="0" fontId="4" fillId="0" borderId="2" xfId="0" applyFont="1" applyBorder="1" applyAlignment="1">
      <alignment vertical="center"/>
    </xf>
    <xf numFmtId="49" fontId="4" fillId="0" borderId="9" xfId="0" applyNumberFormat="1" applyFont="1" applyBorder="1" applyAlignment="1">
      <alignment vertical="center"/>
    </xf>
    <xf numFmtId="49" fontId="4" fillId="0" borderId="12" xfId="0" applyNumberFormat="1" applyFont="1" applyBorder="1" applyAlignment="1">
      <alignment vertical="center"/>
    </xf>
    <xf numFmtId="0" fontId="4" fillId="0" borderId="12" xfId="0" applyFont="1" applyBorder="1" applyAlignment="1">
      <alignment vertical="center"/>
    </xf>
    <xf numFmtId="0" fontId="8" fillId="0" borderId="9"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horizontal="center" vertical="center"/>
    </xf>
    <xf numFmtId="0" fontId="8" fillId="0" borderId="12" xfId="0" applyFont="1" applyBorder="1" applyAlignment="1">
      <alignment vertical="center" wrapText="1"/>
    </xf>
    <xf numFmtId="0" fontId="4" fillId="0" borderId="12" xfId="0" applyFont="1" applyBorder="1" applyAlignment="1">
      <alignment vertical="center" wrapText="1"/>
    </xf>
    <xf numFmtId="49" fontId="4" fillId="0" borderId="12" xfId="0" applyNumberFormat="1" applyFont="1" applyFill="1" applyBorder="1" applyAlignment="1">
      <alignment vertical="center"/>
    </xf>
    <xf numFmtId="0" fontId="4" fillId="0" borderId="12" xfId="0" applyFont="1" applyFill="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49" fontId="4" fillId="0" borderId="0" xfId="0" applyNumberFormat="1" applyFont="1" applyAlignment="1">
      <alignment vertical="center"/>
    </xf>
    <xf numFmtId="177" fontId="4" fillId="0" borderId="13" xfId="1" applyNumberFormat="1" applyFont="1" applyFill="1" applyBorder="1" applyAlignment="1">
      <alignment vertical="center" wrapText="1"/>
    </xf>
    <xf numFmtId="177" fontId="4" fillId="0" borderId="12" xfId="1" applyNumberFormat="1" applyFont="1" applyFill="1" applyBorder="1" applyAlignment="1">
      <alignment vertical="center" wrapText="1"/>
    </xf>
    <xf numFmtId="38" fontId="6" fillId="0" borderId="0" xfId="1" applyFont="1" applyFill="1" applyAlignment="1">
      <alignment vertical="center"/>
    </xf>
    <xf numFmtId="38" fontId="4" fillId="0" borderId="2" xfId="1" applyFont="1" applyFill="1" applyBorder="1" applyAlignment="1">
      <alignment vertical="top" wrapText="1"/>
    </xf>
    <xf numFmtId="0" fontId="4" fillId="0" borderId="7" xfId="0" applyFont="1" applyFill="1" applyBorder="1" applyAlignment="1">
      <alignment horizontal="left" vertical="top" wrapText="1"/>
    </xf>
    <xf numFmtId="57" fontId="4" fillId="0" borderId="7" xfId="1" applyNumberFormat="1" applyFont="1" applyFill="1" applyBorder="1" applyAlignment="1">
      <alignment horizontal="center" vertical="top" wrapText="1"/>
    </xf>
    <xf numFmtId="38" fontId="4" fillId="0" borderId="6" xfId="1" applyFont="1" applyFill="1" applyBorder="1" applyAlignment="1">
      <alignment horizontal="center" vertical="top" wrapText="1"/>
    </xf>
    <xf numFmtId="38" fontId="4" fillId="0" borderId="6" xfId="1" applyFont="1" applyFill="1" applyBorder="1" applyAlignment="1">
      <alignment vertical="top" wrapText="1"/>
    </xf>
    <xf numFmtId="38" fontId="4" fillId="0" borderId="7" xfId="1" applyFont="1" applyFill="1" applyBorder="1" applyAlignment="1">
      <alignment horizontal="center" vertical="top" wrapText="1"/>
    </xf>
    <xf numFmtId="38" fontId="4" fillId="0" borderId="7" xfId="1" applyFont="1" applyFill="1" applyBorder="1" applyAlignment="1">
      <alignment horizontal="right" vertical="top" wrapText="1"/>
    </xf>
    <xf numFmtId="38" fontId="4" fillId="0" borderId="6" xfId="1" applyFont="1" applyFill="1" applyBorder="1" applyAlignment="1">
      <alignment horizontal="right" vertical="top" wrapText="1"/>
    </xf>
    <xf numFmtId="57" fontId="4" fillId="0" borderId="6" xfId="1" applyNumberFormat="1" applyFont="1" applyFill="1" applyBorder="1" applyAlignment="1">
      <alignment vertical="top" wrapText="1"/>
    </xf>
    <xf numFmtId="38" fontId="4" fillId="0" borderId="8" xfId="1" applyFont="1" applyFill="1" applyBorder="1" applyAlignment="1">
      <alignment vertical="top" wrapText="1"/>
    </xf>
    <xf numFmtId="38" fontId="4" fillId="0" borderId="0" xfId="1" applyFont="1" applyFill="1" applyBorder="1" applyAlignment="1">
      <alignment vertical="top" wrapText="1"/>
    </xf>
    <xf numFmtId="0" fontId="8" fillId="0" borderId="0" xfId="0" applyFont="1" applyBorder="1" applyAlignment="1">
      <alignment vertical="center"/>
    </xf>
    <xf numFmtId="0" fontId="4" fillId="0" borderId="0" xfId="0" applyFont="1" applyAlignment="1"/>
    <xf numFmtId="0" fontId="8" fillId="0" borderId="13" xfId="0" applyFont="1" applyBorder="1" applyAlignment="1">
      <alignment horizontal="center" vertical="center" wrapText="1"/>
    </xf>
    <xf numFmtId="0" fontId="4" fillId="0" borderId="15" xfId="0" applyFont="1" applyBorder="1" applyAlignment="1"/>
    <xf numFmtId="0" fontId="4" fillId="0" borderId="14" xfId="0" applyFont="1" applyBorder="1" applyAlignment="1"/>
    <xf numFmtId="0" fontId="4" fillId="0" borderId="12" xfId="0" applyFont="1" applyFill="1" applyBorder="1" applyAlignment="1">
      <alignment vertical="top" wrapText="1"/>
    </xf>
    <xf numFmtId="0" fontId="4" fillId="0" borderId="12" xfId="0" applyFont="1" applyBorder="1" applyAlignment="1">
      <alignment vertical="top" wrapText="1"/>
    </xf>
    <xf numFmtId="12" fontId="8" fillId="0" borderId="12" xfId="0" applyNumberFormat="1" applyFont="1" applyFill="1" applyBorder="1" applyAlignment="1">
      <alignment horizontal="center" vertical="center" wrapText="1"/>
    </xf>
    <xf numFmtId="0" fontId="4" fillId="0" borderId="12" xfId="0" applyFont="1" applyFill="1" applyBorder="1" applyAlignment="1">
      <alignment horizontal="center"/>
    </xf>
    <xf numFmtId="0" fontId="4" fillId="0" borderId="12" xfId="0" applyFont="1" applyBorder="1" applyAlignment="1">
      <alignment horizontal="center"/>
    </xf>
    <xf numFmtId="12" fontId="8" fillId="0" borderId="12" xfId="0" applyNumberFormat="1" applyFont="1" applyBorder="1" applyAlignment="1">
      <alignment horizontal="center" vertical="center" wrapText="1"/>
    </xf>
    <xf numFmtId="0" fontId="4" fillId="0" borderId="12" xfId="0" applyFont="1" applyBorder="1" applyAlignment="1"/>
    <xf numFmtId="12" fontId="4" fillId="0" borderId="12" xfId="0" applyNumberFormat="1" applyFont="1" applyBorder="1" applyAlignment="1">
      <alignment horizontal="center" vertical="center" wrapText="1"/>
    </xf>
    <xf numFmtId="0" fontId="4" fillId="0" borderId="0" xfId="0" applyFont="1" applyAlignment="1">
      <alignment vertical="center" wrapText="1"/>
    </xf>
    <xf numFmtId="0" fontId="4" fillId="3" borderId="12" xfId="0" applyFont="1" applyFill="1" applyBorder="1" applyAlignment="1">
      <alignment vertical="center" wrapText="1"/>
    </xf>
    <xf numFmtId="0" fontId="4" fillId="3" borderId="12" xfId="0" applyFont="1" applyFill="1" applyBorder="1" applyAlignment="1">
      <alignment vertical="center"/>
    </xf>
    <xf numFmtId="49" fontId="4" fillId="3" borderId="12" xfId="0" applyNumberFormat="1" applyFont="1" applyFill="1" applyBorder="1" applyAlignment="1">
      <alignment vertical="center"/>
    </xf>
    <xf numFmtId="0" fontId="8" fillId="3" borderId="2" xfId="0" applyFont="1" applyFill="1" applyBorder="1" applyAlignment="1">
      <alignment vertical="center" wrapText="1"/>
    </xf>
    <xf numFmtId="0" fontId="8" fillId="3" borderId="12" xfId="0" applyFont="1" applyFill="1" applyBorder="1" applyAlignment="1">
      <alignment vertical="center" wrapText="1"/>
    </xf>
    <xf numFmtId="38" fontId="4" fillId="4" borderId="2" xfId="1" applyFont="1" applyFill="1" applyBorder="1" applyAlignment="1">
      <alignment vertical="center"/>
    </xf>
    <xf numFmtId="57" fontId="4" fillId="4" borderId="2" xfId="1" applyNumberFormat="1" applyFont="1" applyFill="1" applyBorder="1" applyAlignment="1">
      <alignment horizontal="center" vertical="center"/>
    </xf>
    <xf numFmtId="57" fontId="4" fillId="4" borderId="3" xfId="1" applyNumberFormat="1" applyFont="1" applyFill="1" applyBorder="1" applyAlignment="1">
      <alignment horizontal="center" vertical="center"/>
    </xf>
    <xf numFmtId="57" fontId="4" fillId="4" borderId="4" xfId="1" applyNumberFormat="1" applyFont="1" applyFill="1" applyBorder="1" applyAlignment="1">
      <alignment horizontal="center" vertical="center"/>
    </xf>
    <xf numFmtId="38" fontId="4" fillId="4" borderId="2" xfId="1" applyFont="1" applyFill="1" applyBorder="1" applyAlignment="1">
      <alignment horizontal="center" vertical="center"/>
    </xf>
    <xf numFmtId="38" fontId="4" fillId="4" borderId="3" xfId="1" applyFont="1" applyFill="1" applyBorder="1" applyAlignment="1">
      <alignment horizontal="center" vertical="center"/>
    </xf>
    <xf numFmtId="176" fontId="4" fillId="4" borderId="3" xfId="0" applyNumberFormat="1" applyFont="1" applyFill="1" applyBorder="1" applyAlignment="1">
      <alignment horizontal="right" vertical="center"/>
    </xf>
    <xf numFmtId="176" fontId="4" fillId="4" borderId="2" xfId="0" applyNumberFormat="1" applyFont="1" applyFill="1" applyBorder="1" applyAlignment="1">
      <alignment horizontal="right" vertical="center"/>
    </xf>
    <xf numFmtId="57" fontId="4" fillId="4" borderId="3" xfId="1" applyNumberFormat="1" applyFont="1" applyFill="1" applyBorder="1" applyAlignment="1">
      <alignment vertical="center"/>
    </xf>
    <xf numFmtId="38" fontId="4" fillId="4" borderId="5" xfId="1" applyFont="1" applyFill="1" applyBorder="1" applyAlignment="1">
      <alignment vertical="center"/>
    </xf>
    <xf numFmtId="38" fontId="4" fillId="4" borderId="6" xfId="1" applyFont="1" applyFill="1" applyBorder="1" applyAlignment="1">
      <alignment horizontal="center" vertical="center" wrapText="1"/>
    </xf>
    <xf numFmtId="57" fontId="4" fillId="4" borderId="7" xfId="1" applyNumberFormat="1" applyFont="1" applyFill="1" applyBorder="1" applyAlignment="1">
      <alignment horizontal="center" vertical="center"/>
    </xf>
    <xf numFmtId="57" fontId="4" fillId="4" borderId="7" xfId="1" applyNumberFormat="1" applyFont="1" applyFill="1" applyBorder="1" applyAlignment="1">
      <alignment horizontal="centerContinuous" vertical="center" wrapText="1"/>
    </xf>
    <xf numFmtId="57" fontId="4" fillId="4" borderId="0" xfId="1" applyNumberFormat="1" applyFont="1" applyFill="1" applyBorder="1" applyAlignment="1">
      <alignment horizontal="centerContinuous" vertical="center" wrapText="1"/>
    </xf>
    <xf numFmtId="57" fontId="4" fillId="4" borderId="6" xfId="1" applyNumberFormat="1" applyFont="1" applyFill="1" applyBorder="1" applyAlignment="1">
      <alignment horizontal="center" vertical="center"/>
    </xf>
    <xf numFmtId="38" fontId="4" fillId="4" borderId="6" xfId="1" applyFont="1" applyFill="1" applyBorder="1" applyAlignment="1">
      <alignment horizontal="center" vertical="center"/>
    </xf>
    <xf numFmtId="38" fontId="4" fillId="4" borderId="7" xfId="1" applyFont="1" applyFill="1" applyBorder="1" applyAlignment="1">
      <alignment horizontal="center" vertical="center"/>
    </xf>
    <xf numFmtId="38" fontId="4" fillId="4" borderId="7" xfId="1" applyFont="1" applyFill="1" applyBorder="1" applyAlignment="1">
      <alignment horizontal="center" vertical="center" wrapText="1"/>
    </xf>
    <xf numFmtId="40" fontId="4" fillId="4" borderId="7" xfId="1" applyNumberFormat="1" applyFont="1" applyFill="1" applyBorder="1" applyAlignment="1">
      <alignment horizontal="center" vertical="center" wrapText="1"/>
    </xf>
    <xf numFmtId="57" fontId="4" fillId="4" borderId="7" xfId="1" applyNumberFormat="1" applyFont="1" applyFill="1" applyBorder="1" applyAlignment="1">
      <alignment horizontal="centerContinuous" vertical="center"/>
    </xf>
    <xf numFmtId="38" fontId="4" fillId="4" borderId="8" xfId="1" applyFont="1" applyFill="1" applyBorder="1" applyAlignment="1">
      <alignment horizontal="centerContinuous" vertical="center"/>
    </xf>
    <xf numFmtId="38" fontId="4" fillId="4" borderId="9" xfId="1" applyFont="1" applyFill="1" applyBorder="1" applyAlignment="1">
      <alignment vertical="center"/>
    </xf>
    <xf numFmtId="57" fontId="4" fillId="4" borderId="9" xfId="1" applyNumberFormat="1" applyFont="1" applyFill="1" applyBorder="1" applyAlignment="1">
      <alignment horizontal="center" vertical="center"/>
    </xf>
    <xf numFmtId="57" fontId="4" fillId="4" borderId="10" xfId="1" applyNumberFormat="1" applyFont="1" applyFill="1" applyBorder="1" applyAlignment="1">
      <alignment horizontal="center" vertical="center"/>
    </xf>
    <xf numFmtId="57" fontId="4" fillId="4" borderId="1" xfId="1" applyNumberFormat="1" applyFont="1" applyFill="1" applyBorder="1" applyAlignment="1">
      <alignment horizontal="center" vertical="center"/>
    </xf>
    <xf numFmtId="38" fontId="4" fillId="4" borderId="10" xfId="1" applyFont="1" applyFill="1" applyBorder="1" applyAlignment="1">
      <alignment vertical="center"/>
    </xf>
    <xf numFmtId="38" fontId="4" fillId="4" borderId="10" xfId="1" applyFont="1" applyFill="1" applyBorder="1" applyAlignment="1">
      <alignment horizontal="center" vertical="center"/>
    </xf>
    <xf numFmtId="40" fontId="4" fillId="4" borderId="10" xfId="1" applyNumberFormat="1" applyFont="1" applyFill="1" applyBorder="1" applyAlignment="1">
      <alignment horizontal="center" vertical="center"/>
    </xf>
    <xf numFmtId="38" fontId="4" fillId="4" borderId="9" xfId="1" applyFont="1" applyFill="1" applyBorder="1" applyAlignment="1">
      <alignment horizontal="center" vertical="center"/>
    </xf>
    <xf numFmtId="0" fontId="4" fillId="4" borderId="10" xfId="0" applyFont="1" applyFill="1" applyBorder="1" applyAlignment="1">
      <alignment horizontal="right" vertical="center"/>
    </xf>
    <xf numFmtId="0" fontId="4" fillId="4" borderId="11" xfId="0" applyFont="1" applyFill="1" applyBorder="1" applyAlignment="1">
      <alignment vertical="center"/>
    </xf>
    <xf numFmtId="0" fontId="5" fillId="4" borderId="9" xfId="0" applyFont="1" applyFill="1" applyBorder="1" applyAlignment="1">
      <alignment horizontal="center" vertical="center"/>
    </xf>
    <xf numFmtId="0" fontId="9" fillId="2" borderId="13" xfId="0" applyFont="1" applyFill="1" applyBorder="1" applyAlignment="1">
      <alignment horizontal="left" vertical="center" wrapText="1"/>
    </xf>
    <xf numFmtId="0" fontId="9" fillId="2" borderId="13" xfId="0" applyFont="1" applyFill="1" applyBorder="1" applyAlignment="1">
      <alignment horizontal="right" vertical="center" wrapText="1"/>
    </xf>
    <xf numFmtId="57" fontId="9" fillId="2" borderId="13" xfId="0" applyNumberFormat="1" applyFont="1" applyFill="1" applyBorder="1" applyAlignment="1">
      <alignment horizontal="right" vertical="center" wrapText="1"/>
    </xf>
    <xf numFmtId="0" fontId="9" fillId="2" borderId="10" xfId="0" applyFont="1" applyFill="1" applyBorder="1" applyAlignment="1">
      <alignment horizontal="left" vertical="center" wrapText="1"/>
    </xf>
    <xf numFmtId="57" fontId="9" fillId="2" borderId="10" xfId="0" applyNumberFormat="1" applyFont="1" applyFill="1" applyBorder="1" applyAlignment="1">
      <alignment horizontal="right" vertical="center" wrapText="1"/>
    </xf>
    <xf numFmtId="57" fontId="9" fillId="2" borderId="10" xfId="0" applyNumberFormat="1" applyFont="1" applyFill="1" applyBorder="1" applyAlignment="1">
      <alignment horizontal="left" vertical="center" wrapText="1"/>
    </xf>
    <xf numFmtId="0" fontId="9" fillId="2" borderId="10" xfId="0" applyFont="1" applyFill="1" applyBorder="1" applyAlignment="1">
      <alignment horizontal="right" vertical="center" wrapText="1"/>
    </xf>
    <xf numFmtId="57" fontId="9" fillId="2" borderId="10" xfId="1" applyNumberFormat="1" applyFont="1" applyFill="1" applyBorder="1" applyAlignment="1">
      <alignment horizontal="right" vertical="center" wrapText="1"/>
    </xf>
    <xf numFmtId="57" fontId="9" fillId="2" borderId="10" xfId="1" applyNumberFormat="1" applyFont="1" applyFill="1" applyBorder="1" applyAlignment="1">
      <alignment horizontal="left" vertical="center" wrapText="1"/>
    </xf>
    <xf numFmtId="38" fontId="9" fillId="2" borderId="12" xfId="1" applyFont="1" applyFill="1" applyBorder="1" applyAlignment="1">
      <alignment horizontal="left" vertical="center" wrapText="1"/>
    </xf>
    <xf numFmtId="177" fontId="9" fillId="2" borderId="13" xfId="1" applyNumberFormat="1" applyFont="1" applyFill="1" applyBorder="1" applyAlignment="1">
      <alignment vertical="center" wrapText="1"/>
    </xf>
    <xf numFmtId="38" fontId="9" fillId="2" borderId="9" xfId="1" applyFont="1" applyFill="1" applyBorder="1" applyAlignment="1">
      <alignment horizontal="left" vertical="center" wrapText="1"/>
    </xf>
    <xf numFmtId="38" fontId="9" fillId="2" borderId="1" xfId="1" applyFont="1" applyFill="1" applyBorder="1" applyAlignment="1">
      <alignment horizontal="left" vertical="center" wrapText="1"/>
    </xf>
    <xf numFmtId="177" fontId="9" fillId="2" borderId="10" xfId="1" applyNumberFormat="1" applyFont="1" applyFill="1" applyBorder="1" applyAlignment="1">
      <alignment vertical="center" wrapText="1"/>
    </xf>
    <xf numFmtId="57" fontId="9" fillId="2" borderId="12" xfId="1" applyNumberFormat="1" applyFont="1" applyFill="1" applyBorder="1" applyAlignment="1">
      <alignment horizontal="left" vertical="center" wrapText="1"/>
    </xf>
    <xf numFmtId="57" fontId="9" fillId="2" borderId="9" xfId="1" applyNumberFormat="1" applyFont="1" applyFill="1" applyBorder="1" applyAlignment="1">
      <alignment horizontal="left" vertical="center" wrapText="1"/>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3" fillId="0" borderId="0" xfId="0" applyFont="1"/>
    <xf numFmtId="0" fontId="14" fillId="0" borderId="12" xfId="0" applyFont="1" applyBorder="1" applyAlignment="1">
      <alignment horizontal="justify" vertical="center"/>
    </xf>
    <xf numFmtId="178" fontId="4" fillId="0" borderId="13" xfId="1" applyNumberFormat="1" applyFont="1" applyFill="1" applyBorder="1" applyAlignment="1">
      <alignment vertical="center" wrapText="1"/>
    </xf>
    <xf numFmtId="49" fontId="4" fillId="0" borderId="12" xfId="2" applyNumberFormat="1" applyFont="1" applyBorder="1" applyAlignment="1"/>
    <xf numFmtId="0" fontId="13" fillId="3" borderId="0" xfId="0" applyFont="1" applyFill="1"/>
    <xf numFmtId="0" fontId="14" fillId="3" borderId="12" xfId="0" applyFont="1" applyFill="1" applyBorder="1" applyAlignment="1">
      <alignment horizontal="justify" vertical="center"/>
    </xf>
    <xf numFmtId="0" fontId="8" fillId="0" borderId="12" xfId="0" applyFont="1" applyFill="1" applyBorder="1" applyAlignment="1">
      <alignment vertical="center" wrapText="1"/>
    </xf>
    <xf numFmtId="0" fontId="4" fillId="0" borderId="12" xfId="0" applyFont="1" applyFill="1" applyBorder="1" applyAlignment="1">
      <alignment vertical="center" wrapText="1"/>
    </xf>
    <xf numFmtId="57" fontId="4" fillId="2" borderId="13" xfId="0" applyNumberFormat="1" applyFont="1" applyFill="1" applyBorder="1" applyAlignment="1">
      <alignment horizontal="left" vertical="center" wrapText="1"/>
    </xf>
    <xf numFmtId="38" fontId="4" fillId="5" borderId="12" xfId="3" applyFont="1" applyFill="1" applyBorder="1" applyAlignment="1" applyProtection="1">
      <alignment horizontal="left" vertical="center" wrapText="1"/>
    </xf>
    <xf numFmtId="0" fontId="4" fillId="5" borderId="13" xfId="0" applyFont="1" applyFill="1" applyBorder="1" applyAlignment="1">
      <alignment horizontal="left" vertical="center" wrapText="1"/>
    </xf>
    <xf numFmtId="177" fontId="4" fillId="5" borderId="13" xfId="3" applyNumberFormat="1" applyFont="1" applyFill="1" applyBorder="1" applyAlignment="1" applyProtection="1">
      <alignment vertical="center" wrapText="1"/>
    </xf>
    <xf numFmtId="38" fontId="15" fillId="2" borderId="1" xfId="1" applyFont="1" applyFill="1" applyBorder="1" applyAlignment="1">
      <alignment horizontal="left" vertical="center" wrapText="1"/>
    </xf>
    <xf numFmtId="0" fontId="1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38" fontId="4" fillId="6" borderId="12" xfId="1" applyFont="1" applyFill="1" applyBorder="1" applyAlignment="1">
      <alignment horizontal="left" vertical="center" wrapText="1"/>
    </xf>
    <xf numFmtId="0" fontId="4" fillId="6" borderId="13" xfId="0" applyFont="1" applyFill="1" applyBorder="1" applyAlignment="1">
      <alignment horizontal="left" vertical="center" wrapText="1"/>
    </xf>
    <xf numFmtId="177" fontId="4" fillId="6" borderId="13" xfId="1" applyNumberFormat="1" applyFont="1" applyFill="1" applyBorder="1" applyAlignment="1">
      <alignment vertical="center" wrapText="1"/>
    </xf>
    <xf numFmtId="177" fontId="15" fillId="2" borderId="10" xfId="1" applyNumberFormat="1" applyFont="1" applyFill="1" applyBorder="1" applyAlignment="1">
      <alignment vertical="center" wrapText="1"/>
    </xf>
    <xf numFmtId="38" fontId="16" fillId="2" borderId="12" xfId="1" applyFont="1" applyFill="1" applyBorder="1" applyAlignment="1">
      <alignment horizontal="left" vertical="center" wrapText="1"/>
    </xf>
    <xf numFmtId="38" fontId="16" fillId="2" borderId="9" xfId="1" applyFont="1" applyFill="1" applyBorder="1" applyAlignment="1">
      <alignment horizontal="left" vertical="center" wrapText="1"/>
    </xf>
    <xf numFmtId="57" fontId="4" fillId="6" borderId="12" xfId="1" applyNumberFormat="1" applyFont="1" applyFill="1" applyBorder="1" applyAlignment="1">
      <alignment horizontal="left" vertical="center" wrapText="1"/>
    </xf>
    <xf numFmtId="38" fontId="16" fillId="6" borderId="12" xfId="1" applyFont="1" applyFill="1" applyBorder="1" applyAlignment="1">
      <alignment horizontal="left" vertical="center" wrapText="1"/>
    </xf>
    <xf numFmtId="38" fontId="15" fillId="2" borderId="12" xfId="1" applyFont="1" applyFill="1" applyBorder="1" applyAlignment="1">
      <alignment horizontal="left" vertical="center" wrapText="1"/>
    </xf>
    <xf numFmtId="0" fontId="16" fillId="2" borderId="13" xfId="0" applyFont="1" applyFill="1" applyBorder="1" applyAlignment="1">
      <alignment horizontal="left" vertical="center" wrapText="1"/>
    </xf>
    <xf numFmtId="177" fontId="17" fillId="2" borderId="9" xfId="0" applyNumberFormat="1" applyFont="1" applyFill="1" applyBorder="1" applyAlignment="1">
      <alignment vertical="center" shrinkToFit="1"/>
    </xf>
    <xf numFmtId="38" fontId="4" fillId="7" borderId="2" xfId="1" applyFont="1" applyFill="1" applyBorder="1" applyAlignment="1">
      <alignment vertical="top" wrapText="1"/>
    </xf>
    <xf numFmtId="0" fontId="4" fillId="7" borderId="7" xfId="0" applyFont="1" applyFill="1" applyBorder="1" applyAlignment="1">
      <alignment horizontal="left" vertical="top" wrapText="1"/>
    </xf>
    <xf numFmtId="57" fontId="4" fillId="7" borderId="7" xfId="1" applyNumberFormat="1" applyFont="1" applyFill="1" applyBorder="1" applyAlignment="1">
      <alignment horizontal="center" vertical="top" wrapText="1"/>
    </xf>
    <xf numFmtId="38" fontId="4" fillId="7" borderId="6" xfId="1" applyFont="1" applyFill="1" applyBorder="1" applyAlignment="1">
      <alignment horizontal="center" vertical="top" wrapText="1"/>
    </xf>
    <xf numFmtId="38" fontId="4" fillId="7" borderId="6" xfId="1" applyFont="1" applyFill="1" applyBorder="1" applyAlignment="1">
      <alignment vertical="top" wrapText="1"/>
    </xf>
    <xf numFmtId="38" fontId="4" fillId="7" borderId="7" xfId="1" applyFont="1" applyFill="1" applyBorder="1" applyAlignment="1">
      <alignment horizontal="center" vertical="top" wrapText="1"/>
    </xf>
    <xf numFmtId="38" fontId="4" fillId="7" borderId="7" xfId="1" applyFont="1" applyFill="1" applyBorder="1" applyAlignment="1">
      <alignment horizontal="right" vertical="top" wrapText="1"/>
    </xf>
    <xf numFmtId="38" fontId="4" fillId="7" borderId="6" xfId="1" applyFont="1" applyFill="1" applyBorder="1" applyAlignment="1">
      <alignment horizontal="right" vertical="top" wrapText="1"/>
    </xf>
    <xf numFmtId="57" fontId="4" fillId="7" borderId="6" xfId="1" applyNumberFormat="1" applyFont="1" applyFill="1" applyBorder="1" applyAlignment="1">
      <alignment vertical="top" wrapText="1"/>
    </xf>
    <xf numFmtId="38" fontId="4" fillId="7" borderId="8" xfId="1" applyFont="1" applyFill="1" applyBorder="1" applyAlignment="1">
      <alignment vertical="top" wrapText="1"/>
    </xf>
    <xf numFmtId="38" fontId="4" fillId="7" borderId="0" xfId="1" applyFont="1" applyFill="1" applyBorder="1" applyAlignment="1">
      <alignment vertical="top" wrapText="1"/>
    </xf>
    <xf numFmtId="38" fontId="4" fillId="0" borderId="0" xfId="1" applyFont="1" applyFill="1" applyBorder="1" applyAlignment="1">
      <alignment horizontal="center" vertical="center" wrapText="1"/>
    </xf>
    <xf numFmtId="0" fontId="4" fillId="0" borderId="0" xfId="1" applyNumberFormat="1" applyFont="1" applyFill="1" applyBorder="1" applyAlignment="1">
      <alignment horizontal="left" vertical="center" wrapText="1"/>
    </xf>
    <xf numFmtId="12" fontId="4" fillId="0" borderId="0" xfId="1" applyNumberFormat="1" applyFont="1" applyFill="1" applyBorder="1" applyAlignment="1">
      <alignment horizontal="center" vertical="center" wrapText="1"/>
    </xf>
    <xf numFmtId="177" fontId="4" fillId="0" borderId="0" xfId="1" applyNumberFormat="1" applyFont="1" applyFill="1" applyBorder="1" applyAlignment="1">
      <alignment vertical="center" wrapText="1"/>
    </xf>
    <xf numFmtId="178" fontId="4" fillId="0" borderId="0" xfId="1" applyNumberFormat="1" applyFont="1" applyFill="1" applyBorder="1" applyAlignment="1">
      <alignment vertical="center" wrapText="1"/>
    </xf>
    <xf numFmtId="38" fontId="4" fillId="7" borderId="9" xfId="1" applyFont="1" applyFill="1" applyBorder="1" applyAlignment="1">
      <alignment horizontal="right" vertical="top" wrapText="1"/>
    </xf>
    <xf numFmtId="0" fontId="4" fillId="0" borderId="0" xfId="0" applyFont="1" applyFill="1" applyBorder="1" applyAlignment="1">
      <alignment horizontal="left" vertical="center" wrapText="1"/>
    </xf>
    <xf numFmtId="57" fontId="4" fillId="0" borderId="0" xfId="0" applyNumberFormat="1" applyFont="1" applyFill="1" applyBorder="1" applyAlignment="1">
      <alignment horizontal="left" vertical="center" wrapText="1"/>
    </xf>
    <xf numFmtId="57" fontId="4" fillId="0" borderId="0" xfId="1" applyNumberFormat="1" applyFont="1" applyFill="1" applyBorder="1" applyAlignment="1">
      <alignment horizontal="right" vertical="center" wrapText="1"/>
    </xf>
    <xf numFmtId="57" fontId="4" fillId="0" borderId="0" xfId="1" applyNumberFormat="1" applyFont="1" applyFill="1" applyBorder="1" applyAlignment="1">
      <alignment horizontal="left" vertical="center" wrapText="1"/>
    </xf>
    <xf numFmtId="177" fontId="15" fillId="0" borderId="0" xfId="1" applyNumberFormat="1" applyFont="1" applyFill="1" applyBorder="1" applyAlignment="1">
      <alignment vertical="center" wrapText="1"/>
    </xf>
    <xf numFmtId="38" fontId="16" fillId="0" borderId="0" xfId="1" applyFont="1" applyFill="1" applyBorder="1" applyAlignment="1">
      <alignment horizontal="left" vertical="center" wrapText="1"/>
    </xf>
    <xf numFmtId="0" fontId="3" fillId="0" borderId="0" xfId="0" applyFont="1" applyAlignment="1">
      <alignment vertical="center"/>
    </xf>
    <xf numFmtId="0" fontId="20"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57" fontId="21" fillId="2" borderId="1" xfId="1" applyNumberFormat="1" applyFont="1" applyFill="1" applyBorder="1" applyAlignment="1">
      <alignment vertical="center"/>
    </xf>
    <xf numFmtId="38" fontId="19" fillId="2" borderId="1" xfId="1" applyFont="1" applyFill="1" applyBorder="1" applyAlignment="1">
      <alignment vertical="center"/>
    </xf>
    <xf numFmtId="0" fontId="0" fillId="0" borderId="1" xfId="0" applyBorder="1" applyAlignment="1">
      <alignment vertical="center"/>
    </xf>
    <xf numFmtId="176" fontId="4" fillId="4" borderId="3" xfId="0" applyNumberFormat="1" applyFont="1" applyFill="1"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40" fontId="4" fillId="4" borderId="7" xfId="1" applyNumberFormat="1"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38" fontId="12" fillId="2" borderId="1" xfId="1" applyFont="1" applyFill="1" applyBorder="1" applyAlignment="1">
      <alignment vertical="center"/>
    </xf>
    <xf numFmtId="57" fontId="19" fillId="2" borderId="1" xfId="1" applyNumberFormat="1" applyFont="1" applyFill="1" applyBorder="1" applyAlignment="1">
      <alignment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57" fontId="22" fillId="2" borderId="1" xfId="1" applyNumberFormat="1" applyFont="1" applyFill="1" applyBorder="1" applyAlignment="1">
      <alignment vertical="center"/>
    </xf>
  </cellXfs>
  <cellStyles count="4">
    <cellStyle name="Excel Built-in Comma [0]" xfId="3"/>
    <cellStyle name="パーセント" xfId="2" builtinId="5"/>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31749</xdr:colOff>
      <xdr:row>5</xdr:row>
      <xdr:rowOff>31750</xdr:rowOff>
    </xdr:from>
    <xdr:to>
      <xdr:col>8</xdr:col>
      <xdr:colOff>2349499</xdr:colOff>
      <xdr:row>24</xdr:row>
      <xdr:rowOff>127000</xdr:rowOff>
    </xdr:to>
    <xdr:sp macro="" textlink="">
      <xdr:nvSpPr>
        <xdr:cNvPr id="6" name="四角形: 角を丸くする 5">
          <a:extLst>
            <a:ext uri="{FF2B5EF4-FFF2-40B4-BE49-F238E27FC236}">
              <a16:creationId xmlns:a16="http://schemas.microsoft.com/office/drawing/2014/main" id="{DEFD60D3-2CCD-D1D3-ADAD-5A978C687722}"/>
            </a:ext>
          </a:extLst>
        </xdr:cNvPr>
        <xdr:cNvSpPr/>
      </xdr:nvSpPr>
      <xdr:spPr>
        <a:xfrm>
          <a:off x="6540499" y="1259417"/>
          <a:ext cx="2317750" cy="386291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記入しない</a:t>
          </a:r>
        </a:p>
      </xdr:txBody>
    </xdr:sp>
    <xdr:clientData/>
  </xdr:twoCellAnchor>
  <xdr:twoCellAnchor>
    <xdr:from>
      <xdr:col>15</xdr:col>
      <xdr:colOff>21166</xdr:colOff>
      <xdr:row>5</xdr:row>
      <xdr:rowOff>42332</xdr:rowOff>
    </xdr:from>
    <xdr:to>
      <xdr:col>15</xdr:col>
      <xdr:colOff>952500</xdr:colOff>
      <xdr:row>24</xdr:row>
      <xdr:rowOff>105833</xdr:rowOff>
    </xdr:to>
    <xdr:sp macro="" textlink="">
      <xdr:nvSpPr>
        <xdr:cNvPr id="8" name="四角形: 角を丸くする 7">
          <a:extLst>
            <a:ext uri="{FF2B5EF4-FFF2-40B4-BE49-F238E27FC236}">
              <a16:creationId xmlns:a16="http://schemas.microsoft.com/office/drawing/2014/main" id="{9FEA1DA5-BB98-F696-70EA-523C22F170AE}"/>
            </a:ext>
          </a:extLst>
        </xdr:cNvPr>
        <xdr:cNvSpPr/>
      </xdr:nvSpPr>
      <xdr:spPr>
        <a:xfrm>
          <a:off x="15165916" y="1269999"/>
          <a:ext cx="931334" cy="383116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記入しない</a:t>
          </a:r>
        </a:p>
      </xdr:txBody>
    </xdr:sp>
    <xdr:clientData/>
  </xdr:twoCellAnchor>
  <xdr:twoCellAnchor>
    <xdr:from>
      <xdr:col>19</xdr:col>
      <xdr:colOff>52916</xdr:colOff>
      <xdr:row>5</xdr:row>
      <xdr:rowOff>21166</xdr:rowOff>
    </xdr:from>
    <xdr:to>
      <xdr:col>20</xdr:col>
      <xdr:colOff>941916</xdr:colOff>
      <xdr:row>25</xdr:row>
      <xdr:rowOff>0</xdr:rowOff>
    </xdr:to>
    <xdr:sp macro="" textlink="">
      <xdr:nvSpPr>
        <xdr:cNvPr id="10" name="四角形: 角を丸くする 9">
          <a:extLst>
            <a:ext uri="{FF2B5EF4-FFF2-40B4-BE49-F238E27FC236}">
              <a16:creationId xmlns:a16="http://schemas.microsoft.com/office/drawing/2014/main" id="{02B3C694-DFEF-6E2F-D00B-721765BC2D91}"/>
            </a:ext>
          </a:extLst>
        </xdr:cNvPr>
        <xdr:cNvSpPr/>
      </xdr:nvSpPr>
      <xdr:spPr>
        <a:xfrm>
          <a:off x="18626666" y="1248833"/>
          <a:ext cx="1894417" cy="389466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記入しない</a:t>
          </a:r>
          <a:endParaRPr kumimoji="1" lang="en-US" altLang="ja-JP" sz="1100">
            <a:solidFill>
              <a:srgbClr val="FF0000"/>
            </a:solidFill>
          </a:endParaRPr>
        </a:p>
      </xdr:txBody>
    </xdr:sp>
    <xdr:clientData/>
  </xdr:twoCellAnchor>
  <xdr:twoCellAnchor>
    <xdr:from>
      <xdr:col>22</xdr:col>
      <xdr:colOff>31750</xdr:colOff>
      <xdr:row>5</xdr:row>
      <xdr:rowOff>31750</xdr:rowOff>
    </xdr:from>
    <xdr:to>
      <xdr:col>23</xdr:col>
      <xdr:colOff>952499</xdr:colOff>
      <xdr:row>24</xdr:row>
      <xdr:rowOff>137584</xdr:rowOff>
    </xdr:to>
    <xdr:sp macro="" textlink="">
      <xdr:nvSpPr>
        <xdr:cNvPr id="11" name="四角形: 角を丸くする 10">
          <a:extLst>
            <a:ext uri="{FF2B5EF4-FFF2-40B4-BE49-F238E27FC236}">
              <a16:creationId xmlns:a16="http://schemas.microsoft.com/office/drawing/2014/main" id="{0A8D92A3-36FE-C73B-09D9-35092F6B7175}"/>
            </a:ext>
          </a:extLst>
        </xdr:cNvPr>
        <xdr:cNvSpPr/>
      </xdr:nvSpPr>
      <xdr:spPr>
        <a:xfrm>
          <a:off x="21537083" y="1259417"/>
          <a:ext cx="1883833" cy="38735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記入しない</a:t>
          </a:r>
          <a:endParaRPr kumimoji="1" lang="en-US" altLang="ja-JP" sz="1100">
            <a:solidFill>
              <a:srgbClr val="FF0000"/>
            </a:solidFill>
          </a:endParaRPr>
        </a:p>
        <a:p>
          <a:pPr algn="ct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78318</xdr:colOff>
      <xdr:row>27</xdr:row>
      <xdr:rowOff>95249</xdr:rowOff>
    </xdr:from>
    <xdr:to>
      <xdr:col>6</xdr:col>
      <xdr:colOff>1475317</xdr:colOff>
      <xdr:row>41</xdr:row>
      <xdr:rowOff>48684</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644218" y="3930649"/>
          <a:ext cx="4444999" cy="1782235"/>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設備シートの種目（</a:t>
          </a:r>
          <a:r>
            <a:rPr kumimoji="1" lang="en-US" altLang="ja-JP" sz="1100">
              <a:solidFill>
                <a:srgbClr val="FF0000"/>
              </a:solidFill>
            </a:rPr>
            <a:t>J</a:t>
          </a:r>
          <a:r>
            <a:rPr kumimoji="1" lang="ja-JP" altLang="en-US" sz="1100">
              <a:solidFill>
                <a:srgbClr val="FF0000"/>
              </a:solidFill>
            </a:rPr>
            <a:t>欄）に「１区分」に対応するための種目を決めるため、リストに名前を設定する。</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例）へき地診療所の場合、</a:t>
          </a:r>
          <a:r>
            <a:rPr kumimoji="1" lang="en-US" altLang="ja-JP" sz="1100">
              <a:solidFill>
                <a:srgbClr val="FF0000"/>
              </a:solidFill>
            </a:rPr>
            <a:t>B7</a:t>
          </a:r>
          <a:r>
            <a:rPr kumimoji="1" lang="ja-JP" altLang="en-US" sz="1100">
              <a:solidFill>
                <a:srgbClr val="FF0000"/>
              </a:solidFill>
            </a:rPr>
            <a:t>：</a:t>
          </a:r>
          <a:r>
            <a:rPr kumimoji="1" lang="en-US" altLang="ja-JP" sz="1100">
              <a:solidFill>
                <a:srgbClr val="FF0000"/>
              </a:solidFill>
            </a:rPr>
            <a:t>D7</a:t>
          </a:r>
          <a:r>
            <a:rPr kumimoji="1" lang="ja-JP" altLang="en-US" sz="1100">
              <a:solidFill>
                <a:srgbClr val="FF0000"/>
              </a:solidFill>
            </a:rPr>
            <a:t>を選択して、コマンドの数式の名前から「選択範囲から作成」→「左端列」にチェック</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設備シートの種目（</a:t>
          </a:r>
          <a:r>
            <a:rPr kumimoji="1" lang="en-US" altLang="ja-JP" sz="1100">
              <a:solidFill>
                <a:srgbClr val="FF0000"/>
              </a:solidFill>
            </a:rPr>
            <a:t>J</a:t>
          </a:r>
          <a:r>
            <a:rPr kumimoji="1" lang="ja-JP" altLang="en-US" sz="1100">
              <a:solidFill>
                <a:srgbClr val="FF0000"/>
              </a:solidFill>
            </a:rPr>
            <a:t>欄）にデータ入力規則を設定</a:t>
          </a:r>
          <a:endParaRPr kumimoji="1" lang="en-US" altLang="ja-JP" sz="1100">
            <a:solidFill>
              <a:srgbClr val="FF0000"/>
            </a:solidFill>
          </a:endParaRPr>
        </a:p>
        <a:p>
          <a:pPr algn="l"/>
          <a:r>
            <a:rPr kumimoji="1" lang="ja-JP" altLang="en-US" sz="1100">
              <a:solidFill>
                <a:srgbClr val="FF0000"/>
              </a:solidFill>
            </a:rPr>
            <a:t>「リスト」→元の値に「</a:t>
          </a:r>
          <a:r>
            <a:rPr kumimoji="1" lang="en-US" altLang="ja-JP" sz="1100">
              <a:solidFill>
                <a:srgbClr val="FF0000"/>
              </a:solidFill>
            </a:rPr>
            <a:t>=INDIRECT(I6)</a:t>
          </a:r>
          <a:r>
            <a:rPr kumimoji="1" lang="ja-JP" altLang="en-US" sz="1100">
              <a:solidFill>
                <a:srgbClr val="FF0000"/>
              </a:solidFill>
            </a:rPr>
            <a:t>」</a:t>
          </a:r>
          <a:endParaRPr kumimoji="1" lang="en-US" altLang="ja-JP" sz="1100">
            <a:solidFill>
              <a:srgbClr val="FF0000"/>
            </a:solidFill>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43"/>
  <sheetViews>
    <sheetView showGridLines="0" tabSelected="1" view="pageBreakPreview" zoomScale="80" zoomScaleNormal="80" zoomScaleSheetLayoutView="80" workbookViewId="0">
      <pane xSplit="12" ySplit="5" topLeftCell="M6" activePane="bottomRight" state="frozen"/>
      <selection pane="topRight" activeCell="M1" sqref="M1"/>
      <selection pane="bottomLeft" activeCell="A6" sqref="A6"/>
      <selection pane="bottomRight" activeCell="G7" sqref="G7"/>
    </sheetView>
  </sheetViews>
  <sheetFormatPr defaultColWidth="9" defaultRowHeight="12" outlineLevelCol="1"/>
  <cols>
    <col min="1" max="1" width="5" style="1" hidden="1" customWidth="1" outlineLevel="1"/>
    <col min="2" max="2" width="8.08984375" style="1" customWidth="1" collapsed="1"/>
    <col min="3" max="3" width="9.90625" style="6" hidden="1" customWidth="1" outlineLevel="1"/>
    <col min="4" max="4" width="9.453125" style="1" hidden="1" customWidth="1" outlineLevel="1"/>
    <col min="5" max="5" width="8.453125" style="1" hidden="1" customWidth="1" outlineLevel="1"/>
    <col min="6" max="6" width="11.90625" style="1" hidden="1" customWidth="1" outlineLevel="1"/>
    <col min="7" max="7" width="18.453125" style="1" customWidth="1" collapsed="1"/>
    <col min="8" max="8" width="18.36328125" style="1" customWidth="1"/>
    <col min="9" max="9" width="15.7265625" style="6" customWidth="1"/>
    <col min="10" max="10" width="17.453125" style="6" customWidth="1"/>
    <col min="11" max="11" width="8.36328125" style="6" customWidth="1" outlineLevel="1"/>
    <col min="12" max="12" width="11.08984375" style="1" customWidth="1"/>
    <col min="13" max="13" width="11.26953125" style="1" customWidth="1"/>
    <col min="14" max="14" width="12.6328125" style="1" customWidth="1"/>
    <col min="15" max="15" width="8.6328125" style="1" customWidth="1"/>
    <col min="16" max="16" width="12.26953125" style="1" bestFit="1" customWidth="1"/>
    <col min="17" max="17" width="10.26953125" style="1" bestFit="1" customWidth="1"/>
    <col min="18" max="18" width="14.26953125" style="1" customWidth="1" outlineLevel="1"/>
    <col min="19" max="19" width="6.7265625" style="1" customWidth="1" outlineLevel="1"/>
    <col min="20" max="20" width="13.26953125" style="1" customWidth="1"/>
    <col min="21" max="24" width="12.6328125" style="1" customWidth="1"/>
    <col min="25" max="28" width="12.6328125" style="1" hidden="1" customWidth="1" outlineLevel="1"/>
    <col min="29" max="29" width="9" style="1" hidden="1" customWidth="1" outlineLevel="1"/>
    <col min="30" max="30" width="13.08984375" style="1" hidden="1" customWidth="1" outlineLevel="1"/>
    <col min="31" max="31" width="9" style="1" bestFit="1" customWidth="1" collapsed="1"/>
    <col min="32" max="32" width="16.26953125" style="1" customWidth="1"/>
    <col min="33" max="16384" width="9" style="1"/>
  </cols>
  <sheetData>
    <row r="1" spans="1:32" s="33" customFormat="1" ht="23.5">
      <c r="A1" s="62"/>
      <c r="B1" s="226" t="s">
        <v>142</v>
      </c>
      <c r="C1" s="199"/>
      <c r="D1" s="199"/>
      <c r="E1" s="199"/>
      <c r="F1" s="199"/>
      <c r="G1" s="199"/>
      <c r="H1" s="199"/>
      <c r="I1" s="199"/>
      <c r="J1" s="199"/>
      <c r="K1" s="200" t="s">
        <v>140</v>
      </c>
      <c r="L1" s="201"/>
      <c r="M1" s="201"/>
      <c r="N1" s="32"/>
      <c r="O1" s="32"/>
      <c r="P1" s="32"/>
      <c r="Q1" s="32"/>
      <c r="R1" s="32"/>
      <c r="S1" s="32"/>
      <c r="T1" s="32"/>
      <c r="U1" s="32"/>
      <c r="V1" s="32"/>
      <c r="W1" s="32"/>
      <c r="X1" s="32"/>
      <c r="Y1" s="32"/>
      <c r="Z1" s="32"/>
      <c r="AA1" s="34"/>
      <c r="AB1" s="35"/>
    </row>
    <row r="2" spans="1:32" s="2" customFormat="1" ht="13">
      <c r="A2" s="93"/>
      <c r="B2" s="94"/>
      <c r="C2" s="95"/>
      <c r="D2" s="96"/>
      <c r="E2" s="95"/>
      <c r="F2" s="96"/>
      <c r="G2" s="94"/>
      <c r="H2" s="94"/>
      <c r="I2" s="97"/>
      <c r="J2" s="97"/>
      <c r="K2" s="97"/>
      <c r="L2" s="93"/>
      <c r="M2" s="98"/>
      <c r="N2" s="99" t="s">
        <v>0</v>
      </c>
      <c r="O2" s="99" t="s">
        <v>1</v>
      </c>
      <c r="P2" s="99" t="s">
        <v>2</v>
      </c>
      <c r="Q2" s="99" t="s">
        <v>3</v>
      </c>
      <c r="R2" s="202" t="s">
        <v>4</v>
      </c>
      <c r="S2" s="203"/>
      <c r="T2" s="204"/>
      <c r="U2" s="99" t="s">
        <v>5</v>
      </c>
      <c r="V2" s="99" t="s">
        <v>6</v>
      </c>
      <c r="W2" s="99" t="s">
        <v>7</v>
      </c>
      <c r="X2" s="99" t="s">
        <v>8</v>
      </c>
      <c r="Y2" s="100" t="s">
        <v>9</v>
      </c>
      <c r="Z2" s="99" t="s">
        <v>10</v>
      </c>
      <c r="AA2" s="99" t="s">
        <v>11</v>
      </c>
      <c r="AB2" s="99" t="s">
        <v>12</v>
      </c>
      <c r="AC2" s="101"/>
      <c r="AD2" s="102"/>
      <c r="AE2" s="93"/>
      <c r="AF2" s="93"/>
    </row>
    <row r="3" spans="1:32" s="2" customFormat="1" ht="36">
      <c r="A3" s="103" t="s">
        <v>138</v>
      </c>
      <c r="B3" s="104" t="s">
        <v>141</v>
      </c>
      <c r="C3" s="105" t="s">
        <v>20</v>
      </c>
      <c r="D3" s="106"/>
      <c r="E3" s="105" t="s">
        <v>13</v>
      </c>
      <c r="F3" s="106"/>
      <c r="G3" s="107" t="s">
        <v>14</v>
      </c>
      <c r="H3" s="107" t="s">
        <v>91</v>
      </c>
      <c r="I3" s="108" t="s">
        <v>25</v>
      </c>
      <c r="J3" s="103" t="s">
        <v>26</v>
      </c>
      <c r="K3" s="103" t="s">
        <v>81</v>
      </c>
      <c r="L3" s="108" t="s">
        <v>27</v>
      </c>
      <c r="M3" s="109" t="s">
        <v>28</v>
      </c>
      <c r="N3" s="109" t="s">
        <v>15</v>
      </c>
      <c r="O3" s="110" t="s">
        <v>29</v>
      </c>
      <c r="P3" s="109" t="s">
        <v>16</v>
      </c>
      <c r="Q3" s="111" t="s">
        <v>38</v>
      </c>
      <c r="R3" s="205" t="s">
        <v>30</v>
      </c>
      <c r="S3" s="206"/>
      <c r="T3" s="207"/>
      <c r="U3" s="109" t="s">
        <v>31</v>
      </c>
      <c r="V3" s="110" t="s">
        <v>39</v>
      </c>
      <c r="W3" s="110" t="s">
        <v>40</v>
      </c>
      <c r="X3" s="110" t="s">
        <v>41</v>
      </c>
      <c r="Y3" s="103" t="s">
        <v>32</v>
      </c>
      <c r="Z3" s="110" t="s">
        <v>33</v>
      </c>
      <c r="AA3" s="110" t="s">
        <v>34</v>
      </c>
      <c r="AB3" s="110" t="s">
        <v>35</v>
      </c>
      <c r="AC3" s="112" t="s">
        <v>17</v>
      </c>
      <c r="AD3" s="113"/>
      <c r="AE3" s="108" t="s">
        <v>36</v>
      </c>
      <c r="AF3" s="108" t="s">
        <v>37</v>
      </c>
    </row>
    <row r="4" spans="1:32" s="3" customFormat="1">
      <c r="A4" s="114"/>
      <c r="B4" s="115"/>
      <c r="C4" s="116"/>
      <c r="D4" s="117"/>
      <c r="E4" s="116"/>
      <c r="F4" s="117"/>
      <c r="G4" s="116"/>
      <c r="H4" s="116"/>
      <c r="I4" s="114"/>
      <c r="J4" s="118"/>
      <c r="K4" s="118"/>
      <c r="L4" s="119"/>
      <c r="M4" s="118"/>
      <c r="N4" s="119"/>
      <c r="O4" s="119"/>
      <c r="P4" s="120"/>
      <c r="Q4" s="120"/>
      <c r="R4" s="119" t="s">
        <v>129</v>
      </c>
      <c r="S4" s="119" t="s">
        <v>124</v>
      </c>
      <c r="T4" s="119" t="s">
        <v>127</v>
      </c>
      <c r="U4" s="119"/>
      <c r="V4" s="119"/>
      <c r="W4" s="119"/>
      <c r="X4" s="119"/>
      <c r="Y4" s="121"/>
      <c r="Z4" s="119"/>
      <c r="AA4" s="119"/>
      <c r="AB4" s="122"/>
      <c r="AC4" s="118"/>
      <c r="AD4" s="123"/>
      <c r="AE4" s="124" t="s">
        <v>18</v>
      </c>
      <c r="AF4" s="114"/>
    </row>
    <row r="5" spans="1:32" s="73" customFormat="1">
      <c r="A5" s="63"/>
      <c r="B5" s="64"/>
      <c r="C5" s="65"/>
      <c r="D5" s="65"/>
      <c r="E5" s="65"/>
      <c r="F5" s="65"/>
      <c r="G5" s="65"/>
      <c r="H5" s="65"/>
      <c r="I5" s="66"/>
      <c r="J5" s="66"/>
      <c r="K5" s="66"/>
      <c r="L5" s="67"/>
      <c r="M5" s="68"/>
      <c r="N5" s="69" t="s">
        <v>19</v>
      </c>
      <c r="O5" s="69" t="s">
        <v>19</v>
      </c>
      <c r="P5" s="69" t="s">
        <v>19</v>
      </c>
      <c r="Q5" s="69" t="s">
        <v>19</v>
      </c>
      <c r="R5" s="69" t="s">
        <v>19</v>
      </c>
      <c r="S5" s="69" t="s">
        <v>125</v>
      </c>
      <c r="T5" s="69" t="s">
        <v>126</v>
      </c>
      <c r="U5" s="69" t="s">
        <v>19</v>
      </c>
      <c r="V5" s="69" t="s">
        <v>19</v>
      </c>
      <c r="W5" s="69" t="s">
        <v>19</v>
      </c>
      <c r="X5" s="69" t="s">
        <v>19</v>
      </c>
      <c r="Y5" s="70" t="s">
        <v>19</v>
      </c>
      <c r="Z5" s="69" t="s">
        <v>19</v>
      </c>
      <c r="AA5" s="69" t="s">
        <v>19</v>
      </c>
      <c r="AB5" s="69" t="s">
        <v>19</v>
      </c>
      <c r="AC5" s="71"/>
      <c r="AD5" s="72"/>
      <c r="AE5" s="67"/>
      <c r="AF5" s="63"/>
    </row>
    <row r="6" spans="1:32" s="182" customFormat="1">
      <c r="A6" s="172"/>
      <c r="B6" s="173"/>
      <c r="C6" s="174"/>
      <c r="D6" s="174"/>
      <c r="E6" s="174"/>
      <c r="F6" s="174"/>
      <c r="G6" s="174"/>
      <c r="H6" s="174"/>
      <c r="I6" s="175"/>
      <c r="J6" s="175"/>
      <c r="K6" s="175"/>
      <c r="L6" s="176"/>
      <c r="M6" s="177"/>
      <c r="N6" s="178"/>
      <c r="O6" s="178"/>
      <c r="P6" s="178"/>
      <c r="Q6" s="178"/>
      <c r="R6" s="178"/>
      <c r="S6" s="178"/>
      <c r="T6" s="178"/>
      <c r="U6" s="178"/>
      <c r="V6" s="188"/>
      <c r="W6" s="178"/>
      <c r="X6" s="178"/>
      <c r="Y6" s="179"/>
      <c r="Z6" s="178"/>
      <c r="AA6" s="178"/>
      <c r="AB6" s="178"/>
      <c r="AC6" s="180"/>
      <c r="AD6" s="181"/>
      <c r="AE6" s="176"/>
      <c r="AF6" s="172"/>
    </row>
    <row r="7" spans="1:32" s="5" customFormat="1" ht="36">
      <c r="A7" s="4">
        <v>1</v>
      </c>
      <c r="B7" s="9"/>
      <c r="C7" s="10"/>
      <c r="D7" s="9"/>
      <c r="E7" s="11"/>
      <c r="F7" s="9"/>
      <c r="G7" s="9"/>
      <c r="H7" s="9" t="s">
        <v>117</v>
      </c>
      <c r="I7" s="31" t="str">
        <f>IFERROR(VLOOKUP(H7,事業区分!$B$9:$C$56,2,0),"")</f>
        <v>新興感染症対応力強化（協定締結医療機関設備整備）</v>
      </c>
      <c r="J7" s="12" t="s">
        <v>143</v>
      </c>
      <c r="K7" s="29">
        <v>0.5</v>
      </c>
      <c r="L7" s="169"/>
      <c r="M7" s="9"/>
      <c r="N7" s="13"/>
      <c r="O7" s="13"/>
      <c r="P7" s="60">
        <f>N7-O7</f>
        <v>0</v>
      </c>
      <c r="Q7" s="13"/>
      <c r="R7" s="13"/>
      <c r="S7" s="13"/>
      <c r="T7" s="60">
        <f>R7*S7</f>
        <v>0</v>
      </c>
      <c r="U7" s="61">
        <f>MIN(Q7,T7)</f>
        <v>0</v>
      </c>
      <c r="V7" s="171"/>
      <c r="W7" s="148">
        <f t="shared" ref="W7:W36" si="0">MIN(U7,P7,V7)</f>
        <v>0</v>
      </c>
      <c r="X7" s="60">
        <f t="shared" ref="X7:X36" si="1">ROUNDDOWN(W7*K7,-3)</f>
        <v>0</v>
      </c>
      <c r="Y7" s="14"/>
      <c r="Z7" s="13"/>
      <c r="AA7" s="61" t="str">
        <f>IFERROR(ROUNDDOWN(IF(#REF!=1,W7*K7,IF(#REF!=2,W7*K7,IF(#REF!=3,W7*2/3,IF(#REF!=4,W7,IF(#REF!=5,W7*1/2,""))))),-3),"")</f>
        <v/>
      </c>
      <c r="AB7" s="61" t="str">
        <f>IFERROR(Z7-AA7,"")</f>
        <v/>
      </c>
      <c r="AC7" s="15"/>
      <c r="AD7" s="16"/>
      <c r="AE7" s="15"/>
      <c r="AF7" s="12"/>
    </row>
    <row r="8" spans="1:32" s="5" customFormat="1" ht="13">
      <c r="A8" s="4">
        <v>2</v>
      </c>
      <c r="B8" s="9"/>
      <c r="C8" s="18"/>
      <c r="D8" s="17"/>
      <c r="E8" s="18"/>
      <c r="F8" s="19"/>
      <c r="G8" s="9"/>
      <c r="H8" s="9"/>
      <c r="I8" s="31" t="str">
        <f>IFERROR(VLOOKUP(H8,事業区分!$B$9:$C$56,2,0),"")</f>
        <v/>
      </c>
      <c r="J8" s="12"/>
      <c r="K8" s="29">
        <v>0.5</v>
      </c>
      <c r="L8" s="169"/>
      <c r="M8" s="9"/>
      <c r="N8" s="13"/>
      <c r="O8" s="13"/>
      <c r="P8" s="60">
        <f t="shared" ref="P8:P24" si="2">N8-O8</f>
        <v>0</v>
      </c>
      <c r="Q8" s="13"/>
      <c r="R8" s="13"/>
      <c r="S8" s="13"/>
      <c r="T8" s="60">
        <f t="shared" ref="T8:T36" si="3">R8*S8</f>
        <v>0</v>
      </c>
      <c r="U8" s="61">
        <f t="shared" ref="U8:U36" si="4">MIN(Q8,T8)</f>
        <v>0</v>
      </c>
      <c r="V8" s="171"/>
      <c r="W8" s="148">
        <f t="shared" si="0"/>
        <v>0</v>
      </c>
      <c r="X8" s="60">
        <f t="shared" si="1"/>
        <v>0</v>
      </c>
      <c r="Y8" s="23"/>
      <c r="Z8" s="22"/>
      <c r="AA8" s="61" t="str">
        <f>IFERROR(ROUNDDOWN(IF(#REF!=1,W8*K8,IF(#REF!=2,W8*K8,IF(#REF!=3,W8*2/3,IF(#REF!=4,W8,IF(#REF!=5,W8*1/2,""))))),-3),"")</f>
        <v/>
      </c>
      <c r="AB8" s="61" t="str">
        <f t="shared" ref="AB8:AB35" si="5">IFERROR(Z8-AA8,"")</f>
        <v/>
      </c>
      <c r="AC8" s="24"/>
      <c r="AD8" s="25"/>
      <c r="AE8" s="15"/>
      <c r="AF8" s="12"/>
    </row>
    <row r="9" spans="1:32" s="5" customFormat="1" ht="13">
      <c r="A9" s="4">
        <v>3</v>
      </c>
      <c r="B9" s="9"/>
      <c r="C9" s="26"/>
      <c r="D9" s="17"/>
      <c r="E9" s="18"/>
      <c r="F9" s="17"/>
      <c r="G9" s="9"/>
      <c r="H9" s="9"/>
      <c r="I9" s="31" t="str">
        <f>IFERROR(VLOOKUP(H9,事業区分!$B$9:$C$56,2,0),"")</f>
        <v/>
      </c>
      <c r="J9" s="12"/>
      <c r="K9" s="29">
        <v>0.5</v>
      </c>
      <c r="L9" s="169"/>
      <c r="M9" s="9"/>
      <c r="N9" s="13"/>
      <c r="O9" s="13"/>
      <c r="P9" s="60">
        <f t="shared" si="2"/>
        <v>0</v>
      </c>
      <c r="Q9" s="13"/>
      <c r="R9" s="13"/>
      <c r="S9" s="13"/>
      <c r="T9" s="60">
        <f t="shared" si="3"/>
        <v>0</v>
      </c>
      <c r="U9" s="61">
        <f t="shared" si="4"/>
        <v>0</v>
      </c>
      <c r="V9" s="171"/>
      <c r="W9" s="148">
        <f t="shared" si="0"/>
        <v>0</v>
      </c>
      <c r="X9" s="60">
        <f t="shared" si="1"/>
        <v>0</v>
      </c>
      <c r="Y9" s="23"/>
      <c r="Z9" s="22"/>
      <c r="AA9" s="61" t="str">
        <f>IFERROR(ROUNDDOWN(IF(#REF!=1,W9*K9,IF(#REF!=2,W9*K9,IF(#REF!=3,W9*2/3,IF(#REF!=4,W9,IF(#REF!=5,W9*1/2,""))))),-3),"")</f>
        <v/>
      </c>
      <c r="AB9" s="61" t="str">
        <f t="shared" si="5"/>
        <v/>
      </c>
      <c r="AC9" s="24"/>
      <c r="AD9" s="25"/>
      <c r="AE9" s="15"/>
      <c r="AF9" s="12"/>
    </row>
    <row r="10" spans="1:32" s="5" customFormat="1" ht="13">
      <c r="A10" s="4">
        <v>4</v>
      </c>
      <c r="B10" s="9"/>
      <c r="C10" s="26"/>
      <c r="D10" s="17"/>
      <c r="E10" s="18"/>
      <c r="F10" s="17"/>
      <c r="G10" s="9"/>
      <c r="H10" s="9"/>
      <c r="I10" s="31" t="str">
        <f>IFERROR(VLOOKUP(H10,事業区分!$B$9:$C$56,2,0),"")</f>
        <v/>
      </c>
      <c r="J10" s="12"/>
      <c r="K10" s="29">
        <v>0.5</v>
      </c>
      <c r="L10" s="169"/>
      <c r="M10" s="9"/>
      <c r="N10" s="13"/>
      <c r="O10" s="13"/>
      <c r="P10" s="60">
        <f t="shared" ref="P10" si="6">N10-O10</f>
        <v>0</v>
      </c>
      <c r="Q10" s="13"/>
      <c r="R10" s="13"/>
      <c r="S10" s="13"/>
      <c r="T10" s="60">
        <f t="shared" si="3"/>
        <v>0</v>
      </c>
      <c r="U10" s="61">
        <f t="shared" si="4"/>
        <v>0</v>
      </c>
      <c r="V10" s="171"/>
      <c r="W10" s="148">
        <f t="shared" si="0"/>
        <v>0</v>
      </c>
      <c r="X10" s="60">
        <f t="shared" si="1"/>
        <v>0</v>
      </c>
      <c r="Y10" s="23"/>
      <c r="Z10" s="22"/>
      <c r="AA10" s="61" t="str">
        <f>IFERROR(ROUNDDOWN(IF(#REF!=1,W10*K10,IF(#REF!=2,W10*K10,IF(#REF!=3,W10*2/3,IF(#REF!=4,W10,IF(#REF!=5,W10*1/2,""))))),-3),"")</f>
        <v/>
      </c>
      <c r="AB10" s="61" t="str">
        <f t="shared" ref="AB10" si="7">IFERROR(Z10-AA10,"")</f>
        <v/>
      </c>
      <c r="AC10" s="24"/>
      <c r="AD10" s="25"/>
      <c r="AE10" s="15"/>
      <c r="AF10" s="12"/>
    </row>
    <row r="11" spans="1:32" s="5" customFormat="1" ht="13">
      <c r="A11" s="4">
        <v>5</v>
      </c>
      <c r="B11" s="9"/>
      <c r="C11" s="18"/>
      <c r="D11" s="17"/>
      <c r="E11" s="18"/>
      <c r="F11" s="17"/>
      <c r="G11" s="9"/>
      <c r="H11" s="9"/>
      <c r="I11" s="31" t="str">
        <f>IFERROR(VLOOKUP(H11,事業区分!$B$9:$C$56,2,0),"")</f>
        <v/>
      </c>
      <c r="J11" s="12"/>
      <c r="K11" s="29">
        <v>0.5</v>
      </c>
      <c r="L11" s="169"/>
      <c r="M11" s="170"/>
      <c r="N11" s="13"/>
      <c r="O11" s="13"/>
      <c r="P11" s="60">
        <f t="shared" si="2"/>
        <v>0</v>
      </c>
      <c r="Q11" s="13"/>
      <c r="R11" s="13"/>
      <c r="S11" s="13"/>
      <c r="T11" s="60">
        <f t="shared" si="3"/>
        <v>0</v>
      </c>
      <c r="U11" s="61">
        <f t="shared" si="4"/>
        <v>0</v>
      </c>
      <c r="V11" s="171"/>
      <c r="W11" s="148">
        <f t="shared" si="0"/>
        <v>0</v>
      </c>
      <c r="X11" s="60">
        <f t="shared" si="1"/>
        <v>0</v>
      </c>
      <c r="Y11" s="23"/>
      <c r="Z11" s="22"/>
      <c r="AA11" s="61" t="str">
        <f>IFERROR(ROUNDDOWN(IF(#REF!=1,W11*K11,IF(#REF!=2,W11*K11,IF(#REF!=3,W11*2/3,IF(#REF!=4,W11,IF(#REF!=5,W11*1/2,""))))),-3),"")</f>
        <v/>
      </c>
      <c r="AB11" s="61" t="str">
        <f t="shared" si="5"/>
        <v/>
      </c>
      <c r="AC11" s="24"/>
      <c r="AD11" s="25"/>
      <c r="AE11" s="15"/>
      <c r="AF11" s="12"/>
    </row>
    <row r="12" spans="1:32" s="5" customFormat="1" ht="13">
      <c r="A12" s="4">
        <v>6</v>
      </c>
      <c r="B12" s="9"/>
      <c r="C12" s="18"/>
      <c r="D12" s="17"/>
      <c r="E12" s="18"/>
      <c r="F12" s="17"/>
      <c r="G12" s="9"/>
      <c r="H12" s="9"/>
      <c r="I12" s="31" t="str">
        <f>IFERROR(VLOOKUP(H12,事業区分!$B$9:$C$56,2,0),"")</f>
        <v/>
      </c>
      <c r="J12" s="12"/>
      <c r="K12" s="29">
        <v>0.5</v>
      </c>
      <c r="L12" s="169"/>
      <c r="M12" s="9"/>
      <c r="N12" s="13"/>
      <c r="O12" s="13"/>
      <c r="P12" s="60">
        <f t="shared" ref="P12" si="8">N12-O12</f>
        <v>0</v>
      </c>
      <c r="Q12" s="13"/>
      <c r="R12" s="13"/>
      <c r="S12" s="13"/>
      <c r="T12" s="60">
        <f t="shared" si="3"/>
        <v>0</v>
      </c>
      <c r="U12" s="61">
        <f t="shared" si="4"/>
        <v>0</v>
      </c>
      <c r="V12" s="171"/>
      <c r="W12" s="148">
        <f t="shared" si="0"/>
        <v>0</v>
      </c>
      <c r="X12" s="60">
        <f t="shared" si="1"/>
        <v>0</v>
      </c>
      <c r="Y12" s="23"/>
      <c r="Z12" s="22"/>
      <c r="AA12" s="61" t="str">
        <f>IFERROR(ROUNDDOWN(IF(#REF!=1,W12*K12,IF(#REF!=2,W12*K12,IF(#REF!=3,W12*2/3,IF(#REF!=4,W12,IF(#REF!=5,W12*1/2,""))))),-3),"")</f>
        <v/>
      </c>
      <c r="AB12" s="61" t="str">
        <f t="shared" ref="AB12" si="9">IFERROR(Z12-AA12,"")</f>
        <v/>
      </c>
      <c r="AC12" s="24"/>
      <c r="AD12" s="25"/>
      <c r="AE12" s="15"/>
      <c r="AF12" s="12"/>
    </row>
    <row r="13" spans="1:32" s="5" customFormat="1" ht="13">
      <c r="A13" s="4">
        <v>7</v>
      </c>
      <c r="B13" s="9"/>
      <c r="C13" s="18"/>
      <c r="D13" s="17"/>
      <c r="E13" s="18"/>
      <c r="F13" s="19"/>
      <c r="G13" s="9"/>
      <c r="H13" s="9"/>
      <c r="I13" s="31" t="str">
        <f>IFERROR(VLOOKUP(H13,事業区分!$B$9:$C$56,2,0),"")</f>
        <v/>
      </c>
      <c r="J13" s="12"/>
      <c r="K13" s="29">
        <v>0.5</v>
      </c>
      <c r="L13" s="169"/>
      <c r="M13" s="9"/>
      <c r="N13" s="13"/>
      <c r="O13" s="13"/>
      <c r="P13" s="60">
        <f t="shared" si="2"/>
        <v>0</v>
      </c>
      <c r="Q13" s="13"/>
      <c r="R13" s="13"/>
      <c r="S13" s="13"/>
      <c r="T13" s="60">
        <f t="shared" si="3"/>
        <v>0</v>
      </c>
      <c r="U13" s="61">
        <f t="shared" si="4"/>
        <v>0</v>
      </c>
      <c r="V13" s="171"/>
      <c r="W13" s="148">
        <f t="shared" si="0"/>
        <v>0</v>
      </c>
      <c r="X13" s="60">
        <f t="shared" si="1"/>
        <v>0</v>
      </c>
      <c r="Y13" s="23"/>
      <c r="Z13" s="22"/>
      <c r="AA13" s="61" t="str">
        <f>IFERROR(ROUNDDOWN(IF(#REF!=1,W13*K13,IF(#REF!=2,W13*K13,IF(#REF!=3,W13*2/3,IF(#REF!=4,W13,IF(#REF!=5,W13*1/2,""))))),-3),"")</f>
        <v/>
      </c>
      <c r="AB13" s="61" t="str">
        <f t="shared" si="5"/>
        <v/>
      </c>
      <c r="AC13" s="24"/>
      <c r="AD13" s="25"/>
      <c r="AE13" s="15"/>
      <c r="AF13" s="12"/>
    </row>
    <row r="14" spans="1:32" s="5" customFormat="1" ht="13">
      <c r="A14" s="4">
        <v>8</v>
      </c>
      <c r="B14" s="9"/>
      <c r="C14" s="18"/>
      <c r="D14" s="17"/>
      <c r="E14" s="18"/>
      <c r="F14" s="17"/>
      <c r="G14" s="9"/>
      <c r="H14" s="9"/>
      <c r="I14" s="31" t="str">
        <f>IFERROR(VLOOKUP(H14,事業区分!$B$9:$C$56,2,0),"")</f>
        <v/>
      </c>
      <c r="J14" s="12"/>
      <c r="K14" s="29">
        <v>0.5</v>
      </c>
      <c r="L14" s="169"/>
      <c r="M14" s="9"/>
      <c r="N14" s="13"/>
      <c r="O14" s="13"/>
      <c r="P14" s="60">
        <f t="shared" ref="P14" si="10">N14-O14</f>
        <v>0</v>
      </c>
      <c r="Q14" s="13"/>
      <c r="R14" s="13"/>
      <c r="S14" s="13"/>
      <c r="T14" s="60">
        <f t="shared" si="3"/>
        <v>0</v>
      </c>
      <c r="U14" s="61">
        <f t="shared" si="4"/>
        <v>0</v>
      </c>
      <c r="V14" s="171"/>
      <c r="W14" s="148">
        <f t="shared" si="0"/>
        <v>0</v>
      </c>
      <c r="X14" s="60">
        <f t="shared" si="1"/>
        <v>0</v>
      </c>
      <c r="Y14" s="23"/>
      <c r="Z14" s="22"/>
      <c r="AA14" s="61" t="str">
        <f>IFERROR(ROUNDDOWN(IF(#REF!=1,W14*K14,IF(#REF!=2,W14*K14,IF(#REF!=3,W14*2/3,IF(#REF!=4,W14,IF(#REF!=5,W14*1/2,""))))),-3),"")</f>
        <v/>
      </c>
      <c r="AB14" s="61" t="str">
        <f t="shared" ref="AB14:AB16" si="11">IFERROR(Z14-AA14,"")</f>
        <v/>
      </c>
      <c r="AC14" s="24"/>
      <c r="AD14" s="25"/>
      <c r="AE14" s="15"/>
      <c r="AF14" s="12"/>
    </row>
    <row r="15" spans="1:32" s="5" customFormat="1" ht="13">
      <c r="A15" s="4">
        <v>9</v>
      </c>
      <c r="B15" s="9"/>
      <c r="C15" s="18"/>
      <c r="D15" s="17"/>
      <c r="E15" s="18"/>
      <c r="F15" s="17"/>
      <c r="G15" s="9"/>
      <c r="H15" s="9"/>
      <c r="I15" s="31" t="str">
        <f>IFERROR(VLOOKUP(H15,事業区分!$B$9:$C$56,2,0),"")</f>
        <v/>
      </c>
      <c r="J15" s="12"/>
      <c r="K15" s="29">
        <v>0.5</v>
      </c>
      <c r="L15" s="169"/>
      <c r="M15" s="9"/>
      <c r="N15" s="13"/>
      <c r="O15" s="13"/>
      <c r="P15" s="60">
        <f t="shared" si="2"/>
        <v>0</v>
      </c>
      <c r="Q15" s="13"/>
      <c r="R15" s="13"/>
      <c r="S15" s="13"/>
      <c r="T15" s="60">
        <f t="shared" si="3"/>
        <v>0</v>
      </c>
      <c r="U15" s="61">
        <f t="shared" si="4"/>
        <v>0</v>
      </c>
      <c r="V15" s="171"/>
      <c r="W15" s="148">
        <f t="shared" si="0"/>
        <v>0</v>
      </c>
      <c r="X15" s="60">
        <f t="shared" si="1"/>
        <v>0</v>
      </c>
      <c r="Y15" s="23"/>
      <c r="Z15" s="22"/>
      <c r="AA15" s="61" t="str">
        <f>IFERROR(ROUNDDOWN(IF(#REF!=1,W15*K15,IF(#REF!=2,W15*K15,IF(#REF!=3,W15*2/3,IF(#REF!=4,W15,IF(#REF!=5,W15*1/2,""))))),-3),"")</f>
        <v/>
      </c>
      <c r="AB15" s="61" t="str">
        <f t="shared" si="11"/>
        <v/>
      </c>
      <c r="AC15" s="24"/>
      <c r="AD15" s="25"/>
      <c r="AE15" s="15"/>
      <c r="AF15" s="12"/>
    </row>
    <row r="16" spans="1:32" s="5" customFormat="1">
      <c r="A16" s="4">
        <v>10</v>
      </c>
      <c r="B16" s="9"/>
      <c r="C16" s="154"/>
      <c r="D16" s="9"/>
      <c r="E16" s="18"/>
      <c r="F16" s="17"/>
      <c r="G16" s="9"/>
      <c r="H16" s="9"/>
      <c r="I16" s="31" t="str">
        <f>IFERROR(VLOOKUP(H16,事業区分!$B$9:$C$56,2,0),"")</f>
        <v/>
      </c>
      <c r="J16" s="12"/>
      <c r="K16" s="29">
        <v>0.5</v>
      </c>
      <c r="L16" s="12"/>
      <c r="M16" s="9"/>
      <c r="N16" s="13"/>
      <c r="O16" s="13"/>
      <c r="P16" s="60">
        <f t="shared" si="2"/>
        <v>0</v>
      </c>
      <c r="Q16" s="22"/>
      <c r="R16" s="22"/>
      <c r="S16" s="22"/>
      <c r="T16" s="60">
        <f t="shared" si="3"/>
        <v>0</v>
      </c>
      <c r="U16" s="61">
        <f t="shared" si="4"/>
        <v>0</v>
      </c>
      <c r="V16" s="164"/>
      <c r="W16" s="148">
        <f t="shared" si="0"/>
        <v>0</v>
      </c>
      <c r="X16" s="60">
        <f t="shared" si="1"/>
        <v>0</v>
      </c>
      <c r="Y16" s="23"/>
      <c r="Z16" s="22"/>
      <c r="AA16" s="61" t="str">
        <f>IFERROR(ROUNDDOWN(IF(#REF!=1,W16*K16,IF(#REF!=2,W16*K16,IF(#REF!=3,W16*2/3,IF(#REF!=4,W16,IF(#REF!=5,W16*1/2,""))))),-3),"")</f>
        <v/>
      </c>
      <c r="AB16" s="61" t="str">
        <f t="shared" si="11"/>
        <v/>
      </c>
      <c r="AC16" s="24"/>
      <c r="AD16" s="25"/>
      <c r="AE16" s="15"/>
      <c r="AF16" s="165"/>
    </row>
    <row r="17" spans="1:32" s="5" customFormat="1">
      <c r="A17" s="4">
        <v>11</v>
      </c>
      <c r="B17" s="9"/>
      <c r="C17" s="154"/>
      <c r="D17" s="9"/>
      <c r="E17" s="18"/>
      <c r="F17" s="17"/>
      <c r="G17" s="9"/>
      <c r="H17" s="9"/>
      <c r="I17" s="31" t="str">
        <f>IFERROR(VLOOKUP(H17,事業区分!$B$9:$C$56,2,0),"")</f>
        <v/>
      </c>
      <c r="J17" s="12"/>
      <c r="K17" s="29">
        <v>0.5</v>
      </c>
      <c r="L17" s="12"/>
      <c r="M17" s="9"/>
      <c r="N17" s="13"/>
      <c r="O17" s="13"/>
      <c r="P17" s="60">
        <f t="shared" si="2"/>
        <v>0</v>
      </c>
      <c r="Q17" s="22"/>
      <c r="R17" s="22"/>
      <c r="S17" s="22"/>
      <c r="T17" s="60">
        <f t="shared" si="3"/>
        <v>0</v>
      </c>
      <c r="U17" s="61">
        <f t="shared" si="4"/>
        <v>0</v>
      </c>
      <c r="V17" s="164"/>
      <c r="W17" s="148">
        <f t="shared" si="0"/>
        <v>0</v>
      </c>
      <c r="X17" s="60">
        <f t="shared" si="1"/>
        <v>0</v>
      </c>
      <c r="Y17" s="23"/>
      <c r="Z17" s="22"/>
      <c r="AA17" s="61"/>
      <c r="AB17" s="61"/>
      <c r="AC17" s="24"/>
      <c r="AD17" s="25"/>
      <c r="AE17" s="15"/>
      <c r="AF17" s="165"/>
    </row>
    <row r="18" spans="1:32" s="5" customFormat="1">
      <c r="A18" s="4">
        <v>12</v>
      </c>
      <c r="B18" s="9"/>
      <c r="C18" s="154"/>
      <c r="D18" s="9"/>
      <c r="E18" s="18"/>
      <c r="F18" s="17"/>
      <c r="G18" s="9"/>
      <c r="H18" s="9"/>
      <c r="I18" s="31" t="str">
        <f>IFERROR(VLOOKUP(H18,事業区分!$B$9:$C$56,2,0),"")</f>
        <v/>
      </c>
      <c r="J18" s="12"/>
      <c r="K18" s="29">
        <v>0.5</v>
      </c>
      <c r="L18" s="155"/>
      <c r="M18" s="156"/>
      <c r="N18" s="157"/>
      <c r="O18" s="157"/>
      <c r="P18" s="60">
        <f t="shared" si="2"/>
        <v>0</v>
      </c>
      <c r="Q18" s="22"/>
      <c r="R18" s="22"/>
      <c r="S18" s="22"/>
      <c r="T18" s="60">
        <f t="shared" si="3"/>
        <v>0</v>
      </c>
      <c r="U18" s="61">
        <f t="shared" si="4"/>
        <v>0</v>
      </c>
      <c r="V18" s="164"/>
      <c r="W18" s="148">
        <f t="shared" si="0"/>
        <v>0</v>
      </c>
      <c r="X18" s="60">
        <f t="shared" si="1"/>
        <v>0</v>
      </c>
      <c r="Y18" s="23"/>
      <c r="Z18" s="22"/>
      <c r="AA18" s="61"/>
      <c r="AB18" s="61"/>
      <c r="AC18" s="24"/>
      <c r="AD18" s="25"/>
      <c r="AE18" s="24"/>
      <c r="AF18" s="166"/>
    </row>
    <row r="19" spans="1:32" s="5" customFormat="1">
      <c r="A19" s="4">
        <v>13</v>
      </c>
      <c r="B19" s="9"/>
      <c r="C19" s="154"/>
      <c r="D19" s="9"/>
      <c r="E19" s="18"/>
      <c r="F19" s="17"/>
      <c r="G19" s="9"/>
      <c r="H19" s="9"/>
      <c r="I19" s="31" t="str">
        <f>IFERROR(VLOOKUP(H19,事業区分!$B$9:$C$56,2,0),"")</f>
        <v/>
      </c>
      <c r="J19" s="12"/>
      <c r="K19" s="29">
        <v>0.5</v>
      </c>
      <c r="L19" s="20"/>
      <c r="M19" s="158"/>
      <c r="N19" s="22"/>
      <c r="O19" s="22"/>
      <c r="P19" s="60">
        <f t="shared" si="2"/>
        <v>0</v>
      </c>
      <c r="Q19" s="22"/>
      <c r="R19" s="22"/>
      <c r="S19" s="22"/>
      <c r="T19" s="60">
        <f t="shared" si="3"/>
        <v>0</v>
      </c>
      <c r="U19" s="61">
        <f t="shared" si="4"/>
        <v>0</v>
      </c>
      <c r="V19" s="164"/>
      <c r="W19" s="148">
        <f t="shared" si="0"/>
        <v>0</v>
      </c>
      <c r="X19" s="60">
        <f t="shared" si="1"/>
        <v>0</v>
      </c>
      <c r="Y19" s="23"/>
      <c r="Z19" s="22"/>
      <c r="AA19" s="61"/>
      <c r="AB19" s="61"/>
      <c r="AC19" s="24"/>
      <c r="AD19" s="25"/>
      <c r="AE19" s="24"/>
      <c r="AF19" s="165"/>
    </row>
    <row r="20" spans="1:32" s="5" customFormat="1">
      <c r="A20" s="4">
        <v>14</v>
      </c>
      <c r="B20" s="9"/>
      <c r="C20" s="154"/>
      <c r="D20" s="9"/>
      <c r="E20" s="18"/>
      <c r="F20" s="17"/>
      <c r="G20" s="9"/>
      <c r="H20" s="9"/>
      <c r="I20" s="31" t="str">
        <f>IFERROR(VLOOKUP(H20,事業区分!$B$9:$C$56,2,0),"")</f>
        <v/>
      </c>
      <c r="J20" s="12"/>
      <c r="K20" s="29">
        <v>0.5</v>
      </c>
      <c r="L20" s="20"/>
      <c r="M20" s="158"/>
      <c r="N20" s="22"/>
      <c r="O20" s="22"/>
      <c r="P20" s="60">
        <f t="shared" si="2"/>
        <v>0</v>
      </c>
      <c r="Q20" s="22"/>
      <c r="R20" s="22"/>
      <c r="S20" s="22"/>
      <c r="T20" s="60">
        <f t="shared" si="3"/>
        <v>0</v>
      </c>
      <c r="U20" s="61">
        <f t="shared" si="4"/>
        <v>0</v>
      </c>
      <c r="V20" s="164"/>
      <c r="W20" s="148">
        <f t="shared" si="0"/>
        <v>0</v>
      </c>
      <c r="X20" s="60">
        <f t="shared" si="1"/>
        <v>0</v>
      </c>
      <c r="Y20" s="23"/>
      <c r="Z20" s="22"/>
      <c r="AA20" s="61"/>
      <c r="AB20" s="61"/>
      <c r="AC20" s="24"/>
      <c r="AD20" s="25"/>
      <c r="AE20" s="24"/>
      <c r="AF20" s="165"/>
    </row>
    <row r="21" spans="1:32" s="5" customFormat="1">
      <c r="A21" s="4">
        <v>15</v>
      </c>
      <c r="B21" s="9"/>
      <c r="C21" s="154"/>
      <c r="D21" s="9"/>
      <c r="E21" s="18"/>
      <c r="F21" s="17"/>
      <c r="G21" s="9"/>
      <c r="H21" s="9"/>
      <c r="I21" s="31" t="str">
        <f>IFERROR(VLOOKUP(H21,事業区分!$B$9:$C$56,2,0),"")</f>
        <v/>
      </c>
      <c r="J21" s="12"/>
      <c r="K21" s="29">
        <v>0.5</v>
      </c>
      <c r="L21" s="20"/>
      <c r="M21" s="158"/>
      <c r="N21" s="22"/>
      <c r="O21" s="22"/>
      <c r="P21" s="60">
        <f t="shared" si="2"/>
        <v>0</v>
      </c>
      <c r="Q21" s="22"/>
      <c r="R21" s="22"/>
      <c r="S21" s="22"/>
      <c r="T21" s="60">
        <f t="shared" si="3"/>
        <v>0</v>
      </c>
      <c r="U21" s="61">
        <f t="shared" si="4"/>
        <v>0</v>
      </c>
      <c r="V21" s="164"/>
      <c r="W21" s="148">
        <f t="shared" si="0"/>
        <v>0</v>
      </c>
      <c r="X21" s="60">
        <f t="shared" si="1"/>
        <v>0</v>
      </c>
      <c r="Y21" s="23"/>
      <c r="Z21" s="22"/>
      <c r="AA21" s="61"/>
      <c r="AB21" s="61"/>
      <c r="AC21" s="24"/>
      <c r="AD21" s="25"/>
      <c r="AE21" s="24"/>
      <c r="AF21" s="165"/>
    </row>
    <row r="22" spans="1:32" s="5" customFormat="1">
      <c r="A22" s="4">
        <v>16</v>
      </c>
      <c r="B22" s="9"/>
      <c r="C22" s="154"/>
      <c r="D22" s="9"/>
      <c r="E22" s="18"/>
      <c r="F22" s="17"/>
      <c r="G22" s="9"/>
      <c r="H22" s="9"/>
      <c r="I22" s="31" t="str">
        <f>IFERROR(VLOOKUP(H22,事業区分!$B$9:$C$56,2,0),"")</f>
        <v/>
      </c>
      <c r="J22" s="12"/>
      <c r="K22" s="29">
        <v>0.5</v>
      </c>
      <c r="L22" s="20"/>
      <c r="M22" s="159"/>
      <c r="N22" s="22"/>
      <c r="O22" s="22"/>
      <c r="P22" s="60">
        <f t="shared" si="2"/>
        <v>0</v>
      </c>
      <c r="Q22" s="22"/>
      <c r="R22" s="22"/>
      <c r="S22" s="22"/>
      <c r="T22" s="60">
        <f t="shared" si="3"/>
        <v>0</v>
      </c>
      <c r="U22" s="61">
        <f t="shared" si="4"/>
        <v>0</v>
      </c>
      <c r="V22" s="164"/>
      <c r="W22" s="148">
        <f t="shared" si="0"/>
        <v>0</v>
      </c>
      <c r="X22" s="60">
        <f t="shared" si="1"/>
        <v>0</v>
      </c>
      <c r="Y22" s="23"/>
      <c r="Z22" s="22"/>
      <c r="AA22" s="61"/>
      <c r="AB22" s="61"/>
      <c r="AC22" s="24"/>
      <c r="AD22" s="25"/>
      <c r="AE22" s="24"/>
      <c r="AF22" s="165"/>
    </row>
    <row r="23" spans="1:32" s="5" customFormat="1">
      <c r="A23" s="4">
        <v>17</v>
      </c>
      <c r="B23" s="9"/>
      <c r="C23" s="154"/>
      <c r="D23" s="9"/>
      <c r="E23" s="18"/>
      <c r="F23" s="17"/>
      <c r="G23" s="9"/>
      <c r="H23" s="9"/>
      <c r="I23" s="31" t="str">
        <f>IFERROR(VLOOKUP(H23,事業区分!$B$9:$C$56,2,0),"")</f>
        <v/>
      </c>
      <c r="J23" s="12"/>
      <c r="K23" s="29">
        <v>0.5</v>
      </c>
      <c r="L23" s="20"/>
      <c r="M23" s="158"/>
      <c r="N23" s="22"/>
      <c r="O23" s="22"/>
      <c r="P23" s="60">
        <f t="shared" si="2"/>
        <v>0</v>
      </c>
      <c r="Q23" s="22"/>
      <c r="R23" s="22"/>
      <c r="S23" s="22"/>
      <c r="T23" s="60">
        <f t="shared" si="3"/>
        <v>0</v>
      </c>
      <c r="U23" s="61">
        <f t="shared" si="4"/>
        <v>0</v>
      </c>
      <c r="V23" s="164"/>
      <c r="W23" s="148">
        <f t="shared" si="0"/>
        <v>0</v>
      </c>
      <c r="X23" s="60">
        <f t="shared" si="1"/>
        <v>0</v>
      </c>
      <c r="Y23" s="23"/>
      <c r="Z23" s="22"/>
      <c r="AA23" s="61"/>
      <c r="AB23" s="61"/>
      <c r="AC23" s="24"/>
      <c r="AD23" s="25"/>
      <c r="AE23" s="24"/>
      <c r="AF23" s="165"/>
    </row>
    <row r="24" spans="1:32" s="5" customFormat="1">
      <c r="A24" s="4">
        <v>18</v>
      </c>
      <c r="B24" s="9"/>
      <c r="C24" s="154"/>
      <c r="D24" s="9"/>
      <c r="E24" s="18"/>
      <c r="F24" s="17"/>
      <c r="G24" s="9"/>
      <c r="H24" s="9"/>
      <c r="I24" s="31" t="str">
        <f>IFERROR(VLOOKUP(H24,事業区分!$B$9:$C$56,2,0),"")</f>
        <v/>
      </c>
      <c r="J24" s="12"/>
      <c r="K24" s="29">
        <v>0.5</v>
      </c>
      <c r="L24" s="20"/>
      <c r="M24" s="21"/>
      <c r="N24" s="22"/>
      <c r="O24" s="22"/>
      <c r="P24" s="60">
        <f t="shared" si="2"/>
        <v>0</v>
      </c>
      <c r="Q24" s="22"/>
      <c r="R24" s="22"/>
      <c r="S24" s="22"/>
      <c r="T24" s="60">
        <f t="shared" si="3"/>
        <v>0</v>
      </c>
      <c r="U24" s="61">
        <f t="shared" si="4"/>
        <v>0</v>
      </c>
      <c r="V24" s="164"/>
      <c r="W24" s="148">
        <f t="shared" si="0"/>
        <v>0</v>
      </c>
      <c r="X24" s="60">
        <f t="shared" si="1"/>
        <v>0</v>
      </c>
      <c r="Y24" s="23"/>
      <c r="Z24" s="22"/>
      <c r="AA24" s="61"/>
      <c r="AB24" s="61"/>
      <c r="AC24" s="24"/>
      <c r="AD24" s="25"/>
      <c r="AE24" s="24"/>
      <c r="AF24" s="165"/>
    </row>
    <row r="25" spans="1:32" s="5" customFormat="1" ht="12" customHeight="1">
      <c r="A25" s="4">
        <v>19</v>
      </c>
      <c r="B25" s="9"/>
      <c r="C25" s="154"/>
      <c r="D25" s="9"/>
      <c r="E25" s="18"/>
      <c r="F25" s="19"/>
      <c r="G25" s="9"/>
      <c r="H25" s="9"/>
      <c r="I25" s="31" t="str">
        <f>IFERROR(VLOOKUP(H25,事業区分!$B$9:$C$56,2,0),"")</f>
        <v/>
      </c>
      <c r="J25" s="12"/>
      <c r="K25" s="29">
        <v>0.5</v>
      </c>
      <c r="L25" s="12"/>
      <c r="M25" s="9"/>
      <c r="N25" s="13"/>
      <c r="O25" s="13"/>
      <c r="P25" s="60">
        <f t="shared" ref="P25:P36" si="12">N25-O25</f>
        <v>0</v>
      </c>
      <c r="Q25" s="22"/>
      <c r="R25" s="22"/>
      <c r="S25" s="22"/>
      <c r="T25" s="60">
        <f t="shared" si="3"/>
        <v>0</v>
      </c>
      <c r="U25" s="61">
        <f t="shared" si="4"/>
        <v>0</v>
      </c>
      <c r="V25" s="164"/>
      <c r="W25" s="148">
        <f t="shared" si="0"/>
        <v>0</v>
      </c>
      <c r="X25" s="60">
        <f t="shared" si="1"/>
        <v>0</v>
      </c>
      <c r="Y25" s="23"/>
      <c r="Z25" s="22"/>
      <c r="AA25" s="61" t="str">
        <f>IFERROR(ROUNDDOWN(IF(#REF!=1,W25*K25,IF(#REF!=2,W25*K25,IF(#REF!=3,W25*2/3,IF(#REF!=4,W25,IF(#REF!=5,W25*1/2,""))))),-3),"")</f>
        <v/>
      </c>
      <c r="AB25" s="61" t="str">
        <f t="shared" ref="AB25:AB30" si="13">IFERROR(Z25-AA25,"")</f>
        <v/>
      </c>
      <c r="AC25" s="24"/>
      <c r="AD25" s="25"/>
      <c r="AE25" s="24"/>
      <c r="AF25" s="165"/>
    </row>
    <row r="26" spans="1:32" s="5" customFormat="1">
      <c r="A26" s="4">
        <v>20</v>
      </c>
      <c r="B26" s="9"/>
      <c r="C26" s="154"/>
      <c r="D26" s="9"/>
      <c r="E26" s="18"/>
      <c r="F26" s="17"/>
      <c r="G26" s="9"/>
      <c r="H26" s="9"/>
      <c r="I26" s="31" t="str">
        <f>IFERROR(VLOOKUP(H26,事業区分!$B$9:$C$56,2,0),"")</f>
        <v/>
      </c>
      <c r="J26" s="12"/>
      <c r="K26" s="29">
        <v>0.5</v>
      </c>
      <c r="L26" s="20"/>
      <c r="M26" s="160"/>
      <c r="N26" s="22"/>
      <c r="O26" s="22"/>
      <c r="P26" s="60">
        <f t="shared" si="12"/>
        <v>0</v>
      </c>
      <c r="Q26" s="22"/>
      <c r="R26" s="22"/>
      <c r="S26" s="22"/>
      <c r="T26" s="60">
        <f t="shared" si="3"/>
        <v>0</v>
      </c>
      <c r="U26" s="61">
        <f t="shared" si="4"/>
        <v>0</v>
      </c>
      <c r="V26" s="164"/>
      <c r="W26" s="148">
        <f t="shared" si="0"/>
        <v>0</v>
      </c>
      <c r="X26" s="60">
        <f t="shared" si="1"/>
        <v>0</v>
      </c>
      <c r="Y26" s="23"/>
      <c r="Z26" s="22"/>
      <c r="AA26" s="61" t="str">
        <f>IFERROR(ROUNDDOWN(IF(#REF!=1,W26*K26,IF(#REF!=2,W26*K26,IF(#REF!=3,W26*2/3,IF(#REF!=4,W26,IF(#REF!=5,W26*1/2,""))))),-3),"")</f>
        <v/>
      </c>
      <c r="AB26" s="61" t="str">
        <f t="shared" si="13"/>
        <v/>
      </c>
      <c r="AC26" s="24"/>
      <c r="AD26" s="25"/>
      <c r="AE26" s="24"/>
      <c r="AF26" s="165"/>
    </row>
    <row r="27" spans="1:32" s="5" customFormat="1">
      <c r="A27" s="4">
        <v>21</v>
      </c>
      <c r="B27" s="9"/>
      <c r="C27" s="154"/>
      <c r="D27" s="9"/>
      <c r="E27" s="18"/>
      <c r="F27" s="17"/>
      <c r="G27" s="9"/>
      <c r="H27" s="9"/>
      <c r="I27" s="31" t="str">
        <f>IFERROR(VLOOKUP(H27,事業区分!$B$9:$C$56,2,0),"")</f>
        <v/>
      </c>
      <c r="J27" s="12"/>
      <c r="K27" s="29">
        <v>0.5</v>
      </c>
      <c r="L27" s="20"/>
      <c r="M27" s="160"/>
      <c r="N27" s="22"/>
      <c r="O27" s="22"/>
      <c r="P27" s="60">
        <f t="shared" si="12"/>
        <v>0</v>
      </c>
      <c r="Q27" s="22"/>
      <c r="R27" s="22"/>
      <c r="S27" s="22"/>
      <c r="T27" s="60">
        <f t="shared" si="3"/>
        <v>0</v>
      </c>
      <c r="U27" s="61">
        <f t="shared" si="4"/>
        <v>0</v>
      </c>
      <c r="V27" s="164"/>
      <c r="W27" s="148">
        <f t="shared" si="0"/>
        <v>0</v>
      </c>
      <c r="X27" s="60">
        <f t="shared" si="1"/>
        <v>0</v>
      </c>
      <c r="Y27" s="23"/>
      <c r="Z27" s="22"/>
      <c r="AA27" s="61" t="str">
        <f>IFERROR(ROUNDDOWN(IF(#REF!=1,W27*K27,IF(#REF!=2,W27*K27,IF(#REF!=3,W27*2/3,IF(#REF!=4,W27,IF(#REF!=5,W27*1/2,""))))),-3),"")</f>
        <v/>
      </c>
      <c r="AB27" s="61" t="str">
        <f t="shared" ref="AB27" si="14">IFERROR(Z27-AA27,"")</f>
        <v/>
      </c>
      <c r="AC27" s="24"/>
      <c r="AD27" s="25"/>
      <c r="AE27" s="24"/>
      <c r="AF27" s="165"/>
    </row>
    <row r="28" spans="1:32" s="5" customFormat="1">
      <c r="A28" s="4">
        <v>22</v>
      </c>
      <c r="B28" s="9"/>
      <c r="C28" s="154"/>
      <c r="D28" s="9"/>
      <c r="E28" s="18"/>
      <c r="F28" s="17"/>
      <c r="G28" s="9"/>
      <c r="H28" s="9"/>
      <c r="I28" s="31" t="str">
        <f>IFERROR(VLOOKUP(H28,事業区分!$B$9:$C$56,2,0),"")</f>
        <v/>
      </c>
      <c r="J28" s="12"/>
      <c r="K28" s="29">
        <v>0.5</v>
      </c>
      <c r="L28" s="161"/>
      <c r="M28" s="162"/>
      <c r="N28" s="163"/>
      <c r="O28" s="163"/>
      <c r="P28" s="60">
        <f t="shared" si="12"/>
        <v>0</v>
      </c>
      <c r="Q28" s="22"/>
      <c r="R28" s="22"/>
      <c r="S28" s="22"/>
      <c r="T28" s="60">
        <f t="shared" si="3"/>
        <v>0</v>
      </c>
      <c r="U28" s="61">
        <f t="shared" si="4"/>
        <v>0</v>
      </c>
      <c r="V28" s="164"/>
      <c r="W28" s="148">
        <f t="shared" si="0"/>
        <v>0</v>
      </c>
      <c r="X28" s="60">
        <f t="shared" si="1"/>
        <v>0</v>
      </c>
      <c r="Y28" s="23"/>
      <c r="Z28" s="22"/>
      <c r="AA28" s="61" t="str">
        <f>IFERROR(ROUNDDOWN(IF(#REF!=1,W28*K28,IF(#REF!=2,W28*K28,IF(#REF!=3,W28*2/3,IF(#REF!=4,W28,IF(#REF!=5,W28*1/2,""))))),-3),"")</f>
        <v/>
      </c>
      <c r="AB28" s="61" t="str">
        <f t="shared" si="13"/>
        <v/>
      </c>
      <c r="AC28" s="24"/>
      <c r="AD28" s="25"/>
      <c r="AE28" s="167"/>
      <c r="AF28" s="168"/>
    </row>
    <row r="29" spans="1:32" s="5" customFormat="1">
      <c r="A29" s="4">
        <v>23</v>
      </c>
      <c r="B29" s="9"/>
      <c r="C29" s="154"/>
      <c r="D29" s="9"/>
      <c r="E29" s="18"/>
      <c r="F29" s="19"/>
      <c r="G29" s="9"/>
      <c r="H29" s="9"/>
      <c r="I29" s="31" t="str">
        <f>IFERROR(VLOOKUP(H29,事業区分!$B$9:$C$56,2,0),"")</f>
        <v/>
      </c>
      <c r="J29" s="12"/>
      <c r="K29" s="29">
        <v>0.5</v>
      </c>
      <c r="L29" s="20"/>
      <c r="M29" s="160"/>
      <c r="N29" s="22"/>
      <c r="O29" s="22"/>
      <c r="P29" s="60">
        <f t="shared" si="12"/>
        <v>0</v>
      </c>
      <c r="Q29" s="22"/>
      <c r="R29" s="22"/>
      <c r="S29" s="22"/>
      <c r="T29" s="60">
        <f t="shared" si="3"/>
        <v>0</v>
      </c>
      <c r="U29" s="61">
        <f t="shared" si="4"/>
        <v>0</v>
      </c>
      <c r="V29" s="22"/>
      <c r="W29" s="148">
        <f t="shared" si="0"/>
        <v>0</v>
      </c>
      <c r="X29" s="60">
        <f t="shared" si="1"/>
        <v>0</v>
      </c>
      <c r="Y29" s="23"/>
      <c r="Z29" s="22"/>
      <c r="AA29" s="61" t="str">
        <f>IFERROR(ROUNDDOWN(IF(#REF!=1,W29*K29,IF(#REF!=2,W29*K29,IF(#REF!=3,W29*2/3,IF(#REF!=4,W29,IF(#REF!=5,W29*1/2,""))))),-3),"")</f>
        <v/>
      </c>
      <c r="AB29" s="61" t="str">
        <f t="shared" si="13"/>
        <v/>
      </c>
      <c r="AC29" s="24"/>
      <c r="AD29" s="25"/>
      <c r="AE29" s="24"/>
      <c r="AF29" s="165"/>
    </row>
    <row r="30" spans="1:32" s="5" customFormat="1">
      <c r="A30" s="4">
        <v>24</v>
      </c>
      <c r="B30" s="9"/>
      <c r="C30" s="154"/>
      <c r="D30" s="9"/>
      <c r="E30" s="18"/>
      <c r="F30" s="17"/>
      <c r="G30" s="9"/>
      <c r="H30" s="9"/>
      <c r="I30" s="31" t="str">
        <f>IFERROR(VLOOKUP(H30,事業区分!$B$9:$C$56,2,0),"")</f>
        <v/>
      </c>
      <c r="J30" s="12"/>
      <c r="K30" s="29">
        <v>0.5</v>
      </c>
      <c r="L30" s="20"/>
      <c r="M30" s="160"/>
      <c r="N30" s="22"/>
      <c r="O30" s="22"/>
      <c r="P30" s="60">
        <f t="shared" si="12"/>
        <v>0</v>
      </c>
      <c r="Q30" s="22"/>
      <c r="R30" s="22"/>
      <c r="S30" s="22"/>
      <c r="T30" s="60">
        <f t="shared" si="3"/>
        <v>0</v>
      </c>
      <c r="U30" s="61">
        <f t="shared" si="4"/>
        <v>0</v>
      </c>
      <c r="V30" s="164"/>
      <c r="W30" s="148">
        <f t="shared" si="0"/>
        <v>0</v>
      </c>
      <c r="X30" s="60">
        <f t="shared" si="1"/>
        <v>0</v>
      </c>
      <c r="Y30" s="23"/>
      <c r="Z30" s="22"/>
      <c r="AA30" s="61" t="str">
        <f>IFERROR(ROUNDDOWN(IF(#REF!=1,W30*K30,IF(#REF!=2,W30*K30,IF(#REF!=3,W30*2/3,IF(#REF!=4,W30,IF(#REF!=5,W30*1/2,""))))),-3),"")</f>
        <v/>
      </c>
      <c r="AB30" s="61" t="str">
        <f t="shared" si="13"/>
        <v/>
      </c>
      <c r="AC30" s="24"/>
      <c r="AD30" s="25"/>
      <c r="AE30" s="24"/>
      <c r="AF30" s="165"/>
    </row>
    <row r="31" spans="1:32" s="5" customFormat="1">
      <c r="A31" s="4">
        <v>25</v>
      </c>
      <c r="B31" s="9"/>
      <c r="C31" s="154"/>
      <c r="D31" s="9"/>
      <c r="E31" s="18"/>
      <c r="F31" s="17"/>
      <c r="G31" s="9"/>
      <c r="H31" s="9"/>
      <c r="I31" s="31" t="str">
        <f>IFERROR(VLOOKUP(H31,事業区分!$B$9:$C$56,2,0),"")</f>
        <v/>
      </c>
      <c r="J31" s="12"/>
      <c r="K31" s="29">
        <v>0.5</v>
      </c>
      <c r="L31" s="20"/>
      <c r="M31" s="160"/>
      <c r="N31" s="22"/>
      <c r="O31" s="22"/>
      <c r="P31" s="60">
        <f t="shared" si="12"/>
        <v>0</v>
      </c>
      <c r="Q31" s="22"/>
      <c r="R31" s="22"/>
      <c r="S31" s="22"/>
      <c r="T31" s="60">
        <f t="shared" si="3"/>
        <v>0</v>
      </c>
      <c r="U31" s="61">
        <f t="shared" si="4"/>
        <v>0</v>
      </c>
      <c r="V31" s="164"/>
      <c r="W31" s="148">
        <f t="shared" si="0"/>
        <v>0</v>
      </c>
      <c r="X31" s="60">
        <f t="shared" si="1"/>
        <v>0</v>
      </c>
      <c r="Y31" s="23"/>
      <c r="Z31" s="22"/>
      <c r="AA31" s="61"/>
      <c r="AB31" s="61"/>
      <c r="AC31" s="24"/>
      <c r="AD31" s="25"/>
      <c r="AE31" s="24"/>
      <c r="AF31" s="165"/>
    </row>
    <row r="32" spans="1:32" s="5" customFormat="1">
      <c r="A32" s="4">
        <v>26</v>
      </c>
      <c r="B32" s="9"/>
      <c r="C32" s="154"/>
      <c r="D32" s="9"/>
      <c r="E32" s="18"/>
      <c r="F32" s="17"/>
      <c r="G32" s="9"/>
      <c r="H32" s="9"/>
      <c r="I32" s="31" t="str">
        <f>IFERROR(VLOOKUP(H32,事業区分!$B$9:$C$56,2,0),"")</f>
        <v/>
      </c>
      <c r="J32" s="12"/>
      <c r="K32" s="29">
        <v>0.5</v>
      </c>
      <c r="L32" s="20"/>
      <c r="M32" s="160"/>
      <c r="N32" s="22"/>
      <c r="O32" s="22"/>
      <c r="P32" s="60">
        <f t="shared" si="12"/>
        <v>0</v>
      </c>
      <c r="Q32" s="22"/>
      <c r="R32" s="22"/>
      <c r="S32" s="22"/>
      <c r="T32" s="60">
        <f t="shared" si="3"/>
        <v>0</v>
      </c>
      <c r="U32" s="61">
        <f t="shared" si="4"/>
        <v>0</v>
      </c>
      <c r="V32" s="164"/>
      <c r="W32" s="148">
        <f t="shared" si="0"/>
        <v>0</v>
      </c>
      <c r="X32" s="60">
        <f t="shared" si="1"/>
        <v>0</v>
      </c>
      <c r="Y32" s="23"/>
      <c r="Z32" s="22"/>
      <c r="AA32" s="61"/>
      <c r="AB32" s="61"/>
      <c r="AC32" s="24"/>
      <c r="AD32" s="25"/>
      <c r="AE32" s="24"/>
      <c r="AF32" s="165"/>
    </row>
    <row r="33" spans="1:32" s="5" customFormat="1">
      <c r="A33" s="4">
        <v>27</v>
      </c>
      <c r="B33" s="9"/>
      <c r="C33" s="154"/>
      <c r="D33" s="9"/>
      <c r="E33" s="18"/>
      <c r="F33" s="17"/>
      <c r="G33" s="9"/>
      <c r="H33" s="9"/>
      <c r="I33" s="31" t="str">
        <f>IFERROR(VLOOKUP(H33,事業区分!$B$9:$C$56,2,0),"")</f>
        <v/>
      </c>
      <c r="J33" s="12"/>
      <c r="K33" s="29">
        <v>0.5</v>
      </c>
      <c r="L33" s="20"/>
      <c r="M33" s="160"/>
      <c r="N33" s="22"/>
      <c r="O33" s="22"/>
      <c r="P33" s="60">
        <f t="shared" si="12"/>
        <v>0</v>
      </c>
      <c r="Q33" s="22"/>
      <c r="R33" s="22"/>
      <c r="S33" s="22"/>
      <c r="T33" s="60">
        <f t="shared" si="3"/>
        <v>0</v>
      </c>
      <c r="U33" s="61">
        <f t="shared" si="4"/>
        <v>0</v>
      </c>
      <c r="V33" s="164"/>
      <c r="W33" s="148">
        <f t="shared" si="0"/>
        <v>0</v>
      </c>
      <c r="X33" s="60">
        <f t="shared" si="1"/>
        <v>0</v>
      </c>
      <c r="Y33" s="23"/>
      <c r="Z33" s="22"/>
      <c r="AA33" s="61"/>
      <c r="AB33" s="61"/>
      <c r="AC33" s="24"/>
      <c r="AD33" s="25"/>
      <c r="AE33" s="24"/>
      <c r="AF33" s="165"/>
    </row>
    <row r="34" spans="1:32" s="5" customFormat="1">
      <c r="A34" s="4">
        <v>28</v>
      </c>
      <c r="B34" s="9"/>
      <c r="C34" s="154"/>
      <c r="D34" s="9"/>
      <c r="E34" s="18"/>
      <c r="F34" s="17"/>
      <c r="G34" s="9"/>
      <c r="H34" s="9"/>
      <c r="I34" s="31" t="str">
        <f>IFERROR(VLOOKUP(H34,事業区分!$B$9:$C$56,2,0),"")</f>
        <v/>
      </c>
      <c r="J34" s="12"/>
      <c r="K34" s="29">
        <v>0.5</v>
      </c>
      <c r="L34" s="20"/>
      <c r="M34" s="160"/>
      <c r="N34" s="22"/>
      <c r="O34" s="22"/>
      <c r="P34" s="60">
        <f t="shared" si="12"/>
        <v>0</v>
      </c>
      <c r="Q34" s="22"/>
      <c r="R34" s="22"/>
      <c r="S34" s="22"/>
      <c r="T34" s="60">
        <f t="shared" si="3"/>
        <v>0</v>
      </c>
      <c r="U34" s="61">
        <f t="shared" si="4"/>
        <v>0</v>
      </c>
      <c r="V34" s="164"/>
      <c r="W34" s="148">
        <f t="shared" si="0"/>
        <v>0</v>
      </c>
      <c r="X34" s="60">
        <f t="shared" si="1"/>
        <v>0</v>
      </c>
      <c r="Y34" s="23"/>
      <c r="Z34" s="22"/>
      <c r="AA34" s="61"/>
      <c r="AB34" s="61"/>
      <c r="AC34" s="24"/>
      <c r="AD34" s="25"/>
      <c r="AE34" s="24"/>
      <c r="AF34" s="165"/>
    </row>
    <row r="35" spans="1:32" s="5" customFormat="1">
      <c r="A35" s="4">
        <v>29</v>
      </c>
      <c r="B35" s="9"/>
      <c r="C35" s="154"/>
      <c r="D35" s="9"/>
      <c r="E35" s="18"/>
      <c r="F35" s="19"/>
      <c r="G35" s="9"/>
      <c r="H35" s="9"/>
      <c r="I35" s="31" t="str">
        <f>IFERROR(VLOOKUP(H35,事業区分!$B$9:$C$56,2,0),"")</f>
        <v/>
      </c>
      <c r="J35" s="12"/>
      <c r="K35" s="29">
        <v>0.5</v>
      </c>
      <c r="L35" s="20"/>
      <c r="M35" s="160"/>
      <c r="N35" s="22"/>
      <c r="O35" s="22"/>
      <c r="P35" s="60">
        <f t="shared" si="12"/>
        <v>0</v>
      </c>
      <c r="Q35" s="22"/>
      <c r="R35" s="22"/>
      <c r="S35" s="22"/>
      <c r="T35" s="60">
        <f t="shared" si="3"/>
        <v>0</v>
      </c>
      <c r="U35" s="61">
        <f t="shared" si="4"/>
        <v>0</v>
      </c>
      <c r="V35" s="164"/>
      <c r="W35" s="148">
        <f t="shared" si="0"/>
        <v>0</v>
      </c>
      <c r="X35" s="60">
        <f t="shared" si="1"/>
        <v>0</v>
      </c>
      <c r="Y35" s="23"/>
      <c r="Z35" s="22"/>
      <c r="AA35" s="61" t="str">
        <f>IFERROR(ROUNDDOWN(IF(#REF!=1,W35*K35,IF(#REF!=2,W35*K35,IF(#REF!=3,W35*2/3,IF(#REF!=4,W35,IF(#REF!=5,W35*1/2,""))))),-3),"")</f>
        <v/>
      </c>
      <c r="AB35" s="61" t="str">
        <f t="shared" si="5"/>
        <v/>
      </c>
      <c r="AC35" s="24"/>
      <c r="AD35" s="25"/>
      <c r="AE35" s="24"/>
      <c r="AF35" s="165"/>
    </row>
    <row r="36" spans="1:32" s="5" customFormat="1">
      <c r="A36" s="4">
        <v>30</v>
      </c>
      <c r="B36" s="9"/>
      <c r="C36" s="154"/>
      <c r="D36" s="9"/>
      <c r="E36" s="27"/>
      <c r="F36" s="28"/>
      <c r="G36" s="9"/>
      <c r="H36" s="9"/>
      <c r="I36" s="31" t="str">
        <f>IFERROR(VLOOKUP(H36,事業区分!$B$9:$C$56,2,0),"")</f>
        <v/>
      </c>
      <c r="J36" s="12"/>
      <c r="K36" s="29">
        <v>0.5</v>
      </c>
      <c r="L36" s="12"/>
      <c r="M36" s="9"/>
      <c r="N36" s="13"/>
      <c r="O36" s="13"/>
      <c r="P36" s="60">
        <f t="shared" si="12"/>
        <v>0</v>
      </c>
      <c r="Q36" s="22"/>
      <c r="R36" s="22"/>
      <c r="S36" s="22"/>
      <c r="T36" s="60">
        <f t="shared" si="3"/>
        <v>0</v>
      </c>
      <c r="U36" s="61">
        <f t="shared" si="4"/>
        <v>0</v>
      </c>
      <c r="V36" s="164"/>
      <c r="W36" s="148">
        <f t="shared" si="0"/>
        <v>0</v>
      </c>
      <c r="X36" s="60">
        <f t="shared" si="1"/>
        <v>0</v>
      </c>
      <c r="Y36" s="60">
        <f t="shared" ref="Y36:AD36" si="15">ROUNDDOWN(X36*L36,-3)</f>
        <v>0</v>
      </c>
      <c r="Z36" s="60">
        <f t="shared" si="15"/>
        <v>0</v>
      </c>
      <c r="AA36" s="60">
        <f t="shared" si="15"/>
        <v>0</v>
      </c>
      <c r="AB36" s="60">
        <f t="shared" si="15"/>
        <v>0</v>
      </c>
      <c r="AC36" s="60">
        <f t="shared" si="15"/>
        <v>0</v>
      </c>
      <c r="AD36" s="60">
        <f t="shared" si="15"/>
        <v>0</v>
      </c>
      <c r="AE36" s="24"/>
      <c r="AF36" s="165"/>
    </row>
    <row r="37" spans="1:32" s="5" customFormat="1">
      <c r="A37" s="183"/>
      <c r="B37" s="189"/>
      <c r="C37" s="190"/>
      <c r="D37" s="189"/>
      <c r="E37" s="191"/>
      <c r="F37" s="192"/>
      <c r="G37" s="189"/>
      <c r="H37" s="189"/>
      <c r="I37" s="184"/>
      <c r="K37" s="185"/>
      <c r="M37" s="189"/>
      <c r="N37" s="186"/>
      <c r="O37" s="186"/>
      <c r="P37" s="186"/>
      <c r="Q37" s="186"/>
      <c r="R37" s="186"/>
      <c r="S37" s="186"/>
      <c r="T37" s="186"/>
      <c r="U37" s="186"/>
      <c r="V37" s="193"/>
      <c r="W37" s="187"/>
      <c r="X37" s="186"/>
      <c r="Y37" s="186"/>
      <c r="Z37" s="186"/>
      <c r="AA37" s="186"/>
      <c r="AB37" s="186"/>
      <c r="AC37" s="186"/>
      <c r="AD37" s="186"/>
      <c r="AE37" s="192"/>
      <c r="AF37" s="194"/>
    </row>
    <row r="38" spans="1:32" s="5" customFormat="1">
      <c r="A38" s="183"/>
      <c r="B38" s="189" t="s">
        <v>128</v>
      </c>
      <c r="C38" s="190"/>
      <c r="D38" s="189"/>
      <c r="E38" s="191"/>
      <c r="F38" s="192"/>
      <c r="G38" s="189"/>
      <c r="H38" s="189"/>
      <c r="I38" s="184"/>
      <c r="K38" s="185"/>
      <c r="M38" s="189"/>
      <c r="N38" s="186">
        <f>SUBTOTAL(9,N7:N36)</f>
        <v>0</v>
      </c>
      <c r="O38" s="186">
        <f>SUBTOTAL(9,O7:O36)</f>
        <v>0</v>
      </c>
      <c r="P38" s="186">
        <f>SUBTOTAL(9,P7:P36)</f>
        <v>0</v>
      </c>
      <c r="Q38" s="186">
        <f>SUBTOTAL(9,Q7:Q36)</f>
        <v>0</v>
      </c>
      <c r="R38" s="186"/>
      <c r="S38" s="186"/>
      <c r="T38" s="186">
        <f>SUBTOTAL(9,T7:T36)</f>
        <v>0</v>
      </c>
      <c r="U38" s="186">
        <f>SUBTOTAL(9,U7:U36)</f>
        <v>0</v>
      </c>
      <c r="V38" s="186">
        <f t="shared" ref="V38:AD38" si="16">SUBTOTAL(9,V7:V36)</f>
        <v>0</v>
      </c>
      <c r="W38" s="186">
        <f t="shared" si="16"/>
        <v>0</v>
      </c>
      <c r="X38" s="186">
        <f t="shared" si="16"/>
        <v>0</v>
      </c>
      <c r="Y38" s="186">
        <f t="shared" si="16"/>
        <v>0</v>
      </c>
      <c r="Z38" s="186">
        <f t="shared" si="16"/>
        <v>0</v>
      </c>
      <c r="AA38" s="186">
        <f t="shared" si="16"/>
        <v>0</v>
      </c>
      <c r="AB38" s="186">
        <f t="shared" si="16"/>
        <v>0</v>
      </c>
      <c r="AC38" s="186">
        <f t="shared" si="16"/>
        <v>0</v>
      </c>
      <c r="AD38" s="186">
        <f t="shared" si="16"/>
        <v>0</v>
      </c>
      <c r="AE38" s="192"/>
      <c r="AF38" s="194"/>
    </row>
    <row r="39" spans="1:32" s="7" customFormat="1" ht="21" hidden="1">
      <c r="B39" s="7" t="s">
        <v>95</v>
      </c>
      <c r="C39" s="8"/>
      <c r="I39" s="8"/>
      <c r="J39" s="8"/>
      <c r="K39" s="8"/>
      <c r="W39" s="1"/>
      <c r="X39" s="1"/>
    </row>
    <row r="40" spans="1:32" ht="21" hidden="1">
      <c r="B40" s="7" t="s">
        <v>108</v>
      </c>
      <c r="X40" s="30"/>
    </row>
    <row r="41" spans="1:32">
      <c r="X41" s="30"/>
    </row>
    <row r="42" spans="1:32">
      <c r="X42" s="30"/>
    </row>
    <row r="43" spans="1:32">
      <c r="X43" s="30"/>
    </row>
  </sheetData>
  <sheetProtection insertRows="0" deleteRows="0"/>
  <mergeCells count="3">
    <mergeCell ref="K1:M1"/>
    <mergeCell ref="R2:T2"/>
    <mergeCell ref="R3:T3"/>
  </mergeCells>
  <phoneticPr fontId="2"/>
  <dataValidations count="4">
    <dataValidation type="list" allowBlank="1" showInputMessage="1" showErrorMessage="1" sqref="K1">
      <formula1>"事業計画総括表,交付申請総括表,実績報告総括表"</formula1>
    </dataValidation>
    <dataValidation type="list" allowBlank="1" showInputMessage="1" showErrorMessage="1" sqref="J37:J1048576">
      <formula1>"簡易陰圧装置,検査機器（PCR検査装置）,簡易ベッド,HEPAフィルター付き空気清浄機"</formula1>
    </dataValidation>
    <dataValidation type="list" allowBlank="1" showInputMessage="1" showErrorMessage="1" sqref="R7:R1048576">
      <formula1>"51400,905000,4320000,9350000"</formula1>
    </dataValidation>
    <dataValidation type="list" allowBlank="1" showInputMessage="1" showErrorMessage="1" sqref="J7:J36">
      <formula1>"HEPAフィルター付き空気清浄機"</formula1>
    </dataValidation>
  </dataValidations>
  <printOptions horizontalCentered="1"/>
  <pageMargins left="0.59055118110236227" right="0.59055118110236227" top="0.59055118110236227" bottom="0.59055118110236227" header="0.39370078740157483" footer="0.39370078740157483"/>
  <pageSetup paperSize="9" scale="52" fitToHeight="0" orientation="landscape" blackAndWhite="1" r:id="rId1"/>
  <headerFooter alignWithMargins="0">
    <oddFooter>&amp;C&amp;"ＭＳ ゴシック,標準"&amp;10&amp;P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事業区分!$B$9</xm:f>
          </x14:formula1>
          <xm:sqref>H7:H1048576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F30"/>
  <sheetViews>
    <sheetView showGridLines="0" zoomScale="75" zoomScaleNormal="75" zoomScaleSheetLayoutView="90" workbookViewId="0">
      <pane xSplit="13" ySplit="5" topLeftCell="N6" activePane="bottomRight" state="frozen"/>
      <selection pane="topRight" activeCell="N1" sqref="N1"/>
      <selection pane="bottomLeft" activeCell="A6" sqref="A6"/>
      <selection pane="bottomRight" activeCell="J10" sqref="J10"/>
    </sheetView>
  </sheetViews>
  <sheetFormatPr defaultColWidth="9" defaultRowHeight="12" outlineLevelCol="1"/>
  <cols>
    <col min="1" max="1" width="6" style="1" customWidth="1" outlineLevel="1"/>
    <col min="2" max="2" width="8.08984375" style="1" customWidth="1"/>
    <col min="3" max="3" width="9.90625" style="6" customWidth="1" outlineLevel="1"/>
    <col min="4" max="4" width="9.453125" style="1" customWidth="1" outlineLevel="1"/>
    <col min="5" max="5" width="8.453125" style="1" customWidth="1" outlineLevel="1"/>
    <col min="6" max="6" width="11.90625" style="1" customWidth="1" outlineLevel="1"/>
    <col min="7" max="7" width="15.6328125" style="1" customWidth="1"/>
    <col min="8" max="8" width="15.453125" style="1" customWidth="1"/>
    <col min="9" max="9" width="15.26953125" style="6" customWidth="1"/>
    <col min="10" max="10" width="15.08984375" style="6" customWidth="1"/>
    <col min="11" max="11" width="9.36328125" style="6" customWidth="1" outlineLevel="1"/>
    <col min="12" max="12" width="16.6328125" style="1" customWidth="1"/>
    <col min="13" max="13" width="13" style="1" customWidth="1"/>
    <col min="14" max="14" width="12.6328125" style="1" customWidth="1"/>
    <col min="15" max="15" width="8.6328125" style="1" customWidth="1"/>
    <col min="16" max="17" width="12.6328125" style="1" customWidth="1"/>
    <col min="18" max="18" width="13.36328125" style="1" customWidth="1"/>
    <col min="19" max="19" width="6.36328125" style="1" customWidth="1"/>
    <col min="20" max="20" width="13.08984375" style="1" customWidth="1"/>
    <col min="21" max="24" width="12.6328125" style="1" customWidth="1"/>
    <col min="25" max="28" width="12.6328125" style="1" hidden="1" customWidth="1" outlineLevel="1"/>
    <col min="29" max="29" width="9" style="1" hidden="1" customWidth="1" outlineLevel="1"/>
    <col min="30" max="30" width="13.08984375" style="1" hidden="1" customWidth="1" outlineLevel="1"/>
    <col min="31" max="31" width="12.6328125" style="1" customWidth="1" collapsed="1"/>
    <col min="32" max="32" width="20.6328125" style="1" customWidth="1"/>
    <col min="33" max="16384" width="9" style="1"/>
  </cols>
  <sheetData>
    <row r="1" spans="1:32" s="33" customFormat="1" ht="23.5">
      <c r="A1" s="62"/>
      <c r="B1" s="209" t="s">
        <v>139</v>
      </c>
      <c r="C1" s="209"/>
      <c r="D1" s="209"/>
      <c r="E1" s="209"/>
      <c r="F1" s="209"/>
      <c r="G1" s="209"/>
      <c r="H1" s="209"/>
      <c r="I1" s="209"/>
      <c r="J1" s="209"/>
      <c r="K1" s="208"/>
      <c r="L1" s="208"/>
      <c r="M1" s="208"/>
      <c r="N1" s="32"/>
      <c r="O1" s="32"/>
      <c r="P1" s="32"/>
      <c r="Q1" s="32"/>
      <c r="R1" s="32"/>
      <c r="S1" s="32"/>
      <c r="T1" s="32"/>
      <c r="U1" s="32"/>
      <c r="V1" s="32"/>
      <c r="W1" s="32"/>
      <c r="X1" s="32"/>
      <c r="Y1" s="32"/>
      <c r="Z1" s="32"/>
      <c r="AA1" s="34"/>
      <c r="AB1" s="35"/>
    </row>
    <row r="2" spans="1:32" s="2" customFormat="1" ht="13">
      <c r="A2" s="93"/>
      <c r="B2" s="94"/>
      <c r="C2" s="95"/>
      <c r="D2" s="96"/>
      <c r="E2" s="95"/>
      <c r="F2" s="96"/>
      <c r="G2" s="94"/>
      <c r="H2" s="94"/>
      <c r="I2" s="97"/>
      <c r="J2" s="97"/>
      <c r="K2" s="97"/>
      <c r="L2" s="93"/>
      <c r="M2" s="98"/>
      <c r="N2" s="99" t="s">
        <v>0</v>
      </c>
      <c r="O2" s="99" t="s">
        <v>1</v>
      </c>
      <c r="P2" s="99" t="s">
        <v>2</v>
      </c>
      <c r="Q2" s="99" t="s">
        <v>3</v>
      </c>
      <c r="R2" s="202" t="s">
        <v>4</v>
      </c>
      <c r="S2" s="203"/>
      <c r="T2" s="204"/>
      <c r="U2" s="99" t="s">
        <v>5</v>
      </c>
      <c r="V2" s="99" t="s">
        <v>6</v>
      </c>
      <c r="W2" s="99" t="s">
        <v>7</v>
      </c>
      <c r="X2" s="99" t="s">
        <v>8</v>
      </c>
      <c r="Y2" s="100" t="s">
        <v>9</v>
      </c>
      <c r="Z2" s="99" t="s">
        <v>10</v>
      </c>
      <c r="AA2" s="99" t="s">
        <v>11</v>
      </c>
      <c r="AB2" s="99" t="s">
        <v>12</v>
      </c>
      <c r="AC2" s="101"/>
      <c r="AD2" s="102"/>
      <c r="AE2" s="93"/>
      <c r="AF2" s="93"/>
    </row>
    <row r="3" spans="1:32" s="2" customFormat="1" ht="36">
      <c r="A3" s="103" t="s">
        <v>24</v>
      </c>
      <c r="B3" s="104" t="s">
        <v>141</v>
      </c>
      <c r="C3" s="105" t="s">
        <v>20</v>
      </c>
      <c r="D3" s="106"/>
      <c r="E3" s="105" t="s">
        <v>13</v>
      </c>
      <c r="F3" s="106"/>
      <c r="G3" s="107" t="s">
        <v>14</v>
      </c>
      <c r="H3" s="107" t="s">
        <v>91</v>
      </c>
      <c r="I3" s="108" t="s">
        <v>25</v>
      </c>
      <c r="J3" s="103" t="s">
        <v>26</v>
      </c>
      <c r="K3" s="103" t="s">
        <v>81</v>
      </c>
      <c r="L3" s="108" t="s">
        <v>27</v>
      </c>
      <c r="M3" s="109" t="s">
        <v>28</v>
      </c>
      <c r="N3" s="109" t="s">
        <v>15</v>
      </c>
      <c r="O3" s="110" t="s">
        <v>29</v>
      </c>
      <c r="P3" s="109" t="s">
        <v>16</v>
      </c>
      <c r="Q3" s="111" t="s">
        <v>38</v>
      </c>
      <c r="R3" s="205" t="s">
        <v>30</v>
      </c>
      <c r="S3" s="206"/>
      <c r="T3" s="207"/>
      <c r="U3" s="109" t="s">
        <v>31</v>
      </c>
      <c r="V3" s="110" t="s">
        <v>39</v>
      </c>
      <c r="W3" s="110" t="s">
        <v>40</v>
      </c>
      <c r="X3" s="110" t="s">
        <v>41</v>
      </c>
      <c r="Y3" s="103" t="s">
        <v>32</v>
      </c>
      <c r="Z3" s="110" t="s">
        <v>33</v>
      </c>
      <c r="AA3" s="110" t="s">
        <v>34</v>
      </c>
      <c r="AB3" s="110" t="s">
        <v>35</v>
      </c>
      <c r="AC3" s="112" t="s">
        <v>17</v>
      </c>
      <c r="AD3" s="113"/>
      <c r="AE3" s="108" t="s">
        <v>36</v>
      </c>
      <c r="AF3" s="108" t="s">
        <v>37</v>
      </c>
    </row>
    <row r="4" spans="1:32" s="3" customFormat="1">
      <c r="A4" s="114"/>
      <c r="B4" s="115"/>
      <c r="C4" s="116"/>
      <c r="D4" s="117"/>
      <c r="E4" s="116"/>
      <c r="F4" s="117"/>
      <c r="G4" s="116"/>
      <c r="H4" s="116"/>
      <c r="I4" s="114"/>
      <c r="J4" s="118"/>
      <c r="K4" s="118"/>
      <c r="L4" s="119"/>
      <c r="M4" s="118"/>
      <c r="N4" s="119"/>
      <c r="O4" s="119"/>
      <c r="P4" s="120"/>
      <c r="Q4" s="120"/>
      <c r="R4" s="119" t="s">
        <v>129</v>
      </c>
      <c r="S4" s="119" t="s">
        <v>124</v>
      </c>
      <c r="T4" s="119" t="s">
        <v>127</v>
      </c>
      <c r="U4" s="119"/>
      <c r="V4" s="119"/>
      <c r="W4" s="119"/>
      <c r="X4" s="119"/>
      <c r="Y4" s="121"/>
      <c r="Z4" s="119"/>
      <c r="AA4" s="119"/>
      <c r="AB4" s="122"/>
      <c r="AC4" s="118"/>
      <c r="AD4" s="123"/>
      <c r="AE4" s="124" t="s">
        <v>18</v>
      </c>
      <c r="AF4" s="114"/>
    </row>
    <row r="5" spans="1:32" s="73" customFormat="1">
      <c r="A5" s="63"/>
      <c r="B5" s="64"/>
      <c r="C5" s="65"/>
      <c r="D5" s="65"/>
      <c r="E5" s="65"/>
      <c r="F5" s="65"/>
      <c r="G5" s="65"/>
      <c r="H5" s="65"/>
      <c r="I5" s="66"/>
      <c r="J5" s="66"/>
      <c r="K5" s="66"/>
      <c r="L5" s="67"/>
      <c r="M5" s="68"/>
      <c r="N5" s="69" t="s">
        <v>19</v>
      </c>
      <c r="O5" s="69" t="s">
        <v>19</v>
      </c>
      <c r="P5" s="69" t="s">
        <v>19</v>
      </c>
      <c r="Q5" s="69" t="s">
        <v>19</v>
      </c>
      <c r="R5" s="69" t="s">
        <v>19</v>
      </c>
      <c r="S5" s="69" t="s">
        <v>125</v>
      </c>
      <c r="T5" s="69" t="s">
        <v>126</v>
      </c>
      <c r="U5" s="69" t="s">
        <v>19</v>
      </c>
      <c r="V5" s="69" t="s">
        <v>19</v>
      </c>
      <c r="W5" s="69" t="s">
        <v>19</v>
      </c>
      <c r="X5" s="69" t="s">
        <v>19</v>
      </c>
      <c r="Y5" s="70" t="s">
        <v>19</v>
      </c>
      <c r="Z5" s="69" t="s">
        <v>19</v>
      </c>
      <c r="AA5" s="69" t="s">
        <v>19</v>
      </c>
      <c r="AB5" s="69" t="s">
        <v>19</v>
      </c>
      <c r="AC5" s="71"/>
      <c r="AD5" s="72"/>
      <c r="AE5" s="67"/>
      <c r="AF5" s="63"/>
    </row>
    <row r="6" spans="1:32" s="5" customFormat="1" ht="36">
      <c r="A6" s="4">
        <v>1</v>
      </c>
      <c r="B6" s="125" t="s">
        <v>21</v>
      </c>
      <c r="C6" s="126"/>
      <c r="D6" s="125"/>
      <c r="E6" s="127"/>
      <c r="F6" s="125"/>
      <c r="G6" s="125" t="s">
        <v>21</v>
      </c>
      <c r="H6" s="125" t="s">
        <v>117</v>
      </c>
      <c r="I6" s="31" t="str">
        <f>IFERROR(VLOOKUP(H6,事業区分!$B$9:$C$46,2,0),"")</f>
        <v>新興感染症対応力強化（協定締結医療機関設備整備）</v>
      </c>
      <c r="J6" s="134" t="s">
        <v>131</v>
      </c>
      <c r="K6" s="29">
        <v>0.5</v>
      </c>
      <c r="L6" s="134" t="s">
        <v>96</v>
      </c>
      <c r="M6" s="125" t="s">
        <v>21</v>
      </c>
      <c r="N6" s="135">
        <v>10260000</v>
      </c>
      <c r="O6" s="135">
        <v>0</v>
      </c>
      <c r="P6" s="60">
        <f>N6-O6</f>
        <v>10260000</v>
      </c>
      <c r="Q6" s="135">
        <v>10260000</v>
      </c>
      <c r="R6" s="135">
        <v>4320000</v>
      </c>
      <c r="S6" s="135">
        <v>2</v>
      </c>
      <c r="T6" s="60">
        <f>R6*S6</f>
        <v>8640000</v>
      </c>
      <c r="U6" s="61">
        <f>MIN(Q6,T6)</f>
        <v>8640000</v>
      </c>
      <c r="V6" s="135" t="s">
        <v>107</v>
      </c>
      <c r="W6" s="60">
        <f t="shared" ref="W6:W25" si="0">MIN(U6,P6,V6)</f>
        <v>8640000</v>
      </c>
      <c r="X6" s="60">
        <f t="shared" ref="X6:X25" si="1">ROUNDDOWN(W6*K6,-3)</f>
        <v>4320000</v>
      </c>
      <c r="Y6" s="14"/>
      <c r="Z6" s="13"/>
      <c r="AA6" s="61" t="str">
        <f>IFERROR(ROUNDDOWN(IF(#REF!=1,W6*K6,IF(#REF!=2,W6*K6,IF(#REF!=3,W6*2/3,IF(#REF!=4,W6,IF(#REF!=5,W6*1/2,""))))),-3),"")</f>
        <v/>
      </c>
      <c r="AB6" s="61" t="str">
        <f>IFERROR(Z6-AA6,"")</f>
        <v/>
      </c>
      <c r="AC6" s="15"/>
      <c r="AD6" s="16"/>
      <c r="AE6" s="139" t="s">
        <v>22</v>
      </c>
      <c r="AF6" s="134" t="s">
        <v>134</v>
      </c>
    </row>
    <row r="7" spans="1:32" s="5" customFormat="1" ht="36">
      <c r="A7" s="4">
        <v>2</v>
      </c>
      <c r="B7" s="128" t="s">
        <v>109</v>
      </c>
      <c r="C7" s="129"/>
      <c r="D7" s="128"/>
      <c r="E7" s="129"/>
      <c r="F7" s="130"/>
      <c r="G7" s="128" t="s">
        <v>109</v>
      </c>
      <c r="H7" s="125" t="s">
        <v>117</v>
      </c>
      <c r="I7" s="31" t="str">
        <f>IFERROR(VLOOKUP(H7,事業区分!$B$9:$C$46,2,0),"")</f>
        <v>新興感染症対応力強化（協定締結医療機関設備整備）</v>
      </c>
      <c r="J7" s="134" t="s">
        <v>132</v>
      </c>
      <c r="K7" s="29">
        <v>0.5</v>
      </c>
      <c r="L7" s="136" t="s">
        <v>97</v>
      </c>
      <c r="M7" s="137" t="s">
        <v>98</v>
      </c>
      <c r="N7" s="138">
        <v>15000000</v>
      </c>
      <c r="O7" s="138">
        <v>0</v>
      </c>
      <c r="P7" s="60">
        <f t="shared" ref="P7:P25" si="2">N7-O7</f>
        <v>15000000</v>
      </c>
      <c r="Q7" s="138">
        <v>15000000</v>
      </c>
      <c r="R7" s="138">
        <v>9350000</v>
      </c>
      <c r="S7" s="138">
        <v>1</v>
      </c>
      <c r="T7" s="60">
        <f t="shared" ref="T7:T25" si="3">R7*S7</f>
        <v>9350000</v>
      </c>
      <c r="U7" s="61">
        <f t="shared" ref="U7:U25" si="4">MIN(Q7,T7)</f>
        <v>9350000</v>
      </c>
      <c r="V7" s="138">
        <v>7500000</v>
      </c>
      <c r="W7" s="60">
        <f t="shared" si="0"/>
        <v>7500000</v>
      </c>
      <c r="X7" s="60">
        <f t="shared" si="1"/>
        <v>3750000</v>
      </c>
      <c r="Y7" s="23"/>
      <c r="Z7" s="22"/>
      <c r="AA7" s="61" t="str">
        <f>IFERROR(ROUNDDOWN(IF(#REF!=1,W7*K7,IF(#REF!=2,W7*K7,IF(#REF!=3,W7*2/3,IF(#REF!=4,W7,IF(#REF!=5,W7*1/2,""))))),-3),"")</f>
        <v/>
      </c>
      <c r="AB7" s="61" t="str">
        <f t="shared" ref="AB7:AB25" si="5">IFERROR(Z7-AA7,"")</f>
        <v/>
      </c>
      <c r="AC7" s="24"/>
      <c r="AD7" s="25"/>
      <c r="AE7" s="140" t="s">
        <v>23</v>
      </c>
      <c r="AF7" s="136" t="s">
        <v>135</v>
      </c>
    </row>
    <row r="8" spans="1:32" s="5" customFormat="1" ht="36">
      <c r="A8" s="4">
        <v>3</v>
      </c>
      <c r="B8" s="128" t="s">
        <v>102</v>
      </c>
      <c r="C8" s="131"/>
      <c r="D8" s="128"/>
      <c r="E8" s="129"/>
      <c r="F8" s="128"/>
      <c r="G8" s="128" t="s">
        <v>102</v>
      </c>
      <c r="H8" s="125" t="s">
        <v>117</v>
      </c>
      <c r="I8" s="31" t="str">
        <f>IFERROR(VLOOKUP(H8,事業区分!$B$9:$C$46,2,0),"")</f>
        <v>新興感染症対応力強化（協定締結医療機関設備整備）</v>
      </c>
      <c r="J8" s="134" t="s">
        <v>130</v>
      </c>
      <c r="K8" s="29">
        <v>0.5</v>
      </c>
      <c r="L8" s="136" t="s">
        <v>101</v>
      </c>
      <c r="M8" s="137" t="s">
        <v>112</v>
      </c>
      <c r="N8" s="138">
        <v>5000000</v>
      </c>
      <c r="O8" s="138">
        <v>0</v>
      </c>
      <c r="P8" s="60">
        <f t="shared" si="2"/>
        <v>5000000</v>
      </c>
      <c r="Q8" s="138">
        <v>5000000</v>
      </c>
      <c r="R8" s="138">
        <v>51400</v>
      </c>
      <c r="S8" s="138">
        <v>1</v>
      </c>
      <c r="T8" s="60">
        <f t="shared" si="3"/>
        <v>51400</v>
      </c>
      <c r="U8" s="61">
        <f t="shared" si="4"/>
        <v>51400</v>
      </c>
      <c r="V8" s="138">
        <v>5000000</v>
      </c>
      <c r="W8" s="60">
        <f t="shared" si="0"/>
        <v>51400</v>
      </c>
      <c r="X8" s="60">
        <f t="shared" si="1"/>
        <v>25000</v>
      </c>
      <c r="Y8" s="23"/>
      <c r="Z8" s="22"/>
      <c r="AA8" s="61" t="str">
        <f>IFERROR(ROUNDDOWN(IF(#REF!=1,W8*K8,IF(#REF!=2,W8*K8,IF(#REF!=3,W8*2/3,IF(#REF!=4,W8,IF(#REF!=5,W8*1/2,""))))),-3),"")</f>
        <v/>
      </c>
      <c r="AB8" s="61" t="str">
        <f t="shared" si="5"/>
        <v/>
      </c>
      <c r="AC8" s="24"/>
      <c r="AD8" s="25"/>
      <c r="AE8" s="140" t="s">
        <v>105</v>
      </c>
      <c r="AF8" s="134" t="s">
        <v>136</v>
      </c>
    </row>
    <row r="9" spans="1:32" s="5" customFormat="1" ht="36">
      <c r="A9" s="4">
        <v>4</v>
      </c>
      <c r="B9" s="128" t="s">
        <v>104</v>
      </c>
      <c r="C9" s="129"/>
      <c r="D9" s="128"/>
      <c r="E9" s="129"/>
      <c r="F9" s="128"/>
      <c r="G9" s="128" t="s">
        <v>104</v>
      </c>
      <c r="H9" s="125" t="s">
        <v>117</v>
      </c>
      <c r="I9" s="31" t="str">
        <f>IFERROR(VLOOKUP(H9,事業区分!$B$9:$C$46,2,0),"")</f>
        <v>新興感染症対応力強化（協定締結医療機関設備整備）</v>
      </c>
      <c r="J9" s="134" t="s">
        <v>133</v>
      </c>
      <c r="K9" s="29">
        <v>0.5</v>
      </c>
      <c r="L9" s="136" t="s">
        <v>103</v>
      </c>
      <c r="M9" s="137" t="s">
        <v>113</v>
      </c>
      <c r="N9" s="138">
        <v>30000000</v>
      </c>
      <c r="O9" s="138">
        <v>0</v>
      </c>
      <c r="P9" s="60">
        <f t="shared" si="2"/>
        <v>30000000</v>
      </c>
      <c r="Q9" s="138">
        <v>30000000</v>
      </c>
      <c r="R9" s="138">
        <v>905000</v>
      </c>
      <c r="S9" s="138">
        <v>1</v>
      </c>
      <c r="T9" s="60">
        <f t="shared" si="3"/>
        <v>905000</v>
      </c>
      <c r="U9" s="61">
        <f t="shared" si="4"/>
        <v>905000</v>
      </c>
      <c r="V9" s="138">
        <v>15000000</v>
      </c>
      <c r="W9" s="60">
        <f t="shared" si="0"/>
        <v>905000</v>
      </c>
      <c r="X9" s="60">
        <f t="shared" si="1"/>
        <v>452000</v>
      </c>
      <c r="Y9" s="23"/>
      <c r="Z9" s="22"/>
      <c r="AA9" s="61" t="str">
        <f>IFERROR(ROUNDDOWN(IF(#REF!=1,W9*K9,IF(#REF!=2,W9*K9,IF(#REF!=3,W9*2/3,IF(#REF!=4,W9,IF(#REF!=5,W9*1/2,""))))),-3),"")</f>
        <v/>
      </c>
      <c r="AB9" s="61" t="str">
        <f t="shared" si="5"/>
        <v/>
      </c>
      <c r="AC9" s="24"/>
      <c r="AD9" s="25"/>
      <c r="AE9" s="140" t="s">
        <v>106</v>
      </c>
      <c r="AF9" s="140" t="s">
        <v>137</v>
      </c>
    </row>
    <row r="10" spans="1:32" s="5" customFormat="1" ht="36">
      <c r="A10" s="4">
        <v>5</v>
      </c>
      <c r="B10" s="128" t="s">
        <v>21</v>
      </c>
      <c r="C10" s="129"/>
      <c r="D10" s="128"/>
      <c r="E10" s="129"/>
      <c r="F10" s="130"/>
      <c r="G10" s="128" t="s">
        <v>21</v>
      </c>
      <c r="H10" s="125" t="s">
        <v>117</v>
      </c>
      <c r="I10" s="31" t="str">
        <f>IFERROR(VLOOKUP(H10,事業区分!$B$9:$C$46,2,0),"")</f>
        <v>新興感染症対応力強化（協定締結医療機関設備整備）</v>
      </c>
      <c r="J10" s="134" t="s">
        <v>130</v>
      </c>
      <c r="K10" s="29">
        <v>0.5</v>
      </c>
      <c r="L10" s="136" t="s">
        <v>96</v>
      </c>
      <c r="M10" s="137" t="s">
        <v>22</v>
      </c>
      <c r="N10" s="138">
        <v>10000000</v>
      </c>
      <c r="O10" s="138">
        <v>0</v>
      </c>
      <c r="P10" s="60">
        <f t="shared" ref="P10:P14" si="6">N10-O10</f>
        <v>10000000</v>
      </c>
      <c r="Q10" s="138">
        <v>10000000</v>
      </c>
      <c r="R10" s="138">
        <v>51400</v>
      </c>
      <c r="S10" s="138">
        <v>4</v>
      </c>
      <c r="T10" s="60">
        <f t="shared" si="3"/>
        <v>205600</v>
      </c>
      <c r="U10" s="61">
        <f t="shared" si="4"/>
        <v>205600</v>
      </c>
      <c r="V10" s="138">
        <v>7500000</v>
      </c>
      <c r="W10" s="60">
        <f t="shared" si="0"/>
        <v>205600</v>
      </c>
      <c r="X10" s="60">
        <f t="shared" si="1"/>
        <v>102000</v>
      </c>
      <c r="Y10" s="23"/>
      <c r="Z10" s="22"/>
      <c r="AA10" s="61" t="str">
        <f>IFERROR(ROUNDDOWN(IF(#REF!=1,W10*K10,IF(#REF!=2,W10*K10,IF(#REF!=3,W10*2/3,IF(#REF!=4,W10,IF(#REF!=5,W10*1/2,""))))),-3),"")</f>
        <v/>
      </c>
      <c r="AB10" s="61" t="str">
        <f t="shared" ref="AB10:AB14" si="7">IFERROR(Z10-AA10,"")</f>
        <v/>
      </c>
      <c r="AC10" s="24"/>
      <c r="AD10" s="25"/>
      <c r="AE10" s="140" t="s">
        <v>22</v>
      </c>
      <c r="AF10" s="140" t="s">
        <v>134</v>
      </c>
    </row>
    <row r="11" spans="1:32" s="5" customFormat="1" ht="36">
      <c r="A11" s="4">
        <v>6</v>
      </c>
      <c r="B11" s="128" t="s">
        <v>109</v>
      </c>
      <c r="C11" s="129"/>
      <c r="D11" s="128"/>
      <c r="E11" s="129"/>
      <c r="F11" s="128"/>
      <c r="G11" s="128" t="s">
        <v>109</v>
      </c>
      <c r="H11" s="125" t="s">
        <v>117</v>
      </c>
      <c r="I11" s="31" t="str">
        <f>IFERROR(VLOOKUP(H11,事業区分!$B$9:$C$46,2,0),"")</f>
        <v>新興感染症対応力強化（協定締結医療機関設備整備）</v>
      </c>
      <c r="J11" s="134" t="s">
        <v>132</v>
      </c>
      <c r="K11" s="29">
        <v>0.5</v>
      </c>
      <c r="L11" s="136" t="s">
        <v>110</v>
      </c>
      <c r="M11" s="137" t="s">
        <v>111</v>
      </c>
      <c r="N11" s="138">
        <v>1500000</v>
      </c>
      <c r="O11" s="138">
        <v>0</v>
      </c>
      <c r="P11" s="60">
        <f t="shared" si="6"/>
        <v>1500000</v>
      </c>
      <c r="Q11" s="138">
        <v>1500000</v>
      </c>
      <c r="R11" s="138">
        <v>9350000</v>
      </c>
      <c r="S11" s="138">
        <v>1</v>
      </c>
      <c r="T11" s="60">
        <f t="shared" si="3"/>
        <v>9350000</v>
      </c>
      <c r="U11" s="61">
        <f t="shared" si="4"/>
        <v>1500000</v>
      </c>
      <c r="V11" s="138">
        <v>1000000</v>
      </c>
      <c r="W11" s="60">
        <f t="shared" si="0"/>
        <v>1000000</v>
      </c>
      <c r="X11" s="60">
        <f t="shared" si="1"/>
        <v>500000</v>
      </c>
      <c r="Y11" s="23"/>
      <c r="Z11" s="22"/>
      <c r="AA11" s="61" t="str">
        <f>IFERROR(ROUNDDOWN(IF(#REF!=1,W11*K11,IF(#REF!=2,W11*K11,IF(#REF!=3,W11*2/3,IF(#REF!=4,W11,IF(#REF!=5,W11*1/2,""))))),-3),"")</f>
        <v/>
      </c>
      <c r="AB11" s="61" t="str">
        <f t="shared" si="7"/>
        <v/>
      </c>
      <c r="AC11" s="24"/>
      <c r="AD11" s="25"/>
      <c r="AE11" s="140" t="s">
        <v>105</v>
      </c>
      <c r="AF11" s="140" t="s">
        <v>136</v>
      </c>
    </row>
    <row r="12" spans="1:32" s="5" customFormat="1">
      <c r="A12" s="4">
        <v>7</v>
      </c>
      <c r="B12" s="128"/>
      <c r="C12" s="129"/>
      <c r="D12" s="128"/>
      <c r="E12" s="129"/>
      <c r="F12" s="130"/>
      <c r="G12" s="128"/>
      <c r="H12" s="125"/>
      <c r="I12" s="31" t="str">
        <f>IFERROR(VLOOKUP(H12,事業区分!$B$9:$C$46,2,0),"")</f>
        <v/>
      </c>
      <c r="J12" s="134"/>
      <c r="K12" s="29" t="str">
        <f>IFERROR(INDEX(補助率!$C$5:$V$42,MATCH(I12,補助率!$B$5:$B$42,0),MATCH(J12,補助率!$C$4:$V$4,0)),"")</f>
        <v/>
      </c>
      <c r="L12" s="136"/>
      <c r="M12" s="137"/>
      <c r="N12" s="138"/>
      <c r="O12" s="138"/>
      <c r="P12" s="60">
        <f t="shared" si="6"/>
        <v>0</v>
      </c>
      <c r="Q12" s="138"/>
      <c r="R12" s="138"/>
      <c r="S12" s="138"/>
      <c r="T12" s="60">
        <f t="shared" si="3"/>
        <v>0</v>
      </c>
      <c r="U12" s="61">
        <f t="shared" si="4"/>
        <v>0</v>
      </c>
      <c r="V12" s="138"/>
      <c r="W12" s="60">
        <f t="shared" si="0"/>
        <v>0</v>
      </c>
      <c r="X12" s="60" t="e">
        <f t="shared" si="1"/>
        <v>#VALUE!</v>
      </c>
      <c r="Y12" s="23"/>
      <c r="Z12" s="22"/>
      <c r="AA12" s="61" t="str">
        <f>IFERROR(ROUNDDOWN(IF(#REF!=1,W12*K12,IF(#REF!=2,W12*K12,IF(#REF!=3,W12*2/3,IF(#REF!=4,W12,IF(#REF!=5,W12*1/2,""))))),-3),"")</f>
        <v/>
      </c>
      <c r="AB12" s="61" t="str">
        <f t="shared" si="7"/>
        <v/>
      </c>
      <c r="AC12" s="24"/>
      <c r="AD12" s="25"/>
      <c r="AE12" s="140"/>
      <c r="AF12" s="134"/>
    </row>
    <row r="13" spans="1:32" s="5" customFormat="1">
      <c r="A13" s="4">
        <v>8</v>
      </c>
      <c r="B13" s="128"/>
      <c r="C13" s="129"/>
      <c r="D13" s="128"/>
      <c r="E13" s="132"/>
      <c r="F13" s="133"/>
      <c r="G13" s="128"/>
      <c r="H13" s="125"/>
      <c r="I13" s="31" t="str">
        <f>IFERROR(VLOOKUP(H13,事業区分!$B$9:$C$46,2,0),"")</f>
        <v/>
      </c>
      <c r="J13" s="134"/>
      <c r="K13" s="29" t="str">
        <f>IFERROR(INDEX(補助率!$C$5:$V$42,MATCH(I13,補助率!$B$5:$B$42,0),MATCH(J13,補助率!$C$4:$V$4,0)),"")</f>
        <v/>
      </c>
      <c r="L13" s="136"/>
      <c r="M13" s="137"/>
      <c r="N13" s="138"/>
      <c r="O13" s="138"/>
      <c r="P13" s="60">
        <f t="shared" si="6"/>
        <v>0</v>
      </c>
      <c r="Q13" s="138"/>
      <c r="R13" s="138"/>
      <c r="S13" s="138"/>
      <c r="T13" s="60">
        <f t="shared" si="3"/>
        <v>0</v>
      </c>
      <c r="U13" s="61">
        <f t="shared" si="4"/>
        <v>0</v>
      </c>
      <c r="V13" s="138"/>
      <c r="W13" s="60">
        <f t="shared" si="0"/>
        <v>0</v>
      </c>
      <c r="X13" s="60" t="e">
        <f t="shared" si="1"/>
        <v>#VALUE!</v>
      </c>
      <c r="Y13" s="23"/>
      <c r="Z13" s="22"/>
      <c r="AA13" s="61" t="str">
        <f>IFERROR(ROUNDDOWN(IF(#REF!=1,W13*K13,IF(#REF!=2,W13*K13,IF(#REF!=3,W13*2/3,IF(#REF!=4,W13,IF(#REF!=5,W13*1/2,""))))),-3),"")</f>
        <v/>
      </c>
      <c r="AB13" s="61" t="str">
        <f t="shared" si="7"/>
        <v/>
      </c>
      <c r="AC13" s="24"/>
      <c r="AD13" s="25"/>
      <c r="AE13" s="140"/>
      <c r="AF13" s="134"/>
    </row>
    <row r="14" spans="1:32" s="5" customFormat="1">
      <c r="A14" s="4">
        <v>9</v>
      </c>
      <c r="B14" s="128"/>
      <c r="C14" s="129"/>
      <c r="D14" s="128"/>
      <c r="E14" s="129"/>
      <c r="F14" s="128"/>
      <c r="G14" s="128"/>
      <c r="H14" s="125"/>
      <c r="I14" s="31" t="str">
        <f>IFERROR(VLOOKUP(H14,事業区分!$B$9:$C$46,2,0),"")</f>
        <v/>
      </c>
      <c r="J14" s="134"/>
      <c r="K14" s="29" t="str">
        <f>IFERROR(INDEX(補助率!$C$5:$V$42,MATCH(I14,補助率!$B$5:$B$42,0),MATCH(J14,補助率!$C$4:$V$4,0)),"")</f>
        <v/>
      </c>
      <c r="L14" s="136"/>
      <c r="M14" s="137"/>
      <c r="N14" s="138"/>
      <c r="O14" s="138"/>
      <c r="P14" s="60">
        <f t="shared" si="6"/>
        <v>0</v>
      </c>
      <c r="Q14" s="138"/>
      <c r="R14" s="138"/>
      <c r="S14" s="138"/>
      <c r="T14" s="60">
        <f t="shared" si="3"/>
        <v>0</v>
      </c>
      <c r="U14" s="61">
        <f t="shared" si="4"/>
        <v>0</v>
      </c>
      <c r="V14" s="138"/>
      <c r="W14" s="60">
        <f t="shared" si="0"/>
        <v>0</v>
      </c>
      <c r="X14" s="60" t="e">
        <f t="shared" si="1"/>
        <v>#VALUE!</v>
      </c>
      <c r="Y14" s="23"/>
      <c r="Z14" s="22"/>
      <c r="AA14" s="61" t="str">
        <f>IFERROR(ROUNDDOWN(IF(#REF!=1,W14*K14,IF(#REF!=2,W14*K14,IF(#REF!=3,W14*2/3,IF(#REF!=4,W14,IF(#REF!=5,W14*1/2,""))))),-3),"")</f>
        <v/>
      </c>
      <c r="AB14" s="61" t="str">
        <f t="shared" si="7"/>
        <v/>
      </c>
      <c r="AC14" s="24"/>
      <c r="AD14" s="25"/>
      <c r="AE14" s="140"/>
      <c r="AF14" s="134"/>
    </row>
    <row r="15" spans="1:32" s="5" customFormat="1">
      <c r="A15" s="4">
        <v>10</v>
      </c>
      <c r="B15" s="128"/>
      <c r="C15" s="129"/>
      <c r="D15" s="128"/>
      <c r="E15" s="129"/>
      <c r="F15" s="130"/>
      <c r="G15" s="128"/>
      <c r="H15" s="125"/>
      <c r="I15" s="31" t="str">
        <f>IFERROR(VLOOKUP(H15,事業区分!$B$9:$C$46,2,0),"")</f>
        <v/>
      </c>
      <c r="J15" s="134"/>
      <c r="K15" s="29" t="str">
        <f>IFERROR(INDEX(補助率!$C$5:$V$42,MATCH(I15,補助率!$B$5:$B$42,0),MATCH(J15,補助率!$C$4:$V$4,0)),"")</f>
        <v/>
      </c>
      <c r="L15" s="136"/>
      <c r="M15" s="137"/>
      <c r="N15" s="138"/>
      <c r="O15" s="138"/>
      <c r="P15" s="60">
        <f t="shared" si="2"/>
        <v>0</v>
      </c>
      <c r="Q15" s="138"/>
      <c r="R15" s="138"/>
      <c r="S15" s="138"/>
      <c r="T15" s="60">
        <f t="shared" si="3"/>
        <v>0</v>
      </c>
      <c r="U15" s="61">
        <f t="shared" si="4"/>
        <v>0</v>
      </c>
      <c r="V15" s="138"/>
      <c r="W15" s="60">
        <f t="shared" si="0"/>
        <v>0</v>
      </c>
      <c r="X15" s="60" t="e">
        <f t="shared" si="1"/>
        <v>#VALUE!</v>
      </c>
      <c r="Y15" s="23"/>
      <c r="Z15" s="22"/>
      <c r="AA15" s="61" t="str">
        <f>IFERROR(ROUNDDOWN(IF(#REF!=1,W15*K15,IF(#REF!=2,W15*K15,IF(#REF!=3,W15*2/3,IF(#REF!=4,W15,IF(#REF!=5,W15*1/2,""))))),-3),"")</f>
        <v/>
      </c>
      <c r="AB15" s="61" t="str">
        <f t="shared" si="5"/>
        <v/>
      </c>
      <c r="AC15" s="24"/>
      <c r="AD15" s="25"/>
      <c r="AE15" s="140"/>
      <c r="AF15" s="134"/>
    </row>
    <row r="16" spans="1:32" s="5" customFormat="1">
      <c r="A16" s="4">
        <v>11</v>
      </c>
      <c r="B16" s="128"/>
      <c r="C16" s="129"/>
      <c r="D16" s="128"/>
      <c r="E16" s="129"/>
      <c r="F16" s="128"/>
      <c r="G16" s="128"/>
      <c r="H16" s="125"/>
      <c r="I16" s="31" t="str">
        <f>IFERROR(VLOOKUP(H16,事業区分!$B$9:$C$46,2,0),"")</f>
        <v/>
      </c>
      <c r="J16" s="134"/>
      <c r="K16" s="29" t="str">
        <f>IFERROR(INDEX(補助率!$C$5:$V$42,MATCH(I16,補助率!$B$5:$B$42,0),MATCH(J16,補助率!$C$4:$V$4,0)),"")</f>
        <v/>
      </c>
      <c r="L16" s="136"/>
      <c r="M16" s="137"/>
      <c r="N16" s="138"/>
      <c r="O16" s="138"/>
      <c r="P16" s="60">
        <f t="shared" si="2"/>
        <v>0</v>
      </c>
      <c r="Q16" s="138"/>
      <c r="R16" s="138"/>
      <c r="S16" s="138"/>
      <c r="T16" s="60">
        <f t="shared" si="3"/>
        <v>0</v>
      </c>
      <c r="U16" s="61">
        <f t="shared" si="4"/>
        <v>0</v>
      </c>
      <c r="V16" s="138"/>
      <c r="W16" s="60">
        <f t="shared" si="0"/>
        <v>0</v>
      </c>
      <c r="X16" s="60" t="e">
        <f t="shared" si="1"/>
        <v>#VALUE!</v>
      </c>
      <c r="Y16" s="23"/>
      <c r="Z16" s="22"/>
      <c r="AA16" s="61" t="str">
        <f>IFERROR(ROUNDDOWN(IF(#REF!=1,W16*K16,IF(#REF!=2,W16*K16,IF(#REF!=3,W16*2/3,IF(#REF!=4,W16,IF(#REF!=5,W16*1/2,""))))),-3),"")</f>
        <v/>
      </c>
      <c r="AB16" s="61" t="str">
        <f t="shared" si="5"/>
        <v/>
      </c>
      <c r="AC16" s="24"/>
      <c r="AD16" s="25"/>
      <c r="AE16" s="140"/>
      <c r="AF16" s="134"/>
    </row>
    <row r="17" spans="1:32" s="5" customFormat="1">
      <c r="A17" s="4">
        <v>12</v>
      </c>
      <c r="B17" s="128"/>
      <c r="C17" s="129"/>
      <c r="D17" s="128"/>
      <c r="E17" s="129"/>
      <c r="F17" s="130"/>
      <c r="G17" s="128"/>
      <c r="H17" s="125"/>
      <c r="I17" s="31" t="str">
        <f>IFERROR(VLOOKUP(H17,事業区分!$B$9:$C$46,2,0),"")</f>
        <v/>
      </c>
      <c r="J17" s="134"/>
      <c r="K17" s="29" t="str">
        <f>IFERROR(INDEX(補助率!$C$5:$V$42,MATCH(I17,補助率!$B$5:$B$42,0),MATCH(J17,補助率!$C$4:$V$4,0)),"")</f>
        <v/>
      </c>
      <c r="L17" s="136"/>
      <c r="M17" s="137"/>
      <c r="N17" s="138"/>
      <c r="O17" s="138"/>
      <c r="P17" s="60">
        <f t="shared" si="2"/>
        <v>0</v>
      </c>
      <c r="Q17" s="138"/>
      <c r="R17" s="138"/>
      <c r="S17" s="138"/>
      <c r="T17" s="60">
        <f t="shared" si="3"/>
        <v>0</v>
      </c>
      <c r="U17" s="61">
        <f t="shared" si="4"/>
        <v>0</v>
      </c>
      <c r="V17" s="138"/>
      <c r="W17" s="60">
        <f t="shared" si="0"/>
        <v>0</v>
      </c>
      <c r="X17" s="60" t="e">
        <f t="shared" si="1"/>
        <v>#VALUE!</v>
      </c>
      <c r="Y17" s="23"/>
      <c r="Z17" s="22"/>
      <c r="AA17" s="61" t="str">
        <f>IFERROR(ROUNDDOWN(IF(#REF!=1,W17*K17,IF(#REF!=2,W17*K17,IF(#REF!=3,W17*2/3,IF(#REF!=4,W17,IF(#REF!=5,W17*1/2,""))))),-3),"")</f>
        <v/>
      </c>
      <c r="AB17" s="61" t="str">
        <f t="shared" si="5"/>
        <v/>
      </c>
      <c r="AC17" s="24"/>
      <c r="AD17" s="25"/>
      <c r="AE17" s="140"/>
      <c r="AF17" s="134"/>
    </row>
    <row r="18" spans="1:32" s="5" customFormat="1">
      <c r="A18" s="4">
        <v>13</v>
      </c>
      <c r="B18" s="128"/>
      <c r="C18" s="129"/>
      <c r="D18" s="128"/>
      <c r="E18" s="132"/>
      <c r="F18" s="133"/>
      <c r="G18" s="128"/>
      <c r="H18" s="125"/>
      <c r="I18" s="31" t="str">
        <f>IFERROR(VLOOKUP(H18,事業区分!$B$9:$C$46,2,0),"")</f>
        <v/>
      </c>
      <c r="J18" s="134"/>
      <c r="K18" s="29" t="str">
        <f>IFERROR(INDEX(補助率!$C$5:$V$42,MATCH(I18,補助率!$B$5:$B$42,0),MATCH(J18,補助率!$C$4:$V$4,0)),"")</f>
        <v/>
      </c>
      <c r="L18" s="136"/>
      <c r="M18" s="137"/>
      <c r="N18" s="138"/>
      <c r="O18" s="138"/>
      <c r="P18" s="60">
        <f t="shared" si="2"/>
        <v>0</v>
      </c>
      <c r="Q18" s="138"/>
      <c r="R18" s="138"/>
      <c r="S18" s="138"/>
      <c r="T18" s="60">
        <f t="shared" si="3"/>
        <v>0</v>
      </c>
      <c r="U18" s="61">
        <f t="shared" si="4"/>
        <v>0</v>
      </c>
      <c r="V18" s="138"/>
      <c r="W18" s="60">
        <f t="shared" si="0"/>
        <v>0</v>
      </c>
      <c r="X18" s="60" t="e">
        <f t="shared" si="1"/>
        <v>#VALUE!</v>
      </c>
      <c r="Y18" s="23"/>
      <c r="Z18" s="22"/>
      <c r="AA18" s="61" t="str">
        <f>IFERROR(ROUNDDOWN(IF(#REF!=1,W18*K18,IF(#REF!=2,W18*K18,IF(#REF!=3,W18*2/3,IF(#REF!=4,W18,IF(#REF!=5,W18*1/2,""))))),-3),"")</f>
        <v/>
      </c>
      <c r="AB18" s="61" t="str">
        <f t="shared" si="5"/>
        <v/>
      </c>
      <c r="AC18" s="24"/>
      <c r="AD18" s="25"/>
      <c r="AE18" s="140"/>
      <c r="AF18" s="134"/>
    </row>
    <row r="19" spans="1:32" s="5" customFormat="1">
      <c r="A19" s="4">
        <v>14</v>
      </c>
      <c r="B19" s="128"/>
      <c r="C19" s="129"/>
      <c r="D19" s="128"/>
      <c r="E19" s="129"/>
      <c r="F19" s="128"/>
      <c r="G19" s="128"/>
      <c r="H19" s="125"/>
      <c r="I19" s="31" t="str">
        <f>IFERROR(VLOOKUP(H19,事業区分!$B$9:$C$46,2,0),"")</f>
        <v/>
      </c>
      <c r="J19" s="134"/>
      <c r="K19" s="29" t="str">
        <f>IFERROR(INDEX(補助率!$C$5:$V$42,MATCH(I19,補助率!$B$5:$B$42,0),MATCH(J19,補助率!$C$4:$V$4,0)),"")</f>
        <v/>
      </c>
      <c r="L19" s="136"/>
      <c r="M19" s="137"/>
      <c r="N19" s="138"/>
      <c r="O19" s="138"/>
      <c r="P19" s="60">
        <f t="shared" si="2"/>
        <v>0</v>
      </c>
      <c r="Q19" s="138"/>
      <c r="R19" s="138"/>
      <c r="S19" s="138"/>
      <c r="T19" s="60">
        <f t="shared" si="3"/>
        <v>0</v>
      </c>
      <c r="U19" s="61">
        <f t="shared" si="4"/>
        <v>0</v>
      </c>
      <c r="V19" s="138"/>
      <c r="W19" s="60">
        <f t="shared" si="0"/>
        <v>0</v>
      </c>
      <c r="X19" s="60" t="e">
        <f t="shared" si="1"/>
        <v>#VALUE!</v>
      </c>
      <c r="Y19" s="23"/>
      <c r="Z19" s="22"/>
      <c r="AA19" s="61" t="str">
        <f>IFERROR(ROUNDDOWN(IF(#REF!=1,W19*K19,IF(#REF!=2,W19*K19,IF(#REF!=3,W19*2/3,IF(#REF!=4,W19,IF(#REF!=5,W19*1/2,""))))),-3),"")</f>
        <v/>
      </c>
      <c r="AB19" s="61" t="str">
        <f t="shared" si="5"/>
        <v/>
      </c>
      <c r="AC19" s="24"/>
      <c r="AD19" s="25"/>
      <c r="AE19" s="140"/>
      <c r="AF19" s="134"/>
    </row>
    <row r="20" spans="1:32" s="5" customFormat="1">
      <c r="A20" s="4">
        <v>15</v>
      </c>
      <c r="B20" s="128"/>
      <c r="C20" s="129"/>
      <c r="D20" s="128"/>
      <c r="E20" s="129"/>
      <c r="F20" s="128"/>
      <c r="G20" s="128"/>
      <c r="H20" s="125"/>
      <c r="I20" s="31" t="str">
        <f>IFERROR(VLOOKUP(H20,事業区分!$B$9:$C$46,2,0),"")</f>
        <v/>
      </c>
      <c r="J20" s="134"/>
      <c r="K20" s="29" t="str">
        <f>IFERROR(INDEX(補助率!$C$5:$V$42,MATCH(I20,補助率!$B$5:$B$42,0),MATCH(J20,補助率!$C$4:$V$4,0)),"")</f>
        <v/>
      </c>
      <c r="L20" s="136"/>
      <c r="M20" s="137"/>
      <c r="N20" s="138"/>
      <c r="O20" s="138"/>
      <c r="P20" s="60">
        <f t="shared" si="2"/>
        <v>0</v>
      </c>
      <c r="Q20" s="138"/>
      <c r="R20" s="138"/>
      <c r="S20" s="138"/>
      <c r="T20" s="60">
        <f t="shared" si="3"/>
        <v>0</v>
      </c>
      <c r="U20" s="61">
        <f t="shared" si="4"/>
        <v>0</v>
      </c>
      <c r="V20" s="138"/>
      <c r="W20" s="60">
        <f t="shared" si="0"/>
        <v>0</v>
      </c>
      <c r="X20" s="60" t="e">
        <f t="shared" si="1"/>
        <v>#VALUE!</v>
      </c>
      <c r="Y20" s="23"/>
      <c r="Z20" s="22"/>
      <c r="AA20" s="61" t="str">
        <f>IFERROR(ROUNDDOWN(IF(#REF!=1,W20*K20,IF(#REF!=2,W20*K20,IF(#REF!=3,W20*2/3,IF(#REF!=4,W20,IF(#REF!=5,W20*1/2,""))))),-3),"")</f>
        <v/>
      </c>
      <c r="AB20" s="61" t="str">
        <f t="shared" si="5"/>
        <v/>
      </c>
      <c r="AC20" s="24"/>
      <c r="AD20" s="25"/>
      <c r="AE20" s="140"/>
      <c r="AF20" s="134"/>
    </row>
    <row r="21" spans="1:32" s="5" customFormat="1">
      <c r="A21" s="4">
        <v>16</v>
      </c>
      <c r="B21" s="128"/>
      <c r="C21" s="129"/>
      <c r="D21" s="128"/>
      <c r="E21" s="129"/>
      <c r="F21" s="128"/>
      <c r="G21" s="128"/>
      <c r="H21" s="125"/>
      <c r="I21" s="31" t="str">
        <f>IFERROR(VLOOKUP(H21,事業区分!$B$9:$C$46,2,0),"")</f>
        <v/>
      </c>
      <c r="J21" s="134"/>
      <c r="K21" s="29" t="str">
        <f>IFERROR(INDEX(補助率!$C$5:$V$42,MATCH(I21,補助率!$B$5:$B$42,0),MATCH(J21,補助率!$C$4:$V$4,0)),"")</f>
        <v/>
      </c>
      <c r="L21" s="136"/>
      <c r="M21" s="137"/>
      <c r="N21" s="138"/>
      <c r="O21" s="138"/>
      <c r="P21" s="60">
        <f t="shared" si="2"/>
        <v>0</v>
      </c>
      <c r="Q21" s="138"/>
      <c r="R21" s="138"/>
      <c r="S21" s="138"/>
      <c r="T21" s="60">
        <f t="shared" si="3"/>
        <v>0</v>
      </c>
      <c r="U21" s="61">
        <f t="shared" si="4"/>
        <v>0</v>
      </c>
      <c r="V21" s="138"/>
      <c r="W21" s="60">
        <f t="shared" si="0"/>
        <v>0</v>
      </c>
      <c r="X21" s="60" t="e">
        <f t="shared" si="1"/>
        <v>#VALUE!</v>
      </c>
      <c r="Y21" s="23"/>
      <c r="Z21" s="22"/>
      <c r="AA21" s="61" t="str">
        <f>IFERROR(ROUNDDOWN(IF(#REF!=1,W21*K21,IF(#REF!=2,W21*K21,IF(#REF!=3,W21*2/3,IF(#REF!=4,W21,IF(#REF!=5,W21*1/2,""))))),-3),"")</f>
        <v/>
      </c>
      <c r="AB21" s="61" t="str">
        <f t="shared" si="5"/>
        <v/>
      </c>
      <c r="AC21" s="24"/>
      <c r="AD21" s="25"/>
      <c r="AE21" s="140"/>
      <c r="AF21" s="134"/>
    </row>
    <row r="22" spans="1:32" s="5" customFormat="1">
      <c r="A22" s="4">
        <v>17</v>
      </c>
      <c r="B22" s="128"/>
      <c r="C22" s="129"/>
      <c r="D22" s="128"/>
      <c r="E22" s="129"/>
      <c r="F22" s="130"/>
      <c r="G22" s="128"/>
      <c r="H22" s="125"/>
      <c r="I22" s="31" t="str">
        <f>IFERROR(VLOOKUP(H22,事業区分!$B$9:$C$46,2,0),"")</f>
        <v/>
      </c>
      <c r="J22" s="134"/>
      <c r="K22" s="29" t="str">
        <f>IFERROR(INDEX(補助率!$C$5:$V$42,MATCH(I22,補助率!$B$5:$B$42,0),MATCH(J22,補助率!$C$4:$V$4,0)),"")</f>
        <v/>
      </c>
      <c r="L22" s="136"/>
      <c r="M22" s="137"/>
      <c r="N22" s="138"/>
      <c r="O22" s="138"/>
      <c r="P22" s="60">
        <f t="shared" si="2"/>
        <v>0</v>
      </c>
      <c r="Q22" s="138"/>
      <c r="R22" s="138"/>
      <c r="S22" s="138"/>
      <c r="T22" s="60">
        <f t="shared" si="3"/>
        <v>0</v>
      </c>
      <c r="U22" s="61">
        <f t="shared" si="4"/>
        <v>0</v>
      </c>
      <c r="V22" s="138"/>
      <c r="W22" s="60">
        <f t="shared" si="0"/>
        <v>0</v>
      </c>
      <c r="X22" s="60" t="e">
        <f t="shared" si="1"/>
        <v>#VALUE!</v>
      </c>
      <c r="Y22" s="23"/>
      <c r="Z22" s="22"/>
      <c r="AA22" s="61" t="str">
        <f>IFERROR(ROUNDDOWN(IF(#REF!=1,W22*K22,IF(#REF!=2,W22*K22,IF(#REF!=3,W22*2/3,IF(#REF!=4,W22,IF(#REF!=5,W22*1/2,""))))),-3),"")</f>
        <v/>
      </c>
      <c r="AB22" s="61" t="str">
        <f t="shared" si="5"/>
        <v/>
      </c>
      <c r="AC22" s="24"/>
      <c r="AD22" s="25"/>
      <c r="AE22" s="140"/>
      <c r="AF22" s="134"/>
    </row>
    <row r="23" spans="1:32" s="5" customFormat="1">
      <c r="A23" s="4">
        <v>18</v>
      </c>
      <c r="B23" s="128"/>
      <c r="C23" s="129"/>
      <c r="D23" s="128"/>
      <c r="E23" s="132"/>
      <c r="F23" s="133"/>
      <c r="G23" s="128"/>
      <c r="H23" s="125"/>
      <c r="I23" s="31" t="str">
        <f>IFERROR(VLOOKUP(H23,事業区分!$B$9:$C$46,2,0),"")</f>
        <v/>
      </c>
      <c r="J23" s="134"/>
      <c r="K23" s="29" t="str">
        <f>IFERROR(INDEX(補助率!$C$5:$V$42,MATCH(I23,補助率!$B$5:$B$42,0),MATCH(J23,補助率!$C$4:$V$4,0)),"")</f>
        <v/>
      </c>
      <c r="L23" s="136"/>
      <c r="M23" s="137"/>
      <c r="N23" s="138"/>
      <c r="O23" s="138"/>
      <c r="P23" s="60">
        <f t="shared" si="2"/>
        <v>0</v>
      </c>
      <c r="Q23" s="138"/>
      <c r="R23" s="138"/>
      <c r="S23" s="138"/>
      <c r="T23" s="60">
        <f t="shared" si="3"/>
        <v>0</v>
      </c>
      <c r="U23" s="61">
        <f t="shared" si="4"/>
        <v>0</v>
      </c>
      <c r="V23" s="138"/>
      <c r="W23" s="60">
        <f t="shared" si="0"/>
        <v>0</v>
      </c>
      <c r="X23" s="60" t="e">
        <f t="shared" si="1"/>
        <v>#VALUE!</v>
      </c>
      <c r="Y23" s="23"/>
      <c r="Z23" s="22"/>
      <c r="AA23" s="61" t="str">
        <f>IFERROR(ROUNDDOWN(IF(#REF!=1,W23*K23,IF(#REF!=2,W23*K23,IF(#REF!=3,W23*2/3,IF(#REF!=4,W23,IF(#REF!=5,W23*1/2,""))))),-3),"")</f>
        <v/>
      </c>
      <c r="AB23" s="61" t="str">
        <f t="shared" si="5"/>
        <v/>
      </c>
      <c r="AC23" s="24"/>
      <c r="AD23" s="25"/>
      <c r="AE23" s="140"/>
      <c r="AF23" s="134"/>
    </row>
    <row r="24" spans="1:32" s="5" customFormat="1">
      <c r="A24" s="4">
        <v>19</v>
      </c>
      <c r="B24" s="128"/>
      <c r="C24" s="129"/>
      <c r="D24" s="128"/>
      <c r="E24" s="129"/>
      <c r="F24" s="128"/>
      <c r="G24" s="128"/>
      <c r="H24" s="125"/>
      <c r="I24" s="31" t="str">
        <f>IFERROR(VLOOKUP(H24,事業区分!$B$9:$C$46,2,0),"")</f>
        <v/>
      </c>
      <c r="J24" s="134"/>
      <c r="K24" s="29" t="str">
        <f>IFERROR(INDEX(補助率!$C$5:$V$42,MATCH(I24,補助率!$B$5:$B$42,0),MATCH(J24,補助率!$C$4:$V$4,0)),"")</f>
        <v/>
      </c>
      <c r="L24" s="136"/>
      <c r="M24" s="137"/>
      <c r="N24" s="138"/>
      <c r="O24" s="138"/>
      <c r="P24" s="60">
        <f t="shared" si="2"/>
        <v>0</v>
      </c>
      <c r="Q24" s="138"/>
      <c r="R24" s="138"/>
      <c r="S24" s="138"/>
      <c r="T24" s="60">
        <f t="shared" si="3"/>
        <v>0</v>
      </c>
      <c r="U24" s="61">
        <f t="shared" si="4"/>
        <v>0</v>
      </c>
      <c r="V24" s="138"/>
      <c r="W24" s="60">
        <f t="shared" si="0"/>
        <v>0</v>
      </c>
      <c r="X24" s="60" t="e">
        <f t="shared" si="1"/>
        <v>#VALUE!</v>
      </c>
      <c r="Y24" s="23"/>
      <c r="Z24" s="22"/>
      <c r="AA24" s="61" t="str">
        <f>IFERROR(ROUNDDOWN(IF(#REF!=1,W24*K24,IF(#REF!=2,W24*K24,IF(#REF!=3,W24*2/3,IF(#REF!=4,W24,IF(#REF!=5,W24*1/2,""))))),-3),"")</f>
        <v/>
      </c>
      <c r="AB24" s="61" t="str">
        <f t="shared" si="5"/>
        <v/>
      </c>
      <c r="AC24" s="24"/>
      <c r="AD24" s="25"/>
      <c r="AE24" s="140"/>
      <c r="AF24" s="134"/>
    </row>
    <row r="25" spans="1:32" s="5" customFormat="1">
      <c r="A25" s="4">
        <v>20</v>
      </c>
      <c r="B25" s="128"/>
      <c r="C25" s="129"/>
      <c r="D25" s="128"/>
      <c r="E25" s="129"/>
      <c r="F25" s="128"/>
      <c r="G25" s="128"/>
      <c r="H25" s="125"/>
      <c r="I25" s="31" t="str">
        <f>IFERROR(VLOOKUP(H25,事業区分!$B$9:$C$46,2,0),"")</f>
        <v/>
      </c>
      <c r="J25" s="134"/>
      <c r="K25" s="29" t="str">
        <f>IFERROR(INDEX(補助率!$C$5:$V$42,MATCH(I25,補助率!$B$5:$B$42,0),MATCH(J25,補助率!$C$4:$V$4,0)),"")</f>
        <v/>
      </c>
      <c r="L25" s="136"/>
      <c r="M25" s="137"/>
      <c r="N25" s="138"/>
      <c r="O25" s="138"/>
      <c r="P25" s="60">
        <f t="shared" si="2"/>
        <v>0</v>
      </c>
      <c r="Q25" s="138"/>
      <c r="R25" s="138"/>
      <c r="S25" s="138"/>
      <c r="T25" s="60">
        <f t="shared" si="3"/>
        <v>0</v>
      </c>
      <c r="U25" s="61">
        <f t="shared" si="4"/>
        <v>0</v>
      </c>
      <c r="V25" s="138"/>
      <c r="W25" s="60">
        <f t="shared" si="0"/>
        <v>0</v>
      </c>
      <c r="X25" s="60" t="e">
        <f t="shared" si="1"/>
        <v>#VALUE!</v>
      </c>
      <c r="Y25" s="23"/>
      <c r="Z25" s="22"/>
      <c r="AA25" s="61" t="str">
        <f>IFERROR(ROUNDDOWN(IF(#REF!=1,W25*K25,IF(#REF!=2,W25*K25,IF(#REF!=3,W25*2/3,IF(#REF!=4,W25,IF(#REF!=5,W25*1/2,""))))),-3),"")</f>
        <v/>
      </c>
      <c r="AB25" s="61" t="str">
        <f t="shared" si="5"/>
        <v/>
      </c>
      <c r="AC25" s="24"/>
      <c r="AD25" s="25"/>
      <c r="AE25" s="140"/>
      <c r="AF25" s="134"/>
    </row>
    <row r="26" spans="1:32" s="7" customFormat="1" ht="21">
      <c r="B26" s="7" t="s">
        <v>95</v>
      </c>
      <c r="C26" s="8"/>
      <c r="I26" s="8"/>
      <c r="J26" s="8"/>
      <c r="K26" s="8"/>
      <c r="W26" s="1"/>
      <c r="X26" s="1"/>
    </row>
    <row r="27" spans="1:32" ht="21">
      <c r="B27" s="7" t="s">
        <v>108</v>
      </c>
      <c r="X27" s="30"/>
    </row>
    <row r="28" spans="1:32">
      <c r="X28" s="30"/>
    </row>
    <row r="29" spans="1:32">
      <c r="X29" s="30"/>
    </row>
    <row r="30" spans="1:32">
      <c r="X30" s="30"/>
    </row>
  </sheetData>
  <mergeCells count="4">
    <mergeCell ref="K1:M1"/>
    <mergeCell ref="B1:J1"/>
    <mergeCell ref="R2:T2"/>
    <mergeCell ref="R3:T3"/>
  </mergeCells>
  <phoneticPr fontId="2"/>
  <dataValidations count="3">
    <dataValidation type="list" allowBlank="1" showInputMessage="1" showErrorMessage="1" sqref="J12:J25">
      <formula1>INDIRECT(I12)</formula1>
    </dataValidation>
    <dataValidation type="list" allowBlank="1" showInputMessage="1" showErrorMessage="1" sqref="K1:M1">
      <formula1>"事業計画総括表,交付申請総括表,実績報告総括表"</formula1>
    </dataValidation>
    <dataValidation type="list" allowBlank="1" showInputMessage="1" showErrorMessage="1" sqref="J6:J11">
      <formula1>"簡易陰圧装置,検査機器（PCR検査装置),HEPAフィルター式空気清浄機,簡易ベッド"</formula1>
    </dataValidation>
  </dataValidations>
  <printOptions horizontalCentered="1"/>
  <pageMargins left="0.59055118110236227" right="0.59055118110236227" top="0.59055118110236227" bottom="0.59055118110236227" header="0.39370078740157483" footer="0.39370078740157483"/>
  <pageSetup paperSize="9" scale="40" fitToHeight="0" orientation="landscape" blackAndWhite="1" horizontalDpi="300" verticalDpi="300" r:id="rId1"/>
  <headerFooter alignWithMargins="0">
    <oddHeader>&amp;R&amp;G</oddHeader>
    <oddFooter>&amp;C&amp;"ＭＳ ゴシック,標準"&amp;10&amp;P</oddFooter>
  </headerFooter>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事業区分!$B$9:$B$46</xm:f>
          </x14:formula1>
          <xm:sqref>H6:H25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2:H56"/>
  <sheetViews>
    <sheetView zoomScale="120" zoomScaleNormal="120" workbookViewId="0">
      <pane xSplit="2" ySplit="6" topLeftCell="D7" activePane="bottomRight" state="frozen"/>
      <selection pane="topRight" activeCell="B1" sqref="B1"/>
      <selection pane="bottomLeft" activeCell="A7" sqref="A7"/>
      <selection pane="bottomRight" activeCell="E16" sqref="E16"/>
    </sheetView>
  </sheetViews>
  <sheetFormatPr defaultColWidth="9" defaultRowHeight="12"/>
  <cols>
    <col min="1" max="1" width="67.453125" style="41" customWidth="1"/>
    <col min="2" max="2" width="11.26953125" style="59" bestFit="1" customWidth="1"/>
    <col min="3" max="3" width="61.90625" style="41" customWidth="1"/>
    <col min="4" max="4" width="18" style="41" bestFit="1" customWidth="1"/>
    <col min="5" max="5" width="23.90625" style="41" bestFit="1" customWidth="1"/>
    <col min="6" max="6" width="16.08984375" style="41" bestFit="1" customWidth="1"/>
    <col min="7" max="7" width="20" style="41" bestFit="1" customWidth="1"/>
    <col min="8" max="8" width="42.26953125" style="41" bestFit="1" customWidth="1"/>
    <col min="9" max="11" width="13" style="41" customWidth="1"/>
    <col min="12" max="16384" width="9" style="41"/>
  </cols>
  <sheetData>
    <row r="2" spans="1:8" ht="13.5" customHeight="1">
      <c r="B2" s="36" t="s">
        <v>83</v>
      </c>
      <c r="C2" s="37"/>
      <c r="D2" s="38"/>
      <c r="E2" s="38"/>
      <c r="F2" s="38"/>
      <c r="G2" s="39"/>
      <c r="H2" s="40" t="s">
        <v>85</v>
      </c>
    </row>
    <row r="3" spans="1:8">
      <c r="B3" s="42"/>
      <c r="C3" s="210" t="s">
        <v>90</v>
      </c>
      <c r="D3" s="213" t="s">
        <v>82</v>
      </c>
      <c r="E3" s="214"/>
      <c r="F3" s="214"/>
      <c r="G3" s="215"/>
      <c r="H3" s="43" t="s">
        <v>86</v>
      </c>
    </row>
    <row r="4" spans="1:8">
      <c r="B4" s="42"/>
      <c r="C4" s="211"/>
      <c r="D4" s="216"/>
      <c r="E4" s="217"/>
      <c r="F4" s="217"/>
      <c r="G4" s="218"/>
      <c r="H4" s="43" t="s">
        <v>84</v>
      </c>
    </row>
    <row r="5" spans="1:8">
      <c r="B5" s="42"/>
      <c r="C5" s="211"/>
      <c r="D5" s="216"/>
      <c r="E5" s="217"/>
      <c r="F5" s="217"/>
      <c r="G5" s="218"/>
      <c r="H5" s="43" t="s">
        <v>87</v>
      </c>
    </row>
    <row r="6" spans="1:8">
      <c r="B6" s="44"/>
      <c r="C6" s="212"/>
      <c r="D6" s="219"/>
      <c r="E6" s="220"/>
      <c r="F6" s="220"/>
      <c r="G6" s="221"/>
      <c r="H6" s="43" t="s">
        <v>88</v>
      </c>
    </row>
    <row r="7" spans="1:8">
      <c r="B7" s="44"/>
      <c r="C7" s="141"/>
      <c r="D7" s="144"/>
      <c r="E7" s="145"/>
      <c r="F7" s="142"/>
      <c r="G7" s="143"/>
      <c r="H7" s="43" t="s">
        <v>115</v>
      </c>
    </row>
    <row r="8" spans="1:8">
      <c r="B8" s="44"/>
      <c r="C8" s="141"/>
      <c r="D8" s="144"/>
      <c r="E8" s="145"/>
      <c r="F8" s="142"/>
      <c r="G8" s="143"/>
      <c r="H8" s="43" t="s">
        <v>114</v>
      </c>
    </row>
    <row r="9" spans="1:8">
      <c r="A9" s="41" t="str">
        <f>CONCATENATE(B9,C9)</f>
        <v>（２１）新興感染症対応力強化（協定締結医療機関設備整備）</v>
      </c>
      <c r="B9" s="45" t="s">
        <v>118</v>
      </c>
      <c r="C9" s="46" t="s">
        <v>119</v>
      </c>
      <c r="D9" s="47" t="s">
        <v>120</v>
      </c>
      <c r="E9" s="48" t="s">
        <v>121</v>
      </c>
      <c r="F9" s="49" t="s">
        <v>122</v>
      </c>
      <c r="G9" s="50" t="s">
        <v>123</v>
      </c>
      <c r="H9" s="51">
        <v>1</v>
      </c>
    </row>
    <row r="10" spans="1:8">
      <c r="B10" s="90"/>
      <c r="C10" s="89"/>
      <c r="D10" s="92"/>
      <c r="E10" s="88"/>
      <c r="F10" s="49"/>
      <c r="G10" s="50"/>
      <c r="H10" s="51">
        <v>4</v>
      </c>
    </row>
    <row r="11" spans="1:8">
      <c r="B11" s="45"/>
      <c r="C11" s="46"/>
      <c r="D11" s="52"/>
      <c r="E11" s="53"/>
      <c r="F11" s="52"/>
      <c r="G11" s="52"/>
      <c r="H11" s="51">
        <v>1</v>
      </c>
    </row>
    <row r="12" spans="1:8">
      <c r="B12" s="90"/>
      <c r="C12" s="89"/>
      <c r="D12" s="92"/>
      <c r="E12" s="88"/>
      <c r="F12" s="92"/>
      <c r="G12" s="92"/>
      <c r="H12" s="51">
        <v>4</v>
      </c>
    </row>
    <row r="13" spans="1:8">
      <c r="B13" s="90"/>
      <c r="C13" s="89"/>
      <c r="D13" s="92"/>
      <c r="E13" s="88"/>
      <c r="F13" s="92"/>
      <c r="G13" s="92"/>
      <c r="H13" s="51">
        <v>2</v>
      </c>
    </row>
    <row r="14" spans="1:8">
      <c r="B14" s="90"/>
      <c r="C14" s="89"/>
      <c r="D14" s="92"/>
      <c r="E14" s="88"/>
      <c r="F14" s="92"/>
      <c r="G14" s="92"/>
      <c r="H14" s="51">
        <v>4</v>
      </c>
    </row>
    <row r="15" spans="1:8">
      <c r="B15" s="54"/>
      <c r="C15" s="55"/>
      <c r="D15" s="52"/>
      <c r="E15" s="53"/>
      <c r="F15" s="52"/>
      <c r="G15" s="52"/>
      <c r="H15" s="51">
        <v>1</v>
      </c>
    </row>
    <row r="16" spans="1:8">
      <c r="B16" s="90"/>
      <c r="C16" s="89"/>
      <c r="D16" s="92"/>
      <c r="E16" s="88"/>
      <c r="F16" s="92"/>
      <c r="G16" s="92"/>
      <c r="H16" s="51">
        <v>1</v>
      </c>
    </row>
    <row r="17" spans="2:8">
      <c r="B17" s="90"/>
      <c r="C17" s="89"/>
      <c r="D17" s="92"/>
      <c r="E17" s="88"/>
      <c r="F17" s="92"/>
      <c r="G17" s="92"/>
      <c r="H17" s="51">
        <v>4</v>
      </c>
    </row>
    <row r="18" spans="2:8">
      <c r="B18" s="90"/>
      <c r="C18" s="89"/>
      <c r="D18" s="92"/>
      <c r="E18" s="88"/>
      <c r="F18" s="92"/>
      <c r="G18" s="92"/>
      <c r="H18" s="51">
        <v>2</v>
      </c>
    </row>
    <row r="19" spans="2:8">
      <c r="B19" s="45"/>
      <c r="C19" s="46"/>
      <c r="D19" s="52"/>
      <c r="E19" s="53"/>
      <c r="F19" s="49"/>
      <c r="G19" s="50"/>
      <c r="H19" s="51">
        <v>1</v>
      </c>
    </row>
    <row r="20" spans="2:8">
      <c r="B20" s="45"/>
      <c r="C20" s="46"/>
      <c r="D20" s="52"/>
      <c r="E20" s="49"/>
      <c r="F20" s="49"/>
      <c r="G20" s="50"/>
      <c r="H20" s="51">
        <v>1</v>
      </c>
    </row>
    <row r="21" spans="2:8">
      <c r="B21" s="90"/>
      <c r="C21" s="89"/>
      <c r="D21" s="92"/>
      <c r="E21" s="49"/>
      <c r="F21" s="49"/>
      <c r="G21" s="50"/>
      <c r="H21" s="51">
        <v>3</v>
      </c>
    </row>
    <row r="22" spans="2:8">
      <c r="B22" s="45"/>
      <c r="C22" s="46"/>
      <c r="D22" s="52"/>
      <c r="E22" s="49"/>
      <c r="F22" s="49"/>
      <c r="G22" s="50"/>
      <c r="H22" s="51">
        <v>1</v>
      </c>
    </row>
    <row r="23" spans="2:8">
      <c r="B23" s="45"/>
      <c r="C23" s="46"/>
      <c r="D23" s="52"/>
      <c r="E23" s="49"/>
      <c r="F23" s="49"/>
      <c r="G23" s="50"/>
      <c r="H23" s="51">
        <v>1</v>
      </c>
    </row>
    <row r="24" spans="2:8">
      <c r="B24" s="45"/>
      <c r="C24" s="46"/>
      <c r="D24" s="52"/>
      <c r="E24" s="53"/>
      <c r="F24" s="49"/>
      <c r="G24" s="50"/>
      <c r="H24" s="51">
        <v>1</v>
      </c>
    </row>
    <row r="25" spans="2:8">
      <c r="B25" s="90"/>
      <c r="C25" s="89"/>
      <c r="D25" s="92"/>
      <c r="E25" s="88"/>
      <c r="F25" s="49"/>
      <c r="G25" s="50"/>
      <c r="H25" s="51">
        <v>4</v>
      </c>
    </row>
    <row r="26" spans="2:8">
      <c r="B26" s="45"/>
      <c r="C26" s="46"/>
      <c r="D26" s="52"/>
      <c r="E26" s="53"/>
      <c r="F26" s="49"/>
      <c r="G26" s="50"/>
      <c r="H26" s="51">
        <v>1</v>
      </c>
    </row>
    <row r="27" spans="2:8">
      <c r="B27" s="90"/>
      <c r="C27" s="89"/>
      <c r="D27" s="92"/>
      <c r="E27" s="88"/>
      <c r="F27" s="49"/>
      <c r="G27" s="50"/>
      <c r="H27" s="51">
        <v>2</v>
      </c>
    </row>
    <row r="28" spans="2:8">
      <c r="B28" s="45"/>
      <c r="C28" s="46"/>
      <c r="D28" s="52"/>
      <c r="E28" s="49"/>
      <c r="F28" s="49"/>
      <c r="G28" s="50"/>
      <c r="H28" s="51">
        <v>1</v>
      </c>
    </row>
    <row r="29" spans="2:8">
      <c r="B29" s="90"/>
      <c r="C29" s="89"/>
      <c r="D29" s="92"/>
      <c r="E29" s="49"/>
      <c r="F29" s="49"/>
      <c r="G29" s="50"/>
      <c r="H29" s="51">
        <v>4</v>
      </c>
    </row>
    <row r="30" spans="2:8">
      <c r="B30" s="45"/>
      <c r="C30" s="46"/>
      <c r="D30" s="52"/>
      <c r="E30" s="49"/>
      <c r="F30" s="49"/>
      <c r="G30" s="50"/>
      <c r="H30" s="51">
        <v>1</v>
      </c>
    </row>
    <row r="31" spans="2:8">
      <c r="B31" s="45"/>
      <c r="C31" s="46"/>
      <c r="D31" s="52"/>
      <c r="E31" s="49"/>
      <c r="F31" s="49"/>
      <c r="G31" s="50"/>
      <c r="H31" s="51">
        <v>1</v>
      </c>
    </row>
    <row r="32" spans="2:8">
      <c r="B32" s="90"/>
      <c r="C32" s="89"/>
      <c r="D32" s="92"/>
      <c r="E32" s="49"/>
      <c r="F32" s="49"/>
      <c r="G32" s="50"/>
      <c r="H32" s="51">
        <v>4</v>
      </c>
    </row>
    <row r="33" spans="2:8">
      <c r="B33" s="45"/>
      <c r="C33" s="46"/>
      <c r="D33" s="52"/>
      <c r="E33" s="49"/>
      <c r="F33" s="49"/>
      <c r="G33" s="50"/>
      <c r="H33" s="51">
        <v>1</v>
      </c>
    </row>
    <row r="34" spans="2:8">
      <c r="B34" s="90"/>
      <c r="C34" s="89"/>
      <c r="D34" s="92"/>
      <c r="E34" s="49"/>
      <c r="F34" s="49"/>
      <c r="G34" s="50"/>
      <c r="H34" s="51">
        <v>5</v>
      </c>
    </row>
    <row r="35" spans="2:8">
      <c r="B35" s="45"/>
      <c r="C35" s="46"/>
      <c r="D35" s="52"/>
      <c r="E35" s="49"/>
      <c r="F35" s="49"/>
      <c r="G35" s="50"/>
      <c r="H35" s="51">
        <v>1</v>
      </c>
    </row>
    <row r="36" spans="2:8">
      <c r="B36" s="90"/>
      <c r="C36" s="89"/>
      <c r="D36" s="92"/>
      <c r="E36" s="49"/>
      <c r="F36" s="49"/>
      <c r="G36" s="50"/>
      <c r="H36" s="51">
        <v>4</v>
      </c>
    </row>
    <row r="37" spans="2:8">
      <c r="B37" s="45"/>
      <c r="C37" s="46"/>
      <c r="D37" s="52"/>
      <c r="E37" s="49"/>
      <c r="F37" s="49"/>
      <c r="G37" s="50"/>
      <c r="H37" s="51">
        <v>1</v>
      </c>
    </row>
    <row r="38" spans="2:8">
      <c r="B38" s="90"/>
      <c r="C38" s="89"/>
      <c r="D38" s="92"/>
      <c r="E38" s="49"/>
      <c r="F38" s="49"/>
      <c r="G38" s="50"/>
      <c r="H38" s="51">
        <v>4</v>
      </c>
    </row>
    <row r="39" spans="2:8">
      <c r="B39" s="45"/>
      <c r="C39" s="146"/>
      <c r="D39" s="152"/>
      <c r="E39" s="49"/>
      <c r="F39" s="49"/>
      <c r="G39" s="50"/>
      <c r="H39" s="51">
        <v>1</v>
      </c>
    </row>
    <row r="40" spans="2:8">
      <c r="B40" s="90"/>
      <c r="C40" s="150"/>
      <c r="D40" s="92"/>
      <c r="E40" s="49"/>
      <c r="F40" s="49"/>
      <c r="G40" s="50"/>
      <c r="H40" s="51">
        <v>4</v>
      </c>
    </row>
    <row r="41" spans="2:8">
      <c r="B41" s="45"/>
      <c r="C41" s="46"/>
      <c r="D41" s="52"/>
      <c r="E41" s="49"/>
      <c r="F41" s="49"/>
      <c r="G41" s="50"/>
      <c r="H41" s="51">
        <v>1</v>
      </c>
    </row>
    <row r="42" spans="2:8">
      <c r="B42" s="90"/>
      <c r="C42" s="89"/>
      <c r="D42" s="91"/>
      <c r="E42" s="56"/>
      <c r="F42" s="49"/>
      <c r="G42" s="50"/>
      <c r="H42" s="51">
        <v>4</v>
      </c>
    </row>
    <row r="43" spans="2:8">
      <c r="B43" s="45"/>
      <c r="C43" s="46"/>
      <c r="D43" s="53"/>
      <c r="E43" s="46"/>
      <c r="F43" s="49"/>
      <c r="G43" s="50"/>
      <c r="H43" s="51">
        <v>1</v>
      </c>
    </row>
    <row r="44" spans="2:8">
      <c r="B44" s="90"/>
      <c r="C44" s="89"/>
      <c r="D44" s="88"/>
      <c r="E44" s="89"/>
      <c r="F44" s="49"/>
      <c r="G44" s="50"/>
      <c r="H44" s="51">
        <v>4</v>
      </c>
    </row>
    <row r="45" spans="2:8">
      <c r="B45" s="45"/>
      <c r="C45" s="46"/>
      <c r="D45" s="48"/>
      <c r="E45" s="49"/>
      <c r="F45" s="49"/>
      <c r="G45" s="50"/>
      <c r="H45" s="51">
        <v>1</v>
      </c>
    </row>
    <row r="46" spans="2:8">
      <c r="B46" s="90"/>
      <c r="C46" s="89"/>
      <c r="D46" s="88"/>
      <c r="E46" s="57"/>
      <c r="F46" s="57"/>
      <c r="G46" s="58"/>
      <c r="H46" s="51">
        <v>4</v>
      </c>
    </row>
    <row r="47" spans="2:8">
      <c r="B47" s="45"/>
      <c r="C47" s="147"/>
      <c r="D47" s="53"/>
      <c r="E47" s="46"/>
      <c r="F47" s="46"/>
      <c r="G47" s="46"/>
      <c r="H47" s="51">
        <v>1</v>
      </c>
    </row>
    <row r="48" spans="2:8">
      <c r="B48" s="90"/>
      <c r="C48" s="151"/>
      <c r="D48" s="88"/>
      <c r="E48" s="46"/>
      <c r="F48" s="46"/>
      <c r="G48" s="46"/>
      <c r="H48" s="51">
        <v>4</v>
      </c>
    </row>
    <row r="49" spans="2:8">
      <c r="B49" s="45"/>
      <c r="C49" s="147"/>
      <c r="D49" s="53"/>
      <c r="E49" s="46"/>
      <c r="F49" s="46"/>
      <c r="G49" s="46"/>
      <c r="H49" s="51"/>
    </row>
    <row r="50" spans="2:8">
      <c r="B50" s="90"/>
      <c r="C50" s="151"/>
      <c r="D50" s="88"/>
      <c r="E50" s="46"/>
      <c r="F50" s="46"/>
      <c r="G50" s="46"/>
      <c r="H50" s="51"/>
    </row>
    <row r="51" spans="2:8">
      <c r="B51" s="45"/>
      <c r="C51" s="147"/>
      <c r="D51" s="53"/>
      <c r="E51" s="46"/>
      <c r="F51" s="46"/>
      <c r="G51" s="46"/>
      <c r="H51" s="51"/>
    </row>
    <row r="52" spans="2:8">
      <c r="B52" s="90"/>
      <c r="C52" s="151"/>
      <c r="D52" s="88"/>
      <c r="E52" s="46"/>
      <c r="F52" s="46"/>
      <c r="G52" s="46"/>
      <c r="H52" s="51"/>
    </row>
    <row r="53" spans="2:8">
      <c r="B53" s="54"/>
      <c r="C53" s="147"/>
      <c r="D53" s="153"/>
      <c r="E53" s="46"/>
      <c r="F53" s="46"/>
      <c r="G53" s="46"/>
      <c r="H53" s="51"/>
    </row>
    <row r="54" spans="2:8">
      <c r="B54" s="90"/>
      <c r="C54" s="151"/>
      <c r="D54" s="88"/>
      <c r="E54" s="46"/>
      <c r="F54" s="46"/>
      <c r="G54" s="46"/>
      <c r="H54" s="51"/>
    </row>
    <row r="55" spans="2:8">
      <c r="B55" s="54"/>
      <c r="C55" s="147"/>
      <c r="D55" s="153"/>
      <c r="E55" s="46"/>
      <c r="F55" s="46"/>
      <c r="G55" s="46"/>
      <c r="H55" s="51"/>
    </row>
    <row r="56" spans="2:8">
      <c r="B56" s="90"/>
      <c r="C56" s="151"/>
      <c r="D56" s="88"/>
      <c r="E56" s="46"/>
      <c r="F56" s="46"/>
      <c r="G56" s="46"/>
      <c r="H56" s="51"/>
    </row>
  </sheetData>
  <mergeCells count="2">
    <mergeCell ref="C3:C6"/>
    <mergeCell ref="D3:G6"/>
  </mergeCells>
  <phoneticPr fontId="2"/>
  <printOptions horizontalCentered="1"/>
  <pageMargins left="0.59055118110236227" right="0.59055118110236227" top="0.59055118110236227" bottom="0.59055118110236227" header="0.39370078740157483" footer="0.39370078740157483"/>
  <pageSetup paperSize="9" scale="7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52"/>
  <sheetViews>
    <sheetView zoomScale="130" zoomScaleNormal="130" workbookViewId="0">
      <pane xSplit="2" ySplit="4" topLeftCell="C5" activePane="bottomRight" state="frozen"/>
      <selection pane="topRight" activeCell="C1" sqref="C1"/>
      <selection pane="bottomLeft" activeCell="A5" sqref="A5"/>
      <selection pane="bottomRight" activeCell="C1" sqref="C1"/>
    </sheetView>
  </sheetViews>
  <sheetFormatPr defaultColWidth="9" defaultRowHeight="12"/>
  <cols>
    <col min="1" max="1" width="11.26953125" style="75" bestFit="1" customWidth="1"/>
    <col min="2" max="2" width="78.6328125" style="75" bestFit="1" customWidth="1"/>
    <col min="3" max="3" width="9.36328125" style="75" bestFit="1" customWidth="1"/>
    <col min="4" max="16384" width="9" style="75"/>
  </cols>
  <sheetData>
    <row r="1" spans="1:23">
      <c r="A1" s="74" t="s">
        <v>44</v>
      </c>
    </row>
    <row r="3" spans="1:23">
      <c r="A3" s="222" t="s">
        <v>91</v>
      </c>
      <c r="B3" s="224" t="s">
        <v>42</v>
      </c>
      <c r="C3" s="76" t="s">
        <v>43</v>
      </c>
      <c r="D3" s="77"/>
      <c r="E3" s="77"/>
      <c r="F3" s="77"/>
      <c r="G3" s="77"/>
      <c r="H3" s="77"/>
      <c r="I3" s="77"/>
      <c r="J3" s="77"/>
      <c r="K3" s="77"/>
      <c r="L3" s="77"/>
      <c r="M3" s="77"/>
      <c r="N3" s="77"/>
      <c r="O3" s="77"/>
      <c r="P3" s="77"/>
      <c r="Q3" s="77"/>
      <c r="R3" s="77"/>
      <c r="S3" s="77"/>
      <c r="T3" s="77"/>
      <c r="U3" s="77"/>
      <c r="V3" s="78"/>
      <c r="W3" s="85"/>
    </row>
    <row r="4" spans="1:23" ht="48">
      <c r="A4" s="223"/>
      <c r="B4" s="225"/>
      <c r="C4" s="79" t="s">
        <v>45</v>
      </c>
      <c r="D4" s="79" t="s">
        <v>92</v>
      </c>
      <c r="E4" s="79" t="s">
        <v>89</v>
      </c>
      <c r="F4" s="79" t="s">
        <v>46</v>
      </c>
      <c r="G4" s="79" t="s">
        <v>47</v>
      </c>
      <c r="H4" s="79" t="s">
        <v>48</v>
      </c>
      <c r="I4" s="79" t="s">
        <v>49</v>
      </c>
      <c r="J4" s="79" t="s">
        <v>57</v>
      </c>
      <c r="K4" s="79" t="s">
        <v>50</v>
      </c>
      <c r="L4" s="79" t="s">
        <v>58</v>
      </c>
      <c r="M4" s="79" t="s">
        <v>51</v>
      </c>
      <c r="N4" s="79" t="s">
        <v>52</v>
      </c>
      <c r="O4" s="79" t="s">
        <v>94</v>
      </c>
      <c r="P4" s="80" t="s">
        <v>93</v>
      </c>
      <c r="Q4" s="80" t="s">
        <v>53</v>
      </c>
      <c r="R4" s="80" t="s">
        <v>54</v>
      </c>
      <c r="S4" s="80" t="s">
        <v>55</v>
      </c>
      <c r="T4" s="80" t="s">
        <v>56</v>
      </c>
      <c r="U4" s="80" t="s">
        <v>99</v>
      </c>
      <c r="V4" s="80" t="s">
        <v>100</v>
      </c>
      <c r="W4" s="80" t="s">
        <v>116</v>
      </c>
    </row>
    <row r="5" spans="1:23">
      <c r="A5" s="54" t="s">
        <v>118</v>
      </c>
      <c r="B5" s="55" t="s">
        <v>119</v>
      </c>
      <c r="C5" s="81">
        <v>0.5</v>
      </c>
      <c r="D5" s="81"/>
      <c r="E5" s="82"/>
      <c r="F5" s="82"/>
      <c r="G5" s="82"/>
      <c r="H5" s="82"/>
      <c r="I5" s="82"/>
      <c r="J5" s="82"/>
      <c r="K5" s="82"/>
      <c r="L5" s="82"/>
      <c r="M5" s="82"/>
      <c r="N5" s="82"/>
      <c r="O5" s="82"/>
      <c r="P5" s="83"/>
      <c r="Q5" s="83"/>
      <c r="R5" s="83"/>
      <c r="S5" s="83"/>
      <c r="T5" s="83"/>
      <c r="U5" s="83"/>
      <c r="V5" s="83"/>
      <c r="W5" s="85"/>
    </row>
    <row r="6" spans="1:23">
      <c r="A6" s="55"/>
      <c r="B6" s="55"/>
      <c r="C6" s="81">
        <v>0.5</v>
      </c>
      <c r="D6" s="81">
        <v>0.75</v>
      </c>
      <c r="E6" s="82"/>
      <c r="F6" s="82"/>
      <c r="G6" s="82"/>
      <c r="H6" s="82"/>
      <c r="I6" s="82"/>
      <c r="J6" s="82"/>
      <c r="K6" s="82"/>
      <c r="L6" s="82"/>
      <c r="M6" s="82"/>
      <c r="N6" s="82"/>
      <c r="O6" s="82"/>
      <c r="P6" s="83"/>
      <c r="Q6" s="83"/>
      <c r="R6" s="83"/>
      <c r="S6" s="83"/>
      <c r="T6" s="83"/>
      <c r="U6" s="83"/>
      <c r="V6" s="83"/>
      <c r="W6" s="85"/>
    </row>
    <row r="7" spans="1:23">
      <c r="A7" s="55"/>
      <c r="B7" s="55"/>
      <c r="C7" s="82"/>
      <c r="D7" s="82"/>
      <c r="E7" s="81">
        <v>0.5</v>
      </c>
      <c r="F7" s="81">
        <v>0.5</v>
      </c>
      <c r="G7" s="81">
        <v>0.5</v>
      </c>
      <c r="H7" s="81">
        <v>0.5</v>
      </c>
      <c r="I7" s="82"/>
      <c r="J7" s="82"/>
      <c r="K7" s="82"/>
      <c r="L7" s="82"/>
      <c r="M7" s="82"/>
      <c r="N7" s="82"/>
      <c r="O7" s="82"/>
      <c r="P7" s="83"/>
      <c r="Q7" s="83"/>
      <c r="R7" s="83"/>
      <c r="S7" s="83"/>
      <c r="T7" s="83"/>
      <c r="U7" s="83"/>
      <c r="V7" s="83"/>
      <c r="W7" s="85"/>
    </row>
    <row r="8" spans="1:23">
      <c r="A8" s="55"/>
      <c r="B8" s="55"/>
      <c r="C8" s="82"/>
      <c r="D8" s="82"/>
      <c r="E8" s="81">
        <v>0.5</v>
      </c>
      <c r="F8" s="81">
        <v>0.5</v>
      </c>
      <c r="G8" s="81">
        <v>0.5</v>
      </c>
      <c r="H8" s="81">
        <v>0.5</v>
      </c>
      <c r="I8" s="82"/>
      <c r="J8" s="82"/>
      <c r="K8" s="82"/>
      <c r="L8" s="82"/>
      <c r="M8" s="82"/>
      <c r="N8" s="82"/>
      <c r="O8" s="82"/>
      <c r="P8" s="83"/>
      <c r="Q8" s="83"/>
      <c r="R8" s="83"/>
      <c r="S8" s="83"/>
      <c r="T8" s="83"/>
      <c r="U8" s="83"/>
      <c r="V8" s="83"/>
      <c r="W8" s="85"/>
    </row>
    <row r="9" spans="1:23">
      <c r="A9" s="55"/>
      <c r="B9" s="55"/>
      <c r="C9" s="82"/>
      <c r="D9" s="82"/>
      <c r="E9" s="81">
        <v>0.5</v>
      </c>
      <c r="F9" s="81">
        <v>0.5</v>
      </c>
      <c r="G9" s="81">
        <v>0.5</v>
      </c>
      <c r="H9" s="81">
        <v>0.5</v>
      </c>
      <c r="I9" s="82"/>
      <c r="J9" s="82"/>
      <c r="K9" s="82"/>
      <c r="L9" s="82"/>
      <c r="M9" s="82"/>
      <c r="N9" s="82"/>
      <c r="O9" s="82"/>
      <c r="P9" s="83"/>
      <c r="Q9" s="83"/>
      <c r="R9" s="83"/>
      <c r="S9" s="83"/>
      <c r="T9" s="83"/>
      <c r="U9" s="83"/>
      <c r="V9" s="83"/>
      <c r="W9" s="85"/>
    </row>
    <row r="10" spans="1:23">
      <c r="A10" s="55"/>
      <c r="B10" s="55"/>
      <c r="C10" s="82"/>
      <c r="D10" s="82"/>
      <c r="E10" s="81">
        <v>0.5</v>
      </c>
      <c r="F10" s="81">
        <v>0.5</v>
      </c>
      <c r="G10" s="81">
        <v>0.5</v>
      </c>
      <c r="H10" s="81">
        <v>0.5</v>
      </c>
      <c r="I10" s="82"/>
      <c r="J10" s="82"/>
      <c r="K10" s="82"/>
      <c r="L10" s="82"/>
      <c r="M10" s="82"/>
      <c r="N10" s="82"/>
      <c r="O10" s="82"/>
      <c r="P10" s="83"/>
      <c r="Q10" s="83"/>
      <c r="R10" s="83"/>
      <c r="S10" s="83"/>
      <c r="T10" s="83"/>
      <c r="U10" s="83"/>
      <c r="V10" s="83"/>
      <c r="W10" s="85"/>
    </row>
    <row r="11" spans="1:23">
      <c r="A11" s="55"/>
      <c r="B11" s="55"/>
      <c r="C11" s="82"/>
      <c r="D11" s="82"/>
      <c r="E11" s="82"/>
      <c r="F11" s="82"/>
      <c r="G11" s="82"/>
      <c r="H11" s="82"/>
      <c r="I11" s="81">
        <v>0.5</v>
      </c>
      <c r="J11" s="81">
        <v>0.5</v>
      </c>
      <c r="K11" s="81">
        <v>0.5</v>
      </c>
      <c r="L11" s="81">
        <v>0.5</v>
      </c>
      <c r="M11" s="82"/>
      <c r="N11" s="82"/>
      <c r="O11" s="82"/>
      <c r="P11" s="83"/>
      <c r="Q11" s="83"/>
      <c r="R11" s="83"/>
      <c r="S11" s="83"/>
      <c r="T11" s="83"/>
      <c r="U11" s="83"/>
      <c r="V11" s="83"/>
      <c r="W11" s="85"/>
    </row>
    <row r="12" spans="1:23">
      <c r="A12" s="55"/>
      <c r="B12" s="55"/>
      <c r="C12" s="82"/>
      <c r="D12" s="82"/>
      <c r="E12" s="82"/>
      <c r="F12" s="82"/>
      <c r="G12" s="82"/>
      <c r="H12" s="82"/>
      <c r="I12" s="81">
        <v>0.5</v>
      </c>
      <c r="J12" s="81">
        <v>0.5</v>
      </c>
      <c r="K12" s="81">
        <v>0.5</v>
      </c>
      <c r="L12" s="81">
        <v>0.5</v>
      </c>
      <c r="M12" s="82"/>
      <c r="N12" s="82"/>
      <c r="O12" s="82"/>
      <c r="P12" s="83"/>
      <c r="Q12" s="83"/>
      <c r="R12" s="83"/>
      <c r="S12" s="83"/>
      <c r="T12" s="83"/>
      <c r="U12" s="83"/>
      <c r="V12" s="83"/>
      <c r="W12" s="85"/>
    </row>
    <row r="13" spans="1:23">
      <c r="A13" s="55"/>
      <c r="B13" s="55"/>
      <c r="C13" s="82"/>
      <c r="D13" s="82"/>
      <c r="E13" s="82"/>
      <c r="F13" s="82"/>
      <c r="G13" s="82"/>
      <c r="H13" s="82"/>
      <c r="I13" s="81">
        <v>0.5</v>
      </c>
      <c r="J13" s="81">
        <v>0.5</v>
      </c>
      <c r="K13" s="81">
        <v>0.5</v>
      </c>
      <c r="L13" s="81">
        <v>0.5</v>
      </c>
      <c r="M13" s="82"/>
      <c r="N13" s="82"/>
      <c r="O13" s="82"/>
      <c r="P13" s="83"/>
      <c r="Q13" s="83"/>
      <c r="R13" s="83"/>
      <c r="S13" s="83"/>
      <c r="T13" s="83"/>
      <c r="U13" s="83"/>
      <c r="V13" s="83"/>
      <c r="W13" s="85"/>
    </row>
    <row r="14" spans="1:23">
      <c r="A14" s="55"/>
      <c r="B14" s="55"/>
      <c r="C14" s="82"/>
      <c r="D14" s="82"/>
      <c r="E14" s="82"/>
      <c r="F14" s="82"/>
      <c r="G14" s="82"/>
      <c r="H14" s="82"/>
      <c r="I14" s="81">
        <v>0.5</v>
      </c>
      <c r="J14" s="81">
        <v>0.5</v>
      </c>
      <c r="K14" s="81">
        <v>0.5</v>
      </c>
      <c r="L14" s="81">
        <v>0.5</v>
      </c>
      <c r="M14" s="82"/>
      <c r="N14" s="82"/>
      <c r="O14" s="82"/>
      <c r="P14" s="83"/>
      <c r="Q14" s="83"/>
      <c r="R14" s="83"/>
      <c r="S14" s="83"/>
      <c r="T14" s="83"/>
      <c r="U14" s="83"/>
      <c r="V14" s="83"/>
      <c r="W14" s="85"/>
    </row>
    <row r="15" spans="1:23">
      <c r="A15" s="55"/>
      <c r="B15" s="55"/>
      <c r="C15" s="82"/>
      <c r="D15" s="82"/>
      <c r="E15" s="82"/>
      <c r="F15" s="82"/>
      <c r="G15" s="82"/>
      <c r="H15" s="82"/>
      <c r="I15" s="82"/>
      <c r="J15" s="82"/>
      <c r="K15" s="82"/>
      <c r="L15" s="82"/>
      <c r="M15" s="81">
        <v>0.5</v>
      </c>
      <c r="N15" s="81">
        <v>0.5</v>
      </c>
      <c r="O15" s="82"/>
      <c r="P15" s="83"/>
      <c r="Q15" s="83"/>
      <c r="R15" s="83"/>
      <c r="S15" s="83"/>
      <c r="T15" s="83"/>
      <c r="U15" s="83"/>
      <c r="V15" s="83"/>
      <c r="W15" s="85"/>
    </row>
    <row r="16" spans="1:23">
      <c r="A16" s="55"/>
      <c r="B16" s="55"/>
      <c r="C16" s="81">
        <v>0.5</v>
      </c>
      <c r="D16" s="82"/>
      <c r="E16" s="82"/>
      <c r="F16" s="82"/>
      <c r="G16" s="82"/>
      <c r="H16" s="82"/>
      <c r="I16" s="82"/>
      <c r="J16" s="82"/>
      <c r="K16" s="82"/>
      <c r="L16" s="82"/>
      <c r="M16" s="82"/>
      <c r="N16" s="82"/>
      <c r="O16" s="82"/>
      <c r="P16" s="83"/>
      <c r="Q16" s="83"/>
      <c r="R16" s="83"/>
      <c r="S16" s="83"/>
      <c r="T16" s="83"/>
      <c r="U16" s="83"/>
      <c r="V16" s="83"/>
      <c r="W16" s="85"/>
    </row>
    <row r="17" spans="1:23">
      <c r="A17" s="55"/>
      <c r="B17" s="55"/>
      <c r="C17" s="81">
        <v>0.5</v>
      </c>
      <c r="D17" s="82"/>
      <c r="E17" s="82"/>
      <c r="F17" s="82"/>
      <c r="G17" s="82"/>
      <c r="H17" s="82"/>
      <c r="I17" s="82"/>
      <c r="J17" s="82"/>
      <c r="K17" s="82"/>
      <c r="L17" s="82"/>
      <c r="M17" s="82"/>
      <c r="N17" s="82"/>
      <c r="O17" s="82"/>
      <c r="P17" s="83"/>
      <c r="Q17" s="83"/>
      <c r="R17" s="83"/>
      <c r="S17" s="83"/>
      <c r="T17" s="83"/>
      <c r="U17" s="83"/>
      <c r="V17" s="83"/>
      <c r="W17" s="85"/>
    </row>
    <row r="18" spans="1:23">
      <c r="A18" s="55"/>
      <c r="B18" s="55"/>
      <c r="C18" s="81">
        <v>0.75</v>
      </c>
      <c r="D18" s="82"/>
      <c r="E18" s="82"/>
      <c r="F18" s="82"/>
      <c r="G18" s="82"/>
      <c r="H18" s="82"/>
      <c r="I18" s="82"/>
      <c r="J18" s="82"/>
      <c r="K18" s="82"/>
      <c r="L18" s="82"/>
      <c r="M18" s="82"/>
      <c r="N18" s="82"/>
      <c r="O18" s="82"/>
      <c r="P18" s="83"/>
      <c r="Q18" s="83"/>
      <c r="R18" s="83"/>
      <c r="S18" s="83"/>
      <c r="T18" s="83"/>
      <c r="U18" s="83"/>
      <c r="V18" s="83"/>
      <c r="W18" s="85"/>
    </row>
    <row r="19" spans="1:23">
      <c r="A19" s="55"/>
      <c r="B19" s="55"/>
      <c r="C19" s="81">
        <v>0.5</v>
      </c>
      <c r="D19" s="82"/>
      <c r="E19" s="82"/>
      <c r="F19" s="82"/>
      <c r="G19" s="82"/>
      <c r="H19" s="82"/>
      <c r="I19" s="82"/>
      <c r="J19" s="82"/>
      <c r="K19" s="82"/>
      <c r="L19" s="82"/>
      <c r="M19" s="82"/>
      <c r="N19" s="82"/>
      <c r="O19" s="82"/>
      <c r="P19" s="83"/>
      <c r="Q19" s="83"/>
      <c r="R19" s="83"/>
      <c r="S19" s="83"/>
      <c r="T19" s="83"/>
      <c r="U19" s="83"/>
      <c r="V19" s="83"/>
      <c r="W19" s="85"/>
    </row>
    <row r="20" spans="1:23">
      <c r="A20" s="55"/>
      <c r="B20" s="55"/>
      <c r="C20" s="81"/>
      <c r="D20" s="82"/>
      <c r="E20" s="82"/>
      <c r="F20" s="82"/>
      <c r="G20" s="82"/>
      <c r="H20" s="82"/>
      <c r="I20" s="82"/>
      <c r="J20" s="82"/>
      <c r="K20" s="82"/>
      <c r="L20" s="82"/>
      <c r="M20" s="82"/>
      <c r="N20" s="82"/>
      <c r="O20" s="81">
        <v>0.33333333333333331</v>
      </c>
      <c r="P20" s="84">
        <v>0.5</v>
      </c>
      <c r="Q20" s="83"/>
      <c r="R20" s="83"/>
      <c r="S20" s="83"/>
      <c r="T20" s="83"/>
      <c r="U20" s="83"/>
      <c r="V20" s="83"/>
      <c r="W20" s="85"/>
    </row>
    <row r="21" spans="1:23">
      <c r="A21" s="55"/>
      <c r="B21" s="55"/>
      <c r="C21" s="81"/>
      <c r="D21" s="82"/>
      <c r="E21" s="82"/>
      <c r="F21" s="82"/>
      <c r="G21" s="82"/>
      <c r="H21" s="82"/>
      <c r="I21" s="82"/>
      <c r="J21" s="82"/>
      <c r="K21" s="82"/>
      <c r="L21" s="82"/>
      <c r="M21" s="82"/>
      <c r="N21" s="82"/>
      <c r="O21" s="81">
        <v>0.33333333333333331</v>
      </c>
      <c r="P21" s="84">
        <v>0.5</v>
      </c>
      <c r="Q21" s="83"/>
      <c r="R21" s="83"/>
      <c r="S21" s="83"/>
      <c r="T21" s="83"/>
      <c r="U21" s="83"/>
      <c r="V21" s="83"/>
      <c r="W21" s="85"/>
    </row>
    <row r="22" spans="1:23">
      <c r="A22" s="46"/>
      <c r="B22" s="46"/>
      <c r="C22" s="84">
        <v>0.5</v>
      </c>
      <c r="D22" s="83"/>
      <c r="E22" s="83"/>
      <c r="F22" s="83"/>
      <c r="G22" s="83"/>
      <c r="H22" s="83"/>
      <c r="I22" s="83"/>
      <c r="J22" s="83"/>
      <c r="K22" s="83"/>
      <c r="L22" s="83"/>
      <c r="M22" s="83"/>
      <c r="N22" s="83"/>
      <c r="O22" s="83"/>
      <c r="P22" s="83"/>
      <c r="Q22" s="84">
        <v>0.5</v>
      </c>
      <c r="R22" s="83"/>
      <c r="S22" s="83"/>
      <c r="T22" s="83"/>
      <c r="U22" s="83"/>
      <c r="V22" s="83"/>
      <c r="W22" s="85"/>
    </row>
    <row r="23" spans="1:23">
      <c r="A23" s="46"/>
      <c r="B23" s="46"/>
      <c r="C23" s="84">
        <v>0.5</v>
      </c>
      <c r="D23" s="83"/>
      <c r="E23" s="83"/>
      <c r="F23" s="83"/>
      <c r="G23" s="83"/>
      <c r="H23" s="83"/>
      <c r="I23" s="83"/>
      <c r="J23" s="83"/>
      <c r="K23" s="83"/>
      <c r="L23" s="83"/>
      <c r="M23" s="83"/>
      <c r="N23" s="83"/>
      <c r="O23" s="83"/>
      <c r="P23" s="83"/>
      <c r="Q23" s="84">
        <v>0.5</v>
      </c>
      <c r="R23" s="83"/>
      <c r="S23" s="83"/>
      <c r="T23" s="83"/>
      <c r="U23" s="83"/>
      <c r="V23" s="83"/>
      <c r="W23" s="85"/>
    </row>
    <row r="24" spans="1:23">
      <c r="A24" s="46"/>
      <c r="B24" s="46"/>
      <c r="C24" s="83"/>
      <c r="D24" s="83"/>
      <c r="E24" s="83"/>
      <c r="F24" s="83"/>
      <c r="G24" s="83"/>
      <c r="H24" s="83"/>
      <c r="I24" s="83"/>
      <c r="J24" s="83"/>
      <c r="K24" s="83"/>
      <c r="L24" s="83"/>
      <c r="M24" s="83"/>
      <c r="N24" s="83"/>
      <c r="O24" s="83"/>
      <c r="P24" s="83"/>
      <c r="Q24" s="83"/>
      <c r="R24" s="84">
        <v>0.5</v>
      </c>
      <c r="S24" s="83"/>
      <c r="T24" s="83"/>
      <c r="U24" s="83"/>
      <c r="V24" s="83"/>
      <c r="W24" s="85"/>
    </row>
    <row r="25" spans="1:23">
      <c r="A25" s="46"/>
      <c r="B25" s="46"/>
      <c r="C25" s="83"/>
      <c r="D25" s="83"/>
      <c r="E25" s="83"/>
      <c r="F25" s="83"/>
      <c r="G25" s="83"/>
      <c r="H25" s="83"/>
      <c r="I25" s="83"/>
      <c r="J25" s="83"/>
      <c r="K25" s="83"/>
      <c r="L25" s="83"/>
      <c r="M25" s="83"/>
      <c r="N25" s="83"/>
      <c r="O25" s="83"/>
      <c r="P25" s="83"/>
      <c r="Q25" s="83"/>
      <c r="R25" s="84">
        <v>0.5</v>
      </c>
      <c r="S25" s="83"/>
      <c r="T25" s="83"/>
      <c r="U25" s="83"/>
      <c r="V25" s="83"/>
      <c r="W25" s="85"/>
    </row>
    <row r="26" spans="1:23">
      <c r="A26" s="46"/>
      <c r="B26" s="46"/>
      <c r="C26" s="83"/>
      <c r="D26" s="83"/>
      <c r="E26" s="83"/>
      <c r="F26" s="83"/>
      <c r="G26" s="83"/>
      <c r="H26" s="83"/>
      <c r="I26" s="83"/>
      <c r="J26" s="83"/>
      <c r="K26" s="83"/>
      <c r="L26" s="83"/>
      <c r="M26" s="83"/>
      <c r="N26" s="83"/>
      <c r="O26" s="83"/>
      <c r="P26" s="83"/>
      <c r="Q26" s="83"/>
      <c r="R26" s="83"/>
      <c r="S26" s="84">
        <v>0.5</v>
      </c>
      <c r="T26" s="83"/>
      <c r="U26" s="84"/>
      <c r="V26" s="84"/>
      <c r="W26" s="85"/>
    </row>
    <row r="27" spans="1:23">
      <c r="A27" s="46"/>
      <c r="B27" s="46"/>
      <c r="C27" s="83"/>
      <c r="D27" s="83"/>
      <c r="E27" s="83"/>
      <c r="F27" s="83"/>
      <c r="G27" s="83"/>
      <c r="H27" s="83"/>
      <c r="I27" s="83"/>
      <c r="J27" s="83"/>
      <c r="K27" s="83"/>
      <c r="L27" s="83"/>
      <c r="M27" s="83"/>
      <c r="N27" s="83"/>
      <c r="O27" s="83"/>
      <c r="P27" s="83"/>
      <c r="Q27" s="83"/>
      <c r="R27" s="83"/>
      <c r="S27" s="84">
        <v>0.5</v>
      </c>
      <c r="T27" s="83"/>
      <c r="U27" s="84"/>
      <c r="V27" s="84"/>
      <c r="W27" s="85"/>
    </row>
    <row r="28" spans="1:23">
      <c r="A28" s="46"/>
      <c r="B28" s="46"/>
      <c r="C28" s="83"/>
      <c r="D28" s="83"/>
      <c r="E28" s="83"/>
      <c r="F28" s="83"/>
      <c r="G28" s="83"/>
      <c r="H28" s="83"/>
      <c r="I28" s="83"/>
      <c r="J28" s="83"/>
      <c r="K28" s="83"/>
      <c r="L28" s="83"/>
      <c r="M28" s="83"/>
      <c r="N28" s="83"/>
      <c r="O28" s="83"/>
      <c r="P28" s="83"/>
      <c r="Q28" s="83"/>
      <c r="R28" s="83"/>
      <c r="S28" s="84">
        <v>0.5</v>
      </c>
      <c r="T28" s="83"/>
      <c r="U28" s="84"/>
      <c r="V28" s="84"/>
      <c r="W28" s="85"/>
    </row>
    <row r="29" spans="1:23">
      <c r="A29" s="46"/>
      <c r="B29" s="46"/>
      <c r="C29" s="83"/>
      <c r="D29" s="83"/>
      <c r="E29" s="83"/>
      <c r="F29" s="83"/>
      <c r="G29" s="83"/>
      <c r="H29" s="83"/>
      <c r="I29" s="83"/>
      <c r="J29" s="83"/>
      <c r="K29" s="83"/>
      <c r="L29" s="83"/>
      <c r="M29" s="83"/>
      <c r="N29" s="83"/>
      <c r="O29" s="83"/>
      <c r="P29" s="83"/>
      <c r="Q29" s="83"/>
      <c r="R29" s="83"/>
      <c r="S29" s="83"/>
      <c r="T29" s="84">
        <v>0.33333333333333331</v>
      </c>
      <c r="U29" s="83"/>
      <c r="V29" s="83"/>
      <c r="W29" s="85"/>
    </row>
    <row r="30" spans="1:23">
      <c r="A30" s="46"/>
      <c r="B30" s="46"/>
      <c r="C30" s="83"/>
      <c r="D30" s="83"/>
      <c r="E30" s="83"/>
      <c r="F30" s="83"/>
      <c r="G30" s="83"/>
      <c r="H30" s="83"/>
      <c r="I30" s="83"/>
      <c r="J30" s="83"/>
      <c r="K30" s="83"/>
      <c r="L30" s="83"/>
      <c r="M30" s="83"/>
      <c r="N30" s="83"/>
      <c r="O30" s="83"/>
      <c r="P30" s="83"/>
      <c r="Q30" s="83"/>
      <c r="R30" s="83"/>
      <c r="S30" s="83"/>
      <c r="T30" s="84">
        <v>0.33333333333333331</v>
      </c>
      <c r="U30" s="83"/>
      <c r="V30" s="83"/>
      <c r="W30" s="85"/>
    </row>
    <row r="31" spans="1:23">
      <c r="A31" s="46"/>
      <c r="B31" s="46"/>
      <c r="C31" s="84">
        <v>0.5</v>
      </c>
      <c r="D31" s="83"/>
      <c r="E31" s="83"/>
      <c r="F31" s="83"/>
      <c r="G31" s="83"/>
      <c r="H31" s="83"/>
      <c r="I31" s="83"/>
      <c r="J31" s="83"/>
      <c r="K31" s="83"/>
      <c r="L31" s="83"/>
      <c r="M31" s="83"/>
      <c r="N31" s="83"/>
      <c r="O31" s="83"/>
      <c r="P31" s="83"/>
      <c r="Q31" s="83"/>
      <c r="R31" s="83"/>
      <c r="S31" s="84"/>
      <c r="T31" s="83"/>
      <c r="U31" s="83"/>
      <c r="V31" s="83"/>
      <c r="W31" s="85"/>
    </row>
    <row r="32" spans="1:23">
      <c r="A32" s="46"/>
      <c r="B32" s="46"/>
      <c r="C32" s="84">
        <v>0.5</v>
      </c>
      <c r="D32" s="83"/>
      <c r="E32" s="83"/>
      <c r="F32" s="83"/>
      <c r="G32" s="83"/>
      <c r="H32" s="83"/>
      <c r="I32" s="83"/>
      <c r="J32" s="83"/>
      <c r="K32" s="83"/>
      <c r="L32" s="83"/>
      <c r="M32" s="83"/>
      <c r="N32" s="83"/>
      <c r="O32" s="83"/>
      <c r="P32" s="83"/>
      <c r="Q32" s="83"/>
      <c r="R32" s="83"/>
      <c r="S32" s="84"/>
      <c r="T32" s="83"/>
      <c r="U32" s="83"/>
      <c r="V32" s="83"/>
      <c r="W32" s="85"/>
    </row>
    <row r="33" spans="1:23">
      <c r="A33" s="46"/>
      <c r="B33" s="46"/>
      <c r="C33" s="84">
        <v>0.5</v>
      </c>
      <c r="D33" s="83"/>
      <c r="E33" s="83"/>
      <c r="F33" s="83"/>
      <c r="G33" s="83"/>
      <c r="H33" s="83"/>
      <c r="I33" s="83"/>
      <c r="J33" s="83"/>
      <c r="K33" s="83"/>
      <c r="L33" s="83"/>
      <c r="M33" s="83"/>
      <c r="N33" s="83"/>
      <c r="O33" s="83"/>
      <c r="P33" s="83"/>
      <c r="Q33" s="83"/>
      <c r="R33" s="83"/>
      <c r="S33" s="84"/>
      <c r="T33" s="83"/>
      <c r="U33" s="83"/>
      <c r="V33" s="83"/>
      <c r="W33" s="85"/>
    </row>
    <row r="34" spans="1:23">
      <c r="A34" s="46"/>
      <c r="B34" s="46"/>
      <c r="C34" s="84">
        <v>0.5</v>
      </c>
      <c r="D34" s="83"/>
      <c r="E34" s="83"/>
      <c r="F34" s="83"/>
      <c r="G34" s="83"/>
      <c r="H34" s="83"/>
      <c r="I34" s="83"/>
      <c r="J34" s="83"/>
      <c r="K34" s="83"/>
      <c r="L34" s="83"/>
      <c r="M34" s="83"/>
      <c r="N34" s="83"/>
      <c r="O34" s="83"/>
      <c r="P34" s="83"/>
      <c r="Q34" s="83"/>
      <c r="R34" s="83"/>
      <c r="S34" s="84"/>
      <c r="T34" s="83"/>
      <c r="U34" s="83"/>
      <c r="V34" s="83"/>
      <c r="W34" s="85"/>
    </row>
    <row r="35" spans="1:23">
      <c r="A35" s="46"/>
      <c r="B35" s="146"/>
      <c r="C35" s="84"/>
      <c r="D35" s="83"/>
      <c r="E35" s="83"/>
      <c r="F35" s="83"/>
      <c r="G35" s="83"/>
      <c r="H35" s="83"/>
      <c r="I35" s="83"/>
      <c r="J35" s="83"/>
      <c r="K35" s="83"/>
      <c r="L35" s="83"/>
      <c r="M35" s="83"/>
      <c r="N35" s="83"/>
      <c r="O35" s="83"/>
      <c r="P35" s="83"/>
      <c r="Q35" s="83"/>
      <c r="R35" s="83"/>
      <c r="S35" s="84">
        <v>0.5</v>
      </c>
      <c r="T35" s="83"/>
      <c r="U35" s="83"/>
      <c r="V35" s="83"/>
      <c r="W35" s="85"/>
    </row>
    <row r="36" spans="1:23">
      <c r="A36" s="46"/>
      <c r="B36" s="146"/>
      <c r="C36" s="84"/>
      <c r="D36" s="83"/>
      <c r="E36" s="83"/>
      <c r="F36" s="83"/>
      <c r="G36" s="83"/>
      <c r="H36" s="83"/>
      <c r="I36" s="83"/>
      <c r="J36" s="83"/>
      <c r="K36" s="83"/>
      <c r="L36" s="83"/>
      <c r="M36" s="83"/>
      <c r="N36" s="83"/>
      <c r="O36" s="83"/>
      <c r="P36" s="83"/>
      <c r="Q36" s="83"/>
      <c r="R36" s="83"/>
      <c r="S36" s="84">
        <v>0.5</v>
      </c>
      <c r="T36" s="83"/>
      <c r="U36" s="83"/>
      <c r="V36" s="83"/>
      <c r="W36" s="85"/>
    </row>
    <row r="37" spans="1:23">
      <c r="A37" s="46"/>
      <c r="B37" s="46"/>
      <c r="C37" s="84">
        <v>0.5</v>
      </c>
      <c r="D37" s="83"/>
      <c r="E37" s="83"/>
      <c r="F37" s="83"/>
      <c r="G37" s="83"/>
      <c r="H37" s="83"/>
      <c r="I37" s="83"/>
      <c r="J37" s="83"/>
      <c r="K37" s="83"/>
      <c r="L37" s="83"/>
      <c r="M37" s="83"/>
      <c r="N37" s="83"/>
      <c r="O37" s="83"/>
      <c r="P37" s="83"/>
      <c r="Q37" s="83"/>
      <c r="R37" s="83"/>
      <c r="S37" s="83"/>
      <c r="T37" s="83"/>
      <c r="U37" s="83"/>
      <c r="V37" s="83"/>
      <c r="W37" s="85"/>
    </row>
    <row r="38" spans="1:23">
      <c r="A38" s="46"/>
      <c r="B38" s="46"/>
      <c r="C38" s="84">
        <v>0.5</v>
      </c>
      <c r="D38" s="83"/>
      <c r="E38" s="83"/>
      <c r="F38" s="83"/>
      <c r="G38" s="83"/>
      <c r="H38" s="83"/>
      <c r="I38" s="83"/>
      <c r="J38" s="83"/>
      <c r="K38" s="83"/>
      <c r="L38" s="83"/>
      <c r="M38" s="83"/>
      <c r="N38" s="83"/>
      <c r="O38" s="83"/>
      <c r="P38" s="83"/>
      <c r="Q38" s="83"/>
      <c r="R38" s="83"/>
      <c r="S38" s="83"/>
      <c r="T38" s="83"/>
      <c r="U38" s="83"/>
      <c r="V38" s="83"/>
      <c r="W38" s="85"/>
    </row>
    <row r="39" spans="1:23">
      <c r="A39" s="46"/>
      <c r="B39" s="85"/>
      <c r="C39" s="86"/>
      <c r="D39" s="83"/>
      <c r="E39" s="83"/>
      <c r="F39" s="83"/>
      <c r="G39" s="83"/>
      <c r="H39" s="83"/>
      <c r="I39" s="83"/>
      <c r="J39" s="83"/>
      <c r="K39" s="83"/>
      <c r="L39" s="83"/>
      <c r="M39" s="83"/>
      <c r="N39" s="83"/>
      <c r="O39" s="83"/>
      <c r="P39" s="83"/>
      <c r="Q39" s="83"/>
      <c r="R39" s="83"/>
      <c r="S39" s="83"/>
      <c r="T39" s="83"/>
      <c r="U39" s="83"/>
      <c r="V39" s="86">
        <v>0.5</v>
      </c>
      <c r="W39" s="85"/>
    </row>
    <row r="40" spans="1:23">
      <c r="A40" s="46"/>
      <c r="B40" s="85"/>
      <c r="C40" s="86"/>
      <c r="D40" s="83"/>
      <c r="E40" s="83"/>
      <c r="F40" s="83"/>
      <c r="G40" s="83"/>
      <c r="H40" s="83"/>
      <c r="I40" s="83"/>
      <c r="J40" s="83"/>
      <c r="K40" s="83"/>
      <c r="L40" s="83"/>
      <c r="M40" s="83"/>
      <c r="N40" s="83"/>
      <c r="O40" s="83"/>
      <c r="P40" s="83"/>
      <c r="Q40" s="83"/>
      <c r="R40" s="83"/>
      <c r="S40" s="83"/>
      <c r="T40" s="83"/>
      <c r="U40" s="83"/>
      <c r="V40" s="86">
        <v>0.5</v>
      </c>
      <c r="W40" s="85"/>
    </row>
    <row r="41" spans="1:23">
      <c r="A41" s="85"/>
      <c r="B41" s="147"/>
      <c r="C41" s="85"/>
      <c r="D41" s="85"/>
      <c r="E41" s="85"/>
      <c r="F41" s="85"/>
      <c r="G41" s="85"/>
      <c r="H41" s="85"/>
      <c r="I41" s="85"/>
      <c r="J41" s="85"/>
      <c r="K41" s="85"/>
      <c r="L41" s="85"/>
      <c r="M41" s="85"/>
      <c r="N41" s="85"/>
      <c r="O41" s="85"/>
      <c r="P41" s="85"/>
      <c r="Q41" s="85"/>
      <c r="R41" s="85"/>
      <c r="S41" s="86"/>
      <c r="T41" s="85"/>
      <c r="U41" s="85"/>
      <c r="V41" s="85"/>
      <c r="W41" s="86">
        <v>0.5</v>
      </c>
    </row>
    <row r="42" spans="1:23">
      <c r="A42" s="85"/>
      <c r="B42" s="147"/>
      <c r="C42" s="85"/>
      <c r="D42" s="85"/>
      <c r="E42" s="85"/>
      <c r="F42" s="85"/>
      <c r="G42" s="85"/>
      <c r="H42" s="85"/>
      <c r="I42" s="85"/>
      <c r="J42" s="85"/>
      <c r="K42" s="85"/>
      <c r="L42" s="85"/>
      <c r="M42" s="85"/>
      <c r="N42" s="85"/>
      <c r="O42" s="85"/>
      <c r="P42" s="85"/>
      <c r="Q42" s="85"/>
      <c r="R42" s="85"/>
      <c r="S42" s="86"/>
      <c r="T42" s="85"/>
      <c r="U42" s="85"/>
      <c r="V42" s="85"/>
      <c r="W42" s="86">
        <v>0.5</v>
      </c>
    </row>
    <row r="43" spans="1:23">
      <c r="A43" s="85"/>
      <c r="B43" s="147"/>
      <c r="C43" s="85"/>
      <c r="D43" s="85"/>
      <c r="E43" s="85"/>
      <c r="F43" s="85"/>
      <c r="G43" s="85"/>
      <c r="H43" s="85"/>
      <c r="I43" s="85"/>
      <c r="J43" s="85"/>
      <c r="K43" s="85"/>
      <c r="L43" s="85"/>
      <c r="M43" s="85"/>
      <c r="N43" s="85"/>
      <c r="O43" s="85"/>
      <c r="P43" s="85"/>
      <c r="Q43" s="85"/>
      <c r="R43" s="85"/>
      <c r="S43" s="86">
        <v>0.5</v>
      </c>
      <c r="T43" s="85"/>
      <c r="U43" s="85"/>
      <c r="V43" s="85"/>
      <c r="W43" s="85"/>
    </row>
    <row r="44" spans="1:23">
      <c r="A44" s="85"/>
      <c r="B44" s="147"/>
      <c r="C44" s="85"/>
      <c r="D44" s="85"/>
      <c r="E44" s="85"/>
      <c r="F44" s="85"/>
      <c r="G44" s="85"/>
      <c r="H44" s="85"/>
      <c r="I44" s="85"/>
      <c r="J44" s="85"/>
      <c r="K44" s="85"/>
      <c r="L44" s="85"/>
      <c r="M44" s="85"/>
      <c r="N44" s="85"/>
      <c r="O44" s="85"/>
      <c r="P44" s="85"/>
      <c r="Q44" s="85"/>
      <c r="R44" s="85"/>
      <c r="S44" s="86">
        <v>0.5</v>
      </c>
      <c r="T44" s="85"/>
      <c r="U44" s="85"/>
      <c r="V44" s="85"/>
      <c r="W44" s="85"/>
    </row>
    <row r="45" spans="1:23">
      <c r="A45" s="149"/>
      <c r="B45" s="147"/>
      <c r="C45" s="85"/>
      <c r="D45" s="85"/>
      <c r="E45" s="85"/>
      <c r="F45" s="85"/>
      <c r="G45" s="85"/>
      <c r="H45" s="85"/>
      <c r="I45" s="85"/>
      <c r="J45" s="85"/>
      <c r="K45" s="85"/>
      <c r="L45" s="85"/>
      <c r="M45" s="85"/>
      <c r="N45" s="85"/>
      <c r="O45" s="85"/>
      <c r="P45" s="85"/>
      <c r="Q45" s="85"/>
      <c r="R45" s="85"/>
      <c r="S45" s="85"/>
      <c r="T45" s="85"/>
      <c r="U45" s="85"/>
      <c r="V45" s="85"/>
      <c r="W45" s="85"/>
    </row>
    <row r="46" spans="1:23">
      <c r="A46" s="85"/>
      <c r="B46" s="147"/>
      <c r="C46" s="85"/>
      <c r="D46" s="85"/>
      <c r="E46" s="85"/>
      <c r="F46" s="85"/>
      <c r="G46" s="85"/>
      <c r="H46" s="85"/>
      <c r="I46" s="85"/>
      <c r="J46" s="85"/>
      <c r="K46" s="85"/>
      <c r="L46" s="85"/>
      <c r="M46" s="85"/>
      <c r="N46" s="85"/>
      <c r="O46" s="85"/>
      <c r="P46" s="85"/>
      <c r="Q46" s="85"/>
      <c r="R46" s="85"/>
      <c r="S46" s="86"/>
      <c r="T46" s="85"/>
      <c r="U46" s="85"/>
      <c r="V46" s="85"/>
      <c r="W46" s="85"/>
    </row>
    <row r="47" spans="1:23">
      <c r="A47" s="149"/>
      <c r="B47" s="147"/>
      <c r="C47" s="85"/>
      <c r="D47" s="85"/>
      <c r="E47" s="85"/>
      <c r="F47" s="85"/>
      <c r="G47" s="85"/>
      <c r="H47" s="85"/>
      <c r="I47" s="85"/>
      <c r="J47" s="85"/>
      <c r="K47" s="85"/>
      <c r="L47" s="85"/>
      <c r="M47" s="85"/>
      <c r="N47" s="85"/>
      <c r="O47" s="85"/>
      <c r="P47" s="85"/>
      <c r="Q47" s="85"/>
      <c r="R47" s="85"/>
      <c r="S47" s="85"/>
      <c r="T47" s="85"/>
      <c r="U47" s="85"/>
      <c r="V47" s="85"/>
      <c r="W47" s="85"/>
    </row>
    <row r="48" spans="1:23">
      <c r="A48" s="85"/>
      <c r="B48" s="147"/>
      <c r="C48" s="86"/>
      <c r="D48" s="85"/>
      <c r="E48" s="85"/>
      <c r="F48" s="85"/>
      <c r="G48" s="85"/>
      <c r="H48" s="85"/>
      <c r="I48" s="85"/>
      <c r="J48" s="85"/>
      <c r="K48" s="85"/>
      <c r="L48" s="85"/>
      <c r="M48" s="85"/>
      <c r="N48" s="85"/>
      <c r="O48" s="85"/>
      <c r="P48" s="85"/>
      <c r="Q48" s="85"/>
      <c r="R48" s="85"/>
      <c r="S48" s="85"/>
      <c r="T48" s="85"/>
      <c r="U48" s="85"/>
      <c r="V48" s="85"/>
      <c r="W48" s="85"/>
    </row>
    <row r="49" spans="1:23">
      <c r="A49" s="85"/>
      <c r="B49" s="147"/>
      <c r="C49" s="86"/>
      <c r="D49" s="85"/>
      <c r="E49" s="85"/>
      <c r="F49" s="85"/>
      <c r="G49" s="85"/>
      <c r="H49" s="85"/>
      <c r="I49" s="85"/>
      <c r="J49" s="85"/>
      <c r="K49" s="85"/>
      <c r="L49" s="85"/>
      <c r="M49" s="85"/>
      <c r="N49" s="85"/>
      <c r="O49" s="85"/>
      <c r="P49" s="85"/>
      <c r="Q49" s="85"/>
      <c r="R49" s="85"/>
      <c r="S49" s="85"/>
      <c r="T49" s="85"/>
      <c r="U49" s="85"/>
      <c r="V49" s="85"/>
      <c r="W49" s="85"/>
    </row>
    <row r="50" spans="1:23">
      <c r="A50" s="85"/>
      <c r="B50" s="147"/>
      <c r="C50" s="85"/>
      <c r="D50" s="85"/>
      <c r="E50" s="85"/>
      <c r="F50" s="85"/>
      <c r="G50" s="85"/>
      <c r="H50" s="85"/>
      <c r="I50" s="85"/>
      <c r="J50" s="85"/>
      <c r="K50" s="85"/>
      <c r="L50" s="85"/>
      <c r="M50" s="85"/>
      <c r="N50" s="85"/>
      <c r="O50" s="85"/>
      <c r="P50" s="85"/>
      <c r="Q50" s="85"/>
      <c r="R50" s="85"/>
      <c r="S50" s="85"/>
      <c r="T50" s="85"/>
      <c r="U50" s="85"/>
      <c r="V50" s="85"/>
      <c r="W50" s="85"/>
    </row>
    <row r="51" spans="1:23">
      <c r="A51" s="85"/>
      <c r="B51" s="147"/>
      <c r="C51" s="85"/>
      <c r="D51" s="85"/>
      <c r="E51" s="85"/>
      <c r="F51" s="85"/>
      <c r="G51" s="85"/>
      <c r="H51" s="85"/>
      <c r="I51" s="85"/>
      <c r="J51" s="85"/>
      <c r="K51" s="85"/>
      <c r="L51" s="85"/>
      <c r="M51" s="85"/>
      <c r="N51" s="85"/>
      <c r="O51" s="85"/>
      <c r="P51" s="85"/>
      <c r="Q51" s="85"/>
      <c r="R51" s="85"/>
      <c r="S51" s="85"/>
      <c r="T51" s="85"/>
      <c r="U51" s="85"/>
      <c r="V51" s="85"/>
      <c r="W51" s="85"/>
    </row>
    <row r="52" spans="1:23">
      <c r="A52" s="85"/>
      <c r="B52" s="147"/>
      <c r="C52" s="85"/>
      <c r="D52" s="85"/>
      <c r="E52" s="85"/>
      <c r="F52" s="85"/>
      <c r="G52" s="85"/>
      <c r="H52" s="85"/>
      <c r="I52" s="85"/>
      <c r="J52" s="85"/>
      <c r="K52" s="85"/>
      <c r="L52" s="85"/>
      <c r="M52" s="85"/>
      <c r="N52" s="85"/>
      <c r="O52" s="85"/>
      <c r="P52" s="85"/>
      <c r="Q52" s="85"/>
      <c r="R52" s="85"/>
      <c r="S52" s="85"/>
      <c r="T52" s="85"/>
      <c r="U52" s="85"/>
      <c r="V52" s="85"/>
      <c r="W52" s="85"/>
    </row>
  </sheetData>
  <mergeCells count="2">
    <mergeCell ref="A3:A4"/>
    <mergeCell ref="B3:B4"/>
  </mergeCells>
  <phoneticPr fontId="2"/>
  <printOptions horizontalCentered="1"/>
  <pageMargins left="0.59055118110236227" right="0.59055118110236227" top="0.59055118110236227" bottom="0.59055118110236227" header="0.39370078740157483" footer="0.39370078740157483"/>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M18"/>
  <sheetViews>
    <sheetView zoomScale="75" zoomScaleNormal="75" workbookViewId="0"/>
  </sheetViews>
  <sheetFormatPr defaultColWidth="9" defaultRowHeight="27.75" customHeight="1"/>
  <cols>
    <col min="1" max="1" width="3" style="41" customWidth="1"/>
    <col min="2" max="2" width="49.90625" style="87" customWidth="1"/>
    <col min="3" max="3" width="78.26953125" style="87" bestFit="1" customWidth="1"/>
    <col min="4" max="4" width="9.453125" style="41" customWidth="1"/>
    <col min="5" max="5" width="8.453125" style="41" customWidth="1"/>
    <col min="6" max="6" width="11.90625" style="41" customWidth="1"/>
    <col min="7" max="7" width="15.6328125" style="41" customWidth="1"/>
    <col min="8" max="8" width="15.453125" style="41" customWidth="1"/>
    <col min="9" max="9" width="15.26953125" style="41" customWidth="1"/>
    <col min="10" max="10" width="15.08984375" style="41" customWidth="1"/>
    <col min="11" max="12" width="9" style="41"/>
    <col min="13" max="13" width="13" style="41" customWidth="1"/>
    <col min="14" max="16384" width="9" style="41"/>
  </cols>
  <sheetData>
    <row r="1" spans="2:13" ht="27.75" customHeight="1">
      <c r="B1" s="196"/>
      <c r="C1" s="197"/>
      <c r="D1" s="198"/>
      <c r="E1" s="198"/>
      <c r="F1" s="198"/>
      <c r="G1" s="198"/>
      <c r="H1" s="198"/>
      <c r="I1" s="198"/>
      <c r="J1" s="198"/>
      <c r="K1" s="195"/>
      <c r="L1" s="195"/>
      <c r="M1" s="195"/>
    </row>
    <row r="3" spans="2:13" ht="27.75" customHeight="1">
      <c r="B3" s="41" t="s">
        <v>141</v>
      </c>
    </row>
    <row r="4" spans="2:13" ht="27.75" customHeight="1">
      <c r="B4" s="41" t="s">
        <v>59</v>
      </c>
    </row>
    <row r="5" spans="2:13" ht="27.75" customHeight="1">
      <c r="B5" s="87" t="s">
        <v>60</v>
      </c>
    </row>
    <row r="6" spans="2:13" ht="27.75" customHeight="1">
      <c r="B6" s="53" t="s">
        <v>80</v>
      </c>
      <c r="C6" s="53" t="s">
        <v>71</v>
      </c>
    </row>
    <row r="7" spans="2:13" ht="27.75" customHeight="1">
      <c r="B7" s="53" t="s">
        <v>61</v>
      </c>
      <c r="C7" s="53" t="s">
        <v>72</v>
      </c>
    </row>
    <row r="8" spans="2:13" ht="27.75" customHeight="1">
      <c r="B8" s="53" t="s">
        <v>62</v>
      </c>
      <c r="C8" s="53" t="s">
        <v>73</v>
      </c>
    </row>
    <row r="9" spans="2:13" ht="27.75" customHeight="1">
      <c r="B9" s="53" t="s">
        <v>63</v>
      </c>
      <c r="C9" s="53" t="s">
        <v>74</v>
      </c>
    </row>
    <row r="10" spans="2:13" ht="27.75" customHeight="1">
      <c r="B10" s="53" t="s">
        <v>64</v>
      </c>
      <c r="C10" s="53" t="s">
        <v>75</v>
      </c>
    </row>
    <row r="12" spans="2:13" ht="27.75" customHeight="1">
      <c r="B12" s="87" t="s">
        <v>65</v>
      </c>
    </row>
    <row r="13" spans="2:13" ht="27.75" customHeight="1">
      <c r="B13" s="41" t="s">
        <v>66</v>
      </c>
    </row>
    <row r="14" spans="2:13" ht="27.75" customHeight="1">
      <c r="B14" s="53" t="s">
        <v>67</v>
      </c>
      <c r="C14" s="53" t="s">
        <v>76</v>
      </c>
    </row>
    <row r="15" spans="2:13" ht="27.75" customHeight="1">
      <c r="B15" s="53" t="s">
        <v>68</v>
      </c>
      <c r="C15" s="53" t="s">
        <v>77</v>
      </c>
    </row>
    <row r="16" spans="2:13" ht="27.75" customHeight="1">
      <c r="B16" s="53" t="s">
        <v>69</v>
      </c>
      <c r="C16" s="53" t="s">
        <v>78</v>
      </c>
    </row>
    <row r="17" spans="2:3" ht="27.75" customHeight="1">
      <c r="B17" s="53" t="s">
        <v>70</v>
      </c>
      <c r="C17" s="53" t="s">
        <v>79</v>
      </c>
    </row>
    <row r="18" spans="2:3" ht="27.75" customHeight="1">
      <c r="B18" s="41"/>
    </row>
  </sheetData>
  <phoneticPr fontId="2"/>
  <printOptions horizontalCentered="1"/>
  <pageMargins left="0.59055118110236227" right="0.59055118110236227" top="0.59055118110236227" bottom="0.59055118110236227" header="0.39370078740157483" footer="0.3937007874015748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55CDC9-C146-469C-BD1E-D235950EAF29}">
  <ds:schemaRefs>
    <ds:schemaRef ds:uri="http://schemas.microsoft.com/sharepoint/v3/contenttype/forms"/>
  </ds:schemaRefs>
</ds:datastoreItem>
</file>

<file path=customXml/itemProps2.xml><?xml version="1.0" encoding="utf-8"?>
<ds:datastoreItem xmlns:ds="http://schemas.openxmlformats.org/officeDocument/2006/customXml" ds:itemID="{360FF4B4-88A9-4B8E-A928-82CC5C51B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E696F9-3BBD-4B5F-B0DE-9E3A998D5A1E}">
  <ds:schemaRefs>
    <ds:schemaRef ds:uri="http://schemas.microsoft.com/office/infopath/2007/PartnerControls"/>
    <ds:schemaRef ds:uri="http://purl.org/dc/terms/"/>
    <ds:schemaRef ds:uri="http://purl.org/dc/dcmitype/"/>
    <ds:schemaRef ds:uri="http://schemas.microsoft.com/office/2006/metadata/properties"/>
    <ds:schemaRef ds:uri="fedbd109-94e1-4dab-9b5e-022f1758dbc5"/>
    <ds:schemaRef ds:uri="http://purl.org/dc/elements/1.1/"/>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59</vt:i4>
      </vt:variant>
    </vt:vector>
  </HeadingPairs>
  <TitlesOfParts>
    <vt:vector size="64" baseType="lpstr">
      <vt:lpstr>様式4(設備)</vt:lpstr>
      <vt:lpstr>設備（記載例）</vt:lpstr>
      <vt:lpstr>事業区分</vt:lpstr>
      <vt:lpstr>補助率</vt:lpstr>
      <vt:lpstr>作成要領</vt:lpstr>
      <vt:lpstr>_１__ア</vt:lpstr>
      <vt:lpstr>_１__イ</vt:lpstr>
      <vt:lpstr>_１０__ア</vt:lpstr>
      <vt:lpstr>_１０__イ</vt:lpstr>
      <vt:lpstr>_１１</vt:lpstr>
      <vt:lpstr>_１２__ア</vt:lpstr>
      <vt:lpstr>_１２__イ</vt:lpstr>
      <vt:lpstr>_１３__ア</vt:lpstr>
      <vt:lpstr>_１３__イ</vt:lpstr>
      <vt:lpstr>_１４__ア</vt:lpstr>
      <vt:lpstr>_１４__イ</vt:lpstr>
      <vt:lpstr>_１５__ア</vt:lpstr>
      <vt:lpstr>_１５__イ</vt:lpstr>
      <vt:lpstr>_１６__ア</vt:lpstr>
      <vt:lpstr>_１６__イ</vt:lpstr>
      <vt:lpstr>_１７__ア</vt:lpstr>
      <vt:lpstr>_１８__ア</vt:lpstr>
      <vt:lpstr>_１８__イ</vt:lpstr>
      <vt:lpstr>_１９__ア</vt:lpstr>
      <vt:lpstr>_１９__イ</vt:lpstr>
      <vt:lpstr>_２__ア</vt:lpstr>
      <vt:lpstr>_２__イ</vt:lpstr>
      <vt:lpstr>_２__ウ</vt:lpstr>
      <vt:lpstr>_２__エ</vt:lpstr>
      <vt:lpstr>_２０__ア</vt:lpstr>
      <vt:lpstr>_２０__イ</vt:lpstr>
      <vt:lpstr>_３__ア</vt:lpstr>
      <vt:lpstr>_３__イ</vt:lpstr>
      <vt:lpstr>_３__ウ</vt:lpstr>
      <vt:lpstr>_３__エ</vt:lpstr>
      <vt:lpstr>_４</vt:lpstr>
      <vt:lpstr>_５__ア</vt:lpstr>
      <vt:lpstr>_５__イ</vt:lpstr>
      <vt:lpstr>_６</vt:lpstr>
      <vt:lpstr>_７</vt:lpstr>
      <vt:lpstr>_８__ア</vt:lpstr>
      <vt:lpstr>_８__イ</vt:lpstr>
      <vt:lpstr>_９__ア</vt:lpstr>
      <vt:lpstr>_９__イ</vt:lpstr>
      <vt:lpstr>ICTを活用した産科医師少数地域に対する妊産婦モニタリング支援設備整備事業</vt:lpstr>
      <vt:lpstr>へき地・離島診療支援システム設備</vt:lpstr>
      <vt:lpstr>へき地医療拠点病院設備</vt:lpstr>
      <vt:lpstr>へき地患者輸送車_艇_</vt:lpstr>
      <vt:lpstr>へき地巡回診療車_船_</vt:lpstr>
      <vt:lpstr>へき地診療所</vt:lpstr>
      <vt:lpstr>へき地保健指導所設備</vt:lpstr>
      <vt:lpstr>奄美群島医療施設設備</vt:lpstr>
      <vt:lpstr>遠隔ICU体制整備促進事業</vt:lpstr>
      <vt:lpstr>遠隔医療設備</vt:lpstr>
      <vt:lpstr>沖施縄設医設療備</vt:lpstr>
      <vt:lpstr>過疎地域等特定診療所設備</vt:lpstr>
      <vt:lpstr>在宅人工呼吸器使用者非常用電源整備事業</vt:lpstr>
      <vt:lpstr>産科医療機関設備</vt:lpstr>
      <vt:lpstr>死亡時画像診断システム等設備</vt:lpstr>
      <vt:lpstr>実践的手術手技向上研修実施機関設備</vt:lpstr>
      <vt:lpstr>分娩設備取扱施設</vt:lpstr>
      <vt:lpstr>離島歯科巡回診療設備</vt:lpstr>
      <vt:lpstr>離島等患者宿泊施設設備</vt:lpstr>
      <vt:lpstr>臨床研修病院支援システム設備</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user</cp:lastModifiedBy>
  <cp:lastPrinted>2024-07-18T06:23:10Z</cp:lastPrinted>
  <dcterms:created xsi:type="dcterms:W3CDTF">2000-07-04T04:40:42Z</dcterms:created>
  <dcterms:modified xsi:type="dcterms:W3CDTF">2024-07-25T05:37:55Z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