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9040" windowHeight="11340" firstSheet="1" activeTab="2"/>
  </bookViews>
  <sheets>
    <sheet name="旭川市用" sheetId="48" state="hidden" r:id="rId1"/>
    <sheet name="CSV" sheetId="1" r:id="rId2"/>
    <sheet name="注意事項" sheetId="2" r:id="rId3"/>
    <sheet name="受領証" sheetId="3" r:id="rId4"/>
    <sheet name="１報告書" sheetId="47" r:id="rId5"/>
    <sheet name="２概要書" sheetId="50" r:id="rId6"/>
    <sheet name="①換気検査結果表" sheetId="16" r:id="rId7"/>
    <sheet name="②排煙検査結果表" sheetId="17" r:id="rId8"/>
    <sheet name="③非常用照明検査結果表" sheetId="18" r:id="rId9"/>
    <sheet name="④別表１（換気評価表）" sheetId="32" r:id="rId10"/>
    <sheet name="⑤別表２（換気測定表）" sheetId="20" r:id="rId11"/>
    <sheet name="⑥別表３（排煙記録表）" sheetId="29" r:id="rId12"/>
    <sheet name="⑦別表３ー２（排煙記録表【給気式】）" sheetId="30" r:id="rId13"/>
    <sheet name="⑧別表３ー３（排煙記録表【加圧式】）" sheetId="36" r:id="rId14"/>
    <sheet name="⑨別表４（非常用照明装置測定表）" sheetId="34" r:id="rId15"/>
    <sheet name="⑩別添（関係写真）" sheetId="35" r:id="rId16"/>
  </sheets>
  <definedNames>
    <definedName name="_xlnm.Print_Area" localSheetId="2">注意事項!$A$1:$C$11</definedName>
    <definedName name="_xlnm.Print_Area" localSheetId="3">受領証!$A$1:$AJ$52</definedName>
    <definedName name="_xlnm.Print_Area" localSheetId="6">'①換気検査結果表'!$A$1:$I$72</definedName>
    <definedName name="Z_C29C37A8_DF0E_47BB_8687_13818B7BD619_.wvu.PrintArea" localSheetId="6" hidden="1">'①換気検査結果表'!$A$2:$I$130</definedName>
    <definedName name="Z_C29C37A8_DF0E_47BB_8687_13818B7BD619_.wvu.PrintArea" localSheetId="7" hidden="1">'②排煙検査結果表'!$A$2:$I$203</definedName>
    <definedName name="Z_C29C37A8_DF0E_47BB_8687_13818B7BD619_.wvu.Rows" localSheetId="7" hidden="1">'②排煙検査結果表'!$164:$164</definedName>
    <definedName name="_xlnm.Print_Area" localSheetId="7">'②排煙検査結果表'!$A$1:$I$161</definedName>
    <definedName name="_xlnm.Print_Area" localSheetId="8">'③非常用照明検査結果表'!$A$1:$I$84</definedName>
    <definedName name="Z_C29C37A8_DF0E_47BB_8687_13818B7BD619_.wvu.PrintArea" localSheetId="8" hidden="1">'③非常用照明検査結果表'!$A$2:$I$85</definedName>
    <definedName name="Z_C29C37A8_DF0E_47BB_8687_13818B7BD619_.wvu.Rows" localSheetId="8" hidden="1">#REF!</definedName>
    <definedName name="_xlnm.Print_Area" localSheetId="10">'⑤別表２（換気測定表）'!$A$1:$I$19</definedName>
    <definedName name="Z_C29C37A8_DF0E_47BB_8687_13818B7BD619_.wvu.PrintArea" localSheetId="10" hidden="1">'⑤別表２（換気測定表）'!$A$1:$I$19</definedName>
    <definedName name="_xlnm.Print_Area" localSheetId="11">'⑥別表３（排煙記録表）'!$A$1:$BB$21</definedName>
    <definedName name="Z_C29C37A8_DF0E_47BB_8687_13818B7BD619_.wvu.PrintArea" localSheetId="11" hidden="1">#REF!</definedName>
    <definedName name="_xlnm.Print_Area" localSheetId="12">'⑦別表３ー２（排煙記録表【給気式】）'!$A$1:$BB$21</definedName>
    <definedName name="Z_C29C37A8_DF0E_47BB_8687_13818B7BD619_.wvu.PrintArea" localSheetId="12" hidden="1">#REF!</definedName>
    <definedName name="_xlnm.Print_Area" localSheetId="9">'④別表１（換気評価表）'!$A$1:$G$19</definedName>
    <definedName name="Z_C29C37A8_DF0E_47BB_8687_13818B7BD619_.wvu.PrintArea" localSheetId="9" hidden="1">'④別表１（換気評価表）'!$A$1:$G$19</definedName>
    <definedName name="_xlnm.Print_Area" localSheetId="14">'⑨別表４（非常用照明装置測定表）'!$A$1:$H$24</definedName>
    <definedName name="Z_C29C37A8_DF0E_47BB_8687_13818B7BD619_.wvu.PrintArea" localSheetId="14" hidden="1">#REF!</definedName>
    <definedName name="_xlnm.Print_Area" localSheetId="15">'⑩別添（関係写真）'!$A$1:$I$41</definedName>
    <definedName name="Z_C29C37A8_DF0E_47BB_8687_13818B7BD619_.wvu.PrintArea" localSheetId="15" hidden="1">#REF!</definedName>
    <definedName name="_xlnm.Print_Area" localSheetId="13">'⑧別表３ー３（排煙記録表【加圧式】）'!$A$1:$BB$47</definedName>
    <definedName name="Z_C29C37A8_DF0E_47BB_8687_13818B7BD619_.wvu.PrintArea" localSheetId="13" hidden="1">#REF!</definedName>
    <definedName name="OLE_LINK1" localSheetId="4">#REF!</definedName>
    <definedName name="Z_C29C37A8_DF0E_47BB_8687_13818B7BD619_.wvu.Cols" localSheetId="4" hidden="1">#REF!</definedName>
    <definedName name="_xlnm.Print_Area" localSheetId="4">'１報告書'!$A$1:$AN$283</definedName>
    <definedName name="Z_C29C37A8_DF0E_47BB_8687_13818B7BD619_.wvu.PrintArea" localSheetId="4" hidden="1">'１報告書'!$A$2:$AJ$258</definedName>
    <definedName name="Z_C29C37A8_DF0E_47BB_8687_13818B7BD619_.wvu.PrintArea" localSheetId="5" hidden="1">'２概要書'!$A$3:$AJ$217</definedName>
    <definedName name="OLE_LINK1" localSheetId="5">#REF!</definedName>
    <definedName name="Z_C29C37A8_DF0E_47BB_8687_13818B7BD619_.wvu.Cols" localSheetId="5" hidden="1">#REF!</definedName>
    <definedName name="_xlnm.Print_Area" localSheetId="5">'２概要書'!$A$1:$AN$218</definedName>
  </definedNames>
  <calcPr calcId="191029" concurrentCalc="1"/>
  <customWorkbookViews>
    <customWorkbookView name="換気" guid="{C29C37A8-DF0E-47BB-8687-13818B7BD619}" maximized="1" xWindow="-8" yWindow="-8" windowWidth="1936" windowHeight="1056" tabRatio="867" activeSheetId="19"/>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I2" authorId="0">
      <text>
        <r>
          <rPr>
            <sz val="11"/>
            <color auto="1"/>
            <rFont val="ＭＳ Ｐゴシック"/>
          </rPr>
          <t>窓口や郵送で提出の場合のみ，報告書に添えてください。</t>
        </r>
      </text>
    </comment>
  </commentList>
</comments>
</file>

<file path=xl/comments2.xml><?xml version="1.0" encoding="utf-8"?>
<comments xmlns="http://schemas.openxmlformats.org/spreadsheetml/2006/main">
  <authors>
    <author>作成者</author>
  </authors>
  <commentList>
    <comment ref="A102" authorId="0">
      <text>
        <r>
          <rPr>
            <sz val="9"/>
            <color auto="1"/>
            <rFont val="ＭＳ Ｐゴシック"/>
          </rPr>
          <t xml:space="preserve">【イ.無窓居室】では床面積の1/20の有効な開口部が無い換気上の無窓居室に設置された建築基準法上設置の必要がある換気設備について記入してください。
【ハ.居室等】は建築基準法第28条第3項に基づいて設置された換気設備について記入してください。ここでの居室等とは劇場等の居室（劇場，映画館，演劇場，観覧場，公会堂，集会場）を指します。
</t>
        </r>
      </text>
    </comment>
    <comment ref="A166" authorId="0">
      <text>
        <r>
          <rPr>
            <sz val="9"/>
            <color auto="1"/>
            <rFont val="ＭＳ Ｐゴシック"/>
          </rPr>
          <t>基本的に排煙設備の検査にあたっては，排煙口と排煙機の排煙出口両方の風量を測定し，別表3を埋めてください。排煙出口が外壁にあり測定が困難である等の場合には排煙口での測定でも構いません。
また，特別避難階段の附室や非常用EVの乗降ロビーについては排煙口における風量の規定がないため，排煙出口のみの測定になります。</t>
        </r>
      </text>
    </comment>
    <comment ref="A228" authorId="0">
      <text>
        <r>
          <rPr>
            <sz val="9"/>
            <color auto="1"/>
            <rFont val="ＭＳ Ｐゴシック"/>
          </rPr>
          <t>非常用照明が点灯しているかどうかは全ての非常用照明装置について確認を行う必要があります。
照度の測定については廊下や階段等の避難を行う際に重要で，かつ光源から離れた場所（非常用照明装置同士の中間地点など）を検査者が選定し，実施してください。
照度の測定については全ての非常用照明装置に対して行う必要はありませんが，「避難上必要となる部分のうち最も暗い部分」について検査者が判断の上，検査箇所・検査数を決めてください。</t>
        </r>
      </text>
    </comment>
    <comment ref="F266" authorId="0">
      <text>
        <r>
          <rPr>
            <sz val="9"/>
            <color auto="1"/>
            <rFont val="ＭＳ Ｐゴシック"/>
          </rPr>
          <t>異常作動など</t>
        </r>
      </text>
    </comment>
    <comment ref="O266" authorId="0">
      <text>
        <r>
          <rPr>
            <sz val="9"/>
            <color auto="1"/>
            <rFont val="ＭＳ Ｐゴシック"/>
          </rPr>
          <t>不明な場合は「不明」と記入</t>
        </r>
      </text>
    </comment>
    <comment ref="K125" authorId="0">
      <text>
        <r>
          <rPr>
            <sz val="9"/>
            <color auto="1"/>
            <rFont val="ＭＳ Ｐゴシック"/>
          </rPr>
          <t>防火ダンパーの有無についても，記入を忘れずにお願いします</t>
        </r>
      </text>
    </comment>
    <comment ref="V206" authorId="0">
      <text>
        <r>
          <rPr>
            <sz val="9"/>
            <color auto="1"/>
            <rFont val="ＭＳ Ｐゴシック"/>
          </rPr>
          <t>建築設備検査員は記入不要</t>
        </r>
      </text>
    </comment>
    <comment ref="V145" authorId="0">
      <text>
        <r>
          <rPr>
            <sz val="9"/>
            <color auto="1"/>
            <rFont val="ＭＳ Ｐゴシック"/>
          </rPr>
          <t>建築設備検査員は記入不要</t>
        </r>
      </text>
    </comment>
    <comment ref="V81" authorId="0">
      <text>
        <r>
          <rPr>
            <sz val="9"/>
            <color auto="1"/>
            <rFont val="ＭＳ Ｐゴシック"/>
          </rPr>
          <t>建築設備検査員は記入不要</t>
        </r>
      </text>
    </comment>
    <comment ref="U40" authorId="0">
      <text>
        <r>
          <rPr>
            <sz val="11"/>
            <color auto="1"/>
            <rFont val="ＭＳ Ｐゴシック"/>
          </rPr>
          <t>第二面の「指摘の内容」で全ての「既存不適格」欄にチェックが入った場合に，第一面も「既存不適格」欄にチェックが入ります。</t>
        </r>
      </text>
    </comment>
    <comment ref="V91" authorId="0">
      <text>
        <r>
          <rPr>
            <sz val="9"/>
            <color auto="1"/>
            <rFont val="ＭＳ Ｐゴシック"/>
          </rPr>
          <t>建築設備検査員は記入不要</t>
        </r>
      </text>
    </comment>
    <comment ref="V155" authorId="0">
      <text>
        <r>
          <rPr>
            <sz val="9"/>
            <color auto="1"/>
            <rFont val="ＭＳ Ｐゴシック"/>
          </rPr>
          <t>建築設備検査員は記入不要</t>
        </r>
      </text>
    </comment>
    <comment ref="V216" authorId="0">
      <text>
        <r>
          <rPr>
            <sz val="9"/>
            <color auto="1"/>
            <rFont val="ＭＳ Ｐゴシック"/>
          </rPr>
          <t>建築設備検査員は記入不要</t>
        </r>
      </text>
    </comment>
  </commentList>
</comments>
</file>

<file path=xl/comments3.xml><?xml version="1.0" encoding="utf-8"?>
<comments xmlns="http://schemas.openxmlformats.org/spreadsheetml/2006/main">
  <authors>
    <author>作成者</author>
  </authors>
  <commentList>
    <comment ref="C47" authorId="0">
      <text>
        <r>
          <rPr>
            <sz val="11"/>
            <color auto="1"/>
            <rFont val="ＭＳ Ｐゴシック"/>
          </rPr>
          <t xml:space="preserve">旭川市建築基準法施行細則より自然換気設備は対象としていません
</t>
        </r>
      </text>
    </comment>
  </commentList>
</comments>
</file>

<file path=xl/sharedStrings.xml><?xml version="1.0" encoding="utf-8"?>
<sst xmlns="http://schemas.openxmlformats.org/spreadsheetml/2006/main" xmlns:r="http://schemas.openxmlformats.org/officeDocument/2006/relationships" count="1367" uniqueCount="1367">
  <si>
    <t>⑥</t>
  </si>
  <si>
    <t>空気調和設備の設置の状況</t>
    <rPh sb="0" eb="2">
      <t>クウキ</t>
    </rPh>
    <rPh sb="2" eb="4">
      <t>チョウワ</t>
    </rPh>
    <rPh sb="4" eb="6">
      <t>セツビ</t>
    </rPh>
    <rPh sb="7" eb="9">
      <t>セッチ</t>
    </rPh>
    <rPh sb="10" eb="12">
      <t>ジョウキョウ</t>
    </rPh>
    <phoneticPr fontId="19"/>
  </si>
  <si>
    <t>×換気設備の検査者（代）－勤務先登録番号</t>
  </si>
  <si>
    <t xml:space="preserve">非常用電源分岐回路の表示の状況 </t>
    <rPh sb="0" eb="3">
      <t>ヒジョウヨウ</t>
    </rPh>
    <rPh sb="3" eb="5">
      <t>デンゲン</t>
    </rPh>
    <rPh sb="5" eb="7">
      <t>ブンキ</t>
    </rPh>
    <rPh sb="7" eb="9">
      <t>カイロ</t>
    </rPh>
    <rPh sb="10" eb="12">
      <t>ヒョウジ</t>
    </rPh>
    <phoneticPr fontId="19"/>
  </si>
  <si>
    <t>照度</t>
    <rPh sb="0" eb="2">
      <t>ショウド</t>
    </rPh>
    <phoneticPr fontId="19"/>
  </si>
  <si>
    <t>第三十六号の七様式（第六条、第六条の二の二、第六条の三、第十一条の三関係）（Ａ４）</t>
  </si>
  <si>
    <t>考えられる原因（排煙）１</t>
  </si>
  <si>
    <t>規定風量（㎥/min）</t>
  </si>
  <si>
    <t>（その他の検査者）</t>
    <rPh sb="5" eb="7">
      <t>ケンサ</t>
    </rPh>
    <phoneticPr fontId="19"/>
  </si>
  <si>
    <t>(1)</t>
  </si>
  <si>
    <t>⑫</t>
  </si>
  <si>
    <t>山梨県</t>
  </si>
  <si>
    <t>受付日</t>
    <rPh sb="0" eb="3">
      <t>うけつけび</t>
    </rPh>
    <phoneticPr fontId="20" type="Hiragana"/>
  </si>
  <si>
    <t>延べ面積</t>
  </si>
  <si>
    <t>×非常用照明の検査者（代）－勤務先知事登録名</t>
  </si>
  <si>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9"/>
  </si>
  <si>
    <t>(35)</t>
  </si>
  <si>
    <r>
      <t>　「担当検査者番号」欄は、「検査に関与した検査者」欄で記入した番号、記号等を記入してください。ただし、当該建築設備の検査を行った検査者が１人の場合は</t>
    </r>
    <r>
      <rPr>
        <sz val="8"/>
        <color auto="1"/>
        <rFont val="ＭＳ 明朝"/>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9"/>
  </si>
  <si>
    <t>提出日を入力してください</t>
  </si>
  <si>
    <t>⑬</t>
  </si>
  <si>
    <t>煙排出口の周囲の状況</t>
    <rPh sb="2" eb="3">
      <t>デ</t>
    </rPh>
    <rPh sb="8" eb="10">
      <t>ジョウキョウ</t>
    </rPh>
    <phoneticPr fontId="19"/>
  </si>
  <si>
    <t>福岡県</t>
  </si>
  <si>
    <t>電池内蔵形の蓄電池、電源別置形の蓄電池及び自家用発電装置</t>
    <rPh sb="4" eb="5">
      <t>カタ</t>
    </rPh>
    <rPh sb="14" eb="15">
      <t>カタ</t>
    </rPh>
    <rPh sb="19" eb="21">
      <t>オ</t>
    </rPh>
    <phoneticPr fontId="19"/>
  </si>
  <si>
    <t>給気送風機系統（機器番号等）</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</si>
  <si>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</si>
  <si>
    <t>（排煙設備）</t>
    <rPh sb="1" eb="3">
      <t>ハイエン</t>
    </rPh>
    <rPh sb="3" eb="5">
      <t>セツビ</t>
    </rPh>
    <phoneticPr fontId="19"/>
  </si>
  <si>
    <t>換　気　方　式</t>
    <rPh sb="0" eb="1">
      <t>カン</t>
    </rPh>
    <rPh sb="2" eb="3">
      <t>キ</t>
    </rPh>
    <rPh sb="4" eb="5">
      <t>カタ</t>
    </rPh>
    <rPh sb="6" eb="7">
      <t>シキ</t>
    </rPh>
    <phoneticPr fontId="19"/>
  </si>
  <si>
    <r>
      <t>給気機の</t>
    </r>
    <r>
      <rPr>
        <sz val="8"/>
        <color auto="1"/>
        <rFont val="ＭＳ 明朝"/>
      </rPr>
      <t>外気取入口及び排気機の排気口の取付けの状況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19"/>
  </si>
  <si>
    <t>【ニ．その他特記事項】</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</si>
  <si>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</si>
  <si>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排煙設備</t>
    <rPh sb="0" eb="2">
      <t>ハイエン</t>
    </rPh>
    <rPh sb="2" eb="4">
      <t>セツビ</t>
    </rPh>
    <phoneticPr fontId="19"/>
  </si>
  <si>
    <t>照度の状況</t>
    <rPh sb="0" eb="2">
      <t>ショウド</t>
    </rPh>
    <rPh sb="3" eb="5">
      <t>ジョウキョウ</t>
    </rPh>
    <phoneticPr fontId="19"/>
  </si>
  <si>
    <t>和歌山県知事</t>
  </si>
  <si>
    <t>手動開放装置による開放の状況</t>
    <rPh sb="9" eb="11">
      <t>カイホウ</t>
    </rPh>
    <rPh sb="12" eb="14">
      <t>ジョウキョウ</t>
    </rPh>
    <phoneticPr fontId="19"/>
  </si>
  <si>
    <t>分電盤</t>
  </si>
  <si>
    <t>排煙風道の材質</t>
    <rPh sb="0" eb="2">
      <t>ハイエン</t>
    </rPh>
    <rPh sb="2" eb="4">
      <t>フウドウ</t>
    </rPh>
    <rPh sb="5" eb="7">
      <t>ザイシツ</t>
    </rPh>
    <phoneticPr fontId="19"/>
  </si>
  <si>
    <t>（非常用の照明装置）</t>
    <rPh sb="1" eb="4">
      <t>ヒジョウヨウ</t>
    </rPh>
    <rPh sb="5" eb="7">
      <t>ショウメイ</t>
    </rPh>
    <rPh sb="7" eb="9">
      <t>ソウチ</t>
    </rPh>
    <phoneticPr fontId="19"/>
  </si>
  <si>
    <t>セル始動用蓄電池及び電気ケーブルの接続の状況</t>
    <rPh sb="10" eb="12">
      <t>デンキ</t>
    </rPh>
    <phoneticPr fontId="19"/>
  </si>
  <si>
    <t>(51)</t>
  </si>
  <si>
    <t>排煙口の排煙風量　　　　　　　　　　　　　　　　　　　　　　　　　　　　　　　　　</t>
    <rPh sb="6" eb="8">
      <t>フウリョウ</t>
    </rPh>
    <phoneticPr fontId="19"/>
  </si>
  <si>
    <t>栃木県</t>
  </si>
  <si>
    <t>その他の検査者</t>
    <rPh sb="2" eb="3">
      <t>タ</t>
    </rPh>
    <rPh sb="4" eb="7">
      <t>ケンサシャ</t>
    </rPh>
    <phoneticPr fontId="19"/>
  </si>
  <si>
    <t>入力箇所について不備がある場合は"NG"と表示されます
また、右の簡易入力チェックで、入力状況を確認できます
記入方法については以下とページ下部の（注意）をお読みください</t>
    <rPh sb="0" eb="4">
      <t>ニュウリョクカショ</t>
    </rPh>
    <rPh sb="8" eb="10">
      <t>フビ</t>
    </rPh>
    <rPh sb="13" eb="15">
      <t>バアイ</t>
    </rPh>
    <rPh sb="21" eb="23">
      <t>ヒョウジ</t>
    </rPh>
    <rPh sb="29" eb="30">
      <t>ミギ</t>
    </rPh>
    <rPh sb="31" eb="35">
      <t>カンイニュウリョク</t>
    </rPh>
    <rPh sb="41" eb="45">
      <t>ニュウリョクジョウキョウ</t>
    </rPh>
    <rPh sb="46" eb="48">
      <t>カクニン</t>
    </rPh>
    <rPh sb="54" eb="56">
      <t>キニュウ</t>
    </rPh>
    <rPh sb="56" eb="58">
      <t>ホウホウ</t>
    </rPh>
    <rPh sb="63" eb="65">
      <t>イカ</t>
    </rPh>
    <rPh sb="69" eb="71">
      <t>カブ</t>
    </rPh>
    <rPh sb="73" eb="75">
      <t>チュウイ</t>
    </rPh>
    <rPh sb="78" eb="79">
      <t>ヨ</t>
    </rPh>
    <phoneticPr fontId="19"/>
  </si>
  <si>
    <t>充電器</t>
    <rPh sb="0" eb="3">
      <t>ジュウデンキ</t>
    </rPh>
    <phoneticPr fontId="19"/>
  </si>
  <si>
    <t xml:space="preserve">照明器具  </t>
  </si>
  <si>
    <t>不具合記録（換気）[有]</t>
    <rPh sb="0" eb="3">
      <t>フグアイ</t>
    </rPh>
    <rPh sb="3" eb="5">
      <t>キロク</t>
    </rPh>
    <phoneticPr fontId="19"/>
  </si>
  <si>
    <t>配線</t>
  </si>
  <si>
    <t>新潟県</t>
  </si>
  <si>
    <t>日</t>
    <rPh sb="0" eb="1">
      <t>ニチ</t>
    </rPh>
    <phoneticPr fontId="19"/>
  </si>
  <si>
    <t xml:space="preserve">配電管等の防火区画貫通措置の状況（隠蔽部分及び埋設部分を除く。） </t>
    <rPh sb="11" eb="13">
      <t>ソチ</t>
    </rPh>
    <rPh sb="21" eb="23">
      <t>オ</t>
    </rPh>
    <phoneticPr fontId="19"/>
  </si>
  <si>
    <t>電源別置形の蓄電池及び自家用発電装置</t>
    <rPh sb="4" eb="5">
      <t>カタ</t>
    </rPh>
    <rPh sb="9" eb="11">
      <t>オ</t>
    </rPh>
    <phoneticPr fontId="19"/>
  </si>
  <si>
    <t>徳島県知事</t>
  </si>
  <si>
    <t>(2)</t>
  </si>
  <si>
    <t>【３.検査日等】</t>
    <rPh sb="3" eb="6">
      <t>ケンサビ</t>
    </rPh>
    <rPh sb="6" eb="7">
      <t>ナド</t>
    </rPh>
    <phoneticPr fontId="19"/>
  </si>
  <si>
    <t>前回の検査に関する書類の写し[有]</t>
    <rPh sb="6" eb="7">
      <t>カン</t>
    </rPh>
    <rPh sb="9" eb="11">
      <t>ショルイ</t>
    </rPh>
    <rPh sb="12" eb="13">
      <t>ウツ</t>
    </rPh>
    <rPh sb="15" eb="16">
      <t>アリ</t>
    </rPh>
    <phoneticPr fontId="19"/>
  </si>
  <si>
    <t>煙感知器による連動の状況</t>
    <rPh sb="10" eb="12">
      <t>ジョウキョウ</t>
    </rPh>
    <phoneticPr fontId="19"/>
  </si>
  <si>
    <t>⑧</t>
  </si>
  <si>
    <t>中央管理室における制御及び作動状態の監視の状況</t>
    <rPh sb="4" eb="5">
      <t>シツ</t>
    </rPh>
    <rPh sb="11" eb="12">
      <t>オヨ</t>
    </rPh>
    <rPh sb="15" eb="17">
      <t>ジョウタイ</t>
    </rPh>
    <rPh sb="18" eb="20">
      <t>カンシ</t>
    </rPh>
    <rPh sb="21" eb="23">
      <t>ジョウキョウ</t>
    </rPh>
    <phoneticPr fontId="19"/>
  </si>
  <si>
    <t>充電器室の防火区画等の貫通措置の状況</t>
    <rPh sb="0" eb="2">
      <t>ジュウデン</t>
    </rPh>
    <rPh sb="2" eb="3">
      <t>キ</t>
    </rPh>
    <rPh sb="3" eb="4">
      <t>シツ</t>
    </rPh>
    <rPh sb="5" eb="7">
      <t>ボウカ</t>
    </rPh>
    <rPh sb="11" eb="13">
      <t>カンツウ</t>
    </rPh>
    <phoneticPr fontId="19"/>
  </si>
  <si>
    <t>R7.7.1ver</t>
  </si>
  <si>
    <t>階段（蓄電池＿別置型）</t>
  </si>
  <si>
    <t>　この書類は、建築物ごとに作成してください。</t>
    <rPh sb="7" eb="10">
      <t>ケンチクブツ</t>
    </rPh>
    <phoneticPr fontId="19"/>
  </si>
  <si>
    <t>非常用エレベーターの昇降路又は乗降ロビー[無]</t>
    <rPh sb="21" eb="22">
      <t>ム</t>
    </rPh>
    <phoneticPr fontId="19"/>
  </si>
  <si>
    <t>⑤</t>
  </si>
  <si>
    <t>室）</t>
    <rPh sb="0" eb="1">
      <t>シツ</t>
    </rPh>
    <phoneticPr fontId="19"/>
  </si>
  <si>
    <t>電気回路の接続の状況</t>
  </si>
  <si>
    <t>改善(予定)年月（排煙）２</t>
  </si>
  <si>
    <t>測定機器メーカー名</t>
    <rPh sb="0" eb="2">
      <t>ソクテイ</t>
    </rPh>
    <rPh sb="2" eb="4">
      <t>キキ</t>
    </rPh>
    <rPh sb="8" eb="9">
      <t>メイ</t>
    </rPh>
    <phoneticPr fontId="19"/>
  </si>
  <si>
    <t>勤務先（非照＿代表）</t>
  </si>
  <si>
    <t>排煙機の外観</t>
  </si>
  <si>
    <t>(4)</t>
  </si>
  <si>
    <t>石川県</t>
  </si>
  <si>
    <t>⑮</t>
  </si>
  <si>
    <t>⑦</t>
  </si>
  <si>
    <t>(10)</t>
  </si>
  <si>
    <t>圧力調整装置の大きさ及び位置</t>
    <rPh sb="0" eb="2">
      <t>アツリョク</t>
    </rPh>
    <rPh sb="2" eb="4">
      <t>チョウセイ</t>
    </rPh>
    <rPh sb="4" eb="6">
      <t>ソウチ</t>
    </rPh>
    <rPh sb="7" eb="8">
      <t>オオ</t>
    </rPh>
    <rPh sb="10" eb="11">
      <t>オヨ</t>
    </rPh>
    <rPh sb="12" eb="14">
      <t>イチ</t>
    </rPh>
    <phoneticPr fontId="19"/>
  </si>
  <si>
    <t>(5)</t>
  </si>
  <si>
    <t>上記以外の検査項目等</t>
    <rPh sb="0" eb="2">
      <t>ジョウキ</t>
    </rPh>
    <rPh sb="2" eb="4">
      <t>イガイ</t>
    </rPh>
    <rPh sb="5" eb="7">
      <t>ケンサ</t>
    </rPh>
    <rPh sb="7" eb="9">
      <t>コウモク</t>
    </rPh>
    <rPh sb="9" eb="10">
      <t>トウ</t>
    </rPh>
    <phoneticPr fontId="19"/>
  </si>
  <si>
    <t>その他(居室等)系統数</t>
    <rPh sb="8" eb="10">
      <t>ケイトウ</t>
    </rPh>
    <rPh sb="10" eb="11">
      <t>スウ</t>
    </rPh>
    <phoneticPr fontId="19"/>
  </si>
  <si>
    <t>切替回路</t>
    <rPh sb="0" eb="1">
      <t>キ</t>
    </rPh>
    <rPh sb="1" eb="2">
      <t>カ</t>
    </rPh>
    <rPh sb="2" eb="4">
      <t>カイロ</t>
    </rPh>
    <phoneticPr fontId="19"/>
  </si>
  <si>
    <t>④</t>
  </si>
  <si>
    <t>測定風量（㎥/ｈ）</t>
    <rPh sb="0" eb="2">
      <t>ソクテイ</t>
    </rPh>
    <rPh sb="2" eb="4">
      <t>フウリョウ</t>
    </rPh>
    <phoneticPr fontId="19"/>
  </si>
  <si>
    <t xml:space="preserve">電圧 </t>
  </si>
  <si>
    <t>富山県知事</t>
  </si>
  <si>
    <t>手動開放装置の操作方法の表示の状況</t>
    <rPh sb="15" eb="17">
      <t>ジョウキョウ</t>
    </rPh>
    <phoneticPr fontId="19"/>
  </si>
  <si>
    <t>　「不具合を把握した年月」欄は、当該不具合を把握した年月を記入してください。</t>
  </si>
  <si>
    <t>（</t>
  </si>
  <si>
    <t>LEDランプ（自動検査機器あり）</t>
    <rPh sb="7" eb="9">
      <t>ジドウ</t>
    </rPh>
    <rPh sb="9" eb="11">
      <t>ケンサ</t>
    </rPh>
    <rPh sb="11" eb="13">
      <t>キキ</t>
    </rPh>
    <phoneticPr fontId="19"/>
  </si>
  <si>
    <t>改善措置の概要等（非照）２</t>
  </si>
  <si>
    <t>常用の電源から蓄電池設備への切替えの状況</t>
    <rPh sb="0" eb="2">
      <t>ジョウヨウ</t>
    </rPh>
    <rPh sb="3" eb="5">
      <t>デンゲン</t>
    </rPh>
    <phoneticPr fontId="19"/>
  </si>
  <si>
    <t>灯</t>
    <rPh sb="0" eb="1">
      <t>トウ</t>
    </rPh>
    <phoneticPr fontId="19"/>
  </si>
  <si>
    <r>
      <t>別表３　排煙風量測定記録表（Ａ４）</t>
    </r>
    <r>
      <rPr>
        <b/>
        <vertAlign val="superscript"/>
        <sz val="10"/>
        <color theme="1"/>
        <rFont val="ＭＳ Ｐ明朝"/>
      </rPr>
      <t>＊注１）</t>
    </r>
  </si>
  <si>
    <t>蓄電池設備と自家用発電装置併用の場合の切替えの状況</t>
    <rPh sb="19" eb="20">
      <t>キ</t>
    </rPh>
    <rPh sb="20" eb="21">
      <t>カ</t>
    </rPh>
    <phoneticPr fontId="19"/>
  </si>
  <si>
    <t>空気逃し口の性能</t>
    <rPh sb="0" eb="2">
      <t>クウキ</t>
    </rPh>
    <rPh sb="2" eb="3">
      <t>ニガ</t>
    </rPh>
    <rPh sb="4" eb="5">
      <t>クチ</t>
    </rPh>
    <rPh sb="6" eb="8">
      <t>セイノウ</t>
    </rPh>
    <phoneticPr fontId="19"/>
  </si>
  <si>
    <t>(32)</t>
  </si>
  <si>
    <t>電池内蔵形の蓄電池</t>
    <rPh sb="4" eb="5">
      <t>カタ</t>
    </rPh>
    <rPh sb="6" eb="9">
      <t>チクデンチ</t>
    </rPh>
    <phoneticPr fontId="19"/>
  </si>
  <si>
    <t>資格（排煙＿代表）</t>
    <rPh sb="3" eb="5">
      <t>ハイエン</t>
    </rPh>
    <rPh sb="6" eb="8">
      <t>ダイヒョウ</t>
    </rPh>
    <phoneticPr fontId="19"/>
  </si>
  <si>
    <t>蓄電池（別置形）・自家用発電装置併用</t>
  </si>
  <si>
    <t>別表３－２　排煙風量測定記録表（Ａ４）　給気式（特殊な構造の排煙設備）</t>
  </si>
  <si>
    <t>山口県</t>
  </si>
  <si>
    <t>(8)</t>
  </si>
  <si>
    <t>配線及び充電ランプ</t>
    <rPh sb="2" eb="4">
      <t>オ</t>
    </rPh>
    <rPh sb="4" eb="6">
      <t>ジュウデン</t>
    </rPh>
    <phoneticPr fontId="19"/>
  </si>
  <si>
    <t>×非常用照明の検査者（その他）－登録</t>
    <rPh sb="1" eb="4">
      <t>ヒジョウヨウ</t>
    </rPh>
    <rPh sb="4" eb="6">
      <t>ショウメイ</t>
    </rPh>
    <rPh sb="13" eb="14">
      <t>タ</t>
    </rPh>
    <rPh sb="16" eb="18">
      <t>トウロク</t>
    </rPh>
    <phoneticPr fontId="19"/>
  </si>
  <si>
    <t>(14)</t>
  </si>
  <si>
    <t xml:space="preserve">充電ランプの点灯の状況 </t>
    <rPh sb="9" eb="11">
      <t>ジョウキョウ</t>
    </rPh>
    <phoneticPr fontId="19"/>
  </si>
  <si>
    <t>改善予定の有無（非照）[無]</t>
    <rPh sb="0" eb="2">
      <t>カイゼン</t>
    </rPh>
    <rPh sb="2" eb="4">
      <t>ヨテイ</t>
    </rPh>
    <rPh sb="5" eb="7">
      <t>ウム</t>
    </rPh>
    <rPh sb="12" eb="13">
      <t>ナ</t>
    </rPh>
    <phoneticPr fontId="19"/>
  </si>
  <si>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19"/>
  </si>
  <si>
    <t xml:space="preserve">誘導灯及び非常用照明兼用器具の専用回路の確保の状況 </t>
    <rPh sb="3" eb="5">
      <t>オ</t>
    </rPh>
    <rPh sb="5" eb="8">
      <t>ヒジョウヨウ</t>
    </rPh>
    <rPh sb="8" eb="10">
      <t>ショウメイ</t>
    </rPh>
    <phoneticPr fontId="19"/>
  </si>
  <si>
    <t>【９.非常用の照明装置の概要】</t>
  </si>
  <si>
    <t>電源別置形の蓄電池</t>
    <rPh sb="0" eb="2">
      <t>デンゲン</t>
    </rPh>
    <rPh sb="2" eb="3">
      <t>ベツ</t>
    </rPh>
    <rPh sb="3" eb="4">
      <t>オ</t>
    </rPh>
    <rPh sb="4" eb="5">
      <t>カタ</t>
    </rPh>
    <rPh sb="6" eb="9">
      <t>チクデンチ</t>
    </rPh>
    <phoneticPr fontId="19"/>
  </si>
  <si>
    <t>(23)</t>
  </si>
  <si>
    <t>法第28条第2項又は第3項に基づき換気設備が設けられた居室</t>
  </si>
  <si>
    <t>始動の状況</t>
    <rPh sb="3" eb="5">
      <t>ジョウキョウ</t>
    </rPh>
    <phoneticPr fontId="19"/>
  </si>
  <si>
    <t>(13)</t>
  </si>
  <si>
    <t>蓄電池室の防火区画等の貫通措置の状況</t>
    <rPh sb="0" eb="3">
      <t>チクデンチ</t>
    </rPh>
    <rPh sb="3" eb="4">
      <t>シツ</t>
    </rPh>
    <rPh sb="11" eb="13">
      <t>カンツウ</t>
    </rPh>
    <phoneticPr fontId="19"/>
  </si>
  <si>
    <t>C</t>
  </si>
  <si>
    <t>予定なし</t>
  </si>
  <si>
    <t>管理者フリガナ</t>
  </si>
  <si>
    <t>×排煙設備の検査者（代）－登録番号</t>
    <rPh sb="3" eb="5">
      <t>セツビ</t>
    </rPh>
    <rPh sb="10" eb="11">
      <t>ダイ</t>
    </rPh>
    <rPh sb="13" eb="15">
      <t>トウロク</t>
    </rPh>
    <rPh sb="15" eb="17">
      <t>バンゴウ</t>
    </rPh>
    <phoneticPr fontId="19"/>
  </si>
  <si>
    <t>排煙機　　　　　　　　　　　　　　</t>
  </si>
  <si>
    <t>年</t>
  </si>
  <si>
    <t>(3)</t>
  </si>
  <si>
    <t>必要有効換気量
（㎥/h）</t>
    <rPh sb="0" eb="2">
      <t>ヒツヨウ</t>
    </rPh>
    <rPh sb="2" eb="4">
      <t>ユウコウ</t>
    </rPh>
    <rPh sb="4" eb="6">
      <t>カンキ</t>
    </rPh>
    <rPh sb="6" eb="7">
      <t>リョウ</t>
    </rPh>
    <phoneticPr fontId="19"/>
  </si>
  <si>
    <t>氏名</t>
    <rPh sb="0" eb="1">
      <t>シ</t>
    </rPh>
    <rPh sb="1" eb="2">
      <t>メイ</t>
    </rPh>
    <phoneticPr fontId="19"/>
  </si>
  <si>
    <t>検査者リスト</t>
    <rPh sb="0" eb="3">
      <t>ケンサシャ</t>
    </rPh>
    <phoneticPr fontId="19"/>
  </si>
  <si>
    <t>排煙口の開放の状況</t>
    <rPh sb="0" eb="2">
      <t>ハイエン</t>
    </rPh>
    <rPh sb="2" eb="3">
      <t>クチ</t>
    </rPh>
    <rPh sb="4" eb="6">
      <t>カイホウ</t>
    </rPh>
    <rPh sb="7" eb="9">
      <t>ジョウキョウ</t>
    </rPh>
    <phoneticPr fontId="19"/>
  </si>
  <si>
    <t>(7)</t>
  </si>
  <si>
    <t>Ｖベルト</t>
  </si>
  <si>
    <t>【12.非常用の照明装置の検査者】</t>
  </si>
  <si>
    <t>福島県知事</t>
  </si>
  <si>
    <t>日本建物評価機構株式会社</t>
  </si>
  <si>
    <t>蓄電池の設置の状況</t>
    <rPh sb="4" eb="6">
      <t>セッチ</t>
    </rPh>
    <phoneticPr fontId="19"/>
  </si>
  <si>
    <t>換気型式(n）</t>
    <rPh sb="0" eb="2">
      <t>カンキ</t>
    </rPh>
    <rPh sb="2" eb="4">
      <t>カタシキ</t>
    </rPh>
    <phoneticPr fontId="19"/>
  </si>
  <si>
    <t>写真貼付</t>
    <rPh sb="0" eb="4">
      <t>シャシンハリツケ</t>
    </rPh>
    <phoneticPr fontId="19"/>
  </si>
  <si>
    <t>蓄電池の性能</t>
    <rPh sb="4" eb="6">
      <t>セイノウ</t>
    </rPh>
    <phoneticPr fontId="19"/>
  </si>
  <si>
    <t xml:space="preserve">電解液比重 </t>
    <rPh sb="0" eb="3">
      <t>デンカイエキ</t>
    </rPh>
    <rPh sb="3" eb="5">
      <t>ヒジュウ</t>
    </rPh>
    <phoneticPr fontId="19"/>
  </si>
  <si>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19"/>
  </si>
  <si>
    <t>(6)</t>
  </si>
  <si>
    <t>各居室の温度</t>
    <rPh sb="0" eb="1">
      <t>カク</t>
    </rPh>
    <rPh sb="1" eb="3">
      <t>キョシツ</t>
    </rPh>
    <phoneticPr fontId="19"/>
  </si>
  <si>
    <t>電解液の温度</t>
    <rPh sb="0" eb="3">
      <t>デンカイエキ</t>
    </rPh>
    <rPh sb="4" eb="6">
      <t>オンド</t>
    </rPh>
    <phoneticPr fontId="19"/>
  </si>
  <si>
    <t>管理用備考</t>
    <rPh sb="0" eb="3">
      <t>かんりよう</t>
    </rPh>
    <rPh sb="3" eb="5">
      <t>びこう</t>
    </rPh>
    <phoneticPr fontId="20" type="Hiragana"/>
  </si>
  <si>
    <t>キュービクルの取付けの状況</t>
    <rPh sb="7" eb="8">
      <t>ト</t>
    </rPh>
    <phoneticPr fontId="19"/>
  </si>
  <si>
    <t>整理番号</t>
    <rPh sb="0" eb="2">
      <t>セイリ</t>
    </rPh>
    <rPh sb="2" eb="4">
      <t>バンゴウ</t>
    </rPh>
    <phoneticPr fontId="19"/>
  </si>
  <si>
    <t>吸込口の周囲の状況</t>
    <rPh sb="0" eb="2">
      <t>スイコ</t>
    </rPh>
    <rPh sb="2" eb="3">
      <t>クチ</t>
    </rPh>
    <rPh sb="3" eb="4">
      <t>スイクチ</t>
    </rPh>
    <rPh sb="4" eb="6">
      <t>シュウイ</t>
    </rPh>
    <rPh sb="7" eb="9">
      <t>ジョウキョウ</t>
    </rPh>
    <phoneticPr fontId="19"/>
  </si>
  <si>
    <t>その他(無窓居室)室数</t>
    <rPh sb="9" eb="10">
      <t>シツ</t>
    </rPh>
    <rPh sb="10" eb="11">
      <t>スウ</t>
    </rPh>
    <phoneticPr fontId="19"/>
  </si>
  <si>
    <t>【ハ．非常用エレベーターの昇降路又は乗降ロビー】</t>
    <rPh sb="3" eb="6">
      <t>ヒジョウヨウ</t>
    </rPh>
    <rPh sb="13" eb="15">
      <t>ショウコウ</t>
    </rPh>
    <rPh sb="15" eb="16">
      <t>ロ</t>
    </rPh>
    <rPh sb="16" eb="17">
      <t>マタ</t>
    </rPh>
    <rPh sb="18" eb="20">
      <t>ジョウコウ</t>
    </rPh>
    <phoneticPr fontId="19"/>
  </si>
  <si>
    <t>自家用発電装置</t>
    <rPh sb="0" eb="2">
      <t>ジカ</t>
    </rPh>
    <phoneticPr fontId="19"/>
  </si>
  <si>
    <t>×排煙設備の不具合の発生状況－改善の状況（排煙）－改善予定－年</t>
    <rPh sb="6" eb="9">
      <t>フグアイ</t>
    </rPh>
    <rPh sb="10" eb="12">
      <t>ハッセイ</t>
    </rPh>
    <rPh sb="12" eb="14">
      <t>ジョウキョウ</t>
    </rPh>
    <rPh sb="15" eb="17">
      <t>カイゼン</t>
    </rPh>
    <rPh sb="18" eb="20">
      <t>ジョウキョウ</t>
    </rPh>
    <rPh sb="25" eb="27">
      <t>カイゼン</t>
    </rPh>
    <rPh sb="27" eb="29">
      <t>ヨテイ</t>
    </rPh>
    <rPh sb="30" eb="31">
      <t>ネン</t>
    </rPh>
    <phoneticPr fontId="19"/>
  </si>
  <si>
    <t>自家用発電機室の防火区画等の貫通措置の状況</t>
    <rPh sb="8" eb="10">
      <t>ボウカ</t>
    </rPh>
    <rPh sb="10" eb="12">
      <t>クカク</t>
    </rPh>
    <rPh sb="12" eb="13">
      <t>トウ</t>
    </rPh>
    <rPh sb="14" eb="16">
      <t>カンツウ</t>
    </rPh>
    <rPh sb="16" eb="18">
      <t>ソチ</t>
    </rPh>
    <rPh sb="19" eb="21">
      <t>ジョウキョウ</t>
    </rPh>
    <phoneticPr fontId="19"/>
  </si>
  <si>
    <t>【９.排煙設備の概要】</t>
  </si>
  <si>
    <t>滋賀県知事</t>
  </si>
  <si>
    <t>⑨</t>
  </si>
  <si>
    <r>
      <t>　「担当検査者番号」欄は、「検査に関与した検査者」欄で記入した番号、記号等を記入してください。ただし、当該建築設備の検査を行った検査者が１人の場合は、記入</t>
    </r>
    <r>
      <rPr>
        <sz val="8"/>
        <color auto="1"/>
        <rFont val="ＭＳ 明朝"/>
      </rPr>
      <t>不要です。</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9"/>
  </si>
  <si>
    <t>別表４　非常用の照明装置の照度測定表（Ａ４）</t>
  </si>
  <si>
    <t>各居室の給気口及び排気口の取付けの状況</t>
    <rPh sb="0" eb="1">
      <t>カク</t>
    </rPh>
    <rPh sb="1" eb="3">
      <t>キョシツ</t>
    </rPh>
    <rPh sb="7" eb="8">
      <t>オヨ</t>
    </rPh>
    <rPh sb="17" eb="19">
      <t>ジョウキョウ</t>
    </rPh>
    <phoneticPr fontId="19"/>
  </si>
  <si>
    <t>発電機の発電容量</t>
  </si>
  <si>
    <t>中央管理室における制御及び作動状態の監視の状況</t>
    <rPh sb="4" eb="5">
      <t>シツ</t>
    </rPh>
    <rPh sb="11" eb="12">
      <t>オヨ</t>
    </rPh>
    <rPh sb="15" eb="17">
      <t>ジョウタイ</t>
    </rPh>
    <rPh sb="21" eb="23">
      <t>ジョウキョウ</t>
    </rPh>
    <phoneticPr fontId="19"/>
  </si>
  <si>
    <t>(11)</t>
  </si>
  <si>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19"/>
  </si>
  <si>
    <t>給気送風機銘板表示</t>
  </si>
  <si>
    <t>排気の状況</t>
  </si>
  <si>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9"/>
  </si>
  <si>
    <t>検　査　項　目　等</t>
    <rPh sb="8" eb="9">
      <t>トウ</t>
    </rPh>
    <phoneticPr fontId="19"/>
  </si>
  <si>
    <t>×排煙設備の不具合の発生状況－改善の状況（排煙）－改善予定－和暦</t>
    <rPh sb="6" eb="9">
      <t>フグアイ</t>
    </rPh>
    <rPh sb="10" eb="12">
      <t>ハッセイ</t>
    </rPh>
    <rPh sb="12" eb="14">
      <t>ジョウキョウ</t>
    </rPh>
    <rPh sb="15" eb="17">
      <t>カイゼン</t>
    </rPh>
    <rPh sb="18" eb="20">
      <t>ジョウキョウ</t>
    </rPh>
    <rPh sb="25" eb="27">
      <t>カイゼン</t>
    </rPh>
    <rPh sb="27" eb="29">
      <t>ヨテイ</t>
    </rPh>
    <rPh sb="30" eb="32">
      <t>ワレキ</t>
    </rPh>
    <phoneticPr fontId="19"/>
  </si>
  <si>
    <t>【イ．所在地】</t>
  </si>
  <si>
    <t>検証法の適用がある場合は入力してください</t>
    <rPh sb="0" eb="3">
      <t>ケンショウホウ</t>
    </rPh>
    <rPh sb="4" eb="6">
      <t>テキヨウ</t>
    </rPh>
    <rPh sb="9" eb="11">
      <t>バアイ</t>
    </rPh>
    <rPh sb="12" eb="14">
      <t>ニュウリョク</t>
    </rPh>
    <phoneticPr fontId="19"/>
  </si>
  <si>
    <t>(52)</t>
  </si>
  <si>
    <t>　「既存不適格」欄は、「要是正」欄に○印を記入した場合で、建築基準法第３条第２項の規定の適用を受けているものであることが確認されたときは、○印を記入してください。</t>
  </si>
  <si>
    <t>⑩</t>
  </si>
  <si>
    <t>計器類及びランプ類の指示及び点灯の状況</t>
  </si>
  <si>
    <t>給気口、給気筒、排気口、排気筒、排気フード及び煙突の大きさ</t>
    <rPh sb="21" eb="23">
      <t>オ</t>
    </rPh>
    <phoneticPr fontId="19"/>
  </si>
  <si>
    <t>特殊な構造の排煙
設備の給気送風機の性能</t>
  </si>
  <si>
    <t>非常用エレベーターの乗降ロビーの用に供する付室[吸引式]</t>
    <rPh sb="24" eb="26">
      <t>キュウイン</t>
    </rPh>
    <rPh sb="26" eb="27">
      <t>シキ</t>
    </rPh>
    <phoneticPr fontId="19"/>
  </si>
  <si>
    <t>⑪</t>
  </si>
  <si>
    <t>冷却塔と建築物の他の部分との離隔距離</t>
  </si>
  <si>
    <t>自家用発電装置　　</t>
  </si>
  <si>
    <t>区画避難安全検証法</t>
  </si>
  <si>
    <t>測定年月日</t>
    <rPh sb="0" eb="2">
      <t>ソクテイ</t>
    </rPh>
    <rPh sb="2" eb="5">
      <t>ネンガッピ</t>
    </rPh>
    <phoneticPr fontId="19"/>
  </si>
  <si>
    <t>、</t>
  </si>
  <si>
    <t>（理由</t>
  </si>
  <si>
    <t>栃木県知事</t>
  </si>
  <si>
    <t>検査結果表</t>
    <rPh sb="0" eb="2">
      <t>ケンサ</t>
    </rPh>
    <rPh sb="2" eb="5">
      <t>ケッカヒョウ</t>
    </rPh>
    <phoneticPr fontId="19"/>
  </si>
  <si>
    <t>型式番号等</t>
    <rPh sb="0" eb="2">
      <t>カタシキ</t>
    </rPh>
    <rPh sb="2" eb="4">
      <t>バンゴウ</t>
    </rPh>
    <rPh sb="4" eb="5">
      <t>トウ</t>
    </rPh>
    <phoneticPr fontId="19"/>
  </si>
  <si>
    <t>判　定</t>
    <rPh sb="0" eb="1">
      <t>ハン</t>
    </rPh>
    <rPh sb="2" eb="3">
      <t>サダム</t>
    </rPh>
    <phoneticPr fontId="19"/>
  </si>
  <si>
    <t>指摘なし・要是正</t>
  </si>
  <si>
    <t>別表２　換気設備を設けるべき調理室等の換気風量測定表（Ａ４）</t>
    <rPh sb="0" eb="2">
      <t>ベッピョウ</t>
    </rPh>
    <phoneticPr fontId="19"/>
  </si>
  <si>
    <t>(53)</t>
  </si>
  <si>
    <t>【イ．避難安全検証法等の適用】</t>
    <rPh sb="3" eb="5">
      <t>ヒナン</t>
    </rPh>
    <rPh sb="5" eb="7">
      <t>アンゼン</t>
    </rPh>
    <rPh sb="7" eb="10">
      <t>ケンショウホウ</t>
    </rPh>
    <rPh sb="10" eb="11">
      <t>トウ</t>
    </rPh>
    <rPh sb="12" eb="14">
      <t>テキヨウ</t>
    </rPh>
    <phoneticPr fontId="19"/>
  </si>
  <si>
    <t>室番（場所）</t>
    <rPh sb="0" eb="1">
      <t>シツ</t>
    </rPh>
    <rPh sb="1" eb="2">
      <t>バン</t>
    </rPh>
    <rPh sb="3" eb="5">
      <t>バショ</t>
    </rPh>
    <phoneticPr fontId="19"/>
  </si>
  <si>
    <t>使用器具</t>
    <rPh sb="0" eb="2">
      <t>シヨウ</t>
    </rPh>
    <rPh sb="2" eb="4">
      <t>キグ</t>
    </rPh>
    <phoneticPr fontId="19"/>
  </si>
  <si>
    <t>発熱量(kW）</t>
    <rPh sb="0" eb="3">
      <t>ハツネツリョウ</t>
    </rPh>
    <phoneticPr fontId="19"/>
  </si>
  <si>
    <t>排　煙　口</t>
  </si>
  <si>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19"/>
  </si>
  <si>
    <t>×非常用照明の検査者（その他）－登録番号</t>
    <rPh sb="1" eb="4">
      <t>ヒジョウヨウ</t>
    </rPh>
    <rPh sb="4" eb="6">
      <t>ショウメイ</t>
    </rPh>
    <rPh sb="13" eb="14">
      <t>タ</t>
    </rPh>
    <rPh sb="16" eb="18">
      <t>トウロク</t>
    </rPh>
    <rPh sb="18" eb="20">
      <t>バンゴウ</t>
    </rPh>
    <phoneticPr fontId="19"/>
  </si>
  <si>
    <t>開口面積（㎡）</t>
    <rPh sb="0" eb="2">
      <t>カイコウ</t>
    </rPh>
    <rPh sb="2" eb="4">
      <t>メンセキ</t>
    </rPh>
    <phoneticPr fontId="19"/>
  </si>
  <si>
    <t>改善予定の有無（換気設備）[有]</t>
    <rPh sb="0" eb="2">
      <t>カイゼン</t>
    </rPh>
    <rPh sb="2" eb="4">
      <t>ヨテイ</t>
    </rPh>
    <rPh sb="5" eb="7">
      <t>ウム</t>
    </rPh>
    <phoneticPr fontId="19"/>
  </si>
  <si>
    <t>【ニ．検査対象建築設備】</t>
    <rPh sb="3" eb="5">
      <t>ケンサ</t>
    </rPh>
    <rPh sb="5" eb="7">
      <t>タイショウ</t>
    </rPh>
    <rPh sb="7" eb="9">
      <t>ケンチク</t>
    </rPh>
    <rPh sb="9" eb="11">
      <t>セツビ</t>
    </rPh>
    <phoneticPr fontId="19"/>
  </si>
  <si>
    <t>特記事項</t>
    <rPh sb="0" eb="4">
      <t>トッキジコウ</t>
    </rPh>
    <phoneticPr fontId="19"/>
  </si>
  <si>
    <t>【イ．氏名のフリガナ】</t>
  </si>
  <si>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19"/>
  </si>
  <si>
    <t>その他（照明器具）</t>
  </si>
  <si>
    <t>【ロ．氏名】</t>
  </si>
  <si>
    <t>【ハ．郵便番号】</t>
  </si>
  <si>
    <t>長野県知事</t>
  </si>
  <si>
    <t>各居室の給気口及び排気口の設置位置</t>
    <rPh sb="0" eb="1">
      <t>カク</t>
    </rPh>
    <rPh sb="1" eb="3">
      <t>キョシツ</t>
    </rPh>
    <rPh sb="7" eb="9">
      <t>オ</t>
    </rPh>
    <rPh sb="13" eb="15">
      <t>セッチ</t>
    </rPh>
    <rPh sb="15" eb="17">
      <t>イチ</t>
    </rPh>
    <phoneticPr fontId="19"/>
  </si>
  <si>
    <t>【ニ．住所】</t>
  </si>
  <si>
    <t>【ホ．電話番号】</t>
  </si>
  <si>
    <t>×報告者氏名肩書、氏名</t>
    <rPh sb="1" eb="4">
      <t>ホウコクシャ</t>
    </rPh>
    <rPh sb="4" eb="6">
      <t>シメイ</t>
    </rPh>
    <rPh sb="6" eb="8">
      <t>カタガキ</t>
    </rPh>
    <rPh sb="9" eb="11">
      <t>シメイ</t>
    </rPh>
    <phoneticPr fontId="19"/>
  </si>
  <si>
    <t>【ニ．勤務先】</t>
  </si>
  <si>
    <t>【ヘ．所在地】</t>
    <rPh sb="3" eb="6">
      <t>ショザイチ</t>
    </rPh>
    <phoneticPr fontId="19"/>
  </si>
  <si>
    <t>改善予定の有無（排煙）[無]</t>
    <rPh sb="0" eb="2">
      <t>カイゼン</t>
    </rPh>
    <rPh sb="2" eb="4">
      <t>ヨテイ</t>
    </rPh>
    <rPh sb="5" eb="7">
      <t>ウム</t>
    </rPh>
    <rPh sb="12" eb="13">
      <t>ナ</t>
    </rPh>
    <phoneticPr fontId="19"/>
  </si>
  <si>
    <t>建築物の建築面積を入力してください</t>
    <rPh sb="0" eb="3">
      <t>ケンチクブツ</t>
    </rPh>
    <rPh sb="4" eb="8">
      <t>ケンチクメンセキ</t>
    </rPh>
    <rPh sb="9" eb="11">
      <t>ニュウリョク</t>
    </rPh>
    <phoneticPr fontId="19"/>
  </si>
  <si>
    <t>検査結果</t>
    <rPh sb="0" eb="2">
      <t>ケンサ</t>
    </rPh>
    <rPh sb="2" eb="4">
      <t>ケッカ</t>
    </rPh>
    <phoneticPr fontId="19"/>
  </si>
  <si>
    <t>）知事登録</t>
  </si>
  <si>
    <t>指摘なし</t>
  </si>
  <si>
    <t>×換気設備の検査者（代）－勤務先知事登録名</t>
  </si>
  <si>
    <t>無</t>
  </si>
  <si>
    <t>絶縁抵抗</t>
  </si>
  <si>
    <t>未実施　</t>
  </si>
  <si>
    <t>【ロ．氏名のフリガナ】</t>
  </si>
  <si>
    <t>３. 第二面関係</t>
  </si>
  <si>
    <t>×換気設備の概要(火気使用室)[その他]</t>
    <rPh sb="6" eb="8">
      <t>ガイヨウ</t>
    </rPh>
    <rPh sb="9" eb="11">
      <t>カキ</t>
    </rPh>
    <rPh sb="11" eb="13">
      <t>シヨウ</t>
    </rPh>
    <rPh sb="13" eb="14">
      <t>シツ</t>
    </rPh>
    <rPh sb="18" eb="19">
      <t>タ</t>
    </rPh>
    <phoneticPr fontId="19"/>
  </si>
  <si>
    <t>排煙機系統(機器番号等）</t>
  </si>
  <si>
    <r>
      <t>測定位置</t>
    </r>
    <r>
      <rPr>
        <vertAlign val="superscript"/>
        <sz val="10"/>
        <color auto="1"/>
        <rFont val="ＭＳ Ｐ明朝"/>
      </rPr>
      <t>＊注１）</t>
    </r>
    <rPh sb="0" eb="2">
      <t>ソクテイ</t>
    </rPh>
    <rPh sb="2" eb="4">
      <t>イチ</t>
    </rPh>
    <rPh sb="5" eb="6">
      <t>チュウ</t>
    </rPh>
    <phoneticPr fontId="19"/>
  </si>
  <si>
    <t>その他コメント(予備電源)</t>
  </si>
  <si>
    <t>区画数（階段室＿加圧式）</t>
  </si>
  <si>
    <t>【ロ．名称のフリガナ】</t>
  </si>
  <si>
    <t>改善予定の有無（換気設備）[無]</t>
    <rPh sb="0" eb="2">
      <t>カイゼン</t>
    </rPh>
    <rPh sb="2" eb="4">
      <t>ヨテイ</t>
    </rPh>
    <rPh sb="5" eb="7">
      <t>ウム</t>
    </rPh>
    <rPh sb="14" eb="15">
      <t>ナ</t>
    </rPh>
    <phoneticPr fontId="19"/>
  </si>
  <si>
    <t>不具合等の概要（換気）２</t>
  </si>
  <si>
    <t>直結エンジンの設置の状況</t>
    <rPh sb="0" eb="2">
      <t>チョッケツ</t>
    </rPh>
    <rPh sb="7" eb="9">
      <t>セッチ</t>
    </rPh>
    <rPh sb="10" eb="12">
      <t>ジョウキョウ</t>
    </rPh>
    <phoneticPr fontId="19"/>
  </si>
  <si>
    <t>【ニ．用途】</t>
  </si>
  <si>
    <t>検査者の勤務先の住所を入力してください（注意３－⑫）</t>
    <rPh sb="0" eb="3">
      <t>ケンサシャ</t>
    </rPh>
    <rPh sb="4" eb="7">
      <t>キンムサキ</t>
    </rPh>
    <rPh sb="8" eb="10">
      <t>ジュウショ</t>
    </rPh>
    <rPh sb="11" eb="13">
      <t>ニュウリョク</t>
    </rPh>
    <rPh sb="20" eb="22">
      <t>チュウイ</t>
    </rPh>
    <phoneticPr fontId="19"/>
  </si>
  <si>
    <t>遮煙開口部の高さ(m)</t>
  </si>
  <si>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9"/>
  </si>
  <si>
    <t>に改善予定）</t>
    <rPh sb="1" eb="3">
      <t>カイゼン</t>
    </rPh>
    <rPh sb="3" eb="5">
      <t>ヨテイ</t>
    </rPh>
    <phoneticPr fontId="19"/>
  </si>
  <si>
    <t>定期検査報告書受領証（建築設備）</t>
    <rPh sb="7" eb="9">
      <t>ジュリョウ</t>
    </rPh>
    <phoneticPr fontId="19"/>
  </si>
  <si>
    <t>※受付欄</t>
    <rPh sb="1" eb="4">
      <t>ウケツケラン</t>
    </rPh>
    <phoneticPr fontId="19"/>
  </si>
  <si>
    <t>換気設備</t>
    <rPh sb="0" eb="2">
      <t>カンキ</t>
    </rPh>
    <rPh sb="2" eb="4">
      <t>セツビ</t>
    </rPh>
    <phoneticPr fontId="19"/>
  </si>
  <si>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19"/>
  </si>
  <si>
    <t>【ロ．確認済証交付者】</t>
    <rPh sb="7" eb="9">
      <t>コウフ</t>
    </rPh>
    <rPh sb="9" eb="10">
      <t>シャ</t>
    </rPh>
    <phoneticPr fontId="19"/>
  </si>
  <si>
    <t>【８.非常用の照明装置の検査者】</t>
  </si>
  <si>
    <t>改善の状況（非照）[実施済]</t>
    <rPh sb="0" eb="2">
      <t>カイゼン</t>
    </rPh>
    <rPh sb="3" eb="5">
      <t>ジョウキョウ</t>
    </rPh>
    <rPh sb="10" eb="12">
      <t>ジッシ</t>
    </rPh>
    <rPh sb="12" eb="13">
      <t>スミ</t>
    </rPh>
    <phoneticPr fontId="19"/>
  </si>
  <si>
    <t>【イ．今回の検査】</t>
    <rPh sb="6" eb="8">
      <t>ケンサ</t>
    </rPh>
    <phoneticPr fontId="19"/>
  </si>
  <si>
    <t>照明器具の取付けの状況</t>
    <rPh sb="0" eb="2">
      <t>ショウメイ</t>
    </rPh>
    <rPh sb="2" eb="4">
      <t>キグ</t>
    </rPh>
    <rPh sb="5" eb="7">
      <t>トリツ</t>
    </rPh>
    <rPh sb="9" eb="11">
      <t>ジョウキョウ</t>
    </rPh>
    <phoneticPr fontId="19"/>
  </si>
  <si>
    <t>（別紙）</t>
    <rPh sb="1" eb="3">
      <t>ベッシ</t>
    </rPh>
    <phoneticPr fontId="19"/>
  </si>
  <si>
    <t>圧力調整装置の取付けの状況</t>
    <rPh sb="0" eb="2">
      <t>アツリョク</t>
    </rPh>
    <rPh sb="2" eb="4">
      <t>チョウセイ</t>
    </rPh>
    <rPh sb="4" eb="6">
      <t>ソウチ</t>
    </rPh>
    <rPh sb="7" eb="9">
      <t>トリツ</t>
    </rPh>
    <rPh sb="11" eb="13">
      <t>ジョウキョウ</t>
    </rPh>
    <phoneticPr fontId="19"/>
  </si>
  <si>
    <t>予定なし</t>
    <rPh sb="0" eb="2">
      <t>ヨテイ</t>
    </rPh>
    <phoneticPr fontId="19"/>
  </si>
  <si>
    <t>【ロ．前回の検査】</t>
    <rPh sb="6" eb="8">
      <t>ケンサ</t>
    </rPh>
    <phoneticPr fontId="19"/>
  </si>
  <si>
    <t>月</t>
    <rPh sb="0" eb="1">
      <t>ガツ</t>
    </rPh>
    <phoneticPr fontId="19"/>
  </si>
  <si>
    <t>【ハ．前回の検査に関する書類の写し】</t>
    <rPh sb="3" eb="5">
      <t>ゼンカイ</t>
    </rPh>
    <rPh sb="6" eb="8">
      <t>ケンサ</t>
    </rPh>
    <rPh sb="9" eb="10">
      <t>カン</t>
    </rPh>
    <rPh sb="12" eb="14">
      <t>ショルイ</t>
    </rPh>
    <rPh sb="15" eb="16">
      <t>ウツ</t>
    </rPh>
    <phoneticPr fontId="19"/>
  </si>
  <si>
    <t>【イ．無窓居室】</t>
    <rPh sb="3" eb="4">
      <t>ム</t>
    </rPh>
    <rPh sb="4" eb="5">
      <t>マド</t>
    </rPh>
    <rPh sb="5" eb="7">
      <t>キョシツ</t>
    </rPh>
    <phoneticPr fontId="19"/>
  </si>
  <si>
    <t>燃料油、潤滑油及び冷却水の状況</t>
    <rPh sb="0" eb="2">
      <t>ネンリョウ</t>
    </rPh>
    <rPh sb="2" eb="3">
      <t>アブラ</t>
    </rPh>
    <rPh sb="7" eb="9">
      <t>オ</t>
    </rPh>
    <rPh sb="9" eb="12">
      <t>レイキャクスイ</t>
    </rPh>
    <rPh sb="13" eb="15">
      <t>ジョウキョウ</t>
    </rPh>
    <phoneticPr fontId="19"/>
  </si>
  <si>
    <t>D</t>
  </si>
  <si>
    <t>可動防煙壁の防煙区画</t>
    <rPh sb="0" eb="2">
      <t>カドウ</t>
    </rPh>
    <rPh sb="2" eb="4">
      <t>ボウエン</t>
    </rPh>
    <rPh sb="4" eb="5">
      <t>カベ</t>
    </rPh>
    <rPh sb="6" eb="8">
      <t>ボウエン</t>
    </rPh>
    <rPh sb="8" eb="10">
      <t>クカク</t>
    </rPh>
    <phoneticPr fontId="19"/>
  </si>
  <si>
    <t>【ロ．火気使用室】</t>
    <rPh sb="3" eb="5">
      <t>カキ</t>
    </rPh>
    <rPh sb="5" eb="7">
      <t>シヨウ</t>
    </rPh>
    <rPh sb="7" eb="8">
      <t>シツ</t>
    </rPh>
    <phoneticPr fontId="19"/>
  </si>
  <si>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19"/>
  </si>
  <si>
    <t>その他</t>
    <rPh sb="2" eb="3">
      <t>タ</t>
    </rPh>
    <phoneticPr fontId="19"/>
  </si>
  <si>
    <t>無</t>
    <rPh sb="0" eb="1">
      <t>ナシ</t>
    </rPh>
    <phoneticPr fontId="19"/>
  </si>
  <si>
    <t>蓄電池</t>
    <rPh sb="0" eb="3">
      <t>チクデンチ</t>
    </rPh>
    <phoneticPr fontId="19"/>
  </si>
  <si>
    <t>×換気設備の検査者（代）－登録番号</t>
    <rPh sb="1" eb="3">
      <t>カンキ</t>
    </rPh>
    <rPh sb="3" eb="5">
      <t>セツビ</t>
    </rPh>
    <rPh sb="10" eb="11">
      <t>ダイ</t>
    </rPh>
    <rPh sb="13" eb="15">
      <t>トウロク</t>
    </rPh>
    <rPh sb="15" eb="17">
      <t>バンゴウ</t>
    </rPh>
    <phoneticPr fontId="19"/>
  </si>
  <si>
    <t>直結エンジン</t>
    <rPh sb="0" eb="2">
      <t>チョッケツ</t>
    </rPh>
    <phoneticPr fontId="19"/>
  </si>
  <si>
    <t>排煙機の設置の状況</t>
    <rPh sb="7" eb="9">
      <t>ジョウキョウ</t>
    </rPh>
    <phoneticPr fontId="19"/>
  </si>
  <si>
    <t>（第一面）</t>
  </si>
  <si>
    <t>給気口の開放の状況</t>
    <rPh sb="0" eb="3">
      <t>キュウキコウ</t>
    </rPh>
    <rPh sb="4" eb="6">
      <t>カイホウ</t>
    </rPh>
    <rPh sb="7" eb="9">
      <t>ジョウキョウ</t>
    </rPh>
    <phoneticPr fontId="19"/>
  </si>
  <si>
    <t>（第二面）</t>
  </si>
  <si>
    <t>給気送風機の性能（風量）</t>
  </si>
  <si>
    <t>代表となる検査者</t>
    <rPh sb="0" eb="2">
      <t>ダイヒョウ</t>
    </rPh>
    <rPh sb="5" eb="8">
      <t>ケンサシャ</t>
    </rPh>
    <phoneticPr fontId="19"/>
  </si>
  <si>
    <t>有</t>
  </si>
  <si>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9"/>
  </si>
  <si>
    <t>登録番号（排煙＿代表）</t>
    <rPh sb="0" eb="2">
      <t>とうろく</t>
    </rPh>
    <rPh sb="2" eb="4">
      <t>ばんごう</t>
    </rPh>
    <phoneticPr fontId="20" type="Hiragana"/>
  </si>
  <si>
    <t>【イ．指摘の内容】</t>
  </si>
  <si>
    <t>要是正の指摘あり</t>
  </si>
  <si>
    <t>【ハ．氏名】</t>
  </si>
  <si>
    <t>排煙口及び給気口の大きさ及び位置</t>
    <rPh sb="12" eb="14">
      <t>オ</t>
    </rPh>
    <phoneticPr fontId="19"/>
  </si>
  <si>
    <t>【ロ．指摘の概要】</t>
  </si>
  <si>
    <t>【ハ．改善予定の有無】</t>
  </si>
  <si>
    <t>電話番号（換気＿その他）</t>
  </si>
  <si>
    <t>別記第三号（Ａ４）</t>
    <rPh sb="0" eb="2">
      <t>ベッキ</t>
    </rPh>
    <rPh sb="2" eb="3">
      <t>ダイ</t>
    </rPh>
    <rPh sb="3" eb="4">
      <t>サン</t>
    </rPh>
    <rPh sb="4" eb="5">
      <t>ゴウ</t>
    </rPh>
    <phoneticPr fontId="19"/>
  </si>
  <si>
    <t>【ハ．改善の状況】</t>
  </si>
  <si>
    <t>給気口の外観</t>
  </si>
  <si>
    <t>実施済</t>
  </si>
  <si>
    <t>機械排煙設備の排煙口の外観</t>
  </si>
  <si>
    <t>改善措置の概要等</t>
  </si>
  <si>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9"/>
  </si>
  <si>
    <t>建築設備の状況等</t>
    <rPh sb="0" eb="2">
      <t>ケンチク</t>
    </rPh>
    <rPh sb="2" eb="4">
      <t>セツビ</t>
    </rPh>
    <rPh sb="5" eb="8">
      <t>ジョウキョウナド</t>
    </rPh>
    <phoneticPr fontId="19"/>
  </si>
  <si>
    <t>【10.備考】</t>
  </si>
  <si>
    <t>中央管理方式の空気調和設備　　　　　　　　　　　　　　　　　</t>
  </si>
  <si>
    <t>【ハ．不具合の概要】</t>
    <rPh sb="7" eb="8">
      <t>ガイ</t>
    </rPh>
    <rPh sb="8" eb="9">
      <t>ヨウ</t>
    </rPh>
    <phoneticPr fontId="19"/>
  </si>
  <si>
    <t>排気筒、排気フード及び煙突の取付けの状況</t>
    <rPh sb="9" eb="11">
      <t>オ</t>
    </rPh>
    <rPh sb="18" eb="20">
      <t>ジョウキョウ</t>
    </rPh>
    <phoneticPr fontId="19"/>
  </si>
  <si>
    <t>防煙壁の貫通措置の状況</t>
    <rPh sb="0" eb="2">
      <t>ボウエン</t>
    </rPh>
    <rPh sb="2" eb="3">
      <t>カベ</t>
    </rPh>
    <rPh sb="9" eb="11">
      <t>ジョウキョウ</t>
    </rPh>
    <phoneticPr fontId="19"/>
  </si>
  <si>
    <t>発電機及び原動機の状況</t>
    <rPh sb="9" eb="11">
      <t>ジョウキョウ</t>
    </rPh>
    <phoneticPr fontId="19"/>
  </si>
  <si>
    <t>定期報告の検査結果</t>
    <rPh sb="0" eb="2">
      <t>テイキ</t>
    </rPh>
    <rPh sb="2" eb="4">
      <t>ホウコク</t>
    </rPh>
    <rPh sb="5" eb="7">
      <t>ケンサ</t>
    </rPh>
    <rPh sb="7" eb="9">
      <t>ケッカ</t>
    </rPh>
    <phoneticPr fontId="19"/>
  </si>
  <si>
    <t>大阪府知事</t>
  </si>
  <si>
    <t>圧力調整装置の作動の状況</t>
    <rPh sb="0" eb="2">
      <t>アツリョク</t>
    </rPh>
    <rPh sb="2" eb="4">
      <t>チョウセイ</t>
    </rPh>
    <rPh sb="4" eb="6">
      <t>ソウチ</t>
    </rPh>
    <rPh sb="7" eb="9">
      <t>サドウ</t>
    </rPh>
    <rPh sb="10" eb="12">
      <t>ジョウキョウ</t>
    </rPh>
    <phoneticPr fontId="19"/>
  </si>
  <si>
    <t>　旭川市長　様</t>
    <rPh sb="1" eb="3">
      <t>アサヒカワ</t>
    </rPh>
    <phoneticPr fontId="19"/>
  </si>
  <si>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9"/>
  </si>
  <si>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19"/>
  </si>
  <si>
    <t>方式</t>
    <rPh sb="0" eb="2">
      <t>ホウシキ</t>
    </rPh>
    <phoneticPr fontId="19"/>
  </si>
  <si>
    <t>避難安全検証法等の適用[全館避難安全検証法]</t>
  </si>
  <si>
    <t>吸込口の設置位置</t>
    <rPh sb="4" eb="6">
      <t>セッチ</t>
    </rPh>
    <phoneticPr fontId="19"/>
  </si>
  <si>
    <t>機械排煙設備の排煙風道（隠蔽部分及び埋設部分を除く。）</t>
    <rPh sb="12" eb="14">
      <t>インペイ</t>
    </rPh>
    <rPh sb="14" eb="16">
      <t>ブブン</t>
    </rPh>
    <rPh sb="16" eb="18">
      <t>オ</t>
    </rPh>
    <rPh sb="18" eb="20">
      <t>マイセツ</t>
    </rPh>
    <rPh sb="20" eb="22">
      <t>ブブン</t>
    </rPh>
    <rPh sb="23" eb="24">
      <t>ノゾ</t>
    </rPh>
    <phoneticPr fontId="19"/>
  </si>
  <si>
    <t>⑭</t>
  </si>
  <si>
    <t>特殊な構造の排煙
設備の給気送風機の吸込口</t>
  </si>
  <si>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9"/>
  </si>
  <si>
    <t>⑯</t>
  </si>
  <si>
    <t>区画数（階段室＿給気式）</t>
  </si>
  <si>
    <t>(34)</t>
  </si>
  <si>
    <t>給気風道の取付けの状況</t>
    <rPh sb="9" eb="11">
      <t>ジョウキョウ</t>
    </rPh>
    <phoneticPr fontId="19"/>
  </si>
  <si>
    <t>　１欄の「ニ」は、検査対象の建築設備について、該当する全てのチェックボックスに「レ」マークを入れてください。</t>
  </si>
  <si>
    <t>改善措置の概要等（排煙）３</t>
  </si>
  <si>
    <t>年</t>
    <rPh sb="0" eb="1">
      <t>ネン</t>
    </rPh>
    <phoneticPr fontId="19"/>
  </si>
  <si>
    <t>検査者氏名</t>
    <rPh sb="0" eb="3">
      <t>ケンサシャ</t>
    </rPh>
    <rPh sb="3" eb="5">
      <t>シメイ</t>
    </rPh>
    <phoneticPr fontId="19"/>
  </si>
  <si>
    <t>各居室の相対湿度</t>
    <rPh sb="0" eb="1">
      <t>カク</t>
    </rPh>
    <rPh sb="1" eb="2">
      <t>イ</t>
    </rPh>
    <phoneticPr fontId="19"/>
  </si>
  <si>
    <t>【ハ．名称】　　　</t>
  </si>
  <si>
    <t>用途分類</t>
  </si>
  <si>
    <t>山形県</t>
  </si>
  <si>
    <t>山口県知事</t>
  </si>
  <si>
    <t>③</t>
  </si>
  <si>
    <t>室名</t>
    <rPh sb="0" eb="1">
      <t>シツ</t>
    </rPh>
    <rPh sb="1" eb="2">
      <t>メイ</t>
    </rPh>
    <phoneticPr fontId="19"/>
  </si>
  <si>
    <t>機械換気設備(居室等)系統数</t>
    <rPh sb="11" eb="13">
      <t>ケイトウ</t>
    </rPh>
    <rPh sb="13" eb="14">
      <t>スウ</t>
    </rPh>
    <phoneticPr fontId="19"/>
  </si>
  <si>
    <t>(</t>
  </si>
  <si>
    <t>【15.非常用の照明装置の不具合の発生状況】</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</si>
  <si>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9"/>
  </si>
  <si>
    <t>地上</t>
    <rPh sb="0" eb="2">
      <t>チジョウ</t>
    </rPh>
    <phoneticPr fontId="19"/>
  </si>
  <si>
    <r>
      <t>必要有効換気量(ｍ</t>
    </r>
    <r>
      <rPr>
        <vertAlign val="superscript"/>
        <sz val="10"/>
        <color auto="1"/>
        <rFont val="ＭＳ 明朝"/>
      </rPr>
      <t>3</t>
    </r>
    <r>
      <rPr>
        <sz val="10"/>
        <color auto="1"/>
        <rFont val="ＭＳ 明朝"/>
      </rPr>
      <t>/h)</t>
    </r>
    <rPh sb="0" eb="2">
      <t>ヒツヨウ</t>
    </rPh>
    <rPh sb="2" eb="4">
      <t>ユウコウ</t>
    </rPh>
    <rPh sb="4" eb="7">
      <t>カンキリョウ</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</si>
  <si>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</si>
  <si>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t>階</t>
    <rPh sb="0" eb="1">
      <t>カイ</t>
    </rPh>
    <phoneticPr fontId="19"/>
  </si>
  <si>
    <t>登録番号（換気＿その他）</t>
  </si>
  <si>
    <t>◎建築設備の定期検査報告書の作成・提出にあたって</t>
    <rPh sb="1" eb="3">
      <t>ケンチク</t>
    </rPh>
    <rPh sb="3" eb="5">
      <t>セツビ</t>
    </rPh>
    <rPh sb="6" eb="8">
      <t>テイキ</t>
    </rPh>
    <rPh sb="8" eb="10">
      <t>ケンサ</t>
    </rPh>
    <rPh sb="10" eb="13">
      <t>ホウコクショ</t>
    </rPh>
    <rPh sb="14" eb="16">
      <t>サクセイ</t>
    </rPh>
    <rPh sb="17" eb="19">
      <t>テイシュツ</t>
    </rPh>
    <phoneticPr fontId="19"/>
  </si>
  <si>
    <t>担当
検査者
番号</t>
    <rPh sb="0" eb="2">
      <t>タントウ</t>
    </rPh>
    <rPh sb="3" eb="6">
      <t>ケンサシャ</t>
    </rPh>
    <rPh sb="7" eb="9">
      <t>バンゴウ</t>
    </rPh>
    <phoneticPr fontId="19"/>
  </si>
  <si>
    <t>排煙風道の劣化及び損傷の状況</t>
    <rPh sb="5" eb="7">
      <t>レッカ</t>
    </rPh>
    <rPh sb="7" eb="8">
      <t>オヨ</t>
    </rPh>
    <rPh sb="9" eb="11">
      <t>ソンショウ</t>
    </rPh>
    <rPh sb="12" eb="14">
      <t>ジョウキョウ</t>
    </rPh>
    <phoneticPr fontId="19"/>
  </si>
  <si>
    <t>地下</t>
    <rPh sb="0" eb="2">
      <t>チカ</t>
    </rPh>
    <phoneticPr fontId="19"/>
  </si>
  <si>
    <t>換気設備を設けるべき調理室等</t>
    <rPh sb="0" eb="2">
      <t>カンキ</t>
    </rPh>
    <rPh sb="2" eb="4">
      <t>セツビ</t>
    </rPh>
    <rPh sb="5" eb="6">
      <t>モウ</t>
    </rPh>
    <rPh sb="10" eb="13">
      <t>チョウリシツ</t>
    </rPh>
    <rPh sb="13" eb="14">
      <t>トウ</t>
    </rPh>
    <phoneticPr fontId="19"/>
  </si>
  <si>
    <t>令和　　年　　月　　日</t>
    <rPh sb="0" eb="2">
      <t>レイワ</t>
    </rPh>
    <rPh sb="4" eb="5">
      <t>ネン</t>
    </rPh>
    <rPh sb="7" eb="8">
      <t>ツキ</t>
    </rPh>
    <rPh sb="10" eb="11">
      <t>ヒ</t>
    </rPh>
    <phoneticPr fontId="19"/>
  </si>
  <si>
    <t>【イ．階数】</t>
  </si>
  <si>
    <t>名称のフリガナ（報告対象建築物）</t>
    <rPh sb="0" eb="2">
      <t>めいしょう</t>
    </rPh>
    <phoneticPr fontId="20" type="Hiragana"/>
  </si>
  <si>
    <t>フリガナ（非照＿代表）</t>
  </si>
  <si>
    <t>建築物の用途を入力してください</t>
    <rPh sb="0" eb="3">
      <t>ケンチクブツ</t>
    </rPh>
    <rPh sb="4" eb="6">
      <t>ヨウト</t>
    </rPh>
    <rPh sb="7" eb="9">
      <t>ニュウリョク</t>
    </rPh>
    <phoneticPr fontId="19"/>
  </si>
  <si>
    <t>㎡</t>
  </si>
  <si>
    <t>事務所登録</t>
    <rPh sb="0" eb="5">
      <t>ジムショトウロク</t>
    </rPh>
    <phoneticPr fontId="19"/>
  </si>
  <si>
    <t>実施</t>
  </si>
  <si>
    <t>号</t>
    <rPh sb="0" eb="1">
      <t>ゴウ</t>
    </rPh>
    <phoneticPr fontId="19"/>
  </si>
  <si>
    <t>機械換気設備(中央管理方式の空気調和設備を含む。)の性能　　　　　　　　　　　　　　　　　　　　　　　　　　　　　　　　</t>
  </si>
  <si>
    <t>第</t>
    <rPh sb="0" eb="1">
      <t>ダイ</t>
    </rPh>
    <phoneticPr fontId="19"/>
  </si>
  <si>
    <t>令和７年度</t>
  </si>
  <si>
    <t>【ホ．郵便番号】</t>
  </si>
  <si>
    <r>
      <t>　検査対象建築物に非常用の照明装置がない場合は、この様式は</t>
    </r>
    <r>
      <rPr>
        <sz val="8"/>
        <color auto="1"/>
        <rFont val="ＭＳ 明朝"/>
      </rPr>
      <t>記入不要です。</t>
    </r>
    <rPh sb="1" eb="3">
      <t>ケンサ</t>
    </rPh>
    <rPh sb="3" eb="5">
      <t>タイショウ</t>
    </rPh>
    <rPh sb="5" eb="8">
      <t>ケンチクブツ</t>
    </rPh>
    <rPh sb="9" eb="12">
      <t>ヒジョウヨウ</t>
    </rPh>
    <rPh sb="13" eb="15">
      <t>ショウメイ</t>
    </rPh>
    <rPh sb="15" eb="17">
      <t>ソウチ</t>
    </rPh>
    <rPh sb="20" eb="22">
      <t>バアイ</t>
    </rPh>
    <rPh sb="26" eb="28">
      <t>ヨウシキ</t>
    </rPh>
    <phoneticPr fontId="19"/>
  </si>
  <si>
    <t>【ト．電話番号】</t>
  </si>
  <si>
    <t>(39)</t>
  </si>
  <si>
    <t>当該検査に関与した検査者</t>
    <rPh sb="0" eb="2">
      <t>トウガイ</t>
    </rPh>
    <rPh sb="2" eb="4">
      <t>ケンサ</t>
    </rPh>
    <rPh sb="5" eb="7">
      <t>カンヨ</t>
    </rPh>
    <rPh sb="9" eb="12">
      <t>ケンサシャ</t>
    </rPh>
    <phoneticPr fontId="19"/>
  </si>
  <si>
    <t>系統</t>
    <rPh sb="0" eb="2">
      <t>ケイトウ</t>
    </rPh>
    <phoneticPr fontId="19"/>
  </si>
  <si>
    <t>×照明器具[白熱灯]</t>
  </si>
  <si>
    <t>不具合の概要</t>
    <rPh sb="0" eb="3">
      <t>フグアイ</t>
    </rPh>
    <rPh sb="4" eb="6">
      <t>ガイヨウ</t>
    </rPh>
    <phoneticPr fontId="19"/>
  </si>
  <si>
    <t>改善予定</t>
  </si>
  <si>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</si>
  <si>
    <t>【ニ．検査済証交付者】</t>
    <rPh sb="3" eb="5">
      <t>ケンサ</t>
    </rPh>
    <rPh sb="5" eb="6">
      <t>スミ</t>
    </rPh>
    <rPh sb="7" eb="9">
      <t>コウフ</t>
    </rPh>
    <rPh sb="9" eb="10">
      <t>シャ</t>
    </rPh>
    <phoneticPr fontId="19"/>
  </si>
  <si>
    <t>排　煙　機</t>
    <rPh sb="0" eb="1">
      <t>ハイ</t>
    </rPh>
    <rPh sb="2" eb="3">
      <t>ケムリ</t>
    </rPh>
    <rPh sb="4" eb="5">
      <t>キ</t>
    </rPh>
    <phoneticPr fontId="19"/>
  </si>
  <si>
    <t>自然換気設備</t>
    <rPh sb="0" eb="6">
      <t>シゼンカンキセツビ</t>
    </rPh>
    <phoneticPr fontId="19"/>
  </si>
  <si>
    <t>月に改善予定）</t>
  </si>
  <si>
    <t>香川県</t>
  </si>
  <si>
    <t>岡山県</t>
  </si>
  <si>
    <t>(40)</t>
  </si>
  <si>
    <t>【ホ．居室等】</t>
    <rPh sb="3" eb="6">
      <t>キョシツナド</t>
    </rPh>
    <phoneticPr fontId="19"/>
  </si>
  <si>
    <t>第</t>
  </si>
  <si>
    <t>株式会社確認サービス</t>
  </si>
  <si>
    <t>【16.備考】</t>
  </si>
  <si>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9"/>
  </si>
  <si>
    <t>（換気設備）</t>
    <rPh sb="1" eb="3">
      <t>カンキ</t>
    </rPh>
    <rPh sb="3" eb="5">
      <t>セツビ</t>
    </rPh>
    <phoneticPr fontId="19"/>
  </si>
  <si>
    <t>測定場所</t>
    <rPh sb="0" eb="4">
      <t>ソクテイバショ</t>
    </rPh>
    <phoneticPr fontId="19"/>
  </si>
  <si>
    <t>換気扇による換気の状況</t>
    <rPh sb="9" eb="11">
      <t>ジョウキョウ</t>
    </rPh>
    <phoneticPr fontId="19"/>
  </si>
  <si>
    <t>×換気設備の検査の状況－改善予定の有無－有－月</t>
    <rPh sb="12" eb="14">
      <t>カイゼン</t>
    </rPh>
    <rPh sb="14" eb="16">
      <t>ヨテイ</t>
    </rPh>
    <rPh sb="17" eb="19">
      <t>ウム</t>
    </rPh>
    <rPh sb="20" eb="21">
      <t>アリ</t>
    </rPh>
    <rPh sb="22" eb="23">
      <t>ツキ</t>
    </rPh>
    <phoneticPr fontId="19"/>
  </si>
  <si>
    <t>欄</t>
    <rPh sb="0" eb="1">
      <t>ラン</t>
    </rPh>
    <phoneticPr fontId="19"/>
  </si>
  <si>
    <t>青森県</t>
  </si>
  <si>
    <t>検査者番号</t>
    <rPh sb="0" eb="3">
      <t>ケンサシャ</t>
    </rPh>
    <rPh sb="3" eb="5">
      <t>バンゴウ</t>
    </rPh>
    <phoneticPr fontId="19"/>
  </si>
  <si>
    <t>非常用エレベーターの昇降路又は乗降ロビー[吸引式]</t>
    <rPh sb="21" eb="23">
      <t>キュウイン</t>
    </rPh>
    <rPh sb="23" eb="24">
      <t>シキ</t>
    </rPh>
    <phoneticPr fontId="19"/>
  </si>
  <si>
    <t>別記第二号（Ａ４）</t>
    <rPh sb="0" eb="2">
      <t>ベッキ</t>
    </rPh>
    <rPh sb="2" eb="3">
      <t>ダイ</t>
    </rPh>
    <rPh sb="3" eb="4">
      <t>ニ</t>
    </rPh>
    <rPh sb="4" eb="5">
      <t>ゴウ</t>
    </rPh>
    <phoneticPr fontId="19"/>
  </si>
  <si>
    <t>番号</t>
    <rPh sb="0" eb="2">
      <t>バンゴウ</t>
    </rPh>
    <phoneticPr fontId="19"/>
  </si>
  <si>
    <t>【10.排煙設備の検査の状況】</t>
  </si>
  <si>
    <t>名称フリガナ</t>
    <rPh sb="0" eb="2">
      <t>メイショウ</t>
    </rPh>
    <phoneticPr fontId="19"/>
  </si>
  <si>
    <t>管理者氏名</t>
  </si>
  <si>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19"/>
  </si>
  <si>
    <t>指摘
なし</t>
  </si>
  <si>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9"/>
  </si>
  <si>
    <t>要是正</t>
    <rPh sb="0" eb="1">
      <t>ヨウ</t>
    </rPh>
    <rPh sb="1" eb="3">
      <t>ゼセイ</t>
    </rPh>
    <phoneticPr fontId="19"/>
  </si>
  <si>
    <t>一種・二種・三種</t>
    <rPh sb="0" eb="2">
      <t>イッシュ</t>
    </rPh>
    <rPh sb="3" eb="4">
      <t>フタ</t>
    </rPh>
    <rPh sb="4" eb="5">
      <t>タネ</t>
    </rPh>
    <rPh sb="6" eb="8">
      <t>ミタネ</t>
    </rPh>
    <phoneticPr fontId="19"/>
  </si>
  <si>
    <t>排煙口の位置</t>
  </si>
  <si>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19"/>
  </si>
  <si>
    <t>既　存
不適格</t>
  </si>
  <si>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9"/>
  </si>
  <si>
    <t>(30)</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</si>
  <si>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9"/>
  </si>
  <si>
    <t>⑱</t>
  </si>
  <si>
    <t>各居室の気流</t>
    <rPh sb="0" eb="1">
      <t>カク</t>
    </rPh>
    <rPh sb="1" eb="2">
      <t>イ</t>
    </rPh>
    <rPh sb="2" eb="3">
      <t>シツ</t>
    </rPh>
    <phoneticPr fontId="19"/>
  </si>
  <si>
    <t>吸引式</t>
  </si>
  <si>
    <t>風道の取付けの状況</t>
    <rPh sb="0" eb="2">
      <t>フウドウ</t>
    </rPh>
    <rPh sb="7" eb="9">
      <t>ジョウキョウ</t>
    </rPh>
    <phoneticPr fontId="19"/>
  </si>
  <si>
    <t>風道の材質</t>
    <rPh sb="3" eb="5">
      <t>ザイシツ</t>
    </rPh>
    <phoneticPr fontId="19"/>
  </si>
  <si>
    <t>排煙風道</t>
    <rPh sb="0" eb="2">
      <t>ハイエン</t>
    </rPh>
    <rPh sb="2" eb="4">
      <t>フウドウ</t>
    </rPh>
    <phoneticPr fontId="19"/>
  </si>
  <si>
    <t>全館避難安全検証法</t>
    <rPh sb="0" eb="2">
      <t>ゼンカン</t>
    </rPh>
    <rPh sb="2" eb="4">
      <t>ヒナン</t>
    </rPh>
    <rPh sb="4" eb="6">
      <t>アンゼン</t>
    </rPh>
    <rPh sb="6" eb="8">
      <t>ケンショウ</t>
    </rPh>
    <rPh sb="8" eb="9">
      <t>ホウ</t>
    </rPh>
    <phoneticPr fontId="19"/>
  </si>
  <si>
    <t>奈良県知事</t>
  </si>
  <si>
    <t>換気扇による換気の状況</t>
    <rPh sb="0" eb="3">
      <t>カンキセン</t>
    </rPh>
    <rPh sb="6" eb="8">
      <t>カンキ</t>
    </rPh>
    <rPh sb="9" eb="11">
      <t>ジョウキョウ</t>
    </rPh>
    <phoneticPr fontId="19"/>
  </si>
  <si>
    <t>熊本県</t>
  </si>
  <si>
    <t>(9)</t>
  </si>
  <si>
    <t>資格（排煙＿その他）</t>
    <rPh sb="8" eb="9">
      <t>タ</t>
    </rPh>
    <phoneticPr fontId="19"/>
  </si>
  <si>
    <t>レ</t>
  </si>
  <si>
    <t>(12)</t>
  </si>
  <si>
    <t>排気筒、排気フード及び煙突の材質</t>
    <rPh sb="9" eb="11">
      <t>オ</t>
    </rPh>
    <rPh sb="14" eb="15">
      <t>ザイ</t>
    </rPh>
    <rPh sb="15" eb="16">
      <t>シツ</t>
    </rPh>
    <phoneticPr fontId="19"/>
  </si>
  <si>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9"/>
  </si>
  <si>
    <t>自家用発電装置等の状況</t>
    <rPh sb="7" eb="8">
      <t>トウ</t>
    </rPh>
    <rPh sb="9" eb="11">
      <t>ジョウキョウ</t>
    </rPh>
    <phoneticPr fontId="19"/>
  </si>
  <si>
    <t>建築主事等</t>
  </si>
  <si>
    <t>燃料及び冷却水の漏洩の状況</t>
    <rPh sb="11" eb="13">
      <t>ジョウキョウ</t>
    </rPh>
    <phoneticPr fontId="19"/>
  </si>
  <si>
    <t>空気調和設備の運転の状況</t>
    <rPh sb="0" eb="2">
      <t>クウキ</t>
    </rPh>
    <rPh sb="2" eb="4">
      <t>チョウワ</t>
    </rPh>
    <rPh sb="4" eb="6">
      <t>セツビ</t>
    </rPh>
    <rPh sb="7" eb="9">
      <t>ウンテン</t>
    </rPh>
    <rPh sb="10" eb="12">
      <t>ジョウキョウ</t>
    </rPh>
    <phoneticPr fontId="19"/>
  </si>
  <si>
    <t>報告者リスト</t>
    <rPh sb="0" eb="3">
      <t>ホウコクシャ</t>
    </rPh>
    <phoneticPr fontId="19"/>
  </si>
  <si>
    <t>鹿児島県知事</t>
  </si>
  <si>
    <t>大阪府</t>
  </si>
  <si>
    <t>手動開放装置の操作方法の表示の状況</t>
    <rPh sb="7" eb="9">
      <t>ソウサ</t>
    </rPh>
    <rPh sb="9" eb="11">
      <t>ホウホウ</t>
    </rPh>
    <rPh sb="15" eb="17">
      <t>ジョウキョウ</t>
    </rPh>
    <phoneticPr fontId="19"/>
  </si>
  <si>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9"/>
  </si>
  <si>
    <t>空気ろ過器の点検口</t>
    <rPh sb="8" eb="9">
      <t>クチ</t>
    </rPh>
    <phoneticPr fontId="19"/>
  </si>
  <si>
    <t>給気口の開放と連動起動の状況</t>
    <rPh sb="0" eb="3">
      <t>キュウキコウ</t>
    </rPh>
    <rPh sb="4" eb="6">
      <t>カイホウ</t>
    </rPh>
    <rPh sb="7" eb="9">
      <t>レンドウ</t>
    </rPh>
    <rPh sb="9" eb="11">
      <t>キドウ</t>
    </rPh>
    <rPh sb="12" eb="14">
      <t>ジョウキョウ</t>
    </rPh>
    <phoneticPr fontId="19"/>
  </si>
  <si>
    <t>空気調和設備の性能</t>
    <rPh sb="7" eb="9">
      <t>セイノウ</t>
    </rPh>
    <phoneticPr fontId="19"/>
  </si>
  <si>
    <t>名称（報告対象建築物）</t>
  </si>
  <si>
    <t>予備電源</t>
    <rPh sb="0" eb="2">
      <t>ヨビ</t>
    </rPh>
    <rPh sb="2" eb="4">
      <t>デンゲン</t>
    </rPh>
    <phoneticPr fontId="19"/>
  </si>
  <si>
    <t>給気口、排気口及び排気フードの位置</t>
    <rPh sb="7" eb="9">
      <t>オ</t>
    </rPh>
    <phoneticPr fontId="19"/>
  </si>
  <si>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19"/>
  </si>
  <si>
    <t>特殊な構造の排煙設備の給気風道（隠蔽部分及び埋設部分を除く。）</t>
    <rPh sb="20" eb="22">
      <t>オ</t>
    </rPh>
    <phoneticPr fontId="19"/>
  </si>
  <si>
    <t>勤務先（排煙＿その他）</t>
  </si>
  <si>
    <t>その他</t>
  </si>
  <si>
    <t>排気筒及び煙突の断熱の状況</t>
    <rPh sb="3" eb="5">
      <t>オ</t>
    </rPh>
    <rPh sb="11" eb="13">
      <t>ジョウキョウ</t>
    </rPh>
    <phoneticPr fontId="19"/>
  </si>
  <si>
    <t>改善策の具体的内容等</t>
    <rPh sb="9" eb="10">
      <t>トウ</t>
    </rPh>
    <phoneticPr fontId="19"/>
  </si>
  <si>
    <t>排気筒及び煙突と可燃物、電線等との離隔距離</t>
    <rPh sb="3" eb="5">
      <t>オ</t>
    </rPh>
    <rPh sb="17" eb="19">
      <t>リカク</t>
    </rPh>
    <rPh sb="19" eb="21">
      <t>キョリ</t>
    </rPh>
    <phoneticPr fontId="19"/>
  </si>
  <si>
    <t>給気風道の取付けの状況</t>
  </si>
  <si>
    <t>煙突等への防火ダンパー、風道等の設置の状況</t>
    <rPh sb="2" eb="3">
      <t>トウ</t>
    </rPh>
    <rPh sb="12" eb="13">
      <t>カゼ</t>
    </rPh>
    <rPh sb="13" eb="14">
      <t>ミチ</t>
    </rPh>
    <rPh sb="16" eb="18">
      <t>セッチ</t>
    </rPh>
    <rPh sb="19" eb="21">
      <t>ジョウキョウ</t>
    </rPh>
    <phoneticPr fontId="19"/>
  </si>
  <si>
    <t>(19)</t>
  </si>
  <si>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9"/>
  </si>
  <si>
    <t>【ロ．建築面積】</t>
  </si>
  <si>
    <t>入力
状況</t>
    <rPh sb="0" eb="2">
      <t>ニュウリョク</t>
    </rPh>
    <rPh sb="3" eb="5">
      <t>ジョウキョウ</t>
    </rPh>
    <phoneticPr fontId="19"/>
  </si>
  <si>
    <t>【イ．確認済証交付年月日】</t>
    <rPh sb="7" eb="9">
      <t>コウフ</t>
    </rPh>
    <phoneticPr fontId="19"/>
  </si>
  <si>
    <t>防火ダンパーの取付けの状況</t>
    <rPh sb="0" eb="2">
      <t>ボウカ</t>
    </rPh>
    <rPh sb="7" eb="9">
      <t>トリツ</t>
    </rPh>
    <rPh sb="11" eb="13">
      <t>ジョウキョウ</t>
    </rPh>
    <phoneticPr fontId="19"/>
  </si>
  <si>
    <t>【ハ．検査済証交付年月日】</t>
    <rPh sb="7" eb="9">
      <t>コウフ</t>
    </rPh>
    <phoneticPr fontId="19"/>
  </si>
  <si>
    <t>②</t>
  </si>
  <si>
    <t>【ハ．延べ面積】</t>
  </si>
  <si>
    <t>機械換気設備の換気量</t>
    <rPh sb="0" eb="2">
      <t>キカイ</t>
    </rPh>
    <rPh sb="2" eb="4">
      <t>カンキ</t>
    </rPh>
    <rPh sb="4" eb="6">
      <t>セツビ</t>
    </rPh>
    <rPh sb="7" eb="9">
      <t>カンキ</t>
    </rPh>
    <rPh sb="9" eb="10">
      <t>リョウ</t>
    </rPh>
    <phoneticPr fontId="19"/>
  </si>
  <si>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</si>
  <si>
    <t>×排煙設備の検査者（代）－登録</t>
    <rPh sb="3" eb="5">
      <t>セツビ</t>
    </rPh>
    <rPh sb="10" eb="11">
      <t>ダイ</t>
    </rPh>
    <rPh sb="13" eb="15">
      <t>トウロク</t>
    </rPh>
    <phoneticPr fontId="19"/>
  </si>
  <si>
    <t>【ロ．予備電源】</t>
  </si>
  <si>
    <t>防火ダンパーの設置の状況</t>
    <rPh sb="10" eb="12">
      <t>ジョウキョウ</t>
    </rPh>
    <phoneticPr fontId="19"/>
  </si>
  <si>
    <t>山形県知事</t>
  </si>
  <si>
    <t>前回の検査日</t>
    <rPh sb="0" eb="2">
      <t>ぜんかい</t>
    </rPh>
    <rPh sb="3" eb="6">
      <t>けんさび</t>
    </rPh>
    <phoneticPr fontId="20" type="Hiragana"/>
  </si>
  <si>
    <t>防火ダンパーの取付けの状況</t>
    <rPh sb="11" eb="13">
      <t>ジョウキョウ</t>
    </rPh>
    <phoneticPr fontId="19"/>
  </si>
  <si>
    <t>有・無</t>
    <rPh sb="0" eb="1">
      <t>アリ</t>
    </rPh>
    <rPh sb="2" eb="3">
      <t>ナシ</t>
    </rPh>
    <phoneticPr fontId="19"/>
  </si>
  <si>
    <t>防火ダンパーの作動の状況</t>
    <rPh sb="7" eb="9">
      <t>サドウ</t>
    </rPh>
    <rPh sb="10" eb="12">
      <t>ジョウキョウ</t>
    </rPh>
    <phoneticPr fontId="19"/>
  </si>
  <si>
    <t>防火ダンパーの劣化及び損傷の状況</t>
    <rPh sb="7" eb="9">
      <t>レッカ</t>
    </rPh>
    <rPh sb="9" eb="10">
      <t>オヨ</t>
    </rPh>
    <rPh sb="11" eb="13">
      <t>ソンショウ</t>
    </rPh>
    <rPh sb="14" eb="16">
      <t>ジョウキョウ</t>
    </rPh>
    <phoneticPr fontId="19"/>
  </si>
  <si>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9"/>
  </si>
  <si>
    <t>　「改善措置の概要等」欄は、既に改善を実施している場合又は改善を行う予定がある場合に、具体的措置の概要を記入してください。改善を行う予定がない場合には、その理由を記入してください。</t>
  </si>
  <si>
    <t>手動降下装置による連動の状況</t>
    <rPh sb="9" eb="11">
      <t>レンドウ</t>
    </rPh>
    <rPh sb="12" eb="14">
      <t>ジョウキョウ</t>
    </rPh>
    <phoneticPr fontId="19"/>
  </si>
  <si>
    <t>運転の状況</t>
    <rPh sb="0" eb="2">
      <t>ウンテン</t>
    </rPh>
    <rPh sb="3" eb="5">
      <t>ジョウキョウ</t>
    </rPh>
    <phoneticPr fontId="19"/>
  </si>
  <si>
    <t>防火ダンパーの温度ヒューズ</t>
    <rPh sb="7" eb="9">
      <t>オンド</t>
    </rPh>
    <phoneticPr fontId="19"/>
  </si>
  <si>
    <t>岩手県</t>
  </si>
  <si>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9"/>
  </si>
  <si>
    <t>月に改善予定）</t>
    <rPh sb="0" eb="1">
      <t>ガツ</t>
    </rPh>
    <phoneticPr fontId="19"/>
  </si>
  <si>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9"/>
  </si>
  <si>
    <r>
      <t>換気状況の評価</t>
    </r>
    <r>
      <rPr>
        <vertAlign val="superscript"/>
        <sz val="10"/>
        <color auto="1"/>
        <rFont val="ＭＳ 明朝"/>
      </rPr>
      <t>＊注2)</t>
    </r>
    <rPh sb="0" eb="2">
      <t>カンキ</t>
    </rPh>
    <rPh sb="2" eb="4">
      <t>ジョウキョウ</t>
    </rPh>
    <rPh sb="5" eb="7">
      <t>ヒョウカ</t>
    </rPh>
    <rPh sb="8" eb="9">
      <t>チュウ</t>
    </rPh>
    <phoneticPr fontId="19"/>
  </si>
  <si>
    <t>今回の検査の終了日を記入してください</t>
    <rPh sb="0" eb="2">
      <t>コンカイ</t>
    </rPh>
    <rPh sb="3" eb="5">
      <t>ケンサ</t>
    </rPh>
    <rPh sb="6" eb="9">
      <t>シュウリョウビ</t>
    </rPh>
    <rPh sb="10" eb="12">
      <t>キニュウ</t>
    </rPh>
    <phoneticPr fontId="19"/>
  </si>
  <si>
    <t>特記事項</t>
    <rPh sb="0" eb="1">
      <t>トク</t>
    </rPh>
    <rPh sb="1" eb="3">
      <t>キジ</t>
    </rPh>
    <rPh sb="3" eb="4">
      <t>コウ</t>
    </rPh>
    <phoneticPr fontId="19"/>
  </si>
  <si>
    <t>指摘の具体的内容等</t>
    <rPh sb="0" eb="2">
      <t>シテキ</t>
    </rPh>
    <rPh sb="8" eb="9">
      <t>トウ</t>
    </rPh>
    <phoneticPr fontId="19"/>
  </si>
  <si>
    <t>（注意）</t>
    <rPh sb="1" eb="3">
      <t>チュウイ</t>
    </rPh>
    <phoneticPr fontId="19"/>
  </si>
  <si>
    <t>-</t>
  </si>
  <si>
    <t>判定</t>
    <rPh sb="0" eb="2">
      <t>ハンテイ</t>
    </rPh>
    <phoneticPr fontId="19"/>
  </si>
  <si>
    <t>(38)</t>
  </si>
  <si>
    <t>①</t>
  </si>
  <si>
    <t>　３欄の「ロ」は、報告の対象となっていない場合には「未実施」のチェックボックスに「レ」マークを入れてください。</t>
  </si>
  <si>
    <t>排煙系統図（給気送風機と排煙口の対応関係がわかる図を記入すること）</t>
  </si>
  <si>
    <t>勤務先（換気＿代表）</t>
  </si>
  <si>
    <r>
      <t>所有者の</t>
    </r>
    <r>
      <rPr>
        <b/>
        <sz val="8"/>
        <color theme="1"/>
        <rFont val="游ゴシック"/>
      </rPr>
      <t>会社名のみではなく姓名まで</t>
    </r>
    <r>
      <rPr>
        <b/>
        <sz val="8"/>
        <color theme="1"/>
        <rFont val="BIZ UDPゴシック"/>
      </rPr>
      <t>入力してください</t>
    </r>
    <rPh sb="0" eb="3">
      <t>ショユウシャ</t>
    </rPh>
    <rPh sb="17" eb="19">
      <t>ニュウリョク</t>
    </rPh>
    <phoneticPr fontId="1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</si>
  <si>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</si>
  <si>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【ハ．居室等】</t>
    <rPh sb="3" eb="5">
      <t>キョシツ</t>
    </rPh>
    <rPh sb="5" eb="6">
      <t>ナド</t>
    </rPh>
    <phoneticPr fontId="19"/>
  </si>
  <si>
    <t>国土交通大臣</t>
    <rPh sb="0" eb="6">
      <t>コクドコウツウダイジン</t>
    </rPh>
    <phoneticPr fontId="19"/>
  </si>
  <si>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9"/>
  </si>
  <si>
    <t>　「検査結果」欄のうち「指摘なし」欄は、⑦に該当しない場合に○印を記入してください。</t>
  </si>
  <si>
    <t>埼玉県知事</t>
  </si>
  <si>
    <t>(29)</t>
  </si>
  <si>
    <t>(44)</t>
  </si>
  <si>
    <t>令和</t>
    <rPh sb="0" eb="2">
      <t>レイワ</t>
    </rPh>
    <phoneticPr fontId="19"/>
  </si>
  <si>
    <t>排煙風道との接続の状況</t>
    <rPh sb="3" eb="4">
      <t>ミチ</t>
    </rPh>
    <rPh sb="9" eb="11">
      <t>ジョウキョウ</t>
    </rPh>
    <phoneticPr fontId="19"/>
  </si>
  <si>
    <t>排煙機の性能</t>
  </si>
  <si>
    <t>（代表となる検査者）</t>
    <rPh sb="1" eb="3">
      <t>ダイヒョウ</t>
    </rPh>
    <rPh sb="6" eb="9">
      <t>ケンサシャ</t>
    </rPh>
    <phoneticPr fontId="19"/>
  </si>
  <si>
    <t>排煙口の開放と連動起動の状況</t>
    <rPh sb="12" eb="14">
      <t>ジョウキョウ</t>
    </rPh>
    <phoneticPr fontId="19"/>
  </si>
  <si>
    <t>作動の状況</t>
    <rPh sb="0" eb="2">
      <t>サドウ</t>
    </rPh>
    <rPh sb="3" eb="4">
      <t>ジョウ</t>
    </rPh>
    <rPh sb="4" eb="5">
      <t>キョウ</t>
    </rPh>
    <phoneticPr fontId="19"/>
  </si>
  <si>
    <t>給気口の取付けの状況</t>
    <rPh sb="0" eb="3">
      <t>キュウキコウ</t>
    </rPh>
    <rPh sb="4" eb="6">
      <t>トリツ</t>
    </rPh>
    <rPh sb="8" eb="10">
      <t>ジョウキョウ</t>
    </rPh>
    <phoneticPr fontId="19"/>
  </si>
  <si>
    <t>排煙機の排煙風量　　　　　　　　　　　　　　　　　　　　　　　　</t>
    <rPh sb="2" eb="3">
      <t>キ</t>
    </rPh>
    <rPh sb="4" eb="6">
      <t>ハイエン</t>
    </rPh>
    <rPh sb="6" eb="8">
      <t>フウリョウ</t>
    </rPh>
    <phoneticPr fontId="19"/>
  </si>
  <si>
    <t>排煙口の周囲の状況</t>
    <rPh sb="7" eb="9">
      <t>ジョウキョウ</t>
    </rPh>
    <phoneticPr fontId="19"/>
  </si>
  <si>
    <t>部屋・廊下等</t>
    <rPh sb="0" eb="2">
      <t>ヘヤ</t>
    </rPh>
    <rPh sb="3" eb="5">
      <t>ロウカ</t>
    </rPh>
    <rPh sb="5" eb="6">
      <t>トウ</t>
    </rPh>
    <phoneticPr fontId="19"/>
  </si>
  <si>
    <t>排煙口の取付けの状況</t>
    <rPh sb="4" eb="5">
      <t>ト</t>
    </rPh>
    <rPh sb="5" eb="6">
      <t>ツケ</t>
    </rPh>
    <rPh sb="8" eb="10">
      <t>ジョウキョウ</t>
    </rPh>
    <phoneticPr fontId="19"/>
  </si>
  <si>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19"/>
  </si>
  <si>
    <t>不具合を把
握した年月</t>
  </si>
  <si>
    <t>(15)</t>
  </si>
  <si>
    <t>埼玉県</t>
  </si>
  <si>
    <t>作動の状況</t>
    <rPh sb="0" eb="2">
      <t>サドウ</t>
    </rPh>
    <rPh sb="3" eb="5">
      <t>ジョウキョウ</t>
    </rPh>
    <phoneticPr fontId="19"/>
  </si>
  <si>
    <t>(16)</t>
  </si>
  <si>
    <t>機械排煙設備の排煙口の性能</t>
  </si>
  <si>
    <t>×受付－月</t>
    <rPh sb="4" eb="5">
      <t>ゲツ</t>
    </rPh>
    <phoneticPr fontId="19"/>
  </si>
  <si>
    <t>(17)</t>
  </si>
  <si>
    <t>(18)</t>
  </si>
  <si>
    <t>報告区分</t>
    <rPh sb="0" eb="4">
      <t>ホウコククブン</t>
    </rPh>
    <phoneticPr fontId="19"/>
  </si>
  <si>
    <t>香川県知事</t>
  </si>
  <si>
    <t>２. 第一面関係</t>
  </si>
  <si>
    <t>(26)</t>
  </si>
  <si>
    <t>排煙口の排煙風量　　　　　　　　　　　　　　　　　　　　</t>
  </si>
  <si>
    <t>空気逃し口の取付けの状況</t>
    <rPh sb="0" eb="2">
      <t>クウキ</t>
    </rPh>
    <rPh sb="2" eb="3">
      <t>ニガ</t>
    </rPh>
    <rPh sb="4" eb="5">
      <t>クチ</t>
    </rPh>
    <rPh sb="6" eb="8">
      <t>トリツ</t>
    </rPh>
    <rPh sb="10" eb="12">
      <t>ジョウキョウ</t>
    </rPh>
    <phoneticPr fontId="19"/>
  </si>
  <si>
    <t>×排煙設備の検査者（その他）－勤務先資格</t>
  </si>
  <si>
    <t>給気式</t>
    <rPh sb="0" eb="2">
      <t>キュウキ</t>
    </rPh>
    <rPh sb="2" eb="3">
      <t>シキ</t>
    </rPh>
    <phoneticPr fontId="19"/>
  </si>
  <si>
    <t>(20)</t>
  </si>
  <si>
    <t>煙感知器による作動の状況</t>
    <rPh sb="10" eb="12">
      <t>ジョウキョウ</t>
    </rPh>
    <phoneticPr fontId="19"/>
  </si>
  <si>
    <t>2.機械方式</t>
    <rPh sb="2" eb="6">
      <t>キカイホウシキ</t>
    </rPh>
    <phoneticPr fontId="19"/>
  </si>
  <si>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9"/>
  </si>
  <si>
    <t>(21)</t>
  </si>
  <si>
    <t>(22)</t>
  </si>
  <si>
    <t>排煙風道の取付けの状況</t>
    <rPh sb="9" eb="11">
      <t>ジョウキョウ</t>
    </rPh>
    <phoneticPr fontId="19"/>
  </si>
  <si>
    <t>排煙風道の材質</t>
    <rPh sb="5" eb="7">
      <t>ザイシツ</t>
    </rPh>
    <phoneticPr fontId="19"/>
  </si>
  <si>
    <t>排煙機、排煙口及び給気口の作動の状況</t>
    <rPh sb="0" eb="3">
      <t>ハイエンキ</t>
    </rPh>
    <rPh sb="4" eb="6">
      <t>ハイエン</t>
    </rPh>
    <rPh sb="7" eb="9">
      <t>オ</t>
    </rPh>
    <rPh sb="13" eb="15">
      <t>サドウ</t>
    </rPh>
    <rPh sb="16" eb="18">
      <t>ジョウキョウ</t>
    </rPh>
    <phoneticPr fontId="19"/>
  </si>
  <si>
    <t>(24)</t>
  </si>
  <si>
    <t>×受付－年</t>
    <rPh sb="4" eb="5">
      <t>ネン</t>
    </rPh>
    <phoneticPr fontId="19"/>
  </si>
  <si>
    <t>圧力調整装置の周囲の状況</t>
    <rPh sb="0" eb="2">
      <t>アツリョク</t>
    </rPh>
    <rPh sb="2" eb="4">
      <t>チョウセイ</t>
    </rPh>
    <rPh sb="4" eb="6">
      <t>ソウチ</t>
    </rPh>
    <rPh sb="7" eb="9">
      <t>シュウイ</t>
    </rPh>
    <rPh sb="10" eb="12">
      <t>ジョウキョウ</t>
    </rPh>
    <phoneticPr fontId="19"/>
  </si>
  <si>
    <t>(25)</t>
  </si>
  <si>
    <t>×換気設備の概要(居室等)[無]</t>
    <rPh sb="6" eb="8">
      <t>ガイヨウ</t>
    </rPh>
    <rPh sb="9" eb="11">
      <t>キョシツ</t>
    </rPh>
    <rPh sb="11" eb="12">
      <t>トウ</t>
    </rPh>
    <rPh sb="14" eb="15">
      <t>ム</t>
    </rPh>
    <phoneticPr fontId="19"/>
  </si>
  <si>
    <t>排煙風道と可燃物、電線等との離隔距離及び断熱の状況</t>
    <rPh sb="14" eb="16">
      <t>リカク</t>
    </rPh>
    <rPh sb="16" eb="18">
      <t>キョリ</t>
    </rPh>
    <rPh sb="18" eb="20">
      <t>オ</t>
    </rPh>
    <rPh sb="20" eb="22">
      <t>ダンネツ</t>
    </rPh>
    <rPh sb="23" eb="25">
      <t>ジョウキョウ</t>
    </rPh>
    <phoneticPr fontId="19"/>
  </si>
  <si>
    <r>
      <t>算定式</t>
    </r>
    <r>
      <rPr>
        <vertAlign val="superscript"/>
        <sz val="10"/>
        <color theme="1"/>
        <rFont val="ＭＳ Ｐ明朝"/>
      </rPr>
      <t>＊注3)</t>
    </r>
  </si>
  <si>
    <t>(27)</t>
  </si>
  <si>
    <t>防火ダンパーの作動の状況</t>
    <rPh sb="0" eb="2">
      <t>ボウカ</t>
    </rPh>
    <rPh sb="7" eb="9">
      <t>サドウ</t>
    </rPh>
    <rPh sb="10" eb="12">
      <t>ジョウキョウ</t>
    </rPh>
    <phoneticPr fontId="19"/>
  </si>
  <si>
    <t>×検査済証交付年月日－月</t>
    <rPh sb="5" eb="7">
      <t>コウフ</t>
    </rPh>
    <rPh sb="11" eb="12">
      <t>ツキ</t>
    </rPh>
    <phoneticPr fontId="19"/>
  </si>
  <si>
    <t>測定機器　メーカー名</t>
    <rPh sb="0" eb="4">
      <t>ソクテイキキ</t>
    </rPh>
    <rPh sb="9" eb="10">
      <t>メイ</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</si>
  <si>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6" eb="18">
      <t>ニュウリョク</t>
    </rPh>
    <phoneticPr fontId="19"/>
  </si>
  <si>
    <t>(28)</t>
  </si>
  <si>
    <t>　４欄の「ニ」は、指摘された事項以外に特に報告すべき事項があれば記入してください。</t>
  </si>
  <si>
    <t>空気逃し口の外観</t>
    <rPh sb="0" eb="2">
      <t>クウキ</t>
    </rPh>
    <rPh sb="2" eb="3">
      <t>ニガ</t>
    </rPh>
    <rPh sb="4" eb="5">
      <t>クチ</t>
    </rPh>
    <rPh sb="6" eb="8">
      <t>ガイカン</t>
    </rPh>
    <phoneticPr fontId="19"/>
  </si>
  <si>
    <t>防火ダンパーの劣化及び損傷の状況</t>
    <rPh sb="0" eb="2">
      <t>ボウカ</t>
    </rPh>
    <rPh sb="7" eb="9">
      <t>レッカ</t>
    </rPh>
    <rPh sb="9" eb="10">
      <t>オヨ</t>
    </rPh>
    <rPh sb="11" eb="13">
      <t>ソンショウ</t>
    </rPh>
    <rPh sb="14" eb="16">
      <t>ジョウキョウ</t>
    </rPh>
    <phoneticPr fontId="19"/>
  </si>
  <si>
    <t>宮城県知事</t>
  </si>
  <si>
    <t>測定年月日</t>
  </si>
  <si>
    <t>改善の状況（換気）[実施済]</t>
    <rPh sb="0" eb="2">
      <t>カイゼン</t>
    </rPh>
    <rPh sb="3" eb="5">
      <t>ジョウキョウ</t>
    </rPh>
    <rPh sb="10" eb="12">
      <t>ジッシ</t>
    </rPh>
    <rPh sb="12" eb="13">
      <t>スミ</t>
    </rPh>
    <phoneticPr fontId="19"/>
  </si>
  <si>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9"/>
  </si>
  <si>
    <t>防火ダンパーの温度ヒューズ</t>
  </si>
  <si>
    <t>兵庫県知事</t>
  </si>
  <si>
    <t>(31)</t>
  </si>
  <si>
    <t>給気機又は排気機の設置の状況</t>
    <rPh sb="0" eb="2">
      <t>キュウキ</t>
    </rPh>
    <rPh sb="2" eb="3">
      <t>キ</t>
    </rPh>
    <rPh sb="3" eb="4">
      <t>マタ</t>
    </rPh>
    <rPh sb="5" eb="7">
      <t>ハイキ</t>
    </rPh>
    <rPh sb="7" eb="8">
      <t>キ</t>
    </rPh>
    <rPh sb="9" eb="11">
      <t>セッチ</t>
    </rPh>
    <rPh sb="12" eb="14">
      <t>ジョウキョウ</t>
    </rPh>
    <phoneticPr fontId="19"/>
  </si>
  <si>
    <t>排煙口及び給気口の周囲の状況</t>
    <rPh sb="12" eb="14">
      <t>ジョウキョウ</t>
    </rPh>
    <phoneticPr fontId="19"/>
  </si>
  <si>
    <t>3.併用方式</t>
    <rPh sb="2" eb="6">
      <t>ヘイヨウホウシキ</t>
    </rPh>
    <phoneticPr fontId="19"/>
  </si>
  <si>
    <t>排煙口及び給気口の取付けの状況</t>
    <rPh sb="9" eb="10">
      <t>ト</t>
    </rPh>
    <rPh sb="10" eb="11">
      <t>ツ</t>
    </rPh>
    <rPh sb="13" eb="15">
      <t>ジョウキョウ</t>
    </rPh>
    <phoneticPr fontId="19"/>
  </si>
  <si>
    <t>定期検査報告書</t>
  </si>
  <si>
    <t>※</t>
  </si>
  <si>
    <t>給気風道の劣化及び損傷の状況</t>
    <rPh sb="5" eb="7">
      <t>レッカ</t>
    </rPh>
    <rPh sb="7" eb="8">
      <t>オヨ</t>
    </rPh>
    <rPh sb="9" eb="11">
      <t>ソンショウ</t>
    </rPh>
    <rPh sb="12" eb="14">
      <t>ジョウキョウ</t>
    </rPh>
    <phoneticPr fontId="19"/>
  </si>
  <si>
    <t>照明検査者</t>
    <rPh sb="0" eb="2">
      <t>ショウメイ</t>
    </rPh>
    <rPh sb="2" eb="5">
      <t>ケンサシャ</t>
    </rPh>
    <phoneticPr fontId="19"/>
  </si>
  <si>
    <t>⑰</t>
  </si>
  <si>
    <t>建築物の名称を入力してください</t>
    <rPh sb="0" eb="3">
      <t>ケンチクブツ</t>
    </rPh>
    <rPh sb="4" eb="6">
      <t>メイショウ</t>
    </rPh>
    <rPh sb="7" eb="9">
      <t>ニュウリョク</t>
    </rPh>
    <phoneticPr fontId="19"/>
  </si>
  <si>
    <t>給気口、給気筒、排気口、排気筒、排気フード及び煙突の設置の状況</t>
    <rPh sb="21" eb="23">
      <t>オ</t>
    </rPh>
    <rPh sb="26" eb="28">
      <t>セッチ</t>
    </rPh>
    <rPh sb="29" eb="31">
      <t>ジョウキョウ</t>
    </rPh>
    <phoneticPr fontId="19"/>
  </si>
  <si>
    <t>給気風道の材質</t>
  </si>
  <si>
    <t>×換気設備の検査者（その他）－勤務先知事登録名</t>
  </si>
  <si>
    <t>給気送風機の外観</t>
    <rPh sb="0" eb="2">
      <t>キュウキ</t>
    </rPh>
    <rPh sb="2" eb="5">
      <t>ソウフウキ</t>
    </rPh>
    <rPh sb="6" eb="8">
      <t>ガイカン</t>
    </rPh>
    <phoneticPr fontId="19"/>
  </si>
  <si>
    <t>【３.報告対象建築物】</t>
  </si>
  <si>
    <t>給気送風機の設置の状況</t>
    <rPh sb="9" eb="11">
      <t>ジョウキョウ</t>
    </rPh>
    <phoneticPr fontId="19"/>
  </si>
  <si>
    <t>給気風道との接続の状況</t>
    <rPh sb="9" eb="11">
      <t>ジョウキョウ</t>
    </rPh>
    <phoneticPr fontId="19"/>
  </si>
  <si>
    <t>×改善の状況（排煙）[実施済]</t>
    <rPh sb="1" eb="3">
      <t>カイゼン</t>
    </rPh>
    <rPh sb="4" eb="6">
      <t>ジョウキョウ</t>
    </rPh>
    <rPh sb="11" eb="13">
      <t>ジッシ</t>
    </rPh>
    <rPh sb="13" eb="14">
      <t>スミ</t>
    </rPh>
    <phoneticPr fontId="19"/>
  </si>
  <si>
    <t>吸込口の周囲の状況</t>
    <rPh sb="4" eb="6">
      <t>シュウイ</t>
    </rPh>
    <rPh sb="7" eb="9">
      <t>ジョウキョウ</t>
    </rPh>
    <phoneticPr fontId="19"/>
  </si>
  <si>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9"/>
  </si>
  <si>
    <t>給気口の周囲の状況</t>
    <rPh sb="0" eb="1">
      <t>キュウ</t>
    </rPh>
    <rPh sb="1" eb="2">
      <t>キ</t>
    </rPh>
    <rPh sb="2" eb="3">
      <t>クチ</t>
    </rPh>
    <rPh sb="7" eb="9">
      <t>ジョウキョウ</t>
    </rPh>
    <phoneticPr fontId="19"/>
  </si>
  <si>
    <t>可動防煙壁　　　　　　</t>
  </si>
  <si>
    <t>不具合等の概要（非照）３</t>
  </si>
  <si>
    <t>手動降下装置の作動の状況</t>
    <rPh sb="7" eb="9">
      <t>サドウ</t>
    </rPh>
    <rPh sb="10" eb="12">
      <t>ジョウキョウ</t>
    </rPh>
    <phoneticPr fontId="19"/>
  </si>
  <si>
    <t>可動防煙壁の材質</t>
    <rPh sb="0" eb="2">
      <t>カドウ</t>
    </rPh>
    <rPh sb="7" eb="8">
      <t>シツ</t>
    </rPh>
    <phoneticPr fontId="19"/>
  </si>
  <si>
    <t>　要是正とされた検査項目（既存不適格の場合を除く。）については、要是正とされた部分を撮影した写真を別添の様式に従い添付してください。</t>
    <rPh sb="10" eb="12">
      <t>コウモク</t>
    </rPh>
    <phoneticPr fontId="19"/>
  </si>
  <si>
    <t>石川県知事</t>
  </si>
  <si>
    <t>燃料油、潤滑油及び冷却水の状況</t>
    <rPh sb="7" eb="9">
      <t>オ</t>
    </rPh>
    <rPh sb="13" eb="15">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</si>
  <si>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3" eb="15">
      <t>テキセツ</t>
    </rPh>
    <rPh sb="16" eb="18">
      <t>ニュウリョク</t>
    </rPh>
    <phoneticPr fontId="19"/>
  </si>
  <si>
    <t>自家用発電装置の取付けの状況</t>
    <rPh sb="8" eb="9">
      <t>ト</t>
    </rPh>
    <rPh sb="9" eb="10">
      <t>ツ</t>
    </rPh>
    <rPh sb="12" eb="14">
      <t>ジョウキョウ</t>
    </rPh>
    <phoneticPr fontId="19"/>
  </si>
  <si>
    <t>接地線の接続の状況</t>
    <rPh sb="4" eb="6">
      <t>セツゾク</t>
    </rPh>
    <rPh sb="7" eb="9">
      <t>ジョウキョウ</t>
    </rPh>
    <phoneticPr fontId="19"/>
  </si>
  <si>
    <t>電源の切替えの状況</t>
    <rPh sb="7" eb="9">
      <t>ジョウキョウ</t>
    </rPh>
    <phoneticPr fontId="19"/>
  </si>
  <si>
    <t>:</t>
  </si>
  <si>
    <t>排気の状況</t>
    <rPh sb="3" eb="5">
      <t>ジョウキョウ</t>
    </rPh>
    <phoneticPr fontId="19"/>
  </si>
  <si>
    <t>株式会社住宅性能評価センター</t>
  </si>
  <si>
    <t>ビューローベリタスジャパン株式会社</t>
  </si>
  <si>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19"/>
  </si>
  <si>
    <t>【ニ．改善の状況】</t>
  </si>
  <si>
    <t>コンプレッサー、燃料ポンプ、冷却水ポンプ等の補機類の作動の状況</t>
    <rPh sb="29" eb="31">
      <t>ジョウキョウ</t>
    </rPh>
    <phoneticPr fontId="19"/>
  </si>
  <si>
    <t>滋賀県</t>
  </si>
  <si>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9"/>
  </si>
  <si>
    <t>計器類及びランプ類の指示及び点灯の状況</t>
    <rPh sb="3" eb="5">
      <t>オ</t>
    </rPh>
    <rPh sb="12" eb="14">
      <t>オ</t>
    </rPh>
    <rPh sb="17" eb="19">
      <t>ジョウキョウ</t>
    </rPh>
    <phoneticPr fontId="19"/>
  </si>
  <si>
    <t>1.自然方式</t>
    <rPh sb="2" eb="6">
      <t>シゼンホウシキ</t>
    </rPh>
    <phoneticPr fontId="19"/>
  </si>
  <si>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9"/>
  </si>
  <si>
    <t>有</t>
    <rPh sb="0" eb="1">
      <t>アリ</t>
    </rPh>
    <phoneticPr fontId="19"/>
  </si>
  <si>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9"/>
  </si>
  <si>
    <t>）</t>
  </si>
  <si>
    <t>指摘なし</t>
    <rPh sb="0" eb="2">
      <t>シテキ</t>
    </rPh>
    <phoneticPr fontId="19"/>
  </si>
  <si>
    <t>空気逃し口の大きさ及び位置</t>
    <rPh sb="0" eb="2">
      <t>クウキ</t>
    </rPh>
    <rPh sb="2" eb="3">
      <t>ニガ</t>
    </rPh>
    <rPh sb="4" eb="5">
      <t>クチ</t>
    </rPh>
    <rPh sb="6" eb="7">
      <t>オオ</t>
    </rPh>
    <rPh sb="9" eb="10">
      <t>オヨ</t>
    </rPh>
    <rPh sb="11" eb="13">
      <t>イチ</t>
    </rPh>
    <phoneticPr fontId="19"/>
  </si>
  <si>
    <t>【ニ．非常用エレベーターの乗降ロビーの用に供する付室】</t>
    <rPh sb="3" eb="6">
      <t>ヒジョウヨウ</t>
    </rPh>
    <rPh sb="13" eb="15">
      <t>ジョウコウ</t>
    </rPh>
    <rPh sb="19" eb="20">
      <t>ヨウ</t>
    </rPh>
    <rPh sb="21" eb="22">
      <t>キョウ</t>
    </rPh>
    <rPh sb="24" eb="26">
      <t>フシツ</t>
    </rPh>
    <phoneticPr fontId="19"/>
  </si>
  <si>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19"/>
  </si>
  <si>
    <t>空気逃し口の周囲の状況</t>
    <rPh sb="0" eb="2">
      <t>クウキ</t>
    </rPh>
    <rPh sb="2" eb="3">
      <t>ニガ</t>
    </rPh>
    <rPh sb="4" eb="5">
      <t>クチ</t>
    </rPh>
    <rPh sb="6" eb="8">
      <t>シュウイ</t>
    </rPh>
    <rPh sb="9" eb="11">
      <t>ジョウキョウ</t>
    </rPh>
    <phoneticPr fontId="19"/>
  </si>
  <si>
    <t>×排煙設備の検査者（代）－勤務先資格</t>
  </si>
  <si>
    <t>空気調和設備の
主要機器及び配管の外観</t>
    <rPh sb="12" eb="14">
      <t>オ</t>
    </rPh>
    <phoneticPr fontId="19"/>
  </si>
  <si>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19"/>
  </si>
  <si>
    <t>(33)</t>
  </si>
  <si>
    <t>(50)</t>
  </si>
  <si>
    <t>既存不適格)</t>
  </si>
  <si>
    <t>×非常用照明の検査者（その他）－勤務先知事登録名</t>
  </si>
  <si>
    <t>(36)</t>
  </si>
  <si>
    <t>改善（予定）
年月日</t>
    <rPh sb="7" eb="10">
      <t>ネンガッピ</t>
    </rPh>
    <phoneticPr fontId="19"/>
  </si>
  <si>
    <t>防煙壁の貫通措置の状況</t>
    <rPh sb="0" eb="2">
      <t>ボウエン</t>
    </rPh>
    <rPh sb="2" eb="3">
      <t>カベ</t>
    </rPh>
    <rPh sb="4" eb="6">
      <t>カンツウ</t>
    </rPh>
    <rPh sb="9" eb="11">
      <t>ジョウキョウ</t>
    </rPh>
    <phoneticPr fontId="19"/>
  </si>
  <si>
    <t>×換気設備の概要(無窓居室)[その他]</t>
    <rPh sb="6" eb="8">
      <t>ガイヨウ</t>
    </rPh>
    <rPh sb="9" eb="11">
      <t>ムソウ</t>
    </rPh>
    <rPh sb="11" eb="13">
      <t>キョシツ</t>
    </rPh>
    <rPh sb="17" eb="18">
      <t>タ</t>
    </rPh>
    <phoneticPr fontId="19"/>
  </si>
  <si>
    <t>(37)</t>
  </si>
  <si>
    <t>特殊な構造の排煙設備の給気送風機の
外観</t>
  </si>
  <si>
    <t>予備電源から非常用の照明器具間の配線の耐熱処理の状況（隠蔽部分及び埋設部分を除く。）</t>
    <rPh sb="16" eb="18">
      <t>ハイセン</t>
    </rPh>
    <phoneticPr fontId="19"/>
  </si>
  <si>
    <t>(41)</t>
  </si>
  <si>
    <t>直結エンジン（内燃エンジン）の有無</t>
  </si>
  <si>
    <t>(42)</t>
  </si>
  <si>
    <t>(45)</t>
  </si>
  <si>
    <t>蛍光灯</t>
    <rPh sb="0" eb="3">
      <t>ケイコウトウ</t>
    </rPh>
    <phoneticPr fontId="19"/>
  </si>
  <si>
    <t>【１.換気設備】</t>
  </si>
  <si>
    <t>(43)</t>
  </si>
  <si>
    <t>(46)</t>
  </si>
  <si>
    <t>給気送風機の性能</t>
    <rPh sb="0" eb="2">
      <t>キュウキ</t>
    </rPh>
    <rPh sb="2" eb="5">
      <t>ソウフウキ</t>
    </rPh>
    <rPh sb="6" eb="8">
      <t>セイノウ</t>
    </rPh>
    <phoneticPr fontId="19"/>
  </si>
  <si>
    <t>(47)</t>
  </si>
  <si>
    <t>(48)</t>
  </si>
  <si>
    <t>給気送風機の給気風量</t>
    <rPh sb="0" eb="2">
      <t>キュウキ</t>
    </rPh>
    <rPh sb="2" eb="5">
      <t>ソウフウキ</t>
    </rPh>
    <rPh sb="6" eb="8">
      <t>キュウキ</t>
    </rPh>
    <rPh sb="8" eb="10">
      <t>フウリョウ</t>
    </rPh>
    <phoneticPr fontId="19"/>
  </si>
  <si>
    <t>(49)</t>
  </si>
  <si>
    <t>排煙口</t>
    <rPh sb="0" eb="2">
      <t>ハイエン</t>
    </rPh>
    <rPh sb="2" eb="3">
      <t>コウ</t>
    </rPh>
    <phoneticPr fontId="19"/>
  </si>
  <si>
    <t>中央管理室における制御及び作動状態の監視の状況</t>
    <rPh sb="4" eb="5">
      <t>シツ</t>
    </rPh>
    <rPh sb="15" eb="17">
      <t>ジョウタイ</t>
    </rPh>
    <rPh sb="21" eb="23">
      <t>ジョウキョウ</t>
    </rPh>
    <phoneticPr fontId="19"/>
  </si>
  <si>
    <t>加圧防排煙設備</t>
    <rPh sb="0" eb="2">
      <t>カアツ</t>
    </rPh>
    <rPh sb="2" eb="5">
      <t>ボウハイエン</t>
    </rPh>
    <rPh sb="5" eb="7">
      <t>セツビ</t>
    </rPh>
    <phoneticPr fontId="19"/>
  </si>
  <si>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19"/>
  </si>
  <si>
    <t>給気口の性能</t>
    <rPh sb="0" eb="3">
      <t>キュウキコウ</t>
    </rPh>
    <rPh sb="4" eb="6">
      <t>セイノウ</t>
    </rPh>
    <phoneticPr fontId="19"/>
  </si>
  <si>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19"/>
  </si>
  <si>
    <t>測定風量(㎥/min)</t>
  </si>
  <si>
    <t>給気風道の劣化及び損傷の状況</t>
    <rPh sb="0" eb="2">
      <t>キュウキ</t>
    </rPh>
    <rPh sb="5" eb="7">
      <t>レッカ</t>
    </rPh>
    <rPh sb="7" eb="8">
      <t>オヨ</t>
    </rPh>
    <rPh sb="9" eb="11">
      <t>ソンショウ</t>
    </rPh>
    <rPh sb="12" eb="14">
      <t>ジョウキョウ</t>
    </rPh>
    <phoneticPr fontId="19"/>
  </si>
  <si>
    <t>給気送風機の作動の状況</t>
    <rPh sb="0" eb="2">
      <t>キュウキ</t>
    </rPh>
    <rPh sb="2" eb="5">
      <t>ソウフウキ</t>
    </rPh>
    <rPh sb="6" eb="8">
      <t>サドウ</t>
    </rPh>
    <rPh sb="9" eb="11">
      <t>ジョウキョウ</t>
    </rPh>
    <phoneticPr fontId="19"/>
  </si>
  <si>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19"/>
  </si>
  <si>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9"/>
  </si>
  <si>
    <t>　この書類は、建築物ごとに、建築設備等の概要及び当該建築設備等の構造方法に係る検査結果について作成してください。</t>
  </si>
  <si>
    <t>遮煙開口部の性能</t>
    <rPh sb="0" eb="2">
      <t>シャエン</t>
    </rPh>
    <rPh sb="2" eb="5">
      <t>カイコウブ</t>
    </rPh>
    <rPh sb="6" eb="8">
      <t>セイノウ</t>
    </rPh>
    <phoneticPr fontId="19"/>
  </si>
  <si>
    <t>所有者の郵便番号を入力してください</t>
    <rPh sb="0" eb="3">
      <t>ショユウシャ</t>
    </rPh>
    <rPh sb="4" eb="8">
      <t>ユウビンバンゴウ</t>
    </rPh>
    <rPh sb="9" eb="11">
      <t>ニュウリョク</t>
    </rPh>
    <phoneticPr fontId="19"/>
  </si>
  <si>
    <t>大分県</t>
  </si>
  <si>
    <t>　各欄に掲げられている項目以外で特に報告すべき事項は、16欄又は別紙に記載して添えてください。</t>
  </si>
  <si>
    <t>遮煙開口部の排出風速</t>
    <rPh sb="0" eb="2">
      <t>シャエン</t>
    </rPh>
    <rPh sb="2" eb="5">
      <t>カイコウブ</t>
    </rPh>
    <rPh sb="6" eb="8">
      <t>ハイシュツ</t>
    </rPh>
    <rPh sb="8" eb="10">
      <t>フウソク</t>
    </rPh>
    <phoneticPr fontId="19"/>
  </si>
  <si>
    <t>空気逃し口の作動の状況</t>
    <rPh sb="0" eb="2">
      <t>クウキ</t>
    </rPh>
    <rPh sb="2" eb="3">
      <t>ニガ</t>
    </rPh>
    <rPh sb="4" eb="5">
      <t>クチ</t>
    </rPh>
    <rPh sb="6" eb="8">
      <t>サドウ</t>
    </rPh>
    <rPh sb="9" eb="11">
      <t>ジョウキョウ</t>
    </rPh>
    <phoneticPr fontId="19"/>
  </si>
  <si>
    <t>一種</t>
    <rPh sb="0" eb="2">
      <t>イッシュ</t>
    </rPh>
    <phoneticPr fontId="19"/>
  </si>
  <si>
    <t>始動用の空気槽の圧力</t>
    <rPh sb="0" eb="3">
      <t>シドウヨウ</t>
    </rPh>
    <phoneticPr fontId="19"/>
  </si>
  <si>
    <t>蓄電池（別置型）</t>
    <rPh sb="0" eb="3">
      <t>チクデンチ</t>
    </rPh>
    <rPh sb="4" eb="7">
      <t>ベッチガタ</t>
    </rPh>
    <phoneticPr fontId="19"/>
  </si>
  <si>
    <t>不具合（非照）</t>
    <rPh sb="0" eb="3">
      <t>フグアイ</t>
    </rPh>
    <phoneticPr fontId="19"/>
  </si>
  <si>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19"/>
  </si>
  <si>
    <t>備考（第二面）</t>
  </si>
  <si>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19"/>
  </si>
  <si>
    <t>給気部及び排気管の取付けの状況</t>
    <rPh sb="2" eb="3">
      <t>ブ</t>
    </rPh>
    <rPh sb="3" eb="5">
      <t>オ</t>
    </rPh>
    <rPh sb="13" eb="15">
      <t>ジョウキョウ</t>
    </rPh>
    <phoneticPr fontId="19"/>
  </si>
  <si>
    <t>接続部（幹線分岐及びボックス内に限る。）の耐熱処理の状況</t>
    <rPh sb="2" eb="3">
      <t>ブ</t>
    </rPh>
    <rPh sb="16" eb="17">
      <t>カギ</t>
    </rPh>
    <phoneticPr fontId="19"/>
  </si>
  <si>
    <t>既存不適格）</t>
  </si>
  <si>
    <t>蓄電池等の状況</t>
    <rPh sb="3" eb="4">
      <t>トウ</t>
    </rPh>
    <rPh sb="5" eb="7">
      <t>ジョウキョウ</t>
    </rPh>
    <phoneticPr fontId="19"/>
  </si>
  <si>
    <t xml:space="preserve">蓄電池室の換気の状況 </t>
    <rPh sb="0" eb="3">
      <t>チクデンチ</t>
    </rPh>
    <rPh sb="3" eb="4">
      <t>シツ</t>
    </rPh>
    <rPh sb="5" eb="7">
      <t>カンキ</t>
    </rPh>
    <phoneticPr fontId="19"/>
  </si>
  <si>
    <t>　９欄の「ロ」及び「ハ」は、それぞれ該当する室がないときに「無」のチェックボックスに「レ」マークを入れ、「ニ」は、「ロ」及び「ハ」以外の居室、廊下及び階段の用に供する部分について記入してください。</t>
  </si>
  <si>
    <t>二種</t>
    <rPh sb="0" eb="2">
      <t>ニシュ</t>
    </rPh>
    <phoneticPr fontId="19"/>
  </si>
  <si>
    <t>規定風量(㎥/min)</t>
  </si>
  <si>
    <t>測定機器　メーカー名</t>
  </si>
  <si>
    <r>
      <t>　７「上記以外の検査項目等」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19"/>
  </si>
  <si>
    <t>特殊な構造の排煙設備</t>
  </si>
  <si>
    <r>
      <t>測定風速　(m/s)</t>
    </r>
    <r>
      <rPr>
        <vertAlign val="superscript"/>
        <sz val="10"/>
        <color theme="1"/>
        <rFont val="ＭＳ Ｐ明朝"/>
      </rPr>
      <t>＊注1)</t>
    </r>
  </si>
  <si>
    <t>　</t>
  </si>
  <si>
    <t>使用電球、ランプ等　</t>
  </si>
  <si>
    <t>平成</t>
    <rPh sb="0" eb="2">
      <t>ヘイセイ</t>
    </rPh>
    <phoneticPr fontId="19"/>
  </si>
  <si>
    <t>各居室の換気量</t>
    <rPh sb="0" eb="3">
      <t>カクキョシツ</t>
    </rPh>
    <rPh sb="4" eb="7">
      <t>カンキリョウ</t>
    </rPh>
    <phoneticPr fontId="19"/>
  </si>
  <si>
    <t>１. 各面共通関係</t>
  </si>
  <si>
    <t>各居室の浮遊粉じん量</t>
    <rPh sb="1" eb="2">
      <t>イ</t>
    </rPh>
    <phoneticPr fontId="19"/>
  </si>
  <si>
    <t>各居室の一酸化炭素含有率</t>
    <rPh sb="1" eb="2">
      <t>イ</t>
    </rPh>
    <phoneticPr fontId="19"/>
  </si>
  <si>
    <t>各居室の二酸化炭素含有率</t>
    <rPh sb="1" eb="2">
      <t>イ</t>
    </rPh>
    <phoneticPr fontId="19"/>
  </si>
  <si>
    <t>機械換気
設備　　　　　　　　　　　　　　　　　</t>
  </si>
  <si>
    <t>自然換気
設備及び
機械換気
設備　　　　　　　　　　　　　　　　　　　　</t>
    <rPh sb="7" eb="9">
      <t>オ</t>
    </rPh>
    <rPh sb="10" eb="12">
      <t>キカイ</t>
    </rPh>
    <rPh sb="12" eb="14">
      <t>カンキ</t>
    </rPh>
    <rPh sb="15" eb="17">
      <t>セツビ</t>
    </rPh>
    <phoneticPr fontId="19"/>
  </si>
  <si>
    <t>×排煙設備の検査者（代）－勤務先登録番号</t>
  </si>
  <si>
    <r>
      <t>測定風速（m/s）</t>
    </r>
    <r>
      <rPr>
        <vertAlign val="superscript"/>
        <sz val="10"/>
        <color theme="1"/>
        <rFont val="ＭＳ Ｐ明朝"/>
      </rPr>
      <t>*注2）</t>
    </r>
    <rPh sb="0" eb="4">
      <t>ソクテイフウソク</t>
    </rPh>
    <rPh sb="10" eb="11">
      <t>チュウ</t>
    </rPh>
    <phoneticPr fontId="19"/>
  </si>
  <si>
    <r>
      <t>注 1）「測定位置」欄には、「出入口付近」、「右壁中央付近」のように明記する。
注 2）「光源の種類」欄には、白熱灯、蛍光灯、LEDランプ</t>
    </r>
    <r>
      <rPr>
        <sz val="10"/>
        <color auto="1"/>
        <rFont val="ＭＳ 明朝"/>
      </rPr>
      <t>（自動検査機能なし）、LEDランプ（自動検査機能あり）、その他の別及び電池内蔵のものにあっては、（内）と付す。
注 3）「照度」欄には、自動検査機能を有していない場合は、照度の値（ｌｘ）を記入し、自動検査機能を有するものにあっては、「-」を記入する。</t>
    </r>
    <rPh sb="70" eb="72">
      <t>ジドウ</t>
    </rPh>
    <rPh sb="72" eb="74">
      <t>ケンサ</t>
    </rPh>
    <rPh sb="74" eb="76">
      <t>キノウ</t>
    </rPh>
    <rPh sb="87" eb="89">
      <t>ジドウ</t>
    </rPh>
    <rPh sb="89" eb="91">
      <t>ケンサ</t>
    </rPh>
    <rPh sb="91" eb="93">
      <t>キノウ</t>
    </rPh>
    <rPh sb="99" eb="100">
      <t>タ</t>
    </rPh>
    <rPh sb="125" eb="126">
      <t>チュウ</t>
    </rPh>
    <rPh sb="130" eb="132">
      <t>ショウド</t>
    </rPh>
    <rPh sb="133" eb="134">
      <t>ラン</t>
    </rPh>
    <rPh sb="137" eb="139">
      <t>ジドウ</t>
    </rPh>
    <rPh sb="139" eb="143">
      <t>ケンサキノウ</t>
    </rPh>
    <rPh sb="144" eb="145">
      <t>ユウ</t>
    </rPh>
    <rPh sb="150" eb="152">
      <t>バアイ</t>
    </rPh>
    <rPh sb="154" eb="156">
      <t>ショウド</t>
    </rPh>
    <rPh sb="157" eb="158">
      <t>アタイ</t>
    </rPh>
    <rPh sb="163" eb="165">
      <t>キニュウ</t>
    </rPh>
    <rPh sb="167" eb="173">
      <t>ジドウケンサキノウ</t>
    </rPh>
    <rPh sb="174" eb="175">
      <t>ユウ</t>
    </rPh>
    <rPh sb="189" eb="191">
      <t>キニュウ</t>
    </rPh>
    <phoneticPr fontId="19"/>
  </si>
  <si>
    <r>
      <t>　５「上記以外の検査項目等」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19"/>
  </si>
  <si>
    <t>特殊な構造の排煙
設備の排煙口及び
給気口の外観</t>
  </si>
  <si>
    <t>特殊な構造の
排煙設備の排煙口の性能</t>
  </si>
  <si>
    <t>郵便番号（排煙＿代表）</t>
  </si>
  <si>
    <t>管理者郵便番号</t>
  </si>
  <si>
    <t>非常用の
照明器具</t>
  </si>
  <si>
    <t>⑳</t>
  </si>
  <si>
    <t>手動開放装置の周囲の状況</t>
    <rPh sb="7" eb="9">
      <t>シュウイ</t>
    </rPh>
    <rPh sb="10" eb="12">
      <t>ジョウキョウ</t>
    </rPh>
    <phoneticPr fontId="19"/>
  </si>
  <si>
    <t>給気口の手動開放装置の周囲の状況</t>
    <rPh sb="0" eb="3">
      <t>キュウキコウ</t>
    </rPh>
    <rPh sb="4" eb="6">
      <t>シュドウ</t>
    </rPh>
    <rPh sb="6" eb="8">
      <t>カイホウ</t>
    </rPh>
    <rPh sb="8" eb="10">
      <t>ソウチ</t>
    </rPh>
    <rPh sb="11" eb="13">
      <t>シュウイ</t>
    </rPh>
    <rPh sb="14" eb="16">
      <t>ジョウキョウ</t>
    </rPh>
    <phoneticPr fontId="19"/>
  </si>
  <si>
    <t>型式番号等</t>
  </si>
  <si>
    <r>
      <t>不具合記録の有無について</t>
    </r>
    <r>
      <rPr>
        <b/>
        <sz val="8"/>
        <color theme="1"/>
        <rFont val="游ゴシック"/>
      </rPr>
      <t>適切に</t>
    </r>
    <r>
      <rPr>
        <b/>
        <sz val="8"/>
        <color theme="1"/>
        <rFont val="BIZ UDPゴシック"/>
      </rPr>
      <t>選択してください</t>
    </r>
    <rPh sb="0" eb="3">
      <t>フグアイ</t>
    </rPh>
    <rPh sb="3" eb="5">
      <t>キロク</t>
    </rPh>
    <rPh sb="6" eb="8">
      <t>ウム</t>
    </rPh>
    <rPh sb="15" eb="17">
      <t>センタク</t>
    </rPh>
    <phoneticPr fontId="19"/>
  </si>
  <si>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9"/>
  </si>
  <si>
    <t>居室</t>
    <rPh sb="0" eb="2">
      <t>キョシツ</t>
    </rPh>
    <phoneticPr fontId="19"/>
  </si>
  <si>
    <r>
      <t>　２(</t>
    </r>
    <r>
      <rPr>
        <sz val="8"/>
        <color auto="1"/>
        <rFont val="ＭＳ 明朝"/>
      </rPr>
      <t>14)「機械換気設備の換気量」については、換気設備を設けるべき調理室等の換気風量測定表（別表２）を添付してください。</t>
    </r>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9"/>
  </si>
  <si>
    <t>排煙口面積（㎡）</t>
    <rPh sb="0" eb="3">
      <t>ハイエンコウ</t>
    </rPh>
    <rPh sb="3" eb="5">
      <t>メンセキ</t>
    </rPh>
    <phoneticPr fontId="19"/>
  </si>
  <si>
    <t>40・30・20・2</t>
  </si>
  <si>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19"/>
  </si>
  <si>
    <t>排煙機（番号等）</t>
  </si>
  <si>
    <t>別記第一号（Ａ４）</t>
    <rPh sb="0" eb="2">
      <t>ベッキ</t>
    </rPh>
    <rPh sb="2" eb="3">
      <t>ダイ</t>
    </rPh>
    <rPh sb="3" eb="4">
      <t>イチ</t>
    </rPh>
    <rPh sb="4" eb="5">
      <t>ゴウ</t>
    </rPh>
    <phoneticPr fontId="19"/>
  </si>
  <si>
    <t>　１欄及び２欄は、所有者又は管理者が法人のときは、「ロ」はそれぞれ法人の名称及び代表者氏名を、「ニ」はそれぞれ法人の所在地を記入してください。</t>
  </si>
  <si>
    <t>令和　　年　　月　　日</t>
  </si>
  <si>
    <t>排煙機銘板表示</t>
  </si>
  <si>
    <t>排煙機の規定風量</t>
  </si>
  <si>
    <t>検査項目等</t>
    <rPh sb="4" eb="5">
      <t>トウ</t>
    </rPh>
    <phoneticPr fontId="19"/>
  </si>
  <si>
    <t>所有者の住所を入力してください</t>
    <rPh sb="0" eb="3">
      <t>ショユウシャ</t>
    </rPh>
    <rPh sb="4" eb="6">
      <t>ジュウショ</t>
    </rPh>
    <rPh sb="7" eb="9">
      <t>ニュウリョク</t>
    </rPh>
    <phoneticPr fontId="19"/>
  </si>
  <si>
    <t>最大防煙区画面積</t>
  </si>
  <si>
    <t>㎡×</t>
  </si>
  <si>
    <t>階数（地上）</t>
  </si>
  <si>
    <t>=</t>
  </si>
  <si>
    <t>【７.換気設備の不具合の発生状況】</t>
  </si>
  <si>
    <t>（注意）
　この様式には、第三十六号の六様式に記入した内容と同一の内容を記入してください。第二面は、同様式第二面において指摘があつた建築設備についてのみ作成し、第一面に添えてください。</t>
  </si>
  <si>
    <t>室名</t>
    <rPh sb="0" eb="2">
      <t>シツメイ</t>
    </rPh>
    <phoneticPr fontId="19"/>
  </si>
  <si>
    <t>階別</t>
    <rPh sb="0" eb="2">
      <t>カイベツ</t>
    </rPh>
    <phoneticPr fontId="19"/>
  </si>
  <si>
    <t>×指摘の内容（非照）</t>
    <rPh sb="7" eb="8">
      <t>ひ</t>
    </rPh>
    <rPh sb="8" eb="9">
      <t>しょう</t>
    </rPh>
    <phoneticPr fontId="20" type="Hiragana"/>
  </si>
  <si>
    <r>
      <t>測定風速（m/s）</t>
    </r>
    <r>
      <rPr>
        <vertAlign val="superscript"/>
        <sz val="10"/>
        <color theme="1"/>
        <rFont val="ＭＳ Ｐ明朝"/>
      </rPr>
      <t>*注1）</t>
    </r>
    <rPh sb="0" eb="4">
      <t>ソクテイフウソク</t>
    </rPh>
    <rPh sb="10" eb="11">
      <t>チュウ</t>
    </rPh>
    <phoneticPr fontId="19"/>
  </si>
  <si>
    <t>資格（非照＿その他）</t>
    <rPh sb="8" eb="9">
      <t>タ</t>
    </rPh>
    <phoneticPr fontId="19"/>
  </si>
  <si>
    <t>測定風量（㎥/min）</t>
    <rPh sb="0" eb="4">
      <t>ソクテイフウリョウ</t>
    </rPh>
    <phoneticPr fontId="19"/>
  </si>
  <si>
    <t>煙排出口面積　(㎡)</t>
  </si>
  <si>
    <t>　３欄の「ハ」は、前回の定期検査の結果を記録した書類の写しの保存の有無について記入してください。</t>
  </si>
  <si>
    <t>窓口・郵送提出の場合、①定期検査報告書と②定期検査報告概要書は別々にホチキス止め（左上１箇所）をお願いします。</t>
    <rPh sb="0" eb="2">
      <t>マドグチ</t>
    </rPh>
    <rPh sb="3" eb="5">
      <t>ユウソウ</t>
    </rPh>
    <rPh sb="5" eb="7">
      <t>テイシュツ</t>
    </rPh>
    <rPh sb="8" eb="10">
      <t>バアイ</t>
    </rPh>
    <rPh sb="12" eb="14">
      <t>テイキ</t>
    </rPh>
    <rPh sb="14" eb="16">
      <t>ケンサ</t>
    </rPh>
    <rPh sb="16" eb="18">
      <t>ホウコク</t>
    </rPh>
    <rPh sb="18" eb="19">
      <t>ショ</t>
    </rPh>
    <rPh sb="21" eb="23">
      <t>テイキ</t>
    </rPh>
    <rPh sb="23" eb="25">
      <t>ケンサ</t>
    </rPh>
    <rPh sb="25" eb="27">
      <t>ホウコク</t>
    </rPh>
    <rPh sb="27" eb="30">
      <t>ガイヨウショ</t>
    </rPh>
    <rPh sb="31" eb="33">
      <t>ベツベツ</t>
    </rPh>
    <rPh sb="38" eb="39">
      <t>ド</t>
    </rPh>
    <rPh sb="41" eb="43">
      <t>ヒダリウエ</t>
    </rPh>
    <rPh sb="44" eb="46">
      <t>カショ</t>
    </rPh>
    <rPh sb="49" eb="50">
      <t>ネガ</t>
    </rPh>
    <phoneticPr fontId="19"/>
  </si>
  <si>
    <t>予備電源又は直結エンジン切り替え</t>
  </si>
  <si>
    <t>月</t>
    <rPh sb="0" eb="1">
      <t>ゲツ</t>
    </rPh>
    <phoneticPr fontId="19"/>
  </si>
  <si>
    <t>排煙系統図（排煙機と排煙口の対応関係がわかる図を記入すること）</t>
  </si>
  <si>
    <t>必ず記入してください</t>
    <rPh sb="0" eb="1">
      <t>カナラ</t>
    </rPh>
    <rPh sb="2" eb="4">
      <t>キニュウ</t>
    </rPh>
    <phoneticPr fontId="19"/>
  </si>
  <si>
    <r>
      <t>検査者の</t>
    </r>
    <r>
      <rPr>
        <b/>
        <sz val="8"/>
        <color theme="1"/>
        <rFont val="游ゴシック"/>
      </rPr>
      <t>会社名のみではなく姓名まで</t>
    </r>
    <r>
      <rPr>
        <b/>
        <sz val="8"/>
        <color theme="1"/>
        <rFont val="BIZ UDPゴシック"/>
      </rPr>
      <t>入力してください</t>
    </r>
    <rPh sb="0" eb="3">
      <t>ケンサシャ</t>
    </rPh>
    <rPh sb="17" eb="19">
      <t>ニュウリョク</t>
    </rPh>
    <phoneticPr fontId="19"/>
  </si>
  <si>
    <t>㎥/min</t>
  </si>
  <si>
    <t>考えられる原因</t>
    <rPh sb="0" eb="1">
      <t>カンガ</t>
    </rPh>
    <rPh sb="5" eb="7">
      <t>ゲンイン</t>
    </rPh>
    <phoneticPr fontId="19"/>
  </si>
  <si>
    <t>株式会社東日本住宅評価センター</t>
  </si>
  <si>
    <t>【パターン２】</t>
  </si>
  <si>
    <t>　「考えられる原因」欄は、当該不具合が生じた原因として主として考えられるものを記入してください。ただし、当該不具合が生じた原因が不明な場合は「不明」と記入してください。</t>
  </si>
  <si>
    <t>吸込口面積　(㎡)</t>
  </si>
  <si>
    <t>×検査による指摘の概要－改善予定の有無－有□</t>
    <rPh sb="1" eb="3">
      <t>ケンサ</t>
    </rPh>
    <rPh sb="6" eb="8">
      <t>シテキ</t>
    </rPh>
    <rPh sb="9" eb="11">
      <t>ガイヨウ</t>
    </rPh>
    <rPh sb="12" eb="14">
      <t>カイゼン</t>
    </rPh>
    <rPh sb="14" eb="16">
      <t>ヨテイ</t>
    </rPh>
    <rPh sb="17" eb="19">
      <t>ウム</t>
    </rPh>
    <rPh sb="20" eb="21">
      <t>アリ</t>
    </rPh>
    <phoneticPr fontId="19"/>
  </si>
  <si>
    <t>指摘なし・要是正</t>
    <rPh sb="0" eb="2">
      <t>シテキ</t>
    </rPh>
    <rPh sb="5" eb="6">
      <t>ヨウ</t>
    </rPh>
    <rPh sb="6" eb="8">
      <t>ゼセイ</t>
    </rPh>
    <phoneticPr fontId="19"/>
  </si>
  <si>
    <r>
      <t>測定風速　(m/s)</t>
    </r>
    <r>
      <rPr>
        <vertAlign val="superscript"/>
        <sz val="10"/>
        <color theme="1"/>
        <rFont val="ＭＳ Ｐ明朝"/>
      </rPr>
      <t>＊注2)</t>
    </r>
  </si>
  <si>
    <t>測定機器メーカー名</t>
  </si>
  <si>
    <r>
      <t>測定風速</t>
    </r>
    <r>
      <rPr>
        <vertAlign val="superscript"/>
        <sz val="10"/>
        <color theme="1"/>
        <rFont val="ＭＳ Ｐ明朝"/>
      </rPr>
      <t>＊注）</t>
    </r>
    <r>
      <rPr>
        <sz val="10"/>
        <color theme="1"/>
        <rFont val="ＭＳ Ｐ明朝"/>
      </rPr>
      <t>（m/s）</t>
    </r>
    <rPh sb="5" eb="6">
      <t>チュウ</t>
    </rPh>
    <phoneticPr fontId="19"/>
  </si>
  <si>
    <t xml:space="preserve"> 既存不適格 ）</t>
    <rPh sb="1" eb="3">
      <t>キゾン</t>
    </rPh>
    <rPh sb="3" eb="6">
      <t>フテキカク</t>
    </rPh>
    <phoneticPr fontId="19"/>
  </si>
  <si>
    <t>※特記欄</t>
    <rPh sb="1" eb="4">
      <t>トッキラン</t>
    </rPh>
    <phoneticPr fontId="19"/>
  </si>
  <si>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19"/>
  </si>
  <si>
    <t>既存不適格は改善することが望ましいです。改修等に合わせて改善をご検討ください</t>
  </si>
  <si>
    <t>非常用の照明装置</t>
    <rPh sb="0" eb="3">
      <t>ヒジョウヨウ</t>
    </rPh>
    <rPh sb="4" eb="6">
      <t>ショウメイ</t>
    </rPh>
    <rPh sb="6" eb="8">
      <t>ソウチ</t>
    </rPh>
    <phoneticPr fontId="19"/>
  </si>
  <si>
    <t>【イ．資格】</t>
  </si>
  <si>
    <t>地下</t>
  </si>
  <si>
    <t>【イ．不具合】</t>
  </si>
  <si>
    <t>【ロ．不具合記録】</t>
  </si>
  <si>
    <t>指摘の内容（非照）[（既存不適格）]</t>
  </si>
  <si>
    <t>検査項目</t>
    <rPh sb="0" eb="2">
      <t>ケンサ</t>
    </rPh>
    <rPh sb="2" eb="4">
      <t>コウモク</t>
    </rPh>
    <phoneticPr fontId="19"/>
  </si>
  <si>
    <t>測定年月日</t>
    <rPh sb="0" eb="5">
      <t>ソクテイネンガッピ</t>
    </rPh>
    <phoneticPr fontId="19"/>
  </si>
  <si>
    <t>（第三面）</t>
  </si>
  <si>
    <t>改善（予定）
年月日</t>
    <rPh sb="0" eb="2">
      <t>カイゼン</t>
    </rPh>
    <rPh sb="3" eb="5">
      <t>ヨテイ</t>
    </rPh>
    <rPh sb="7" eb="10">
      <t>ネンガッピ</t>
    </rPh>
    <phoneticPr fontId="19"/>
  </si>
  <si>
    <t>指摘なし・要是正</t>
    <rPh sb="0" eb="2">
      <t>シテキ</t>
    </rPh>
    <rPh sb="5" eb="8">
      <t>ヨウゼセイ</t>
    </rPh>
    <phoneticPr fontId="19"/>
  </si>
  <si>
    <t>最低照度の測定場所</t>
    <rPh sb="0" eb="4">
      <t>サイテイショウド</t>
    </rPh>
    <rPh sb="5" eb="9">
      <t>ソクテイバショ</t>
    </rPh>
    <phoneticPr fontId="19"/>
  </si>
  <si>
    <t>最低照度（lx）</t>
    <rPh sb="0" eb="4">
      <t>サイテイショウド</t>
    </rPh>
    <phoneticPr fontId="19"/>
  </si>
  <si>
    <t>白熱灯</t>
    <rPh sb="0" eb="2">
      <t>ハクネツ</t>
    </rPh>
    <rPh sb="2" eb="3">
      <t>トウ</t>
    </rPh>
    <phoneticPr fontId="19"/>
  </si>
  <si>
    <t>）建築士事務所</t>
  </si>
  <si>
    <t>照度（lx）</t>
    <rPh sb="0" eb="2">
      <t>ショウド</t>
    </rPh>
    <phoneticPr fontId="19"/>
  </si>
  <si>
    <t>検査項目等</t>
    <rPh sb="0" eb="4">
      <t>ケンサコウモク</t>
    </rPh>
    <rPh sb="4" eb="5">
      <t>トウ</t>
    </rPh>
    <phoneticPr fontId="19"/>
  </si>
  <si>
    <t>検査結果</t>
    <rPh sb="0" eb="4">
      <t>ケンサケッカ</t>
    </rPh>
    <phoneticPr fontId="19"/>
  </si>
  <si>
    <t>別添様式　関係写真（A４）</t>
    <rPh sb="0" eb="4">
      <t>ベッテンヨウシキ</t>
    </rPh>
    <rPh sb="5" eb="9">
      <t>カンケイシャシン</t>
    </rPh>
    <phoneticPr fontId="19"/>
  </si>
  <si>
    <r>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8">
      <t>キニュウフヨウ</t>
    </rPh>
    <phoneticPr fontId="19"/>
  </si>
  <si>
    <t>部
位</t>
    <rPh sb="0" eb="1">
      <t>ブ</t>
    </rPh>
    <rPh sb="2" eb="3">
      <t>イ</t>
    </rPh>
    <phoneticPr fontId="19"/>
  </si>
  <si>
    <t>【６.換気設備の検査の状況】</t>
  </si>
  <si>
    <t>登録番号（換気＿代表）</t>
  </si>
  <si>
    <t>【１.所有者】</t>
  </si>
  <si>
    <t>予備電源[蓄電池]</t>
  </si>
  <si>
    <t>【２.管理者】</t>
  </si>
  <si>
    <t>中央管理方式の空気調和設備</t>
  </si>
  <si>
    <t>フリガナ（排煙＿代表）</t>
  </si>
  <si>
    <t>【４.検査による指摘の概要】</t>
    <rPh sb="3" eb="5">
      <t>ケンサ</t>
    </rPh>
    <phoneticPr fontId="19"/>
  </si>
  <si>
    <t>指定確認検査機関</t>
  </si>
  <si>
    <t>日</t>
    <rPh sb="0" eb="1">
      <t>ヒ</t>
    </rPh>
    <phoneticPr fontId="19"/>
  </si>
  <si>
    <t>自家用発電装置</t>
    <rPh sb="0" eb="7">
      <t>ジカヨウハツデンソウチ</t>
    </rPh>
    <phoneticPr fontId="19"/>
  </si>
  <si>
    <t>×換気設備の検査者（その他）－勤務先資格</t>
  </si>
  <si>
    <t>実施</t>
    <rPh sb="0" eb="2">
      <t>ジッシ</t>
    </rPh>
    <phoneticPr fontId="19"/>
  </si>
  <si>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19"/>
  </si>
  <si>
    <t>機械換気設備</t>
  </si>
  <si>
    <t>高知県知事</t>
  </si>
  <si>
    <t>【ニ．防火ダンパーの有無】</t>
  </si>
  <si>
    <t>階避難安全検証法</t>
  </si>
  <si>
    <t>【ヘ．予備電源】</t>
  </si>
  <si>
    <t>【イ．照明器具】</t>
  </si>
  <si>
    <t>住所（排煙＿その他）</t>
    <rPh sb="0" eb="2">
      <t>ジュウショ</t>
    </rPh>
    <phoneticPr fontId="19"/>
  </si>
  <si>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19"/>
  </si>
  <si>
    <t>白熱灯</t>
    <rPh sb="0" eb="3">
      <t>ハクネツトウ</t>
    </rPh>
    <phoneticPr fontId="19"/>
  </si>
  <si>
    <t>広島県</t>
  </si>
  <si>
    <t>蓄電池（内蔵型）</t>
    <rPh sb="0" eb="3">
      <t>チクデンチ</t>
    </rPh>
    <rPh sb="4" eb="7">
      <t>ナイゾウガタ</t>
    </rPh>
    <phoneticPr fontId="19"/>
  </si>
  <si>
    <t>廊下</t>
    <rPh sb="0" eb="2">
      <t>ロウカ</t>
    </rPh>
    <phoneticPr fontId="19"/>
  </si>
  <si>
    <t>管理者の郵便番号を入力してください</t>
    <rPh sb="4" eb="8">
      <t>ユウビンバンゴウ</t>
    </rPh>
    <rPh sb="9" eb="11">
      <t>ニュウリョク</t>
    </rPh>
    <phoneticPr fontId="19"/>
  </si>
  <si>
    <t>その他(居室等)室数</t>
    <rPh sb="8" eb="9">
      <t>シツ</t>
    </rPh>
    <rPh sb="9" eb="10">
      <t>スウ</t>
    </rPh>
    <phoneticPr fontId="19"/>
  </si>
  <si>
    <t>階段</t>
    <rPh sb="0" eb="2">
      <t>カイダン</t>
    </rPh>
    <phoneticPr fontId="19"/>
  </si>
  <si>
    <t>※印の欄には記入しないでください</t>
    <rPh sb="1" eb="2">
      <t>シルシ</t>
    </rPh>
    <rPh sb="3" eb="4">
      <t>ラン</t>
    </rPh>
    <rPh sb="6" eb="8">
      <t>キニュウ</t>
    </rPh>
    <phoneticPr fontId="19"/>
  </si>
  <si>
    <t>（建築設備（昇降機を除く。））</t>
  </si>
  <si>
    <t>報告者氏名</t>
    <rPh sb="0" eb="3">
      <t>ホウコクシャ</t>
    </rPh>
    <rPh sb="3" eb="5">
      <t>シメイ</t>
    </rPh>
    <phoneticPr fontId="19"/>
  </si>
  <si>
    <t>【11.排煙設備の不具合の発生状況】</t>
  </si>
  <si>
    <t>建築設備に係る不具合の状況</t>
  </si>
  <si>
    <t>改善(予定)
年月</t>
  </si>
  <si>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19"/>
  </si>
  <si>
    <t>整理番号_R7以降</t>
    <rPh sb="0" eb="2">
      <t>せいり</t>
    </rPh>
    <rPh sb="2" eb="4">
      <t>ばんごう</t>
    </rPh>
    <rPh sb="7" eb="9">
      <t>いこう</t>
    </rPh>
    <phoneticPr fontId="20" type="Hiragana"/>
  </si>
  <si>
    <t>⑲</t>
  </si>
  <si>
    <t>　指摘なし</t>
    <rPh sb="1" eb="3">
      <t>シテキ</t>
    </rPh>
    <phoneticPr fontId="19"/>
  </si>
  <si>
    <t>【14.非常用の照明装置の検査の状況】</t>
  </si>
  <si>
    <t>　記入欄が不足する場合は、枠を拡大、行を追加して記入するか、別紙に必要な事項を記入し添えてください。</t>
  </si>
  <si>
    <t>【13.非常用の照明装置の概要】</t>
  </si>
  <si>
    <t xml:space="preserve">機械換気設備(中央管理方式の空気調和設備を含む。)の外観                            </t>
    <rPh sb="21" eb="22">
      <t>フク</t>
    </rPh>
    <phoneticPr fontId="19"/>
  </si>
  <si>
    <t>既存
不適格</t>
  </si>
  <si>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19"/>
  </si>
  <si>
    <t>様式ナンバー</t>
    <rPh sb="0" eb="2">
      <t>ヨウシキ</t>
    </rPh>
    <phoneticPr fontId="19"/>
  </si>
  <si>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19"/>
  </si>
  <si>
    <t>改善の状況（非照）[改善予定]</t>
    <rPh sb="0" eb="2">
      <t>カイゼン</t>
    </rPh>
    <rPh sb="3" eb="5">
      <t>ジョウキョウ</t>
    </rPh>
    <rPh sb="10" eb="12">
      <t>カイゼン</t>
    </rPh>
    <rPh sb="12" eb="14">
      <t>ヨテイ</t>
    </rPh>
    <phoneticPr fontId="19"/>
  </si>
  <si>
    <t>煙排出口の設置の状況</t>
    <rPh sb="0" eb="1">
      <t>ケムリ</t>
    </rPh>
    <rPh sb="1" eb="3">
      <t>ハイシュツ</t>
    </rPh>
    <rPh sb="3" eb="4">
      <t>ハイシュツ</t>
    </rPh>
    <rPh sb="5" eb="7">
      <t>セッチ</t>
    </rPh>
    <rPh sb="8" eb="10">
      <t>ジョウキョウ</t>
    </rPh>
    <phoneticPr fontId="19"/>
  </si>
  <si>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19"/>
  </si>
  <si>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19"/>
  </si>
  <si>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19"/>
  </si>
  <si>
    <t>資格</t>
    <rPh sb="0" eb="2">
      <t>シカク</t>
    </rPh>
    <phoneticPr fontId="19"/>
  </si>
  <si>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9"/>
  </si>
  <si>
    <t>給気送風機の吸込口</t>
    <rPh sb="0" eb="2">
      <t>キュウキ</t>
    </rPh>
    <rPh sb="2" eb="5">
      <t>ソウフウキ</t>
    </rPh>
    <rPh sb="6" eb="8">
      <t>スイコ</t>
    </rPh>
    <rPh sb="8" eb="9">
      <t>クチ</t>
    </rPh>
    <phoneticPr fontId="19"/>
  </si>
  <si>
    <t>圧力調整装置の外観</t>
    <rPh sb="0" eb="2">
      <t>アツリョク</t>
    </rPh>
    <rPh sb="2" eb="4">
      <t>チョウセイ</t>
    </rPh>
    <rPh sb="4" eb="6">
      <t>ソウチ</t>
    </rPh>
    <rPh sb="7" eb="9">
      <t>ガイカン</t>
    </rPh>
    <phoneticPr fontId="19"/>
  </si>
  <si>
    <t>直近の確認済証について入力してください</t>
    <rPh sb="0" eb="2">
      <t>チョッキン</t>
    </rPh>
    <rPh sb="3" eb="6">
      <t>カクニンズ</t>
    </rPh>
    <rPh sb="6" eb="7">
      <t>ショウ</t>
    </rPh>
    <rPh sb="11" eb="13">
      <t>ニュウリョク</t>
    </rPh>
    <phoneticPr fontId="19"/>
  </si>
  <si>
    <t>改善措置の概要等（換気）３</t>
  </si>
  <si>
    <t>圧力調整装置の性能</t>
    <rPh sb="0" eb="2">
      <t>アツリョク</t>
    </rPh>
    <rPh sb="2" eb="4">
      <t>チョウセイ</t>
    </rPh>
    <rPh sb="4" eb="6">
      <t>ソウチ</t>
    </rPh>
    <rPh sb="7" eb="9">
      <t>セイノウ</t>
    </rPh>
    <phoneticPr fontId="19"/>
  </si>
  <si>
    <t>自家用発電装置の性能</t>
  </si>
  <si>
    <t>直結エンジンの外観</t>
  </si>
  <si>
    <t>直結エンジンの性能</t>
  </si>
  <si>
    <t>始動及び停止並びに運転の状況</t>
    <rPh sb="2" eb="4">
      <t>オ</t>
    </rPh>
    <rPh sb="6" eb="7">
      <t>ナラ</t>
    </rPh>
    <rPh sb="9" eb="11">
      <t>ウンテン</t>
    </rPh>
    <rPh sb="12" eb="14">
      <t>ジョウキョウ</t>
    </rPh>
    <phoneticPr fontId="19"/>
  </si>
  <si>
    <t>吸込口の設置位置</t>
    <rPh sb="0" eb="2">
      <t>スイコ</t>
    </rPh>
    <rPh sb="2" eb="3">
      <t>コウ</t>
    </rPh>
    <rPh sb="4" eb="6">
      <t>セッチ</t>
    </rPh>
    <rPh sb="6" eb="8">
      <t>イチ</t>
    </rPh>
    <phoneticPr fontId="19"/>
  </si>
  <si>
    <t>有の場合日付（検査済証）</t>
    <rPh sb="7" eb="9">
      <t>けんさ</t>
    </rPh>
    <phoneticPr fontId="20" type="Hiragana"/>
  </si>
  <si>
    <t>宮崎県</t>
  </si>
  <si>
    <t>(注意)</t>
  </si>
  <si>
    <t>×予備電源[内蔵蓄電池]</t>
    <rPh sb="1" eb="3">
      <t>ヨビ</t>
    </rPh>
    <rPh sb="3" eb="5">
      <t>デンゲン</t>
    </rPh>
    <rPh sb="6" eb="8">
      <t>ナイゾウ</t>
    </rPh>
    <phoneticPr fontId="19"/>
  </si>
  <si>
    <t>　※印のある欄は記入しないでください。</t>
  </si>
  <si>
    <t>【３.非常用の照明装置】</t>
  </si>
  <si>
    <t>居室（蓄電池＿別置型）</t>
  </si>
  <si>
    <t>　数字は算用数字を、単位はメートル法を用いてください。</t>
  </si>
  <si>
    <t>自然換気設備(火気使用室)室数</t>
    <rPh sb="13" eb="14">
      <t>シツ</t>
    </rPh>
    <rPh sb="14" eb="15">
      <t>スウ</t>
    </rPh>
    <phoneticPr fontId="19"/>
  </si>
  <si>
    <t>×非常用照明の不具合の発生状況－改善の状況－改善予定－月</t>
    <rPh sb="7" eb="10">
      <t>フグアイ</t>
    </rPh>
    <rPh sb="11" eb="13">
      <t>ハッセイ</t>
    </rPh>
    <rPh sb="13" eb="15">
      <t>ジョウキョウ</t>
    </rPh>
    <rPh sb="16" eb="18">
      <t>カイゼン</t>
    </rPh>
    <rPh sb="19" eb="21">
      <t>ジョウキョウ</t>
    </rPh>
    <rPh sb="22" eb="24">
      <t>カイゼン</t>
    </rPh>
    <rPh sb="24" eb="26">
      <t>ヨテイ</t>
    </rPh>
    <rPh sb="27" eb="28">
      <t>ツキ</t>
    </rPh>
    <phoneticPr fontId="19"/>
  </si>
  <si>
    <t>　検査者が２人以上のときは、代表となる検査者を検査者氏名欄に記入してください。</t>
  </si>
  <si>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9"/>
  </si>
  <si>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</si>
  <si>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</si>
  <si>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４欄から15欄までは、検査の対象となっていない建築設備等の欄には記入する必要はありません。</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</si>
  <si>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</si>
  <si>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　４欄、８欄及び12欄の「ニ」は、検査者が法人に勤務している場合は、検査者の勤務先について記入し、勤務先が建築士事務所のときは、事務所登録番号を併せて記入してください。</t>
  </si>
  <si>
    <t>　４欄、８欄及び12欄の「ホ」から「ト」までは、検査者が法人に勤務している場合は、検査者の勤務先について記入し、検査者が法人に勤務していない場合は検査者の住所について記入してください。</t>
  </si>
  <si>
    <t>×換気設備の概要(火気使用室)[無]</t>
    <rPh sb="6" eb="8">
      <t>ガイヨウ</t>
    </rPh>
    <rPh sb="9" eb="11">
      <t>カキ</t>
    </rPh>
    <rPh sb="11" eb="13">
      <t>シヨウ</t>
    </rPh>
    <rPh sb="13" eb="14">
      <t>シツ</t>
    </rPh>
    <rPh sb="16" eb="17">
      <t>ム</t>
    </rPh>
    <phoneticPr fontId="19"/>
  </si>
  <si>
    <t>　17欄の「イ」、「ロ」及び「ホ」は、それぞれ該当するチェックボックスに「レ」マークを入れ、「その他」の場合は併せて具体的な内容を記入してください。</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</si>
  <si>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</si>
  <si>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６欄、10欄及び14欄の「イ」の「要是正の指摘あり」のチェックボックスに「レ」マークを入れたとき（「既存不適格」のチェックボックスに「レ」を入れたときを除く。）は、「ロ」に指摘の概要を記入してください。</t>
  </si>
  <si>
    <r>
      <t>光源の種類</t>
    </r>
    <r>
      <rPr>
        <vertAlign val="superscript"/>
        <sz val="10"/>
        <color auto="1"/>
        <rFont val="ＭＳ Ｐ明朝"/>
      </rPr>
      <t>＊注２）</t>
    </r>
    <rPh sb="0" eb="2">
      <t>コウゲン</t>
    </rPh>
    <rPh sb="3" eb="5">
      <t>シュルイ</t>
    </rPh>
    <rPh sb="6" eb="7">
      <t>チュウ</t>
    </rPh>
    <phoneticPr fontId="19"/>
  </si>
  <si>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</si>
  <si>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愛媛県</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</si>
  <si>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</si>
  <si>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㉑</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</si>
  <si>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</si>
  <si>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</si>
  <si>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「改善(予定)年月」欄は、既に改善を実施している場合には実施年月を、改善を行う予定がある場合には改善予定年月を記入し、改善を行う予定がない場合には「－」を記入してください。</t>
  </si>
  <si>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19"/>
  </si>
  <si>
    <t>不具合等の概要（排煙）２</t>
  </si>
  <si>
    <t>　９欄の「イ」は、建築基準法施行令第128条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19"/>
  </si>
  <si>
    <t>排煙検査者その他</t>
    <rPh sb="0" eb="2">
      <t>ハイエン</t>
    </rPh>
    <rPh sb="2" eb="5">
      <t>ケンサシャ</t>
    </rPh>
    <rPh sb="7" eb="8">
      <t>タ</t>
    </rPh>
    <phoneticPr fontId="19"/>
  </si>
  <si>
    <t>株式会社ジェイ・イー・サポート</t>
  </si>
  <si>
    <t>別表３－３　排煙風量測定記録表（Ａ４）　加圧式（加圧防排煙設備）</t>
    <rPh sb="20" eb="22">
      <t>カアツ</t>
    </rPh>
    <rPh sb="22" eb="23">
      <t>シキ</t>
    </rPh>
    <rPh sb="24" eb="26">
      <t>カアツ</t>
    </rPh>
    <rPh sb="26" eb="29">
      <t>ボウハイエン</t>
    </rPh>
    <rPh sb="29" eb="31">
      <t>セツビ</t>
    </rPh>
    <phoneticPr fontId="19"/>
  </si>
  <si>
    <t>昭和</t>
    <rPh sb="0" eb="2">
      <t>ショウワ</t>
    </rPh>
    <phoneticPr fontId="19"/>
  </si>
  <si>
    <t>排煙系統図（給気送風機と空気逃し口の対応関係がわかる図を記入すること）</t>
    <rPh sb="12" eb="14">
      <t>クウキ</t>
    </rPh>
    <rPh sb="14" eb="15">
      <t>ニ</t>
    </rPh>
    <rPh sb="16" eb="17">
      <t>クチ</t>
    </rPh>
    <phoneticPr fontId="19"/>
  </si>
  <si>
    <t>指摘の内容</t>
  </si>
  <si>
    <r>
      <t>測定排出風速</t>
    </r>
    <r>
      <rPr>
        <vertAlign val="superscript"/>
        <sz val="10"/>
        <color theme="1"/>
        <rFont val="ＭＳ Ｐ明朝"/>
      </rPr>
      <t>＊注２）</t>
    </r>
    <r>
      <rPr>
        <sz val="10"/>
        <color theme="1"/>
        <rFont val="ＭＳ Ｐ明朝"/>
      </rPr>
      <t>（m/s）</t>
    </r>
    <rPh sb="0" eb="4">
      <t>ソクテイハイシュツ</t>
    </rPh>
    <rPh sb="4" eb="6">
      <t>フウソク</t>
    </rPh>
    <rPh sb="7" eb="8">
      <t>チュウ</t>
    </rPh>
    <phoneticPr fontId="19"/>
  </si>
  <si>
    <t>遮煙開口部・空気逃し口</t>
    <rPh sb="0" eb="2">
      <t>シャエン</t>
    </rPh>
    <rPh sb="2" eb="5">
      <t>カイコウブ</t>
    </rPh>
    <rPh sb="6" eb="8">
      <t>クウキ</t>
    </rPh>
    <rPh sb="8" eb="9">
      <t>ニ</t>
    </rPh>
    <rPh sb="10" eb="11">
      <t>クチ</t>
    </rPh>
    <phoneticPr fontId="19"/>
  </si>
  <si>
    <t>日本建築検査協会株式会社</t>
  </si>
  <si>
    <t>加圧式</t>
    <rPh sb="0" eb="2">
      <t>カアツ</t>
    </rPh>
    <rPh sb="2" eb="3">
      <t>シキ</t>
    </rPh>
    <phoneticPr fontId="19"/>
  </si>
  <si>
    <t>×前回の検査日（和暦）_計算用</t>
    <rPh sb="8" eb="10">
      <t>われき</t>
    </rPh>
    <rPh sb="12" eb="14">
      <t>けいさん</t>
    </rPh>
    <rPh sb="14" eb="15">
      <t>よう</t>
    </rPh>
    <phoneticPr fontId="20" type="Hiragana"/>
  </si>
  <si>
    <t>自家用発電装置</t>
    <rPh sb="0" eb="3">
      <t>ジカヨウ</t>
    </rPh>
    <rPh sb="3" eb="7">
      <t>ハツデンソウチ</t>
    </rPh>
    <phoneticPr fontId="19"/>
  </si>
  <si>
    <t>建築面積</t>
  </si>
  <si>
    <t>光源の種類</t>
    <rPh sb="0" eb="2">
      <t>コウゲン</t>
    </rPh>
    <rPh sb="3" eb="5">
      <t>シュルイ</t>
    </rPh>
    <phoneticPr fontId="19"/>
  </si>
  <si>
    <t>株式会社サッコウケン</t>
  </si>
  <si>
    <t>×予備電源[別置蓄電池]</t>
    <rPh sb="1" eb="3">
      <t>ヨビ</t>
    </rPh>
    <rPh sb="3" eb="5">
      <t>デンゲン</t>
    </rPh>
    <rPh sb="6" eb="8">
      <t>ベッチ</t>
    </rPh>
    <rPh sb="8" eb="11">
      <t>チクデンチ</t>
    </rPh>
    <phoneticPr fontId="19"/>
  </si>
  <si>
    <t>氏名（排煙＿その他）</t>
  </si>
  <si>
    <t>月</t>
    <rPh sb="0" eb="1">
      <t>ツキ</t>
    </rPh>
    <phoneticPr fontId="19"/>
  </si>
  <si>
    <t>注1）　「測定風速」欄には、原則として測定した箇所の平均風速を記入する。
注2）　自主点検等による排煙風量測定記録がある場合は、実施時期、測定方法、測定値等が適正であるか否かを判定すること。</t>
  </si>
  <si>
    <t>検査者の氏名を入力してください</t>
    <rPh sb="0" eb="3">
      <t>ケンサシャ</t>
    </rPh>
    <rPh sb="4" eb="6">
      <t>シメイ</t>
    </rPh>
    <rPh sb="7" eb="9">
      <t>ニュウリョク</t>
    </rPh>
    <phoneticPr fontId="19"/>
  </si>
  <si>
    <t>所有者郵便番号</t>
  </si>
  <si>
    <t>区画）</t>
    <rPh sb="0" eb="2">
      <t>クカク</t>
    </rPh>
    <phoneticPr fontId="19"/>
  </si>
  <si>
    <t>）登録</t>
  </si>
  <si>
    <t>灯）</t>
    <rPh sb="0" eb="1">
      <t>トウ</t>
    </rPh>
    <phoneticPr fontId="19"/>
  </si>
  <si>
    <t>　建築基準法第12条第３項の規定により、定期検査の結果を報告します。この報告書に記載の事項は事実に相違ありません。</t>
  </si>
  <si>
    <t>階）</t>
  </si>
  <si>
    <t>給気送風機</t>
    <rPh sb="0" eb="2">
      <t>キュウキ</t>
    </rPh>
    <rPh sb="2" eb="5">
      <t>ソウフウキ</t>
    </rPh>
    <phoneticPr fontId="19"/>
  </si>
  <si>
    <t>灯、</t>
    <rPh sb="0" eb="1">
      <t>トウ</t>
    </rPh>
    <phoneticPr fontId="19"/>
  </si>
  <si>
    <t>【５.不具合の発生状況】</t>
  </si>
  <si>
    <t>×非常用照明の検査者（その他）－勤務先資格</t>
  </si>
  <si>
    <t>【１.建築物の概要】</t>
  </si>
  <si>
    <t>【２.確認済証交付年月日等】</t>
    <rPh sb="3" eb="5">
      <t>カクニン</t>
    </rPh>
    <rPh sb="5" eb="6">
      <t>ズ</t>
    </rPh>
    <rPh sb="6" eb="7">
      <t>アカシ</t>
    </rPh>
    <rPh sb="7" eb="9">
      <t>コウフ</t>
    </rPh>
    <rPh sb="9" eb="12">
      <t>ネンガッピ</t>
    </rPh>
    <rPh sb="12" eb="13">
      <t>ナド</t>
    </rPh>
    <phoneticPr fontId="19"/>
  </si>
  <si>
    <t>機械換気設備(火気使用室)室数</t>
    <rPh sb="13" eb="14">
      <t>シツ</t>
    </rPh>
    <rPh sb="14" eb="15">
      <t>スウ</t>
    </rPh>
    <phoneticPr fontId="19"/>
  </si>
  <si>
    <t>群馬県</t>
  </si>
  <si>
    <t>【４.換気設備の検査者】</t>
    <rPh sb="3" eb="5">
      <t>カンキ</t>
    </rPh>
    <rPh sb="5" eb="7">
      <t>セツビ</t>
    </rPh>
    <rPh sb="8" eb="11">
      <t>ケンサシャ</t>
    </rPh>
    <phoneticPr fontId="19"/>
  </si>
  <si>
    <t>【５.換気設備の概要】</t>
    <rPh sb="3" eb="5">
      <t>カンキ</t>
    </rPh>
    <rPh sb="5" eb="7">
      <t>セツビ</t>
    </rPh>
    <rPh sb="8" eb="9">
      <t>ガイ</t>
    </rPh>
    <rPh sb="9" eb="10">
      <t>ヨウ</t>
    </rPh>
    <phoneticPr fontId="19"/>
  </si>
  <si>
    <t>【８.排煙設備の検査者】</t>
  </si>
  <si>
    <t>株式会社J建築検査センター</t>
  </si>
  <si>
    <t>株式会社東京建築検査機構</t>
  </si>
  <si>
    <t>【２.排煙設備】</t>
  </si>
  <si>
    <t>指定確認検査機関</t>
    <rPh sb="0" eb="8">
      <t>シテイカクニンケンサキカン</t>
    </rPh>
    <phoneticPr fontId="19"/>
  </si>
  <si>
    <t>４.第三面関係</t>
  </si>
  <si>
    <t>【６.排煙設備の検査者】</t>
  </si>
  <si>
    <t>中央管理方式(無窓居室)室数</t>
    <rPh sb="12" eb="13">
      <t>シツ</t>
    </rPh>
    <rPh sb="13" eb="14">
      <t>スウ</t>
    </rPh>
    <phoneticPr fontId="19"/>
  </si>
  <si>
    <t>【７.排煙設備の概要】</t>
  </si>
  <si>
    <t>用途</t>
    <rPh sb="0" eb="2">
      <t>ヨウト</t>
    </rPh>
    <phoneticPr fontId="19"/>
  </si>
  <si>
    <t>年号</t>
    <rPh sb="0" eb="2">
      <t>ネンゴウ</t>
    </rPh>
    <phoneticPr fontId="19"/>
  </si>
  <si>
    <t>旭川市　建築部　建築指導課</t>
    <rPh sb="0" eb="3">
      <t>アサヒカワシ</t>
    </rPh>
    <rPh sb="4" eb="7">
      <t>ケンチクブ</t>
    </rPh>
    <rPh sb="8" eb="13">
      <t>ケンチクシドウカ</t>
    </rPh>
    <phoneticPr fontId="19"/>
  </si>
  <si>
    <t>所在地（報告対象建築物）</t>
  </si>
  <si>
    <t>日付</t>
    <rPh sb="0" eb="2">
      <t>ヒヅケ</t>
    </rPh>
    <phoneticPr fontId="19"/>
  </si>
  <si>
    <t>日本ERI株式会社</t>
  </si>
  <si>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19"/>
  </si>
  <si>
    <t>一般財団法人北海道建築指導センター</t>
  </si>
  <si>
    <t>一般財団法人日本建築センター</t>
  </si>
  <si>
    <t>ハウスプラス確認検査株式会社</t>
  </si>
  <si>
    <t>株式会社都市居住評価センター</t>
  </si>
  <si>
    <t>株式会社国際確認検査センター</t>
  </si>
  <si>
    <t>日本確認センター株式会社</t>
  </si>
  <si>
    <t>簡易入力チェック</t>
    <rPh sb="0" eb="2">
      <t>カンイ</t>
    </rPh>
    <rPh sb="2" eb="4">
      <t>ニュウリョク</t>
    </rPh>
    <phoneticPr fontId="19"/>
  </si>
  <si>
    <t>一般財団法人ベターリビング</t>
  </si>
  <si>
    <t>レ点</t>
    <rPh sb="1" eb="2">
      <t>テン</t>
    </rPh>
    <phoneticPr fontId="19"/>
  </si>
  <si>
    <t>三種</t>
    <rPh sb="0" eb="2">
      <t>サンシュ</t>
    </rPh>
    <phoneticPr fontId="19"/>
  </si>
  <si>
    <t>要是正</t>
    <rPh sb="0" eb="3">
      <t>ヨウゼセイ</t>
    </rPh>
    <phoneticPr fontId="19"/>
  </si>
  <si>
    <t>岐阜県</t>
  </si>
  <si>
    <t>指摘の内容については自動で入力されます</t>
    <rPh sb="0" eb="2">
      <t>シテキ</t>
    </rPh>
    <rPh sb="3" eb="5">
      <t>ナイヨウ</t>
    </rPh>
    <rPh sb="10" eb="12">
      <t>ジドウ</t>
    </rPh>
    <rPh sb="13" eb="15">
      <t>ニュウリョク</t>
    </rPh>
    <phoneticPr fontId="19"/>
  </si>
  <si>
    <r>
      <t>換気設備機種名</t>
    </r>
    <r>
      <rPr>
        <vertAlign val="superscript"/>
        <sz val="10"/>
        <color theme="1"/>
        <rFont val="ＭＳ Ｐ明朝"/>
      </rPr>
      <t>＊注1)</t>
    </r>
  </si>
  <si>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</si>
  <si>
    <t>１　or　２</t>
  </si>
  <si>
    <t>建築物の住所を入力してください</t>
    <rPh sb="0" eb="3">
      <t>ケンチクブツ</t>
    </rPh>
    <rPh sb="4" eb="6">
      <t>ジュウショ</t>
    </rPh>
    <rPh sb="7" eb="9">
      <t>ニュウリョク</t>
    </rPh>
    <phoneticPr fontId="19"/>
  </si>
  <si>
    <t>愛知県</t>
  </si>
  <si>
    <t>郵便番号（非照＿その他）</t>
  </si>
  <si>
    <t>測定風量（㎥/min）</t>
  </si>
  <si>
    <t>注1）「空気逃し口の方式」欄には、該当するチェックボックスに「レ」マークを入れる。_x0009_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</si>
  <si>
    <t>報告）</t>
    <rPh sb="0" eb="2">
      <t>ホウコク</t>
    </rPh>
    <phoneticPr fontId="19"/>
  </si>
  <si>
    <t>ＬＥＤランプ</t>
  </si>
  <si>
    <t>定期検査報告概要書</t>
  </si>
  <si>
    <t>　４欄の「ロ」は、指摘された事項のうち特に報告すべき事項があれば記入してください。</t>
  </si>
  <si>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</si>
  <si>
    <t>所有者フリガナ</t>
    <rPh sb="0" eb="3">
      <t>ショユウシャ</t>
    </rPh>
    <phoneticPr fontId="19"/>
  </si>
  <si>
    <t>管理者フリガナ</t>
    <rPh sb="0" eb="3">
      <t>カンリシャ</t>
    </rPh>
    <phoneticPr fontId="19"/>
  </si>
  <si>
    <t>検査者フリガナ</t>
    <rPh sb="0" eb="3">
      <t>ケンサシャ</t>
    </rPh>
    <phoneticPr fontId="19"/>
  </si>
  <si>
    <t>所有者情報</t>
    <rPh sb="0" eb="3">
      <t>ショユウシャ</t>
    </rPh>
    <rPh sb="3" eb="5">
      <t>ジョウホウ</t>
    </rPh>
    <phoneticPr fontId="19"/>
  </si>
  <si>
    <t>管理者の住所を入力してください</t>
    <rPh sb="4" eb="6">
      <t>ジュウショ</t>
    </rPh>
    <rPh sb="7" eb="9">
      <t>ニュウリョク</t>
    </rPh>
    <phoneticPr fontId="19"/>
  </si>
  <si>
    <t>特に報告すべき事項があれば記入してください</t>
    <rPh sb="0" eb="1">
      <t>トク</t>
    </rPh>
    <rPh sb="2" eb="4">
      <t>ホウコク</t>
    </rPh>
    <rPh sb="7" eb="9">
      <t>ジコウ</t>
    </rPh>
    <rPh sb="13" eb="15">
      <t>キニュウ</t>
    </rPh>
    <phoneticPr fontId="19"/>
  </si>
  <si>
    <t>該当
あれば</t>
    <rPh sb="0" eb="2">
      <t>ガイトウ</t>
    </rPh>
    <phoneticPr fontId="19"/>
  </si>
  <si>
    <t>建築物の階数を入力してください</t>
    <rPh sb="0" eb="3">
      <t>ケンチクブツ</t>
    </rPh>
    <rPh sb="4" eb="6">
      <t>カイスウ</t>
    </rPh>
    <rPh sb="7" eb="9">
      <t>ニュウリョク</t>
    </rPh>
    <phoneticPr fontId="19"/>
  </si>
  <si>
    <r>
      <t>不具合の有無について</t>
    </r>
    <r>
      <rPr>
        <b/>
        <sz val="8"/>
        <color theme="1"/>
        <rFont val="游ゴシック"/>
      </rPr>
      <t>適切に</t>
    </r>
    <r>
      <rPr>
        <b/>
        <sz val="8"/>
        <color theme="1"/>
        <rFont val="BIZ UDPゴシック"/>
      </rPr>
      <t>選択してください</t>
    </r>
    <rPh sb="0" eb="3">
      <t>フグアイ</t>
    </rPh>
    <rPh sb="4" eb="6">
      <t>ウム</t>
    </rPh>
    <rPh sb="13" eb="15">
      <t>センタク</t>
    </rPh>
    <phoneticPr fontId="19"/>
  </si>
  <si>
    <t>直近の検査済証について入力してください</t>
    <rPh sb="0" eb="2">
      <t>チョッキン</t>
    </rPh>
    <rPh sb="3" eb="5">
      <t>ケンサ</t>
    </rPh>
    <rPh sb="5" eb="6">
      <t>スミ</t>
    </rPh>
    <rPh sb="6" eb="7">
      <t>ショウ</t>
    </rPh>
    <rPh sb="11" eb="13">
      <t>ニュウリョク</t>
    </rPh>
    <phoneticPr fontId="19"/>
  </si>
  <si>
    <t>検査者の勤務先について入力してください</t>
    <rPh sb="0" eb="3">
      <t>ケンサシャ</t>
    </rPh>
    <rPh sb="4" eb="7">
      <t>キンムサキ</t>
    </rPh>
    <rPh sb="11" eb="13">
      <t>ニュウリョク</t>
    </rPh>
    <phoneticPr fontId="19"/>
  </si>
  <si>
    <t>勤務先（排煙＿代表）</t>
  </si>
  <si>
    <t>新潟県知事</t>
  </si>
  <si>
    <t>換気検査者</t>
    <rPh sb="0" eb="2">
      <t>カンキ</t>
    </rPh>
    <rPh sb="2" eb="5">
      <t>ケンサシャ</t>
    </rPh>
    <phoneticPr fontId="19"/>
  </si>
  <si>
    <t>検査者の勤務先の名称を入力してください</t>
    <rPh sb="0" eb="3">
      <t>ケンサシャ</t>
    </rPh>
    <rPh sb="4" eb="7">
      <t>キンムサキ</t>
    </rPh>
    <rPh sb="8" eb="10">
      <t>メイショウ</t>
    </rPh>
    <rPh sb="11" eb="13">
      <t>ニュウリョク</t>
    </rPh>
    <phoneticPr fontId="19"/>
  </si>
  <si>
    <t>氏名（換気＿代表）</t>
  </si>
  <si>
    <t>要是正の指摘に対する改善予定を入力してください</t>
  </si>
  <si>
    <t>要是正の指摘の概要について入力してください</t>
  </si>
  <si>
    <t>換気検査者その他</t>
    <rPh sb="0" eb="5">
      <t>カンキケンサシャ</t>
    </rPh>
    <rPh sb="7" eb="8">
      <t>タ</t>
    </rPh>
    <phoneticPr fontId="19"/>
  </si>
  <si>
    <t>改善措置の概要等（排煙）２</t>
  </si>
  <si>
    <t>不具合記録の有無について選択してください</t>
    <rPh sb="0" eb="3">
      <t>フグアイ</t>
    </rPh>
    <rPh sb="3" eb="5">
      <t>キロク</t>
    </rPh>
    <rPh sb="6" eb="8">
      <t>ウム</t>
    </rPh>
    <rPh sb="12" eb="14">
      <t>センタク</t>
    </rPh>
    <phoneticPr fontId="19"/>
  </si>
  <si>
    <t>不具合の有無について選択してください</t>
    <rPh sb="0" eb="3">
      <t>フグアイ</t>
    </rPh>
    <rPh sb="4" eb="6">
      <t>ウム</t>
    </rPh>
    <rPh sb="10" eb="12">
      <t>センタク</t>
    </rPh>
    <phoneticPr fontId="19"/>
  </si>
  <si>
    <t>不具合等を把握した年月（排煙）２</t>
    <rPh sb="12" eb="14">
      <t>はいえん</t>
    </rPh>
    <phoneticPr fontId="20" type="Hiragana"/>
  </si>
  <si>
    <t>予備電源について入力してください</t>
    <rPh sb="0" eb="4">
      <t>ヨビデンゲン</t>
    </rPh>
    <rPh sb="8" eb="10">
      <t>ニュウリョク</t>
    </rPh>
    <phoneticPr fontId="19"/>
  </si>
  <si>
    <r>
      <t>　検査対象建築物に換気設備がない場合は、この様式は</t>
    </r>
    <r>
      <rPr>
        <sz val="8"/>
        <color auto="1"/>
        <rFont val="ＭＳ 明朝"/>
      </rPr>
      <t>記入不要です。</t>
    </r>
    <rPh sb="1" eb="3">
      <t>ケンサ</t>
    </rPh>
    <rPh sb="3" eb="5">
      <t>タイショウ</t>
    </rPh>
    <rPh sb="5" eb="8">
      <t>ケンチクブツ</t>
    </rPh>
    <rPh sb="9" eb="11">
      <t>カンキ</t>
    </rPh>
    <rPh sb="11" eb="13">
      <t>セツビ</t>
    </rPh>
    <rPh sb="16" eb="18">
      <t>バアイ</t>
    </rPh>
    <rPh sb="22" eb="24">
      <t>ヨウシキ</t>
    </rPh>
    <phoneticPr fontId="19"/>
  </si>
  <si>
    <t>ⅳ．</t>
  </si>
  <si>
    <t>該当する器具について選択しその灯数を入力してください</t>
    <rPh sb="0" eb="2">
      <t>ガイトウ</t>
    </rPh>
    <rPh sb="4" eb="6">
      <t>キグ</t>
    </rPh>
    <rPh sb="10" eb="12">
      <t>センタク</t>
    </rPh>
    <rPh sb="15" eb="17">
      <t>トウスウ</t>
    </rPh>
    <rPh sb="18" eb="20">
      <t>ニュウリョク</t>
    </rPh>
    <phoneticPr fontId="19"/>
  </si>
  <si>
    <t>面</t>
    <rPh sb="0" eb="1">
      <t>メン</t>
    </rPh>
    <phoneticPr fontId="19"/>
  </si>
  <si>
    <t>特に報告すべき事項がある場合に入力してください</t>
    <rPh sb="0" eb="1">
      <t>トク</t>
    </rPh>
    <rPh sb="2" eb="4">
      <t>ホウコク</t>
    </rPh>
    <rPh sb="7" eb="9">
      <t>ジコウ</t>
    </rPh>
    <rPh sb="12" eb="14">
      <t>バアイ</t>
    </rPh>
    <rPh sb="15" eb="17">
      <t>ニュウリョク</t>
    </rPh>
    <phoneticPr fontId="19"/>
  </si>
  <si>
    <t>考えられる原因（非照）２</t>
  </si>
  <si>
    <t>フリガナ（非照＿その他）</t>
  </si>
  <si>
    <t>管理者住所</t>
  </si>
  <si>
    <t>第一面</t>
    <rPh sb="0" eb="3">
      <t>ダイ1メン</t>
    </rPh>
    <phoneticPr fontId="19"/>
  </si>
  <si>
    <t>不具合等を把握した年月（換気）３</t>
  </si>
  <si>
    <t>第二面</t>
    <rPh sb="0" eb="3">
      <t>ダイニメン</t>
    </rPh>
    <phoneticPr fontId="19"/>
  </si>
  <si>
    <t>不具合があった場合はその概要について入力してください</t>
    <rPh sb="0" eb="3">
      <t>フグアイ</t>
    </rPh>
    <rPh sb="7" eb="9">
      <t>バアイ</t>
    </rPh>
    <rPh sb="12" eb="14">
      <t>ガイヨウ</t>
    </rPh>
    <rPh sb="18" eb="20">
      <t>ニュウリョク</t>
    </rPh>
    <phoneticPr fontId="19"/>
  </si>
  <si>
    <r>
      <t>　該当しない検査項目等がある場合は、</t>
    </r>
    <r>
      <rPr>
        <sz val="8"/>
        <color auto="1"/>
        <rFont val="ＭＳ 明朝"/>
      </rPr>
      <t>当該項目の「検査結果」欄及び「担当検査者番号」欄に「－」を記入してください。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phoneticPr fontId="19"/>
  </si>
  <si>
    <t>×検査済証交付年月日－和暦</t>
    <rPh sb="5" eb="7">
      <t>コウフ</t>
    </rPh>
    <phoneticPr fontId="19"/>
  </si>
  <si>
    <t>茨城県</t>
  </si>
  <si>
    <t>沖縄県知事</t>
  </si>
  <si>
    <t>愛媛県知事</t>
  </si>
  <si>
    <t>予備電源[自家発電]</t>
  </si>
  <si>
    <t>用途（報告対象建築物）</t>
  </si>
  <si>
    <t>群馬県知事</t>
  </si>
  <si>
    <t>風量測定に代わる点検は，二酸化炭素濃度測定のみです。</t>
    <rPh sb="0" eb="2">
      <t>フウリョウ</t>
    </rPh>
    <rPh sb="2" eb="4">
      <t>ソクテイ</t>
    </rPh>
    <rPh sb="5" eb="6">
      <t>カ</t>
    </rPh>
    <rPh sb="8" eb="10">
      <t>テンケン</t>
    </rPh>
    <rPh sb="12" eb="15">
      <t>ニサンカ</t>
    </rPh>
    <rPh sb="15" eb="17">
      <t>タンソ</t>
    </rPh>
    <rPh sb="17" eb="19">
      <t>ノウド</t>
    </rPh>
    <rPh sb="19" eb="21">
      <t>ソクテイ</t>
    </rPh>
    <phoneticPr fontId="19"/>
  </si>
  <si>
    <t>静岡県</t>
  </si>
  <si>
    <t>沖縄県</t>
  </si>
  <si>
    <t>排煙設備の概要(特避付室)[給気式]</t>
    <rPh sb="14" eb="16">
      <t>キュウキ</t>
    </rPh>
    <rPh sb="16" eb="17">
      <t>シキ</t>
    </rPh>
    <phoneticPr fontId="19"/>
  </si>
  <si>
    <t>三重県知事</t>
  </si>
  <si>
    <t>神奈川県知事</t>
  </si>
  <si>
    <t>山梨県知事</t>
  </si>
  <si>
    <r>
      <t>防火ダンパーの有無について</t>
    </r>
    <r>
      <rPr>
        <b/>
        <sz val="8"/>
        <color theme="1"/>
        <rFont val="游ゴシック"/>
      </rPr>
      <t>適切に</t>
    </r>
    <r>
      <rPr>
        <b/>
        <sz val="8"/>
        <color theme="1"/>
        <rFont val="BIZ UDPゴシック"/>
      </rPr>
      <t>選択してください</t>
    </r>
    <rPh sb="0" eb="2">
      <t>ボウカ</t>
    </rPh>
    <rPh sb="7" eb="9">
      <t>ウム</t>
    </rPh>
    <rPh sb="13" eb="15">
      <t>テキセツ</t>
    </rPh>
    <rPh sb="16" eb="18">
      <t>センタク</t>
    </rPh>
    <phoneticPr fontId="19"/>
  </si>
  <si>
    <t>フリガナ（換気＿その他）</t>
  </si>
  <si>
    <t>照明検査者その他</t>
    <rPh sb="0" eb="2">
      <t>ショウメイ</t>
    </rPh>
    <rPh sb="2" eb="5">
      <t>ケンサシャ</t>
    </rPh>
    <rPh sb="7" eb="8">
      <t>タ</t>
    </rPh>
    <phoneticPr fontId="19"/>
  </si>
  <si>
    <t>既存不適格</t>
  </si>
  <si>
    <t>京都府</t>
  </si>
  <si>
    <t>考えられる原因（排煙）３</t>
  </si>
  <si>
    <t>福岡県知事</t>
  </si>
  <si>
    <t>自然換気設備(火気使用室)系統数</t>
    <rPh sb="13" eb="15">
      <t>ケイトウ</t>
    </rPh>
    <rPh sb="15" eb="16">
      <t>スウ</t>
    </rPh>
    <phoneticPr fontId="19"/>
  </si>
  <si>
    <t>鹿児島県</t>
  </si>
  <si>
    <t>×非常用照明の検査者（代）－登録番号</t>
    <rPh sb="1" eb="4">
      <t>ヒジョウヨウ</t>
    </rPh>
    <rPh sb="4" eb="6">
      <t>ショウメイ</t>
    </rPh>
    <rPh sb="11" eb="12">
      <t>ダイ</t>
    </rPh>
    <rPh sb="14" eb="16">
      <t>トウロク</t>
    </rPh>
    <rPh sb="16" eb="18">
      <t>バンゴウ</t>
    </rPh>
    <phoneticPr fontId="19"/>
  </si>
  <si>
    <t>規定風量（㎥/min）</t>
    <rPh sb="0" eb="2">
      <t>キテイ</t>
    </rPh>
    <rPh sb="2" eb="4">
      <t>フウリョウ</t>
    </rPh>
    <phoneticPr fontId="19"/>
  </si>
  <si>
    <t>確認済証交付者[指定確認検査機関]</t>
  </si>
  <si>
    <t>×前回の検査－実施－年</t>
    <rPh sb="7" eb="9">
      <t>ジッシ</t>
    </rPh>
    <rPh sb="10" eb="11">
      <t>ネン</t>
    </rPh>
    <phoneticPr fontId="19"/>
  </si>
  <si>
    <r>
      <t>前回の検査の報告日（報告書を提出した日）を</t>
    </r>
    <r>
      <rPr>
        <b/>
        <sz val="8"/>
        <color theme="1"/>
        <rFont val="游ゴシック"/>
      </rPr>
      <t>適切に</t>
    </r>
    <r>
      <rPr>
        <b/>
        <sz val="8"/>
        <color theme="1"/>
        <rFont val="BIZ UDPゴシック"/>
      </rPr>
      <t>入力してください</t>
    </r>
    <rPh sb="0" eb="2">
      <t>ゼンカイ</t>
    </rPh>
    <rPh sb="3" eb="5">
      <t>ケンサ</t>
    </rPh>
    <rPh sb="6" eb="9">
      <t>ホウコクビ</t>
    </rPh>
    <rPh sb="10" eb="13">
      <t>ホウコクショ</t>
    </rPh>
    <rPh sb="14" eb="16">
      <t>テイシュツ</t>
    </rPh>
    <rPh sb="18" eb="19">
      <t>ヒ</t>
    </rPh>
    <rPh sb="21" eb="23">
      <t>テキセツ</t>
    </rPh>
    <rPh sb="24" eb="26">
      <t>ニュウリョク</t>
    </rPh>
    <phoneticPr fontId="19"/>
  </si>
  <si>
    <t>地区分類</t>
  </si>
  <si>
    <t>鳥取県知事</t>
  </si>
  <si>
    <t>×前回の検査－実施－和暦</t>
    <rPh sb="7" eb="9">
      <t>ジッシ</t>
    </rPh>
    <rPh sb="10" eb="12">
      <t>ワレキ</t>
    </rPh>
    <phoneticPr fontId="19"/>
  </si>
  <si>
    <t>熊本県知事</t>
  </si>
  <si>
    <t>排煙検査者</t>
    <rPh sb="0" eb="2">
      <t>ハイエン</t>
    </rPh>
    <rPh sb="2" eb="5">
      <t>ケンサシャ</t>
    </rPh>
    <phoneticPr fontId="19"/>
  </si>
  <si>
    <t>北海道知事</t>
  </si>
  <si>
    <t>北海道</t>
  </si>
  <si>
    <t>指摘の内容（排煙）[（既存不適格）]</t>
  </si>
  <si>
    <t>建築士登録</t>
    <rPh sb="0" eb="5">
      <t>ケンチクシトウロク</t>
    </rPh>
    <phoneticPr fontId="19"/>
  </si>
  <si>
    <t>宮城県</t>
  </si>
  <si>
    <t>改善予定の有無</t>
  </si>
  <si>
    <t>秋田県</t>
  </si>
  <si>
    <t>×排煙設備の検査者（その他）－勤務先知事登録名</t>
  </si>
  <si>
    <t>福島県</t>
  </si>
  <si>
    <t>千葉県</t>
  </si>
  <si>
    <t>LEDランプ（自動検査機器なし）</t>
    <rPh sb="7" eb="9">
      <t>ジドウ</t>
    </rPh>
    <rPh sb="9" eb="11">
      <t>ケンサ</t>
    </rPh>
    <rPh sb="11" eb="13">
      <t>キキ</t>
    </rPh>
    <phoneticPr fontId="19"/>
  </si>
  <si>
    <t>東京都</t>
  </si>
  <si>
    <t>神奈川県</t>
  </si>
  <si>
    <t>富山県</t>
  </si>
  <si>
    <t>福井県</t>
  </si>
  <si>
    <t>検査対象建築設備[排煙設備]</t>
  </si>
  <si>
    <t>長野県</t>
  </si>
  <si>
    <t>三重県</t>
  </si>
  <si>
    <t>兵庫県</t>
  </si>
  <si>
    <t>奈良県</t>
  </si>
  <si>
    <t>和歌山県</t>
  </si>
  <si>
    <t>鳥取県</t>
  </si>
  <si>
    <t>島根県</t>
  </si>
  <si>
    <t>徳島県</t>
  </si>
  <si>
    <t>改善(予定)年月（排煙）３</t>
  </si>
  <si>
    <t>要是正の指摘について早急に改善してください</t>
  </si>
  <si>
    <t>高知県</t>
  </si>
  <si>
    <t>佐賀県</t>
  </si>
  <si>
    <t>長崎県</t>
  </si>
  <si>
    <t>防火ダンパーの有無</t>
    <rPh sb="0" eb="2">
      <t>ボウカ</t>
    </rPh>
    <rPh sb="7" eb="9">
      <t>ウム</t>
    </rPh>
    <phoneticPr fontId="19"/>
  </si>
  <si>
    <t>青森県知事</t>
  </si>
  <si>
    <t>岩手県知事</t>
  </si>
  <si>
    <t>秋田県知事</t>
  </si>
  <si>
    <t>×非常用照明の不具合の発生状況－改善の状況－改善予定－和暦</t>
    <rPh sb="7" eb="10">
      <t>フグアイ</t>
    </rPh>
    <rPh sb="11" eb="13">
      <t>ハッセイ</t>
    </rPh>
    <rPh sb="13" eb="15">
      <t>ジョウキョウ</t>
    </rPh>
    <rPh sb="16" eb="18">
      <t>カイゼン</t>
    </rPh>
    <rPh sb="19" eb="21">
      <t>ジョウキョウ</t>
    </rPh>
    <rPh sb="22" eb="24">
      <t>カイゼン</t>
    </rPh>
    <rPh sb="24" eb="26">
      <t>ヨテイ</t>
    </rPh>
    <rPh sb="27" eb="29">
      <t>ワレキ</t>
    </rPh>
    <phoneticPr fontId="19"/>
  </si>
  <si>
    <t>茨城県知事</t>
  </si>
  <si>
    <t>千葉県知事</t>
  </si>
  <si>
    <t>東京都知事</t>
  </si>
  <si>
    <t>旭川市7条通10丁目　第二庁舎3階</t>
  </si>
  <si>
    <t>福井県知事</t>
  </si>
  <si>
    <t>岐阜県知事</t>
  </si>
  <si>
    <t>静岡県知事</t>
  </si>
  <si>
    <t>愛知県知事</t>
  </si>
  <si>
    <t>京都府知事</t>
  </si>
  <si>
    <t>島根県知事</t>
  </si>
  <si>
    <t>報告）</t>
  </si>
  <si>
    <t>岡山県知事</t>
  </si>
  <si>
    <t>広島県知事</t>
  </si>
  <si>
    <t>佐賀県知事</t>
  </si>
  <si>
    <t>長崎県知事</t>
  </si>
  <si>
    <t>大分県知事</t>
  </si>
  <si>
    <t>宮崎県知事</t>
  </si>
  <si>
    <r>
      <t>空気逃し口の方式</t>
    </r>
    <r>
      <rPr>
        <vertAlign val="superscript"/>
        <sz val="10"/>
        <color theme="1"/>
        <rFont val="ＭＳ Ｐ明朝"/>
      </rPr>
      <t>＊注１）</t>
    </r>
    <rPh sb="0" eb="2">
      <t>クウキ</t>
    </rPh>
    <rPh sb="2" eb="3">
      <t>ニ</t>
    </rPh>
    <rPh sb="4" eb="5">
      <t>クチ</t>
    </rPh>
    <rPh sb="6" eb="8">
      <t>ホウシキ</t>
    </rPh>
    <rPh sb="9" eb="10">
      <t>チュウ</t>
    </rPh>
    <phoneticPr fontId="19"/>
  </si>
  <si>
    <t>第三面</t>
  </si>
  <si>
    <t>灯)</t>
    <rPh sb="0" eb="1">
      <t>トウ</t>
    </rPh>
    <phoneticPr fontId="19"/>
  </si>
  <si>
    <t>地上</t>
  </si>
  <si>
    <t>報告者の氏名の調整にお使いください</t>
    <rPh sb="0" eb="3">
      <t>ホウコクシャ</t>
    </rPh>
    <rPh sb="4" eb="6">
      <t>シメイ</t>
    </rPh>
    <rPh sb="7" eb="9">
      <t>チョウセイ</t>
    </rPh>
    <rPh sb="11" eb="12">
      <t>ツカ</t>
    </rPh>
    <phoneticPr fontId="19"/>
  </si>
  <si>
    <t>所有者の氏名のフリガナを入力してください</t>
    <rPh sb="0" eb="3">
      <t>ショユウシャ</t>
    </rPh>
    <rPh sb="4" eb="6">
      <t>シメイ</t>
    </rPh>
    <rPh sb="12" eb="14">
      <t>ニュウリョク</t>
    </rPh>
    <phoneticPr fontId="19"/>
  </si>
  <si>
    <t>管理者の氏名のフリガナを入力してください</t>
    <rPh sb="0" eb="3">
      <t>カンリシャ</t>
    </rPh>
    <rPh sb="4" eb="6">
      <t>シメイ</t>
    </rPh>
    <rPh sb="12" eb="14">
      <t>ニュウリョク</t>
    </rPh>
    <phoneticPr fontId="19"/>
  </si>
  <si>
    <t>整理番号</t>
    <rPh sb="0" eb="2">
      <t>セイリ</t>
    </rPh>
    <phoneticPr fontId="19"/>
  </si>
  <si>
    <t>不具合等を把握した年月（排煙）３</t>
    <rPh sb="12" eb="14">
      <t>はいえん</t>
    </rPh>
    <phoneticPr fontId="20" type="Hiragana"/>
  </si>
  <si>
    <t>管理者の電話番号を入力してください（連絡のつく電話番号をお願いします）</t>
    <rPh sb="4" eb="8">
      <t>デンワバンゴウ</t>
    </rPh>
    <rPh sb="9" eb="11">
      <t>ニュウリョク</t>
    </rPh>
    <phoneticPr fontId="19"/>
  </si>
  <si>
    <t>建築物の名称のフリガナを入力してください</t>
    <rPh sb="0" eb="3">
      <t>ケンチクブツ</t>
    </rPh>
    <rPh sb="4" eb="6">
      <t>メイショウ</t>
    </rPh>
    <rPh sb="12" eb="14">
      <t>ニュウリョク</t>
    </rPh>
    <phoneticPr fontId="19"/>
  </si>
  <si>
    <t>建築物の延べ床面積を入力してください</t>
    <rPh sb="4" eb="5">
      <t>ノ</t>
    </rPh>
    <rPh sb="6" eb="7">
      <t>ユカ</t>
    </rPh>
    <rPh sb="7" eb="9">
      <t>メンセキ</t>
    </rPh>
    <rPh sb="10" eb="12">
      <t>ニュウリョク</t>
    </rPh>
    <phoneticPr fontId="19"/>
  </si>
  <si>
    <t>検査の対象となる設備を選択してください</t>
    <rPh sb="0" eb="2">
      <t>ケンサ</t>
    </rPh>
    <rPh sb="3" eb="5">
      <t>タイショウ</t>
    </rPh>
    <rPh sb="8" eb="10">
      <t>セツビ</t>
    </rPh>
    <rPh sb="11" eb="13">
      <t>センタク</t>
    </rPh>
    <phoneticPr fontId="19"/>
  </si>
  <si>
    <t>検査者の氏名のフリガナを入力してください</t>
    <rPh sb="0" eb="3">
      <t>ケンサシャ</t>
    </rPh>
    <rPh sb="4" eb="6">
      <t>シメイ</t>
    </rPh>
    <rPh sb="12" eb="14">
      <t>ニュウリョク</t>
    </rPh>
    <phoneticPr fontId="19"/>
  </si>
  <si>
    <t>検査者の電話番号を入力してください（連絡のつく電話番号をお願いします）</t>
    <rPh sb="0" eb="3">
      <t>ケンサシャ</t>
    </rPh>
    <rPh sb="4" eb="8">
      <t>デンワバンゴウ</t>
    </rPh>
    <rPh sb="9" eb="11">
      <t>ニュウリョク</t>
    </rPh>
    <phoneticPr fontId="19"/>
  </si>
  <si>
    <t>改善(予定)年月（換気）２</t>
  </si>
  <si>
    <t>×換気設備の概要(無窓居室)[中央管理方式]</t>
    <rPh sb="6" eb="8">
      <t>ガイヨウ</t>
    </rPh>
    <rPh sb="9" eb="11">
      <t>ムソウ</t>
    </rPh>
    <rPh sb="11" eb="13">
      <t>キョシツ</t>
    </rPh>
    <rPh sb="15" eb="17">
      <t>チュウオウ</t>
    </rPh>
    <rPh sb="17" eb="19">
      <t>カンリ</t>
    </rPh>
    <rPh sb="19" eb="21">
      <t>ホウシキ</t>
    </rPh>
    <phoneticPr fontId="19"/>
  </si>
  <si>
    <t>検査者の勤務先の郵便番号を入力してください（注意３－⑫）</t>
    <rPh sb="0" eb="3">
      <t>ケンサシャ</t>
    </rPh>
    <rPh sb="4" eb="7">
      <t>キンムサキ</t>
    </rPh>
    <rPh sb="8" eb="12">
      <t>ユウビンバンゴウ</t>
    </rPh>
    <rPh sb="13" eb="15">
      <t>ニュウリョク</t>
    </rPh>
    <phoneticPr fontId="19"/>
  </si>
  <si>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19"/>
  </si>
  <si>
    <t>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自主点検等による排煙風量測定記録がある場合は、実施時期、測定方法、測定値等が適正であるか否かを判定すること。_x0009_</t>
  </si>
  <si>
    <t>報告書　第一面</t>
    <rPh sb="0" eb="3">
      <t>ホウコクショ</t>
    </rPh>
    <rPh sb="4" eb="6">
      <t>ダイイチ</t>
    </rPh>
    <rPh sb="6" eb="7">
      <t>メン</t>
    </rPh>
    <phoneticPr fontId="19"/>
  </si>
  <si>
    <r>
      <t>規定排出風速</t>
    </r>
    <r>
      <rPr>
        <vertAlign val="superscript"/>
        <sz val="10"/>
        <color theme="1"/>
        <rFont val="ＭＳ Ｐ明朝"/>
      </rPr>
      <t>＊注３）</t>
    </r>
    <r>
      <rPr>
        <sz val="10"/>
        <color theme="1"/>
        <rFont val="ＭＳ Ｐ明朝"/>
      </rPr>
      <t>（m/s）</t>
    </r>
    <rPh sb="0" eb="2">
      <t>キテイ</t>
    </rPh>
    <rPh sb="2" eb="4">
      <t>ハイシュツ</t>
    </rPh>
    <rPh sb="4" eb="6">
      <t>フウソク</t>
    </rPh>
    <rPh sb="7" eb="8">
      <t>チュウ</t>
    </rPh>
    <phoneticPr fontId="19"/>
  </si>
  <si>
    <t>その他（　　　　　　　）</t>
    <rPh sb="2" eb="3">
      <t>タ</t>
    </rPh>
    <phoneticPr fontId="19"/>
  </si>
  <si>
    <t>排煙系統図にはオブジェクトを使用しないでください</t>
    <rPh sb="0" eb="2">
      <t>ハイエン</t>
    </rPh>
    <rPh sb="2" eb="5">
      <t>ケイトウズ</t>
    </rPh>
    <rPh sb="14" eb="16">
      <t>シヨウ</t>
    </rPh>
    <phoneticPr fontId="19"/>
  </si>
  <si>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19"/>
  </si>
  <si>
    <t/>
  </si>
  <si>
    <t>指摘の概要（非照）</t>
    <rPh sb="0" eb="2">
      <t>シテキ</t>
    </rPh>
    <rPh sb="3" eb="5">
      <t>ガイヨウ</t>
    </rPh>
    <phoneticPr fontId="19"/>
  </si>
  <si>
    <t>×予備電源[併用]</t>
    <rPh sb="6" eb="8">
      <t>ヘイヨウ</t>
    </rPh>
    <phoneticPr fontId="19"/>
  </si>
  <si>
    <t>非常用の照明装置の検査について指摘の内容を選択してください</t>
    <rPh sb="0" eb="3">
      <t>ヒジョウヨウ</t>
    </rPh>
    <rPh sb="4" eb="8">
      <t>ショウメイソウチ</t>
    </rPh>
    <rPh sb="9" eb="11">
      <t>ケンサ</t>
    </rPh>
    <rPh sb="15" eb="17">
      <t>シテキ</t>
    </rPh>
    <rPh sb="18" eb="20">
      <t>ナイヨウ</t>
    </rPh>
    <rPh sb="21" eb="23">
      <t>センタク</t>
    </rPh>
    <phoneticPr fontId="19"/>
  </si>
  <si>
    <t>－</t>
  </si>
  <si>
    <t>所有者フリガナ</t>
  </si>
  <si>
    <t>所有者氏名</t>
  </si>
  <si>
    <t>所有者住所</t>
  </si>
  <si>
    <t>所有者電話番号</t>
  </si>
  <si>
    <t>管理者電話番号</t>
  </si>
  <si>
    <t>×検査による指摘の概要－指摘の内容－要是正□</t>
    <rPh sb="1" eb="3">
      <t>ケンサ</t>
    </rPh>
    <rPh sb="6" eb="8">
      <t>シテキ</t>
    </rPh>
    <rPh sb="9" eb="11">
      <t>ガイヨウ</t>
    </rPh>
    <rPh sb="12" eb="14">
      <t>シテキ</t>
    </rPh>
    <rPh sb="15" eb="17">
      <t>ナイヨウ</t>
    </rPh>
    <rPh sb="18" eb="19">
      <t>ヨウ</t>
    </rPh>
    <rPh sb="19" eb="21">
      <t>ゼセイ</t>
    </rPh>
    <phoneticPr fontId="19"/>
  </si>
  <si>
    <t>指摘の内容（非照）[指摘なし]</t>
  </si>
  <si>
    <t>×検査による指摘の概要－指摘の内容－既存不適格□</t>
    <rPh sb="1" eb="3">
      <t>ケンサ</t>
    </rPh>
    <rPh sb="6" eb="8">
      <t>シテキ</t>
    </rPh>
    <rPh sb="9" eb="11">
      <t>ガイヨウ</t>
    </rPh>
    <rPh sb="12" eb="14">
      <t>シテキ</t>
    </rPh>
    <rPh sb="15" eb="17">
      <t>ナイヨウ</t>
    </rPh>
    <rPh sb="18" eb="20">
      <t>キゾン</t>
    </rPh>
    <rPh sb="20" eb="23">
      <t>フテキカク</t>
    </rPh>
    <phoneticPr fontId="19"/>
  </si>
  <si>
    <t>×検査による指摘の概要－指摘の内容－指摘なし□</t>
    <rPh sb="1" eb="3">
      <t>ケンサ</t>
    </rPh>
    <rPh sb="6" eb="8">
      <t>シテキ</t>
    </rPh>
    <rPh sb="9" eb="11">
      <t>ガイヨウ</t>
    </rPh>
    <rPh sb="12" eb="14">
      <t>シテキ</t>
    </rPh>
    <rPh sb="15" eb="17">
      <t>ナイヨウ</t>
    </rPh>
    <rPh sb="18" eb="20">
      <t>シテキ</t>
    </rPh>
    <phoneticPr fontId="19"/>
  </si>
  <si>
    <t>指摘の概要</t>
    <rPh sb="0" eb="2">
      <t>シテキ</t>
    </rPh>
    <rPh sb="3" eb="5">
      <t>ガイヨウ</t>
    </rPh>
    <phoneticPr fontId="19"/>
  </si>
  <si>
    <t>×検査による指摘の概要－改善予定の有無－有－和暦</t>
    <rPh sb="1" eb="3">
      <t>ケンサ</t>
    </rPh>
    <rPh sb="6" eb="8">
      <t>シテキ</t>
    </rPh>
    <rPh sb="9" eb="11">
      <t>ガイヨウ</t>
    </rPh>
    <rPh sb="12" eb="14">
      <t>カイゼン</t>
    </rPh>
    <rPh sb="14" eb="16">
      <t>ヨテイ</t>
    </rPh>
    <rPh sb="17" eb="19">
      <t>ウム</t>
    </rPh>
    <rPh sb="20" eb="21">
      <t>アリ</t>
    </rPh>
    <rPh sb="22" eb="24">
      <t>ワレキ</t>
    </rPh>
    <phoneticPr fontId="19"/>
  </si>
  <si>
    <t>×換気設備の不具合の発生状況－改善の状況－改善予定－年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19"/>
  </si>
  <si>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</si>
  <si>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×検査による指摘の概要－改善予定の有無－無□</t>
    <rPh sb="1" eb="3">
      <t>ケンサ</t>
    </rPh>
    <rPh sb="6" eb="8">
      <t>シテキ</t>
    </rPh>
    <rPh sb="9" eb="11">
      <t>ガイヨウ</t>
    </rPh>
    <rPh sb="12" eb="14">
      <t>カイゼン</t>
    </rPh>
    <rPh sb="14" eb="16">
      <t>ヨテイ</t>
    </rPh>
    <rPh sb="17" eb="19">
      <t>ウム</t>
    </rPh>
    <rPh sb="20" eb="21">
      <t>ナ</t>
    </rPh>
    <phoneticPr fontId="19"/>
  </si>
  <si>
    <t>×換気設備の検査者（その他）－勤務先登録番号</t>
  </si>
  <si>
    <t>その他特記事項</t>
    <rPh sb="2" eb="3">
      <t>タ</t>
    </rPh>
    <rPh sb="3" eb="5">
      <t>トッキ</t>
    </rPh>
    <rPh sb="5" eb="7">
      <t>ジコウ</t>
    </rPh>
    <phoneticPr fontId="19"/>
  </si>
  <si>
    <t>有の場合日付（確認済証）</t>
  </si>
  <si>
    <t>×確認済証交付年月日－和暦</t>
    <rPh sb="5" eb="7">
      <t>コウフ</t>
    </rPh>
    <rPh sb="11" eb="13">
      <t>ワレキ</t>
    </rPh>
    <phoneticPr fontId="19"/>
  </si>
  <si>
    <t>×確認済証交付年月日－年</t>
    <rPh sb="5" eb="7">
      <t>コウフ</t>
    </rPh>
    <rPh sb="11" eb="12">
      <t>ネン</t>
    </rPh>
    <phoneticPr fontId="19"/>
  </si>
  <si>
    <t>×確認済証交付年月日－月</t>
    <rPh sb="5" eb="7">
      <t>コウフ</t>
    </rPh>
    <rPh sb="11" eb="12">
      <t>ツキ</t>
    </rPh>
    <phoneticPr fontId="19"/>
  </si>
  <si>
    <t>×確認済証交付年月日－日</t>
    <rPh sb="5" eb="7">
      <t>コウフ</t>
    </rPh>
    <rPh sb="11" eb="12">
      <t>ヒ</t>
    </rPh>
    <phoneticPr fontId="19"/>
  </si>
  <si>
    <t>×検査済証交付年月日－年</t>
    <rPh sb="5" eb="7">
      <t>コウフ</t>
    </rPh>
    <rPh sb="11" eb="12">
      <t>ネン</t>
    </rPh>
    <phoneticPr fontId="19"/>
  </si>
  <si>
    <t>受付印</t>
    <rPh sb="0" eb="3">
      <t>ウケツケイン</t>
    </rPh>
    <phoneticPr fontId="19"/>
  </si>
  <si>
    <t>改善(予定)年月（非照）２</t>
  </si>
  <si>
    <t>×検査済証交付年月日－日</t>
    <rPh sb="5" eb="7">
      <t>コウフ</t>
    </rPh>
    <rPh sb="11" eb="12">
      <t>ヒ</t>
    </rPh>
    <phoneticPr fontId="19"/>
  </si>
  <si>
    <t>指摘の内容（換気）[指摘なし]</t>
  </si>
  <si>
    <t>×今回の検査－和暦</t>
    <rPh sb="7" eb="9">
      <t>ワレキ</t>
    </rPh>
    <phoneticPr fontId="19"/>
  </si>
  <si>
    <t>×今回の検査－年</t>
    <rPh sb="7" eb="8">
      <t>ネン</t>
    </rPh>
    <phoneticPr fontId="19"/>
  </si>
  <si>
    <t>×今回の検査－月</t>
    <rPh sb="7" eb="8">
      <t>ツキ</t>
    </rPh>
    <phoneticPr fontId="19"/>
  </si>
  <si>
    <t>今回の検査日</t>
    <rPh sb="0" eb="2">
      <t>こんかい</t>
    </rPh>
    <rPh sb="3" eb="5">
      <t>けんさ</t>
    </rPh>
    <rPh sb="5" eb="6">
      <t>ひ</t>
    </rPh>
    <phoneticPr fontId="20" type="Hiragana"/>
  </si>
  <si>
    <t>×今回の検査－日</t>
    <rPh sb="7" eb="8">
      <t>ヒ</t>
    </rPh>
    <phoneticPr fontId="19"/>
  </si>
  <si>
    <t>×前回の検査－実施－月</t>
    <rPh sb="7" eb="9">
      <t>ジッシ</t>
    </rPh>
    <rPh sb="10" eb="11">
      <t>ツキ</t>
    </rPh>
    <phoneticPr fontId="19"/>
  </si>
  <si>
    <t>×前回の検査－実施－日</t>
    <rPh sb="7" eb="9">
      <t>ジッシ</t>
    </rPh>
    <rPh sb="10" eb="11">
      <t>ヒ</t>
    </rPh>
    <phoneticPr fontId="19"/>
  </si>
  <si>
    <t>前回の検査に関する書類の写し[無]</t>
    <rPh sb="6" eb="7">
      <t>カン</t>
    </rPh>
    <rPh sb="9" eb="11">
      <t>ショルイ</t>
    </rPh>
    <rPh sb="12" eb="13">
      <t>ウツ</t>
    </rPh>
    <rPh sb="15" eb="16">
      <t>ム</t>
    </rPh>
    <phoneticPr fontId="19"/>
  </si>
  <si>
    <t>その他(無窓居室)系統数</t>
    <rPh sb="9" eb="11">
      <t>ケイトウ</t>
    </rPh>
    <rPh sb="11" eb="12">
      <t>スウ</t>
    </rPh>
    <phoneticPr fontId="19"/>
  </si>
  <si>
    <t>居室（併用）</t>
  </si>
  <si>
    <t>避難安全検証法等の適用[階避難安全検証法]</t>
  </si>
  <si>
    <t>階段（蓄電池＿内蔵型）</t>
  </si>
  <si>
    <t>住所（非照＿代表）</t>
    <rPh sb="0" eb="2">
      <t>ジュウショ</t>
    </rPh>
    <phoneticPr fontId="19"/>
  </si>
  <si>
    <t>×換気設備の検査の状況－改善予定の有無－有－和暦</t>
    <rPh sb="12" eb="14">
      <t>カイゼン</t>
    </rPh>
    <rPh sb="14" eb="16">
      <t>ヨテイ</t>
    </rPh>
    <rPh sb="17" eb="19">
      <t>ウム</t>
    </rPh>
    <rPh sb="20" eb="21">
      <t>アリ</t>
    </rPh>
    <rPh sb="22" eb="24">
      <t>ワレキ</t>
    </rPh>
    <phoneticPr fontId="19"/>
  </si>
  <si>
    <t>×換気設備の検査の状況－改善予定の有無－有－年</t>
    <rPh sb="12" eb="14">
      <t>カイゼン</t>
    </rPh>
    <rPh sb="14" eb="16">
      <t>ヨテイ</t>
    </rPh>
    <rPh sb="17" eb="19">
      <t>ウム</t>
    </rPh>
    <rPh sb="20" eb="21">
      <t>アリ</t>
    </rPh>
    <rPh sb="22" eb="23">
      <t>ネン</t>
    </rPh>
    <phoneticPr fontId="19"/>
  </si>
  <si>
    <t>ⅰ．</t>
  </si>
  <si>
    <t>×換気設備の不具合の発生状況－改善の状況－改善予定－和暦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19"/>
  </si>
  <si>
    <t>×換気設備の不具合の発生状況－改善の状況－改善予定－月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19"/>
  </si>
  <si>
    <t>排煙設備の概要(特避付室)[加圧式]</t>
    <rPh sb="14" eb="16">
      <t>カアツ</t>
    </rPh>
    <rPh sb="16" eb="17">
      <t>シキ</t>
    </rPh>
    <phoneticPr fontId="19"/>
  </si>
  <si>
    <t>排煙設備の概要(特避付室)[無]</t>
    <rPh sb="14" eb="15">
      <t>ム</t>
    </rPh>
    <phoneticPr fontId="19"/>
  </si>
  <si>
    <t>考えられる原因（換気）１</t>
  </si>
  <si>
    <t>指摘の概要（排煙）</t>
    <rPh sb="0" eb="2">
      <t>シテキ</t>
    </rPh>
    <rPh sb="3" eb="5">
      <t>ガイヨウ</t>
    </rPh>
    <rPh sb="6" eb="8">
      <t>ハイエン</t>
    </rPh>
    <phoneticPr fontId="19"/>
  </si>
  <si>
    <t>指摘の概要(換気）</t>
    <rPh sb="0" eb="2">
      <t>シテキ</t>
    </rPh>
    <rPh sb="3" eb="5">
      <t>ガイヨウ</t>
    </rPh>
    <phoneticPr fontId="19"/>
  </si>
  <si>
    <t>×換気設備の概要(無窓居室)[無]</t>
    <rPh sb="6" eb="8">
      <t>ガイヨウ</t>
    </rPh>
    <rPh sb="9" eb="11">
      <t>ムソウ</t>
    </rPh>
    <rPh sb="11" eb="13">
      <t>キョシツ</t>
    </rPh>
    <rPh sb="15" eb="16">
      <t>ム</t>
    </rPh>
    <phoneticPr fontId="19"/>
  </si>
  <si>
    <t>×排煙設備の不具合の発生状況－改善の状況（排煙）－改善予定－月</t>
    <rPh sb="6" eb="9">
      <t>フグアイ</t>
    </rPh>
    <rPh sb="10" eb="12">
      <t>ハッセイ</t>
    </rPh>
    <rPh sb="12" eb="14">
      <t>ジョウキョウ</t>
    </rPh>
    <rPh sb="15" eb="17">
      <t>カイゼン</t>
    </rPh>
    <rPh sb="18" eb="20">
      <t>ジョウキョウ</t>
    </rPh>
    <rPh sb="25" eb="27">
      <t>カイゼン</t>
    </rPh>
    <rPh sb="27" eb="29">
      <t>ヨテイ</t>
    </rPh>
    <rPh sb="30" eb="31">
      <t>ツキ</t>
    </rPh>
    <phoneticPr fontId="19"/>
  </si>
  <si>
    <t>改善予定の有無（排煙）[有]</t>
    <rPh sb="0" eb="2">
      <t>カイゼン</t>
    </rPh>
    <rPh sb="2" eb="4">
      <t>ヨテイ</t>
    </rPh>
    <rPh sb="5" eb="7">
      <t>ウム</t>
    </rPh>
    <phoneticPr fontId="19"/>
  </si>
  <si>
    <t>×改善予定の有無－有－和暦</t>
    <rPh sb="1" eb="3">
      <t>カイゼン</t>
    </rPh>
    <rPh sb="3" eb="5">
      <t>ヨテイ</t>
    </rPh>
    <rPh sb="6" eb="8">
      <t>ウム</t>
    </rPh>
    <rPh sb="9" eb="10">
      <t>アリ</t>
    </rPh>
    <rPh sb="11" eb="13">
      <t>ワレキ</t>
    </rPh>
    <phoneticPr fontId="19"/>
  </si>
  <si>
    <t>×排煙設備の検査の状況－改善予定の有無－有－年</t>
    <rPh sb="12" eb="14">
      <t>カイゼン</t>
    </rPh>
    <rPh sb="14" eb="16">
      <t>ヨテイ</t>
    </rPh>
    <rPh sb="17" eb="19">
      <t>ウム</t>
    </rPh>
    <rPh sb="20" eb="21">
      <t>アリ</t>
    </rPh>
    <rPh sb="22" eb="23">
      <t>ネン</t>
    </rPh>
    <phoneticPr fontId="19"/>
  </si>
  <si>
    <t>×排煙設備の検査の状況－改善予定の有無－有－月</t>
    <rPh sb="12" eb="14">
      <t>カイゼン</t>
    </rPh>
    <rPh sb="14" eb="16">
      <t>ヨテイ</t>
    </rPh>
    <rPh sb="17" eb="19">
      <t>ウム</t>
    </rPh>
    <rPh sb="20" eb="21">
      <t>アリ</t>
    </rPh>
    <rPh sb="22" eb="23">
      <t>ツキ</t>
    </rPh>
    <phoneticPr fontId="19"/>
  </si>
  <si>
    <t>×非常用照明の検査者（代）－勤務先登録番号</t>
  </si>
  <si>
    <t>予備電源[その他]</t>
  </si>
  <si>
    <t>改善予定の有無（非照）[有]</t>
    <rPh sb="0" eb="2">
      <t>カイゼン</t>
    </rPh>
    <rPh sb="2" eb="4">
      <t>ヨテイ</t>
    </rPh>
    <rPh sb="5" eb="7">
      <t>ウム</t>
    </rPh>
    <phoneticPr fontId="19"/>
  </si>
  <si>
    <t>×非常用照明の検査の状況－改善予定の有無－有－和暦</t>
    <rPh sb="13" eb="15">
      <t>カイゼン</t>
    </rPh>
    <rPh sb="15" eb="17">
      <t>ヨテイ</t>
    </rPh>
    <rPh sb="18" eb="20">
      <t>ウム</t>
    </rPh>
    <rPh sb="21" eb="22">
      <t>アリ</t>
    </rPh>
    <rPh sb="23" eb="25">
      <t>ワレキ</t>
    </rPh>
    <phoneticPr fontId="19"/>
  </si>
  <si>
    <t>×非常用照明の検査の状況－改善予定の有無－有－年</t>
    <rPh sb="13" eb="15">
      <t>カイゼン</t>
    </rPh>
    <rPh sb="15" eb="17">
      <t>ヨテイ</t>
    </rPh>
    <rPh sb="18" eb="20">
      <t>ウム</t>
    </rPh>
    <rPh sb="21" eb="22">
      <t>アリ</t>
    </rPh>
    <rPh sb="23" eb="24">
      <t>ネン</t>
    </rPh>
    <phoneticPr fontId="19"/>
  </si>
  <si>
    <t>×非常用照明の検査の状況－改善予定の有無－有－月</t>
    <rPh sb="13" eb="15">
      <t>カイゼン</t>
    </rPh>
    <rPh sb="15" eb="17">
      <t>ヨテイ</t>
    </rPh>
    <rPh sb="18" eb="20">
      <t>ウム</t>
    </rPh>
    <rPh sb="21" eb="22">
      <t>アリ</t>
    </rPh>
    <rPh sb="23" eb="24">
      <t>ツキ</t>
    </rPh>
    <phoneticPr fontId="19"/>
  </si>
  <si>
    <t>居室（蓄電池＿内蔵型）</t>
  </si>
  <si>
    <t>不具合等を把握した年月（換気）２</t>
  </si>
  <si>
    <t>×非常用照明の不具合の発生状況－改善の状況－改善予定－年</t>
    <rPh sb="7" eb="10">
      <t>フグアイ</t>
    </rPh>
    <rPh sb="11" eb="13">
      <t>ハッセイ</t>
    </rPh>
    <rPh sb="13" eb="15">
      <t>ジョウキョウ</t>
    </rPh>
    <rPh sb="16" eb="18">
      <t>カイゼン</t>
    </rPh>
    <rPh sb="19" eb="21">
      <t>ジョウキョウ</t>
    </rPh>
    <rPh sb="22" eb="24">
      <t>カイゼン</t>
    </rPh>
    <rPh sb="24" eb="26">
      <t>ヨテイ</t>
    </rPh>
    <rPh sb="27" eb="28">
      <t>ネン</t>
    </rPh>
    <phoneticPr fontId="19"/>
  </si>
  <si>
    <t>廊下（自家用発電装置）</t>
  </si>
  <si>
    <t>区画数（昇降路＿吸引式）</t>
  </si>
  <si>
    <t>住所（非照＿その他）</t>
    <rPh sb="0" eb="2">
      <t>ジュウショ</t>
    </rPh>
    <phoneticPr fontId="19"/>
  </si>
  <si>
    <t>指摘の概要について入力してください</t>
    <rPh sb="0" eb="2">
      <t>シテキ</t>
    </rPh>
    <rPh sb="3" eb="5">
      <t>ガイヨウ</t>
    </rPh>
    <rPh sb="9" eb="11">
      <t>ニュウリョク</t>
    </rPh>
    <phoneticPr fontId="19"/>
  </si>
  <si>
    <r>
      <t>前回の検査を記録した書類の保存の有無を</t>
    </r>
    <r>
      <rPr>
        <b/>
        <sz val="8"/>
        <color theme="1"/>
        <rFont val="游ゴシック"/>
      </rPr>
      <t>適切に</t>
    </r>
    <r>
      <rPr>
        <b/>
        <sz val="8"/>
        <color theme="1"/>
        <rFont val="BIZ UDPゴシック"/>
      </rPr>
      <t>選択してください</t>
    </r>
    <rPh sb="0" eb="2">
      <t>ゼンカイ</t>
    </rPh>
    <rPh sb="3" eb="5">
      <t>ケンサ</t>
    </rPh>
    <rPh sb="6" eb="8">
      <t>キロク</t>
    </rPh>
    <rPh sb="10" eb="12">
      <t>ショルイ</t>
    </rPh>
    <rPh sb="13" eb="15">
      <t>ホゾン</t>
    </rPh>
    <rPh sb="16" eb="18">
      <t>ウム</t>
    </rPh>
    <rPh sb="19" eb="21">
      <t>テキセツ</t>
    </rPh>
    <rPh sb="22" eb="24">
      <t>センタク</t>
    </rPh>
    <phoneticPr fontId="19"/>
  </si>
  <si>
    <t>検査者の勤務先の郵便番号を入力してください</t>
    <rPh sb="0" eb="3">
      <t>ケンサシャ</t>
    </rPh>
    <rPh sb="4" eb="7">
      <t>キンムサキ</t>
    </rPh>
    <rPh sb="8" eb="12">
      <t>ユウビンバンゴウ</t>
    </rPh>
    <rPh sb="13" eb="15">
      <t>ニュウリョク</t>
    </rPh>
    <phoneticPr fontId="19"/>
  </si>
  <si>
    <t>検査者の勤務先の住所を入力してください</t>
    <rPh sb="0" eb="3">
      <t>ケンサシャ</t>
    </rPh>
    <rPh sb="4" eb="7">
      <t>キンムサキ</t>
    </rPh>
    <rPh sb="8" eb="10">
      <t>ジュウショ</t>
    </rPh>
    <rPh sb="11" eb="13">
      <t>ニュウリョク</t>
    </rPh>
    <phoneticPr fontId="19"/>
  </si>
  <si>
    <t>不具合記録（非照）</t>
    <rPh sb="0" eb="3">
      <t>フグアイ</t>
    </rPh>
    <rPh sb="3" eb="5">
      <t>キロク</t>
    </rPh>
    <phoneticPr fontId="19"/>
  </si>
  <si>
    <r>
      <t>対象となる設備について</t>
    </r>
    <r>
      <rPr>
        <b/>
        <sz val="8"/>
        <color theme="1"/>
        <rFont val="游ゴシック"/>
      </rPr>
      <t>適切に</t>
    </r>
    <r>
      <rPr>
        <b/>
        <sz val="8"/>
        <color theme="1"/>
        <rFont val="BIZ UDPゴシック"/>
      </rPr>
      <t>入力してください
該当する室がない場合は無を選択してください</t>
    </r>
    <rPh sb="0" eb="2">
      <t>タイショウ</t>
    </rPh>
    <rPh sb="5" eb="7">
      <t>セツビ</t>
    </rPh>
    <rPh sb="11" eb="13">
      <t>テキセツ</t>
    </rPh>
    <rPh sb="14" eb="16">
      <t>ニュウリョク</t>
    </rPh>
    <rPh sb="23" eb="25">
      <t>ガイトウ</t>
    </rPh>
    <rPh sb="27" eb="28">
      <t>シツ</t>
    </rPh>
    <rPh sb="31" eb="33">
      <t>バアイ</t>
    </rPh>
    <rPh sb="34" eb="35">
      <t>ナシ</t>
    </rPh>
    <rPh sb="36" eb="38">
      <t>センタク</t>
    </rPh>
    <phoneticPr fontId="19"/>
  </si>
  <si>
    <t>換気設備の検査について指摘の内容を選択してください</t>
    <rPh sb="0" eb="4">
      <t>カンキセツビ</t>
    </rPh>
    <rPh sb="5" eb="7">
      <t>ケンサ</t>
    </rPh>
    <rPh sb="11" eb="13">
      <t>シテキ</t>
    </rPh>
    <rPh sb="14" eb="16">
      <t>ナイヨウ</t>
    </rPh>
    <rPh sb="17" eb="19">
      <t>センタク</t>
    </rPh>
    <phoneticPr fontId="19"/>
  </si>
  <si>
    <r>
      <t>要是正の指摘に対する改善予定を</t>
    </r>
    <r>
      <rPr>
        <b/>
        <sz val="8"/>
        <color theme="1"/>
        <rFont val="游ゴシック"/>
      </rPr>
      <t>適切に</t>
    </r>
    <r>
      <rPr>
        <b/>
        <sz val="8"/>
        <color theme="1"/>
        <rFont val="BIZ UDPゴシック"/>
      </rPr>
      <t>入力してください</t>
    </r>
    <rPh sb="15" eb="17">
      <t>テキセツ</t>
    </rPh>
    <phoneticPr fontId="19"/>
  </si>
  <si>
    <t>改善措置の概要等（換気）１</t>
  </si>
  <si>
    <r>
      <t>排煙設備の検査について指摘の内容を</t>
    </r>
    <r>
      <rPr>
        <b/>
        <sz val="8"/>
        <color theme="1"/>
        <rFont val="游ゴシック"/>
      </rPr>
      <t>適切に</t>
    </r>
    <r>
      <rPr>
        <b/>
        <sz val="8"/>
        <color theme="1"/>
        <rFont val="BIZ UDPゴシック"/>
      </rPr>
      <t>選択してください</t>
    </r>
    <rPh sb="0" eb="2">
      <t>ハイエン</t>
    </rPh>
    <rPh sb="2" eb="4">
      <t>セツビ</t>
    </rPh>
    <rPh sb="5" eb="7">
      <t>ケンサ</t>
    </rPh>
    <rPh sb="11" eb="13">
      <t>シテキ</t>
    </rPh>
    <rPh sb="14" eb="16">
      <t>ナイヨウ</t>
    </rPh>
    <rPh sb="17" eb="19">
      <t>テキセツ</t>
    </rPh>
    <rPh sb="20" eb="22">
      <t>センタク</t>
    </rPh>
    <phoneticPr fontId="19"/>
  </si>
  <si>
    <t>建物番号</t>
  </si>
  <si>
    <t>その他(火気使用室)系統数</t>
    <rPh sb="10" eb="12">
      <t>ケイトウ</t>
    </rPh>
    <rPh sb="12" eb="13">
      <t>スウ</t>
    </rPh>
    <phoneticPr fontId="19"/>
  </si>
  <si>
    <t>×受付－日</t>
    <rPh sb="4" eb="5">
      <t>ヒ</t>
    </rPh>
    <phoneticPr fontId="19"/>
  </si>
  <si>
    <t>×検査者氏名</t>
    <rPh sb="1" eb="4">
      <t>ケンサシャ</t>
    </rPh>
    <rPh sb="4" eb="6">
      <t>シメイ</t>
    </rPh>
    <phoneticPr fontId="19"/>
  </si>
  <si>
    <t>階数（地下）</t>
  </si>
  <si>
    <t>直近報告日（非照）</t>
    <rPh sb="0" eb="2">
      <t>ちょっきん</t>
    </rPh>
    <rPh sb="2" eb="4">
      <t>ほうこく</t>
    </rPh>
    <rPh sb="4" eb="5">
      <t>び</t>
    </rPh>
    <rPh sb="6" eb="8">
      <t>ひしょう</t>
    </rPh>
    <phoneticPr fontId="20" type="Hiragana"/>
  </si>
  <si>
    <t>検査対象建築設備[換気設備]</t>
    <rPh sb="9" eb="11">
      <t>かんき</t>
    </rPh>
    <rPh sb="11" eb="13">
      <t>せつび</t>
    </rPh>
    <phoneticPr fontId="20" type="Hiragana"/>
  </si>
  <si>
    <t>検査対象建築設備[非常用の照明装置]</t>
  </si>
  <si>
    <t>確認番号</t>
    <rPh sb="2" eb="4">
      <t>バンゴウ</t>
    </rPh>
    <phoneticPr fontId="19"/>
  </si>
  <si>
    <t>確認済証交付者[建築主事]</t>
  </si>
  <si>
    <t>検査済証番号</t>
  </si>
  <si>
    <t>検査済証交付者[指定確認検査機関]</t>
    <rPh sb="0" eb="2">
      <t>ケンサ</t>
    </rPh>
    <phoneticPr fontId="19"/>
  </si>
  <si>
    <t>検査済証交付者[建築主事]</t>
    <rPh sb="0" eb="2">
      <t>けんさ</t>
    </rPh>
    <phoneticPr fontId="20" type="Hiragana"/>
  </si>
  <si>
    <t>指定確認検査機関名称（確認済証）</t>
  </si>
  <si>
    <t>指定確認検査機関名称（検査済証）</t>
    <rPh sb="11" eb="13">
      <t>けんさ</t>
    </rPh>
    <phoneticPr fontId="20" type="Hiragana"/>
  </si>
  <si>
    <t>資格（換気＿代表）</t>
  </si>
  <si>
    <t>×換気設備の検査者（代）－登録</t>
    <rPh sb="1" eb="3">
      <t>カンキ</t>
    </rPh>
    <rPh sb="3" eb="5">
      <t>セツビ</t>
    </rPh>
    <rPh sb="10" eb="11">
      <t>ダイ</t>
    </rPh>
    <rPh sb="13" eb="15">
      <t>トウロク</t>
    </rPh>
    <phoneticPr fontId="19"/>
  </si>
  <si>
    <t>フリガナ（換気＿代表）</t>
  </si>
  <si>
    <t>×勤務先資格（換気＿代表）</t>
  </si>
  <si>
    <t>機械換気設備(無窓居室)室数</t>
    <rPh sb="12" eb="13">
      <t>シツ</t>
    </rPh>
    <rPh sb="13" eb="14">
      <t>スウ</t>
    </rPh>
    <phoneticPr fontId="19"/>
  </si>
  <si>
    <t>郵便番号（換気＿代表）</t>
  </si>
  <si>
    <t>住所（換気＿代表）</t>
    <rPh sb="0" eb="2">
      <t>ジュウショ</t>
    </rPh>
    <phoneticPr fontId="19"/>
  </si>
  <si>
    <t>電話番号住所（換気＿代表）</t>
  </si>
  <si>
    <t>資格（換気＿その他）</t>
  </si>
  <si>
    <t>勤務先（換気＿その他）</t>
  </si>
  <si>
    <t>郵便番号（換気＿その他）</t>
  </si>
  <si>
    <t>住所（換気＿その他）</t>
    <rPh sb="0" eb="2">
      <t>ジュウショ</t>
    </rPh>
    <phoneticPr fontId="19"/>
  </si>
  <si>
    <t>氏名（換気＿その他）</t>
    <rPh sb="0" eb="2">
      <t>しめい</t>
    </rPh>
    <phoneticPr fontId="20" type="Hiragana"/>
  </si>
  <si>
    <t>×</t>
  </si>
  <si>
    <t>自然換気設備（無窓居室)系統数</t>
  </si>
  <si>
    <t>自然換気設備（無窓居室)室数</t>
    <rPh sb="12" eb="13">
      <t>シツ</t>
    </rPh>
    <rPh sb="13" eb="14">
      <t>スウ</t>
    </rPh>
    <phoneticPr fontId="19"/>
  </si>
  <si>
    <t>機械換気設備(無窓居室)系統数</t>
    <rPh sb="12" eb="14">
      <t>ケイトウ</t>
    </rPh>
    <rPh sb="14" eb="15">
      <t>スウ</t>
    </rPh>
    <phoneticPr fontId="19"/>
  </si>
  <si>
    <t>中央管理方式(無窓居室)系統数</t>
    <rPh sb="12" eb="14">
      <t>ケイトウ</t>
    </rPh>
    <rPh sb="14" eb="15">
      <t>スウ</t>
    </rPh>
    <phoneticPr fontId="19"/>
  </si>
  <si>
    <t>機械換気設備(火気使用室)系統数</t>
    <rPh sb="13" eb="15">
      <t>ケイトウ</t>
    </rPh>
    <rPh sb="15" eb="16">
      <t>スウ</t>
    </rPh>
    <phoneticPr fontId="19"/>
  </si>
  <si>
    <t>非常用エレベーターの乗降ロビーの用に供する付室[加圧式]</t>
    <rPh sb="24" eb="26">
      <t>カアツ</t>
    </rPh>
    <rPh sb="26" eb="27">
      <t>シキ</t>
    </rPh>
    <phoneticPr fontId="19"/>
  </si>
  <si>
    <t>×換気設備の概要(無窓居室)[自然換気設備]</t>
    <rPh sb="6" eb="8">
      <t>ガイヨウ</t>
    </rPh>
    <rPh sb="9" eb="11">
      <t>ムソウ</t>
    </rPh>
    <rPh sb="11" eb="13">
      <t>キョシツ</t>
    </rPh>
    <rPh sb="15" eb="17">
      <t>シゼン</t>
    </rPh>
    <rPh sb="17" eb="19">
      <t>カンキ</t>
    </rPh>
    <rPh sb="19" eb="21">
      <t>セツビ</t>
    </rPh>
    <phoneticPr fontId="19"/>
  </si>
  <si>
    <t>その他(火気使用室)室数</t>
    <rPh sb="10" eb="11">
      <t>シツ</t>
    </rPh>
    <rPh sb="11" eb="12">
      <t>スウ</t>
    </rPh>
    <phoneticPr fontId="19"/>
  </si>
  <si>
    <t>自然換気設備(居室等)系統数</t>
    <rPh sb="11" eb="13">
      <t>ケイトウ</t>
    </rPh>
    <rPh sb="13" eb="14">
      <t>スウ</t>
    </rPh>
    <phoneticPr fontId="19"/>
  </si>
  <si>
    <t>自然換気設備(居室等)室数</t>
    <rPh sb="11" eb="12">
      <t>シツ</t>
    </rPh>
    <rPh sb="12" eb="13">
      <t>スウ</t>
    </rPh>
    <phoneticPr fontId="19"/>
  </si>
  <si>
    <t>機械換気設備(居室等)室数</t>
    <rPh sb="11" eb="12">
      <t>シツ</t>
    </rPh>
    <rPh sb="12" eb="13">
      <t>スウ</t>
    </rPh>
    <phoneticPr fontId="19"/>
  </si>
  <si>
    <t>中央管理方式(居室等)系統数</t>
    <rPh sb="11" eb="13">
      <t>ケイトウ</t>
    </rPh>
    <rPh sb="13" eb="14">
      <t>スウ</t>
    </rPh>
    <phoneticPr fontId="19"/>
  </si>
  <si>
    <t>中央管理方式(居室等)室数</t>
    <rPh sb="11" eb="12">
      <t>シツ</t>
    </rPh>
    <rPh sb="12" eb="13">
      <t>スウ</t>
    </rPh>
    <phoneticPr fontId="19"/>
  </si>
  <si>
    <t>不具合（換気）[有]</t>
    <rPh sb="0" eb="1">
      <t>フ</t>
    </rPh>
    <rPh sb="1" eb="3">
      <t>グアイ</t>
    </rPh>
    <phoneticPr fontId="19"/>
  </si>
  <si>
    <t>×換気設備の概要(無窓居室)[機械換気設備]</t>
    <rPh sb="6" eb="8">
      <t>ガイヨウ</t>
    </rPh>
    <rPh sb="9" eb="11">
      <t>ムソウ</t>
    </rPh>
    <rPh sb="11" eb="13">
      <t>キョシツ</t>
    </rPh>
    <rPh sb="15" eb="17">
      <t>キカイ</t>
    </rPh>
    <rPh sb="17" eb="19">
      <t>カンキ</t>
    </rPh>
    <rPh sb="19" eb="21">
      <t>セツビ</t>
    </rPh>
    <phoneticPr fontId="19"/>
  </si>
  <si>
    <t>×換気設備の概要(火気使用室)[自然換気設備]</t>
    <rPh sb="6" eb="8">
      <t>ガイヨウ</t>
    </rPh>
    <rPh sb="9" eb="11">
      <t>カキ</t>
    </rPh>
    <rPh sb="11" eb="13">
      <t>シヨウ</t>
    </rPh>
    <rPh sb="13" eb="14">
      <t>シツ</t>
    </rPh>
    <rPh sb="16" eb="18">
      <t>シゼン</t>
    </rPh>
    <rPh sb="18" eb="20">
      <t>カンキ</t>
    </rPh>
    <rPh sb="20" eb="22">
      <t>セツビ</t>
    </rPh>
    <phoneticPr fontId="19"/>
  </si>
  <si>
    <t>×換気設備の概要(火気使用室)[機械換気設備]</t>
    <rPh sb="6" eb="8">
      <t>ガイヨウ</t>
    </rPh>
    <rPh sb="9" eb="11">
      <t>カキ</t>
    </rPh>
    <rPh sb="11" eb="13">
      <t>シヨウ</t>
    </rPh>
    <rPh sb="13" eb="14">
      <t>シツ</t>
    </rPh>
    <rPh sb="16" eb="18">
      <t>キカイ</t>
    </rPh>
    <rPh sb="18" eb="20">
      <t>カンキ</t>
    </rPh>
    <rPh sb="20" eb="22">
      <t>セツビ</t>
    </rPh>
    <phoneticPr fontId="19"/>
  </si>
  <si>
    <t>×換気設備の概要(居室等)[自然換気設備]</t>
    <rPh sb="6" eb="8">
      <t>ガイヨウ</t>
    </rPh>
    <rPh sb="9" eb="11">
      <t>キョシツ</t>
    </rPh>
    <rPh sb="11" eb="12">
      <t>トウ</t>
    </rPh>
    <rPh sb="14" eb="16">
      <t>シゼン</t>
    </rPh>
    <rPh sb="16" eb="18">
      <t>カンキ</t>
    </rPh>
    <rPh sb="18" eb="20">
      <t>セツビ</t>
    </rPh>
    <phoneticPr fontId="19"/>
  </si>
  <si>
    <t>×換気設備の概要(居室等)[機械換気設備]</t>
    <rPh sb="6" eb="8">
      <t>ガイヨウ</t>
    </rPh>
    <rPh sb="9" eb="11">
      <t>キョシツ</t>
    </rPh>
    <rPh sb="11" eb="12">
      <t>トウ</t>
    </rPh>
    <rPh sb="14" eb="16">
      <t>キカイ</t>
    </rPh>
    <rPh sb="16" eb="18">
      <t>カンキ</t>
    </rPh>
    <rPh sb="18" eb="20">
      <t>セツビ</t>
    </rPh>
    <phoneticPr fontId="19"/>
  </si>
  <si>
    <t>×換気設備の概要(居室等)[中央管理方式]</t>
    <rPh sb="6" eb="8">
      <t>ガイヨウ</t>
    </rPh>
    <rPh sb="9" eb="11">
      <t>キョシツ</t>
    </rPh>
    <rPh sb="11" eb="12">
      <t>トウ</t>
    </rPh>
    <rPh sb="14" eb="16">
      <t>チュウオウ</t>
    </rPh>
    <rPh sb="16" eb="18">
      <t>カンリ</t>
    </rPh>
    <rPh sb="18" eb="20">
      <t>ホウシキ</t>
    </rPh>
    <phoneticPr fontId="19"/>
  </si>
  <si>
    <t>×換気設備の概要(居室等)[その他]</t>
    <rPh sb="6" eb="8">
      <t>ガイヨウ</t>
    </rPh>
    <rPh sb="9" eb="11">
      <t>キョシツ</t>
    </rPh>
    <rPh sb="11" eb="12">
      <t>トウ</t>
    </rPh>
    <rPh sb="16" eb="17">
      <t>タ</t>
    </rPh>
    <phoneticPr fontId="19"/>
  </si>
  <si>
    <t>氏名（排煙＿代表）</t>
  </si>
  <si>
    <t>×排煙設備の検査者（代）－勤務先知事登録名</t>
  </si>
  <si>
    <t>住所（排煙＿代表）</t>
    <rPh sb="0" eb="2">
      <t>ジュウショ</t>
    </rPh>
    <phoneticPr fontId="19"/>
  </si>
  <si>
    <t>電話番号（排煙＿代表）</t>
  </si>
  <si>
    <t>改善措置の概要等（非照）１</t>
  </si>
  <si>
    <t>×排煙設備の検査者（その他）－登録</t>
    <rPh sb="3" eb="5">
      <t>セツビ</t>
    </rPh>
    <rPh sb="12" eb="13">
      <t>タ</t>
    </rPh>
    <rPh sb="15" eb="17">
      <t>トウロク</t>
    </rPh>
    <phoneticPr fontId="19"/>
  </si>
  <si>
    <t>×排煙設備の検査者（その他）－登録番号</t>
    <rPh sb="3" eb="5">
      <t>セツビ</t>
    </rPh>
    <rPh sb="12" eb="13">
      <t>タ</t>
    </rPh>
    <rPh sb="15" eb="17">
      <t>トウロク</t>
    </rPh>
    <rPh sb="17" eb="19">
      <t>バンゴウ</t>
    </rPh>
    <phoneticPr fontId="19"/>
  </si>
  <si>
    <t>登録番号（排煙＿その他）</t>
    <rPh sb="0" eb="2">
      <t>とうろく</t>
    </rPh>
    <rPh sb="2" eb="4">
      <t>ばんごう</t>
    </rPh>
    <rPh sb="10" eb="11">
      <t>た</t>
    </rPh>
    <phoneticPr fontId="20" type="Hiragana"/>
  </si>
  <si>
    <t>フリガナ（排煙＿その他）</t>
  </si>
  <si>
    <t>×排煙設備の検査者（その他）－勤務先登録番号</t>
  </si>
  <si>
    <t>郵便番号（排煙＿その他）</t>
  </si>
  <si>
    <t>電話番号（排煙＿その他）</t>
  </si>
  <si>
    <t>避難安全検証法等の適用[区画避難安全検証法]</t>
  </si>
  <si>
    <t>不具合等の概要（非照）２</t>
  </si>
  <si>
    <t>避難安全検証法等の階数</t>
    <rPh sb="9" eb="11">
      <t>カイスウ</t>
    </rPh>
    <phoneticPr fontId="19"/>
  </si>
  <si>
    <t>B</t>
  </si>
  <si>
    <t>階避難安全検証法の階数</t>
  </si>
  <si>
    <t>避難安全検証法等の適用[その他]</t>
    <rPh sb="14" eb="15">
      <t>タ</t>
    </rPh>
    <phoneticPr fontId="19"/>
  </si>
  <si>
    <t>電子</t>
    <rPh sb="0" eb="2">
      <t>でんし</t>
    </rPh>
    <phoneticPr fontId="20" type="Hiragana"/>
  </si>
  <si>
    <t>避難安全検証法等がその他の場合記入</t>
    <rPh sb="11" eb="12">
      <t>タ</t>
    </rPh>
    <rPh sb="13" eb="15">
      <t>バアイ</t>
    </rPh>
    <rPh sb="15" eb="17">
      <t>キニュウ</t>
    </rPh>
    <phoneticPr fontId="19"/>
  </si>
  <si>
    <t>特別避難階段の階段室又は付室[吸引式]</t>
    <rPh sb="15" eb="17">
      <t>キュウイン</t>
    </rPh>
    <rPh sb="17" eb="18">
      <t>シキ</t>
    </rPh>
    <phoneticPr fontId="19"/>
  </si>
  <si>
    <t>区画数（階段室＿吸引式）</t>
  </si>
  <si>
    <t>非常用エレベーターの昇降路又は乗降ロビー[給気式]</t>
    <rPh sb="21" eb="23">
      <t>キュウキ</t>
    </rPh>
    <rPh sb="23" eb="24">
      <t>シキ</t>
    </rPh>
    <phoneticPr fontId="19"/>
  </si>
  <si>
    <t>非常用エレベーターの昇降路又は乗降ロビー[加圧式]</t>
    <rPh sb="21" eb="23">
      <t>カアツ</t>
    </rPh>
    <rPh sb="23" eb="24">
      <t>シキ</t>
    </rPh>
    <phoneticPr fontId="19"/>
  </si>
  <si>
    <t>区画数（昇降路＿給気式）</t>
  </si>
  <si>
    <t>区画数（昇降路＿加圧式）</t>
  </si>
  <si>
    <t>非常用エレベーターの乗降ロビーの用に供する付室[給気式]</t>
    <rPh sb="24" eb="26">
      <t>キュウキ</t>
    </rPh>
    <rPh sb="26" eb="27">
      <t>シキ</t>
    </rPh>
    <phoneticPr fontId="19"/>
  </si>
  <si>
    <t>非常用エレベーターの乗降ロビーの用に供する付室[無]</t>
    <rPh sb="24" eb="25">
      <t>ム</t>
    </rPh>
    <phoneticPr fontId="19"/>
  </si>
  <si>
    <t>予備電源[直結エンジン]</t>
    <rPh sb="5" eb="7">
      <t>チョッケツ</t>
    </rPh>
    <phoneticPr fontId="19"/>
  </si>
  <si>
    <t>区画数（付室＿吸引式）</t>
  </si>
  <si>
    <t>区画数（付室＿給気式）</t>
  </si>
  <si>
    <t>区画数（付室＿加圧式）</t>
  </si>
  <si>
    <t>居室等[吸引式]</t>
    <rPh sb="4" eb="6">
      <t>キュウイン</t>
    </rPh>
    <rPh sb="6" eb="7">
      <t>シキ</t>
    </rPh>
    <phoneticPr fontId="19"/>
  </si>
  <si>
    <t>居室等[給気式]</t>
    <rPh sb="4" eb="6">
      <t>キュウキ</t>
    </rPh>
    <rPh sb="6" eb="7">
      <t>シキ</t>
    </rPh>
    <phoneticPr fontId="19"/>
  </si>
  <si>
    <t>居室等[無]</t>
    <rPh sb="4" eb="5">
      <t>ム</t>
    </rPh>
    <phoneticPr fontId="19"/>
  </si>
  <si>
    <t>区画数（居室＿吸引式）</t>
  </si>
  <si>
    <t>区画数（居室＿給気式）</t>
  </si>
  <si>
    <t>改善の状況（排煙）[予定なし]</t>
    <rPh sb="0" eb="2">
      <t>カイゼン</t>
    </rPh>
    <rPh sb="3" eb="5">
      <t>ジョウキョウ</t>
    </rPh>
    <rPh sb="10" eb="12">
      <t>ヨテイ</t>
    </rPh>
    <phoneticPr fontId="19"/>
  </si>
  <si>
    <t>改善の状況（排煙）</t>
    <rPh sb="0" eb="2">
      <t>カイゼン</t>
    </rPh>
    <rPh sb="3" eb="5">
      <t>ジョウキョウ</t>
    </rPh>
    <rPh sb="6" eb="8">
      <t>ハイエン</t>
    </rPh>
    <phoneticPr fontId="19"/>
  </si>
  <si>
    <t>×改善の状況（排煙）[改善予定]</t>
    <rPh sb="1" eb="3">
      <t>カイゼン</t>
    </rPh>
    <rPh sb="4" eb="6">
      <t>ジョウキョウ</t>
    </rPh>
    <rPh sb="11" eb="13">
      <t>カイゼン</t>
    </rPh>
    <rPh sb="13" eb="15">
      <t>ヨテイ</t>
    </rPh>
    <phoneticPr fontId="19"/>
  </si>
  <si>
    <t>資格（非照＿代表）</t>
    <rPh sb="3" eb="5">
      <t>ヒショウ</t>
    </rPh>
    <rPh sb="6" eb="8">
      <t>ダイヒョウ</t>
    </rPh>
    <phoneticPr fontId="19"/>
  </si>
  <si>
    <t>登録番号（非照＿代表）</t>
    <rPh sb="0" eb="2">
      <t>とうろく</t>
    </rPh>
    <rPh sb="2" eb="4">
      <t>ばんごう</t>
    </rPh>
    <rPh sb="5" eb="7">
      <t>ひしょう</t>
    </rPh>
    <phoneticPr fontId="20" type="Hiragana"/>
  </si>
  <si>
    <t>×非常用照明の検査者（代）－登録</t>
    <rPh sb="1" eb="4">
      <t>ヒジョウヨウ</t>
    </rPh>
    <rPh sb="4" eb="6">
      <t>ショウメイ</t>
    </rPh>
    <rPh sb="11" eb="12">
      <t>ダイ</t>
    </rPh>
    <rPh sb="14" eb="16">
      <t>トウロク</t>
    </rPh>
    <phoneticPr fontId="19"/>
  </si>
  <si>
    <t>氏名（非照＿代表）</t>
  </si>
  <si>
    <t>×非常用照明の検査者（代）－勤務先資格</t>
  </si>
  <si>
    <t>郵便番号（非照＿代表）</t>
  </si>
  <si>
    <t>電話番号（非照＿代表）</t>
  </si>
  <si>
    <t>登録番号（非照＿その他）</t>
    <rPh sb="0" eb="2">
      <t>とうろく</t>
    </rPh>
    <rPh sb="2" eb="4">
      <t>ばんごう</t>
    </rPh>
    <rPh sb="5" eb="7">
      <t>ひしょう</t>
    </rPh>
    <rPh sb="10" eb="11">
      <t>た</t>
    </rPh>
    <phoneticPr fontId="20" type="Hiragana"/>
  </si>
  <si>
    <t>氏名（非照＿その他）</t>
  </si>
  <si>
    <t>勤務先（非照＿その他）</t>
  </si>
  <si>
    <t>×非常用照明の検査者（その他）－勤務先登録番号</t>
  </si>
  <si>
    <t>電話番号（非照＿その他）</t>
  </si>
  <si>
    <t>×照明器具[蛍光灯]</t>
  </si>
  <si>
    <t>×照明器具[LEDランプ]</t>
  </si>
  <si>
    <t>×今回の検査日（和暦）_計算用</t>
    <rPh sb="6" eb="7">
      <t>ひ</t>
    </rPh>
    <rPh sb="8" eb="10">
      <t>われき</t>
    </rPh>
    <rPh sb="12" eb="14">
      <t>けいさん</t>
    </rPh>
    <rPh sb="14" eb="15">
      <t>よう</t>
    </rPh>
    <phoneticPr fontId="20" type="Hiragana"/>
  </si>
  <si>
    <t>改善(予定)年月（排煙）１</t>
  </si>
  <si>
    <t>×照明器具[その他]</t>
  </si>
  <si>
    <t>白熱灯</t>
  </si>
  <si>
    <t>蛍光灯</t>
  </si>
  <si>
    <t>廊下（蓄電池＿内蔵型）</t>
  </si>
  <si>
    <t>廊下（蓄電池＿別置型）</t>
  </si>
  <si>
    <t>×改善予定の有無（換気）</t>
    <rPh sb="9" eb="11">
      <t>かんき</t>
    </rPh>
    <phoneticPr fontId="20" type="Hiragana"/>
  </si>
  <si>
    <t>居室（自家用発電装置）</t>
  </si>
  <si>
    <t>階段（自家用発電装置）</t>
  </si>
  <si>
    <t>廊下（併用）</t>
  </si>
  <si>
    <t>階段（併用）</t>
  </si>
  <si>
    <t>その他（予備電源）</t>
  </si>
  <si>
    <t>×予備電源[その他]</t>
  </si>
  <si>
    <t>×予備電源[自家発電]</t>
  </si>
  <si>
    <t>不具合等を把握した年月（換気）１</t>
  </si>
  <si>
    <t>不具合等の概要（換気）１</t>
  </si>
  <si>
    <t>改善(予定)年月（換気）１</t>
  </si>
  <si>
    <t>考えられる原因（換気）２</t>
  </si>
  <si>
    <t>改善措置の概要等（換気）２</t>
  </si>
  <si>
    <t>不具合等の概要（換気）３</t>
  </si>
  <si>
    <t>考えられる原因（換気）３</t>
  </si>
  <si>
    <t>改善(予定)年月（換気）３</t>
  </si>
  <si>
    <t>不具合等を把握した年月（排煙）１</t>
    <rPh sb="12" eb="14">
      <t>はいえん</t>
    </rPh>
    <phoneticPr fontId="20" type="Hiragana"/>
  </si>
  <si>
    <t>不具合等の概要（排煙）１</t>
  </si>
  <si>
    <t>改善措置の概要等（排煙）１</t>
  </si>
  <si>
    <t>考えられる原因（排煙）２</t>
  </si>
  <si>
    <t>設備</t>
    <rPh sb="0" eb="2">
      <t>せつび</t>
    </rPh>
    <phoneticPr fontId="20" type="Hiragana"/>
  </si>
  <si>
    <t>不具合等の概要（排煙）３</t>
  </si>
  <si>
    <t>不具合等を把握した年月（非照）１</t>
  </si>
  <si>
    <t>不具合等の概要（非照）１</t>
  </si>
  <si>
    <t>考えられる原因（非照）１</t>
  </si>
  <si>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19"/>
  </si>
  <si>
    <t>改善(予定)年月（非照）１</t>
  </si>
  <si>
    <t>不具合等を把握した年月（非照）２</t>
  </si>
  <si>
    <t>不具合等を把握した年月（非照）３</t>
  </si>
  <si>
    <t>考えられる原因（非照）３</t>
  </si>
  <si>
    <t>改善(予定)年月（非照）３</t>
  </si>
  <si>
    <t>改善措置の概要等（非照）３</t>
  </si>
  <si>
    <t>第三十六号の六様式（第六条、第六条の二の二関係）（Ａ４）</t>
  </si>
  <si>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</si>
  <si>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19"/>
  </si>
  <si>
    <t>ⅱ．</t>
  </si>
  <si>
    <t>ⅲ．</t>
  </si>
  <si>
    <r>
      <t>①定期検査報告書には、</t>
    </r>
    <r>
      <rPr>
        <b/>
        <u/>
        <sz val="10.5"/>
        <color auto="1"/>
        <rFont val="HG丸ｺﾞｼｯｸM-PRO"/>
      </rPr>
      <t>別表</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別添様式　関係写真（A４）</t>
    </r>
    <r>
      <rPr>
        <sz val="10.5"/>
        <color auto="1"/>
        <rFont val="HG丸ｺﾞｼｯｸM-PRO"/>
      </rPr>
      <t>に従い添付してください。</t>
    </r>
    <rPh sb="3" eb="5">
      <t>ケンサ</t>
    </rPh>
    <rPh sb="12" eb="13">
      <t>ヒョウ</t>
    </rPh>
    <rPh sb="14" eb="15">
      <t>カナラ</t>
    </rPh>
    <rPh sb="27" eb="29">
      <t>ケンサ</t>
    </rPh>
    <rPh sb="42" eb="44">
      <t>ケンサ</t>
    </rPh>
    <rPh sb="44" eb="46">
      <t>コウモク</t>
    </rPh>
    <rPh sb="47" eb="49">
      <t>キゾン</t>
    </rPh>
    <rPh sb="49" eb="52">
      <t>フテキカク</t>
    </rPh>
    <rPh sb="53" eb="55">
      <t>バアイ</t>
    </rPh>
    <rPh sb="56" eb="57">
      <t>ノゾ</t>
    </rPh>
    <rPh sb="66" eb="67">
      <t>ヨウ</t>
    </rPh>
    <rPh sb="67" eb="69">
      <t>ゼセイ</t>
    </rPh>
    <rPh sb="73" eb="75">
      <t>ブブン</t>
    </rPh>
    <rPh sb="76" eb="78">
      <t>サツエイ</t>
    </rPh>
    <rPh sb="80" eb="82">
      <t>シャシン</t>
    </rPh>
    <rPh sb="97" eb="98">
      <t>シタガ</t>
    </rPh>
    <phoneticPr fontId="19"/>
  </si>
  <si>
    <r>
      <t>管理者の</t>
    </r>
    <r>
      <rPr>
        <b/>
        <sz val="8"/>
        <color theme="1"/>
        <rFont val="游ゴシック"/>
      </rPr>
      <t>会社名のみではなく姓名まで</t>
    </r>
    <r>
      <rPr>
        <b/>
        <sz val="8"/>
        <color theme="1"/>
        <rFont val="BIZ UDPゴシック"/>
      </rPr>
      <t>入力してください</t>
    </r>
    <rPh sb="17" eb="19">
      <t>ニュウリョク</t>
    </rPh>
    <phoneticPr fontId="19"/>
  </si>
  <si>
    <r>
      <t>報告者の</t>
    </r>
    <r>
      <rPr>
        <b/>
        <sz val="8"/>
        <color theme="1"/>
        <rFont val="游ゴシック"/>
      </rPr>
      <t>会社名のみではなく姓名まで</t>
    </r>
    <r>
      <rPr>
        <b/>
        <sz val="8"/>
        <color theme="1"/>
        <rFont val="BIZ UDPゴシック"/>
      </rPr>
      <t>入力してください</t>
    </r>
    <r>
      <rPr>
        <b/>
        <sz val="8"/>
        <color theme="1"/>
        <rFont val="游ゴシック"/>
      </rPr>
      <t>。所有者と管理者が別な場合の報告者は管理者です。</t>
    </r>
    <rPh sb="0" eb="3">
      <t>ホウコクシャ</t>
    </rPh>
    <rPh sb="17" eb="19">
      <t>ニュウリョク</t>
    </rPh>
    <phoneticPr fontId="19"/>
  </si>
  <si>
    <t>管理者（所有者）様</t>
    <rPh sb="0" eb="3">
      <t>カンリシャ</t>
    </rPh>
    <rPh sb="4" eb="7">
      <t>ショユウシャ</t>
    </rPh>
    <rPh sb="8" eb="9">
      <t>サマ</t>
    </rPh>
    <phoneticPr fontId="19"/>
  </si>
  <si>
    <t>定期報告の対象建築物</t>
    <rPh sb="0" eb="2">
      <t>テイキ</t>
    </rPh>
    <rPh sb="2" eb="4">
      <t>ホウコク</t>
    </rPh>
    <rPh sb="5" eb="7">
      <t>タイショウ</t>
    </rPh>
    <rPh sb="7" eb="10">
      <t>ケンチクブツ</t>
    </rPh>
    <phoneticPr fontId="19"/>
  </si>
  <si>
    <t>建築物名称</t>
  </si>
  <si>
    <t>建築物所在地</t>
    <rPh sb="3" eb="6">
      <t>ショザイチ</t>
    </rPh>
    <phoneticPr fontId="19"/>
  </si>
  <si>
    <t>換気設備</t>
    <rPh sb="0" eb="4">
      <t>カンキセツビ</t>
    </rPh>
    <phoneticPr fontId="19"/>
  </si>
  <si>
    <t>排煙設備</t>
    <rPh sb="0" eb="4">
      <t>ハイエンセツビ</t>
    </rPh>
    <phoneticPr fontId="19"/>
  </si>
  <si>
    <t>非常用の照明装置</t>
    <rPh sb="0" eb="3">
      <t>ヒジョウヨウ</t>
    </rPh>
    <rPh sb="4" eb="8">
      <t>ショウメイソウチ</t>
    </rPh>
    <phoneticPr fontId="19"/>
  </si>
  <si>
    <t>※受付印のないものは無効です。</t>
    <rPh sb="10" eb="12">
      <t>ムコウ</t>
    </rPh>
    <phoneticPr fontId="19"/>
  </si>
  <si>
    <t>℡0166-25-8597</t>
  </si>
  <si>
    <t>備考</t>
    <rPh sb="0" eb="2">
      <t>ビコウ</t>
    </rPh>
    <phoneticPr fontId="19"/>
  </si>
  <si>
    <t>要是正の指摘が既存不適格であるかは報告書内部を確認してください</t>
  </si>
  <si>
    <t>引き続き適切な維持管理に努めてください</t>
  </si>
  <si>
    <t>　要是正の指摘あり</t>
    <rPh sb="1" eb="2">
      <t>ヨウ</t>
    </rPh>
    <rPh sb="2" eb="4">
      <t>ゼセイ</t>
    </rPh>
    <rPh sb="5" eb="7">
      <t>シテキ</t>
    </rPh>
    <phoneticPr fontId="19"/>
  </si>
  <si>
    <t>要是正の指摘（既存不適格除く）について早急に改善してください</t>
  </si>
  <si>
    <t>→</t>
  </si>
  <si>
    <t>【パターン３】</t>
  </si>
  <si>
    <t>【パターン１】</t>
  </si>
  <si>
    <t>オンラインの場合の提出書類は，①定期調査報告書、②定期調査報告概要書の各１部です。
窓口・郵送の場合は，①定期調査報告書、②定期調査報告概要書，③受領証の各１部です。</t>
  </si>
  <si>
    <t>②窓口・郵送提出の場合、定期検査報告概要書は、「指摘なし」の場合は第一面のみ提出してください。「要是正の指摘あり（既存不適格を含む）」の場合は、第一面に第二面を添付してください。</t>
    <rPh sb="12" eb="14">
      <t>テイキ</t>
    </rPh>
    <rPh sb="14" eb="16">
      <t>ケンサ</t>
    </rPh>
    <rPh sb="16" eb="18">
      <t>ホウコク</t>
    </rPh>
    <rPh sb="18" eb="21">
      <t>ガイヨウショ</t>
    </rPh>
    <rPh sb="24" eb="26">
      <t>シテキ</t>
    </rPh>
    <rPh sb="30" eb="32">
      <t>バアイ</t>
    </rPh>
    <rPh sb="33" eb="34">
      <t>ダイ</t>
    </rPh>
    <rPh sb="34" eb="36">
      <t>イチメン</t>
    </rPh>
    <rPh sb="38" eb="40">
      <t>テイシュツ</t>
    </rPh>
    <rPh sb="48" eb="49">
      <t>ヨウ</t>
    </rPh>
    <rPh sb="49" eb="51">
      <t>ゼセイ</t>
    </rPh>
    <rPh sb="52" eb="54">
      <t>シテキ</t>
    </rPh>
    <rPh sb="57" eb="59">
      <t>キゾン</t>
    </rPh>
    <rPh sb="59" eb="62">
      <t>フテキカク</t>
    </rPh>
    <rPh sb="63" eb="64">
      <t>フク</t>
    </rPh>
    <rPh sb="68" eb="70">
      <t>バアイ</t>
    </rPh>
    <rPh sb="72" eb="73">
      <t>ダイ</t>
    </rPh>
    <rPh sb="73" eb="75">
      <t>イチメン</t>
    </rPh>
    <rPh sb="76" eb="77">
      <t>ダイ</t>
    </rPh>
    <rPh sb="77" eb="78">
      <t>ニ</t>
    </rPh>
    <rPh sb="78" eb="79">
      <t>メン</t>
    </rPh>
    <rPh sb="80" eb="82">
      <t>テンプ</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</si>
  <si>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
※結果票や別表、別紙等は内容が満たされていれば任意の様式でも可能です。</t>
  </si>
  <si>
    <r>
      <t>整理</t>
    </r>
    <r>
      <rPr>
        <b/>
        <sz val="8"/>
        <color theme="1"/>
        <rFont val="BIZ UDPゴシック"/>
      </rPr>
      <t xml:space="preserve">番号を入力してください
</t>
    </r>
    <r>
      <rPr>
        <b/>
        <sz val="8"/>
        <color theme="1"/>
        <rFont val="游ゴシック"/>
      </rPr>
      <t>整理</t>
    </r>
    <r>
      <rPr>
        <b/>
        <sz val="8"/>
        <color theme="1"/>
        <rFont val="BIZ UDPゴシック"/>
      </rPr>
      <t>番号は</t>
    </r>
    <r>
      <rPr>
        <b/>
        <sz val="8"/>
        <color theme="1"/>
        <rFont val="游ゴシック"/>
      </rPr>
      <t>旭川</t>
    </r>
    <r>
      <rPr>
        <b/>
        <sz val="8"/>
        <color theme="1"/>
        <rFont val="BIZ UDPゴシック"/>
      </rPr>
      <t>市より春にお送りする
お知らせに記載されております。
ご不明な場合は建築</t>
    </r>
    <r>
      <rPr>
        <b/>
        <sz val="8"/>
        <color theme="1"/>
        <rFont val="游ゴシック"/>
      </rPr>
      <t>指導</t>
    </r>
    <r>
      <rPr>
        <b/>
        <sz val="8"/>
        <color theme="1"/>
        <rFont val="BIZ UDPゴシック"/>
      </rPr>
      <t>課までお問い合わせください。</t>
    </r>
    <rPh sb="0" eb="2">
      <t>セイリ</t>
    </rPh>
    <rPh sb="2" eb="4">
      <t>バンゴウ</t>
    </rPh>
    <rPh sb="5" eb="7">
      <t>ニュウリョク</t>
    </rPh>
    <rPh sb="15" eb="17">
      <t>セイリ</t>
    </rPh>
    <rPh sb="20" eb="22">
      <t>アサヒカワ</t>
    </rPh>
    <rPh sb="58" eb="60">
      <t>シドウ</t>
    </rPh>
    <phoneticPr fontId="19"/>
  </si>
  <si>
    <t>直近報告日（換気）</t>
    <rPh sb="0" eb="2">
      <t>ちょっきん</t>
    </rPh>
    <rPh sb="2" eb="4">
      <t>ほうこく</t>
    </rPh>
    <rPh sb="4" eb="5">
      <t>び</t>
    </rPh>
    <rPh sb="6" eb="8">
      <t>かんき</t>
    </rPh>
    <phoneticPr fontId="20" type="Hiragana"/>
  </si>
  <si>
    <t>直近報告日（排煙）</t>
    <rPh sb="0" eb="2">
      <t>ちょっきん</t>
    </rPh>
    <rPh sb="2" eb="4">
      <t>ほうこく</t>
    </rPh>
    <rPh sb="4" eb="5">
      <t>び</t>
    </rPh>
    <rPh sb="6" eb="8">
      <t>はいえん</t>
    </rPh>
    <phoneticPr fontId="20" type="Hiragana"/>
  </si>
  <si>
    <t>×受付日</t>
    <rPh sb="1" eb="4">
      <t>うけつけび</t>
    </rPh>
    <phoneticPr fontId="20" type="Hiragana"/>
  </si>
  <si>
    <t>指摘の内容（換気）[要是正の指摘あり]</t>
    <rPh sb="6" eb="8">
      <t>カンキ</t>
    </rPh>
    <rPh sb="10" eb="11">
      <t>ヨウ</t>
    </rPh>
    <rPh sb="11" eb="13">
      <t>ゼセイ</t>
    </rPh>
    <rPh sb="14" eb="16">
      <t>シテキ</t>
    </rPh>
    <phoneticPr fontId="19"/>
  </si>
  <si>
    <t>指摘の内容（換気）[（既存不適格）]</t>
  </si>
  <si>
    <t>×指摘の内容（換気）</t>
    <rPh sb="7" eb="9">
      <t>かんき</t>
    </rPh>
    <phoneticPr fontId="20" type="Hiragana"/>
  </si>
  <si>
    <t>指摘の内容（排煙）[要是正の指摘あり]</t>
    <rPh sb="6" eb="8">
      <t>ハイエン</t>
    </rPh>
    <rPh sb="10" eb="11">
      <t>ヨウ</t>
    </rPh>
    <rPh sb="11" eb="13">
      <t>ゼセイ</t>
    </rPh>
    <rPh sb="14" eb="16">
      <t>シテキ</t>
    </rPh>
    <phoneticPr fontId="19"/>
  </si>
  <si>
    <t>指摘の内容（排煙）[指摘なし]</t>
  </si>
  <si>
    <t>×指摘の内容（排煙）</t>
    <rPh sb="7" eb="9">
      <t>はいえん</t>
    </rPh>
    <phoneticPr fontId="20" type="Hiragana"/>
  </si>
  <si>
    <t>指摘の内容（非照）[要是正の指摘あり]</t>
    <rPh sb="10" eb="11">
      <t>ヨウ</t>
    </rPh>
    <rPh sb="11" eb="13">
      <t>ゼセイ</t>
    </rPh>
    <rPh sb="14" eb="16">
      <t>シテキ</t>
    </rPh>
    <phoneticPr fontId="19"/>
  </si>
  <si>
    <t>×検査済証交付年月日（和暦）_計算用</t>
  </si>
  <si>
    <t>A</t>
  </si>
  <si>
    <t>枝番</t>
    <rPh sb="0" eb="2">
      <t>えだばん</t>
    </rPh>
    <phoneticPr fontId="20" type="Hiragana"/>
  </si>
  <si>
    <t>不具合（排煙）</t>
    <rPh sb="0" eb="3">
      <t>フグアイ</t>
    </rPh>
    <phoneticPr fontId="19"/>
  </si>
  <si>
    <t>不具合記録（排煙）</t>
    <rPh sb="0" eb="3">
      <t>フグアイ</t>
    </rPh>
    <rPh sb="3" eb="5">
      <t>キロク</t>
    </rPh>
    <phoneticPr fontId="19"/>
  </si>
  <si>
    <t>建築主事等</t>
    <rPh sb="4" eb="5">
      <t>トウ</t>
    </rPh>
    <phoneticPr fontId="19"/>
  </si>
  <si>
    <t>各居室の給気口及び排気口における物品の放置の状況</t>
    <rPh sb="0" eb="1">
      <t>カク</t>
    </rPh>
    <rPh sb="1" eb="3">
      <t>キョシツ</t>
    </rPh>
    <rPh sb="4" eb="7">
      <t>キュウキコウ</t>
    </rPh>
    <rPh sb="7" eb="8">
      <t>オヨ</t>
    </rPh>
    <rPh sb="9" eb="12">
      <t>ハイキコウ</t>
    </rPh>
    <rPh sb="16" eb="18">
      <t>ブッピン</t>
    </rPh>
    <rPh sb="19" eb="21">
      <t>ホウチ</t>
    </rPh>
    <rPh sb="22" eb="24">
      <t>ジョウキョウ</t>
    </rPh>
    <phoneticPr fontId="19"/>
  </si>
  <si>
    <t>‐</t>
  </si>
  <si>
    <t>照明の妨げとなる物品の放置の状況</t>
    <rPh sb="0" eb="2">
      <t>ショウメイ</t>
    </rPh>
    <rPh sb="3" eb="4">
      <t>サマタ</t>
    </rPh>
    <rPh sb="8" eb="10">
      <t>ブッピン</t>
    </rPh>
    <rPh sb="11" eb="13">
      <t>ホウチ</t>
    </rPh>
    <rPh sb="14" eb="16">
      <t>ジョウキョウ</t>
    </rPh>
    <phoneticPr fontId="19"/>
  </si>
  <si>
    <t>前回の検査有無[実施]</t>
    <rPh sb="3" eb="5">
      <t>けんさ</t>
    </rPh>
    <phoneticPr fontId="20" type="Hiragana"/>
  </si>
  <si>
    <t>前回の検査有無[未実施]</t>
    <rPh sb="3" eb="5">
      <t>けんさ</t>
    </rPh>
    <phoneticPr fontId="20" type="Hiragana"/>
  </si>
  <si>
    <t>報告方法</t>
    <rPh sb="0" eb="2">
      <t>ほうこく</t>
    </rPh>
    <rPh sb="2" eb="4">
      <t>ほうほう</t>
    </rPh>
    <phoneticPr fontId="20" type="Hiragana"/>
  </si>
  <si>
    <t>2025.07.01</t>
  </si>
  <si>
    <t>×改善予定の有無（排煙）</t>
    <rPh sb="9" eb="11">
      <t>はいえん</t>
    </rPh>
    <phoneticPr fontId="20" type="Hiragana"/>
  </si>
  <si>
    <t>建築主事等</t>
    <rPh sb="4" eb="5">
      <t>ナド</t>
    </rPh>
    <phoneticPr fontId="19"/>
  </si>
  <si>
    <r>
      <t>自</t>
    </r>
    <r>
      <rPr>
        <sz val="8"/>
        <color auto="1"/>
        <rFont val="ＭＳ 明朝"/>
      </rPr>
      <t>然換気
設備　　　</t>
    </r>
    <r>
      <rPr>
        <strike/>
        <sz val="8"/>
        <color auto="1"/>
        <rFont val="ＭＳ 明朝"/>
      </rPr>
      <t>　　　　　　　　　　　　　　　　　　</t>
    </r>
    <rPh sb="0" eb="2">
      <t>シゼン</t>
    </rPh>
    <phoneticPr fontId="19"/>
  </si>
  <si>
    <r>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</si>
  <si>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r>
      <t>　該当しない検査項目等がある場合は、</t>
    </r>
    <r>
      <rPr>
        <sz val="8"/>
        <color auto="1"/>
        <rFont val="ＭＳ 明朝"/>
      </rPr>
      <t>当該項目の「検査結果」欄から及び「担当検査者番号」欄に「－」を記入してください。</t>
    </r>
    <rPh sb="6" eb="8">
      <t>ケンサ</t>
    </rPh>
    <rPh sb="8" eb="10">
      <t>コウモク</t>
    </rPh>
    <rPh sb="10" eb="11">
      <t>トウ</t>
    </rPh>
    <rPh sb="37" eb="39">
      <t>ケンサ</t>
    </rPh>
    <rPh sb="39" eb="40">
      <t>シャ</t>
    </rPh>
    <phoneticPr fontId="19"/>
  </si>
  <si>
    <r>
      <t>　１(</t>
    </r>
    <r>
      <rPr>
        <sz val="8"/>
        <color auto="1"/>
        <rFont val="ＭＳ 明朝"/>
      </rPr>
      <t>10)「各居室の換気量」については、法第28条第２項又は第３項に基づき換気設備が設けられた居室（換気設備を設けるべき調理室等を除く。）の換気状況評価表（別表１）を添付してください。</t>
    </r>
    <rPh sb="7" eb="8">
      <t>カク</t>
    </rPh>
    <rPh sb="8" eb="10">
      <t>キョシツ</t>
    </rPh>
    <rPh sb="11" eb="14">
      <t>カンキリョウ</t>
    </rPh>
    <rPh sb="71" eb="73">
      <t>カンキ</t>
    </rPh>
    <rPh sb="73" eb="75">
      <t>ジョウキョウ</t>
    </rPh>
    <rPh sb="75" eb="77">
      <t>ヒョウカ</t>
    </rPh>
    <rPh sb="77" eb="78">
      <t>オモテ</t>
    </rPh>
    <rPh sb="79" eb="81">
      <t>ベッピョウ</t>
    </rPh>
    <rPh sb="84" eb="86">
      <t>テンプ</t>
    </rPh>
    <phoneticPr fontId="19"/>
  </si>
  <si>
    <r>
      <t>　４「上記以外の検査項目等」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23" eb="25">
      <t>キテイ</t>
    </rPh>
    <rPh sb="38" eb="39">
      <t>トウ</t>
    </rPh>
    <phoneticPr fontId="19"/>
  </si>
  <si>
    <r>
      <t>給気機の</t>
    </r>
    <r>
      <rPr>
        <sz val="8"/>
        <color auto="1"/>
        <rFont val="ＭＳ 明朝"/>
      </rPr>
      <t>外気取入口並びに直接外気に開放された給気口及び排気口への雨水の侵入等の防止措置の状況</t>
    </r>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19"/>
  </si>
  <si>
    <r>
      <t>　検査対象建築物に排煙設備がない場合は、この様式は</t>
    </r>
    <r>
      <rPr>
        <sz val="8"/>
        <color auto="1"/>
        <rFont val="ＭＳ 明朝"/>
      </rPr>
      <t>記入不要です。</t>
    </r>
    <rPh sb="1" eb="3">
      <t>ケンサ</t>
    </rPh>
    <rPh sb="3" eb="5">
      <t>タイショウ</t>
    </rPh>
    <rPh sb="5" eb="8">
      <t>ケンチクブツ</t>
    </rPh>
    <rPh sb="9" eb="11">
      <t>ハイエン</t>
    </rPh>
    <rPh sb="11" eb="13">
      <t>セツビ</t>
    </rPh>
    <rPh sb="16" eb="18">
      <t>バアイ</t>
    </rPh>
    <rPh sb="22" eb="24">
      <t>ヨウシキ</t>
    </rPh>
    <phoneticPr fontId="19"/>
  </si>
  <si>
    <r>
      <t>　「担当検査者番号」欄は、「検査に関与した検査者」欄で記入した番号、記号等を記入してください。ただし、当該建築設備の検査を行った検査者が１人の場合は、記入</t>
    </r>
    <r>
      <rPr>
        <sz val="8"/>
        <color auto="1"/>
        <rFont val="ＭＳ 明朝"/>
      </rPr>
      <t>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19"/>
  </si>
  <si>
    <r>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19"/>
  </si>
  <si>
    <r>
      <t>　「検査結果」欄のうち「指摘なし」欄は、</t>
    </r>
    <r>
      <rPr>
        <sz val="8"/>
        <color auto="1"/>
        <rFont val="ＭＳ 明朝"/>
      </rPr>
      <t>⑦に該当しない場合に○印を記入してください。</t>
    </r>
  </si>
  <si>
    <t>改善の状況（換気）[改善予定あり]</t>
    <rPh sb="0" eb="2">
      <t>カイゼン</t>
    </rPh>
    <rPh sb="3" eb="5">
      <t>ジョウキョウ</t>
    </rPh>
    <rPh sb="10" eb="12">
      <t>カイゼン</t>
    </rPh>
    <rPh sb="12" eb="14">
      <t>ヨテイ</t>
    </rPh>
    <phoneticPr fontId="19"/>
  </si>
  <si>
    <t>改善の状況（換気設備）[改善予定なし]</t>
    <rPh sb="0" eb="2">
      <t>カイゼン</t>
    </rPh>
    <rPh sb="3" eb="5">
      <t>ジョウキョウ</t>
    </rPh>
    <rPh sb="12" eb="14">
      <t>カイゼン</t>
    </rPh>
    <rPh sb="14" eb="16">
      <t>ヨテイ</t>
    </rPh>
    <phoneticPr fontId="19"/>
  </si>
  <si>
    <t>×改善の状況（換気）</t>
    <rPh sb="1" eb="3">
      <t>カイゼン</t>
    </rPh>
    <rPh sb="4" eb="6">
      <t>ジョウキョウ</t>
    </rPh>
    <phoneticPr fontId="19"/>
  </si>
  <si>
    <t>改善の状況（非照）[改善予定なし]</t>
    <rPh sb="0" eb="2">
      <t>カイゼン</t>
    </rPh>
    <rPh sb="3" eb="5">
      <t>ジョウキョウ</t>
    </rPh>
    <rPh sb="10" eb="12">
      <t>カイゼン</t>
    </rPh>
    <rPh sb="12" eb="14">
      <t>ヨテイ</t>
    </rPh>
    <phoneticPr fontId="19"/>
  </si>
  <si>
    <t>×改善の状況（非照）</t>
    <rPh sb="1" eb="3">
      <t>カイゼン</t>
    </rPh>
    <rPh sb="4" eb="6">
      <t>ジョウキョウ</t>
    </rPh>
    <rPh sb="7" eb="9">
      <t>ヒショウ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</si>
</sst>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General;"/>
    <numFmt numFmtId="177" formatCode="[$-FC11]General;gge\ner\a\l;"/>
    <numFmt numFmtId="178" formatCode="[$-F800]dddd\,\ mmmm\ dd\,\ yyyy"/>
    <numFmt numFmtId="179" formatCode="#,##0.00_ "/>
  </numFmts>
  <fonts count="7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6"/>
      <color auto="1"/>
      <name val="游ゴシック"/>
      <family val="3"/>
    </font>
    <font>
      <sz val="11"/>
      <color theme="0" tint="-0.5"/>
      <name val="ＭＳ Ｐゴシック"/>
      <family val="3"/>
    </font>
    <font>
      <sz val="11"/>
      <color theme="0" tint="-0.35"/>
      <name val="ＭＳ Ｐゴシック"/>
      <family val="3"/>
    </font>
    <font>
      <b/>
      <sz val="11"/>
      <color rgb="FFFF0000"/>
      <name val="ＭＳ Ｐゴシック"/>
      <family val="3"/>
    </font>
    <font>
      <sz val="11"/>
      <color theme="0" tint="-0.25"/>
      <name val="ＭＳ Ｐゴシック"/>
      <family val="3"/>
    </font>
    <font>
      <sz val="11"/>
      <color theme="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1"/>
      <color theme="1"/>
      <name val="ＭＳ 明朝"/>
      <family val="1"/>
    </font>
    <font>
      <sz val="11"/>
      <color theme="1"/>
      <name val="ＭＳ ゴシック"/>
      <family val="3"/>
    </font>
    <font>
      <b/>
      <sz val="11"/>
      <color theme="1"/>
      <name val="ＭＳ ゴシック"/>
      <family val="3"/>
    </font>
    <font>
      <b/>
      <sz val="11"/>
      <color theme="1"/>
      <name val="ＭＳ 明朝"/>
      <family val="1"/>
    </font>
    <font>
      <b/>
      <sz val="22"/>
      <color theme="1"/>
      <name val="ＭＳ Ｐゴシック"/>
      <family val="3"/>
    </font>
    <font>
      <sz val="11"/>
      <color auto="1"/>
      <name val="ＭＳ Ｐ明朝"/>
      <family val="1"/>
    </font>
    <font>
      <b/>
      <sz val="11"/>
      <color auto="1"/>
      <name val="ＭＳ Ｐゴシック"/>
      <family val="3"/>
    </font>
    <font>
      <sz val="10"/>
      <color theme="1"/>
      <name val="ＭＳ 明朝"/>
      <family val="1"/>
    </font>
    <font>
      <b/>
      <sz val="9"/>
      <color rgb="FF0070C0"/>
      <name val="BIZ UDPゴシック"/>
      <family val="3"/>
    </font>
    <font>
      <b/>
      <sz val="8"/>
      <color theme="1"/>
      <name val="BIZ UDPゴシック"/>
      <family val="3"/>
    </font>
    <font>
      <sz val="6"/>
      <color theme="1"/>
      <name val="ＭＳ 明朝"/>
      <family val="1"/>
    </font>
    <font>
      <sz val="6"/>
      <color auto="1"/>
      <name val="ＭＳ Ｐゴシック"/>
      <family val="3"/>
    </font>
    <font>
      <b/>
      <sz val="10"/>
      <color theme="1"/>
      <name val="ＭＳ 明朝"/>
      <family val="1"/>
    </font>
    <font>
      <sz val="24"/>
      <color theme="1"/>
      <name val="ＭＳ Ｐゴシック"/>
      <family val="3"/>
    </font>
    <font>
      <sz val="8"/>
      <color theme="1"/>
      <name val="ＭＳ 明朝"/>
      <family val="1"/>
    </font>
    <font>
      <sz val="12"/>
      <color theme="1"/>
      <name val="ＭＳ 明朝"/>
      <family val="1"/>
    </font>
    <font>
      <sz val="9"/>
      <color auto="1"/>
      <name val="ＭＳ Ｐ明朝"/>
      <family val="1"/>
    </font>
    <font>
      <b/>
      <sz val="20"/>
      <color theme="1"/>
      <name val="ＭＳ Ｐゴシック"/>
      <family val="3"/>
    </font>
    <font>
      <sz val="12"/>
      <color auto="1"/>
      <name val="ＭＳ 明朝"/>
      <family val="1"/>
    </font>
    <font>
      <b/>
      <sz val="9"/>
      <color theme="1"/>
      <name val="BIZ UDPゴシック"/>
      <family val="3"/>
    </font>
    <font>
      <b/>
      <sz val="7"/>
      <color theme="1"/>
      <name val="BIZ UDPゴシック"/>
      <family val="3"/>
    </font>
    <font>
      <b/>
      <sz val="8"/>
      <color theme="1"/>
      <name val="游ゴシック"/>
      <family val="3"/>
    </font>
    <font>
      <b/>
      <sz val="8"/>
      <color theme="0" tint="-0.25"/>
      <name val="BIZ UDPゴシック"/>
      <family val="3"/>
    </font>
    <font>
      <b/>
      <sz val="10"/>
      <color rgb="FF002060"/>
      <name val="BIZ UDPゴシック"/>
      <family val="3"/>
    </font>
    <font>
      <sz val="8"/>
      <color rgb="FF002060"/>
      <name val="BIZ UDPゴシック"/>
      <family val="3"/>
    </font>
    <font>
      <b/>
      <sz val="8"/>
      <color rgb="FF002060"/>
      <name val="BIZ UDPゴシック"/>
      <family val="3"/>
    </font>
    <font>
      <sz val="6"/>
      <color rgb="FF002060"/>
      <name val="BIZ UDPゴシック"/>
      <family val="3"/>
    </font>
    <font>
      <sz val="11"/>
      <color rgb="FF005AFF"/>
      <name val="ＭＳ Ｐゴシック"/>
      <family val="3"/>
    </font>
    <font>
      <sz val="8"/>
      <color theme="1"/>
      <name val="BIZ UDPゴシック"/>
      <family val="3"/>
    </font>
    <font>
      <sz val="8"/>
      <color auto="1"/>
      <name val="ＭＳ 明朝"/>
      <family val="1"/>
    </font>
    <font>
      <b/>
      <sz val="8"/>
      <color auto="1"/>
      <name val="ＭＳ 明朝"/>
      <family val="1"/>
    </font>
    <font>
      <strike/>
      <sz val="8"/>
      <color auto="1"/>
      <name val="ＭＳ 明朝"/>
      <family val="1"/>
    </font>
    <font>
      <sz val="10"/>
      <color theme="1"/>
      <name val="ＭＳ Ｐ明朝"/>
      <family val="1"/>
    </font>
    <font>
      <b/>
      <sz val="10"/>
      <color theme="1"/>
      <name val="ＭＳ Ｐ明朝"/>
      <family val="1"/>
    </font>
    <font>
      <b/>
      <sz val="18"/>
      <color rgb="FFFF0000"/>
      <name val="ＭＳ Ｐ明朝"/>
      <family val="1"/>
    </font>
    <font>
      <sz val="10"/>
      <color auto="1"/>
      <name val="ＭＳ Ｐ明朝"/>
      <family val="1"/>
    </font>
    <font>
      <sz val="10"/>
      <color auto="1"/>
      <name val="BIZ UDPゴシック"/>
      <family val="3"/>
    </font>
    <font>
      <b/>
      <sz val="10"/>
      <color auto="1"/>
      <name val="ＭＳ Ｐ明朝"/>
      <family val="1"/>
    </font>
    <font>
      <sz val="10"/>
      <color auto="1"/>
      <name val="ＭＳ 明朝"/>
      <family val="1"/>
    </font>
    <font>
      <sz val="9"/>
      <color theme="1"/>
      <name val="ＭＳ Ｐ明朝"/>
      <family val="1"/>
    </font>
  </fonts>
  <fills count="41">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rgb="FFFFE9E9"/>
        <bgColor indexed="64"/>
      </patternFill>
    </fill>
    <fill>
      <patternFill patternType="solid">
        <fgColor indexed="22"/>
        <bgColor indexed="64"/>
      </patternFill>
    </fill>
    <fill>
      <patternFill patternType="solid">
        <fgColor rgb="FFFFFF80"/>
        <bgColor indexed="64"/>
      </patternFill>
    </fill>
    <fill>
      <patternFill patternType="solid">
        <fgColor rgb="FFFFCA80"/>
        <bgColor indexed="64"/>
      </patternFill>
    </fill>
    <fill>
      <patternFill patternType="solid">
        <fgColor rgb="FFBFE4FF"/>
        <bgColor indexed="64"/>
      </patternFill>
    </fill>
    <fill>
      <patternFill patternType="solid">
        <fgColor theme="0" tint="-0.25"/>
        <bgColor indexed="64"/>
      </patternFill>
    </fill>
    <fill>
      <patternFill patternType="solid">
        <fgColor rgb="FFC8C8CB"/>
        <bgColor indexed="64"/>
      </patternFill>
    </fill>
  </fills>
  <borders count="10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indexed="64"/>
      </bottom>
      <diagonal/>
    </border>
    <border>
      <left/>
      <right/>
      <top/>
      <bottom style="hair">
        <color indexed="64"/>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693">
    <xf numFmtId="0" fontId="0" fillId="0" borderId="0" xfId="0">
      <alignment vertical="center"/>
    </xf>
    <xf numFmtId="0" fontId="21" fillId="0" borderId="0" xfId="0" applyFont="1">
      <alignment vertical="center"/>
    </xf>
    <xf numFmtId="14" fontId="0" fillId="0" borderId="0" xfId="0" applyNumberFormat="1">
      <alignment vertical="center"/>
    </xf>
    <xf numFmtId="0" fontId="0" fillId="0" borderId="0" xfId="0" applyFont="1">
      <alignment vertical="center"/>
    </xf>
    <xf numFmtId="0" fontId="0" fillId="0" borderId="0" xfId="0" applyFont="1" applyFill="1" applyAlignment="1">
      <alignment vertical="center" wrapText="1"/>
    </xf>
    <xf numFmtId="176" fontId="0" fillId="0" borderId="0" xfId="0" applyNumberFormat="1">
      <alignment vertical="center"/>
    </xf>
    <xf numFmtId="176" fontId="0" fillId="33" borderId="0" xfId="0" applyNumberFormat="1" applyFont="1" applyFill="1" applyBorder="1">
      <alignment vertical="center"/>
    </xf>
    <xf numFmtId="0" fontId="21" fillId="0" borderId="0" xfId="0" applyFont="1" applyFill="1" applyAlignment="1">
      <alignment vertical="center" wrapText="1"/>
    </xf>
    <xf numFmtId="176" fontId="21" fillId="33" borderId="0" xfId="0" applyNumberFormat="1" applyFont="1" applyFill="1" applyBorder="1">
      <alignment vertical="center"/>
    </xf>
    <xf numFmtId="176" fontId="0" fillId="33" borderId="0" xfId="0" applyNumberFormat="1" applyFont="1" applyFill="1">
      <alignment vertical="center"/>
    </xf>
    <xf numFmtId="14" fontId="22" fillId="0" borderId="0" xfId="0" applyNumberFormat="1" applyFont="1" applyFill="1" applyAlignment="1">
      <alignment vertical="center" wrapText="1"/>
    </xf>
    <xf numFmtId="176" fontId="22" fillId="33" borderId="0" xfId="0" applyNumberFormat="1" applyFont="1" applyFill="1" applyBorder="1">
      <alignment vertical="center"/>
    </xf>
    <xf numFmtId="176" fontId="21" fillId="34" borderId="0" xfId="0" applyNumberFormat="1" applyFont="1" applyFill="1" applyBorder="1">
      <alignment vertical="center"/>
    </xf>
    <xf numFmtId="176" fontId="0" fillId="34" borderId="0" xfId="0" applyNumberFormat="1" applyFont="1" applyFill="1" applyBorder="1">
      <alignment vertical="center"/>
    </xf>
    <xf numFmtId="176" fontId="0" fillId="34" borderId="0" xfId="0" applyNumberFormat="1" applyFont="1" applyFill="1">
      <alignment vertical="center"/>
    </xf>
    <xf numFmtId="0" fontId="23" fillId="0" borderId="0" xfId="0" applyFont="1">
      <alignment vertical="center"/>
    </xf>
    <xf numFmtId="0" fontId="24" fillId="0" borderId="0" xfId="0" applyFont="1" applyFill="1" applyAlignment="1">
      <alignment vertical="center" wrapText="1"/>
    </xf>
    <xf numFmtId="14" fontId="0" fillId="0" borderId="0" xfId="0" applyNumberFormat="1" applyFont="1" applyFill="1" applyAlignment="1">
      <alignment vertical="center" wrapText="1"/>
    </xf>
    <xf numFmtId="14" fontId="0" fillId="34" borderId="0" xfId="0" applyNumberFormat="1" applyFill="1">
      <alignment vertical="center"/>
    </xf>
    <xf numFmtId="0" fontId="25" fillId="0" borderId="0" xfId="0" applyFont="1" applyFill="1" applyAlignment="1">
      <alignment vertical="center" wrapText="1"/>
    </xf>
    <xf numFmtId="176" fontId="25" fillId="34" borderId="0" xfId="0" applyNumberFormat="1" applyFont="1" applyFill="1" applyBorder="1">
      <alignment vertical="center"/>
    </xf>
    <xf numFmtId="176" fontId="24" fillId="34" borderId="0" xfId="0" applyNumberFormat="1" applyFont="1" applyFill="1"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9" fillId="0" borderId="10" xfId="0" applyFont="1" applyBorder="1" applyAlignment="1">
      <alignment horizontal="center" vertical="top"/>
    </xf>
    <xf numFmtId="0" fontId="29" fillId="0" borderId="11" xfId="0" applyFont="1" applyBorder="1" applyAlignment="1">
      <alignment horizontal="center" vertical="top"/>
    </xf>
    <xf numFmtId="0" fontId="29" fillId="0" borderId="12" xfId="0" applyFont="1" applyBorder="1" applyAlignment="1">
      <alignment horizontal="right" vertical="top"/>
    </xf>
    <xf numFmtId="0" fontId="29" fillId="0" borderId="13" xfId="0" applyFont="1" applyBorder="1" applyAlignment="1">
      <alignment horizontal="center" vertical="top"/>
    </xf>
    <xf numFmtId="0" fontId="29" fillId="0" borderId="12" xfId="0" applyFont="1" applyBorder="1" applyAlignment="1">
      <alignment horizontal="center" vertical="top"/>
    </xf>
    <xf numFmtId="0" fontId="29" fillId="0" borderId="0" xfId="0" applyFont="1" applyAlignment="1">
      <alignment horizontal="center" vertical="top"/>
    </xf>
    <xf numFmtId="0" fontId="30" fillId="35" borderId="0" xfId="0" applyFont="1" applyFill="1" applyAlignment="1">
      <alignment horizontal="right" vertical="top"/>
    </xf>
    <xf numFmtId="0" fontId="30" fillId="0" borderId="0" xfId="0" applyFont="1" applyAlignment="1">
      <alignment horizontal="right" vertical="top"/>
    </xf>
    <xf numFmtId="0" fontId="31" fillId="0" borderId="0" xfId="0" applyFont="1" applyAlignment="1">
      <alignment horizontal="right" vertical="top"/>
    </xf>
    <xf numFmtId="0" fontId="29" fillId="0" borderId="14" xfId="0" applyFont="1" applyBorder="1" applyAlignment="1">
      <alignment horizontal="left" vertical="top" wrapText="1"/>
    </xf>
    <xf numFmtId="0" fontId="29" fillId="0" borderId="15" xfId="0" applyFont="1" applyBorder="1" applyAlignment="1">
      <alignment horizontal="right" vertical="top"/>
    </xf>
    <xf numFmtId="0" fontId="29" fillId="0" borderId="16" xfId="0" applyFont="1" applyBorder="1" applyAlignment="1">
      <alignment horizontal="left" vertical="top" wrapText="1"/>
    </xf>
    <xf numFmtId="0" fontId="29" fillId="0" borderId="15"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32" fillId="0" borderId="0" xfId="0" applyFont="1" applyAlignment="1">
      <alignment horizontal="right" vertical="top"/>
    </xf>
    <xf numFmtId="0" fontId="0" fillId="35" borderId="0" xfId="0" applyFill="1" applyAlignment="1">
      <alignment vertical="top"/>
    </xf>
    <xf numFmtId="0" fontId="30" fillId="0" borderId="0" xfId="0" applyFont="1" applyAlignment="1">
      <alignment horizontal="left" vertical="top"/>
    </xf>
    <xf numFmtId="0" fontId="31" fillId="0" borderId="0" xfId="0" applyFont="1" applyAlignment="1">
      <alignment horizontal="left" vertical="top" wrapText="1"/>
    </xf>
    <xf numFmtId="0" fontId="33" fillId="0" borderId="0" xfId="0" applyFont="1" applyFill="1" applyAlignment="1">
      <alignment vertical="center"/>
    </xf>
    <xf numFmtId="0" fontId="34" fillId="0" borderId="0" xfId="0" applyFont="1" applyFill="1" applyAlignment="1">
      <alignment vertical="center"/>
    </xf>
    <xf numFmtId="0" fontId="33" fillId="0" borderId="0" xfId="0" applyFont="1">
      <alignment vertical="center"/>
    </xf>
    <xf numFmtId="0" fontId="33" fillId="0" borderId="0" xfId="0" applyFont="1" applyFill="1" applyBorder="1" applyAlignment="1">
      <alignment vertical="center"/>
    </xf>
    <xf numFmtId="0" fontId="35" fillId="0" borderId="0" xfId="0" applyFont="1" applyFill="1" applyAlignment="1">
      <alignment vertical="center"/>
    </xf>
    <xf numFmtId="0" fontId="35" fillId="0" borderId="21" xfId="0" applyFont="1" applyFill="1" applyBorder="1" applyAlignment="1">
      <alignment vertical="center"/>
    </xf>
    <xf numFmtId="0" fontId="35" fillId="0" borderId="0" xfId="0" applyFont="1" applyFill="1" applyAlignment="1">
      <alignment horizontal="left" vertical="center"/>
    </xf>
    <xf numFmtId="0" fontId="36"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7" fillId="0" borderId="25" xfId="0" applyFont="1" applyFill="1" applyBorder="1" applyAlignment="1" applyProtection="1">
      <alignment horizontal="center" vertical="center"/>
      <protection locked="0"/>
    </xf>
    <xf numFmtId="0" fontId="33" fillId="0" borderId="0" xfId="0" applyFont="1" applyFill="1" applyAlignment="1">
      <alignment horizontal="center" vertical="center" wrapTex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left" vertical="center"/>
    </xf>
    <xf numFmtId="0" fontId="33" fillId="36" borderId="13" xfId="0" applyFont="1" applyFill="1" applyBorder="1" applyAlignment="1">
      <alignment horizontal="center" vertical="center" shrinkToFit="1"/>
    </xf>
    <xf numFmtId="0" fontId="35" fillId="0" borderId="0" xfId="0" applyFont="1" applyFill="1" applyAlignment="1">
      <alignment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7" fillId="0" borderId="25" xfId="0" applyFont="1" applyFill="1" applyBorder="1" applyAlignment="1">
      <alignment horizontal="center" vertical="center"/>
    </xf>
    <xf numFmtId="0" fontId="33" fillId="0" borderId="0" xfId="0" applyFont="1" applyFill="1" applyAlignment="1">
      <alignment horizontal="center" vertical="center"/>
    </xf>
    <xf numFmtId="0" fontId="33" fillId="36" borderId="26" xfId="0" applyFont="1" applyFill="1" applyBorder="1" applyAlignment="1">
      <alignment horizontal="center" vertical="center"/>
    </xf>
    <xf numFmtId="0" fontId="33" fillId="36" borderId="27" xfId="0" applyFont="1" applyFill="1" applyBorder="1" applyAlignment="1">
      <alignment horizontal="left" vertical="center" shrinkToFit="1"/>
    </xf>
    <xf numFmtId="0" fontId="33" fillId="0" borderId="0" xfId="0" applyFont="1" applyFill="1" applyBorder="1" applyAlignment="1">
      <alignment horizontal="right" vertical="center"/>
    </xf>
    <xf numFmtId="0" fontId="0" fillId="0" borderId="0" xfId="0" applyFont="1" applyBorder="1" applyAlignment="1">
      <alignment horizontal="righ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38" fillId="0" borderId="0" xfId="0" applyFont="1" applyBorder="1" applyAlignment="1">
      <alignment vertical="top" wrapText="1"/>
    </xf>
    <xf numFmtId="0" fontId="33" fillId="0" borderId="31" xfId="0" applyFont="1" applyBorder="1">
      <alignment vertical="center"/>
    </xf>
    <xf numFmtId="0" fontId="0" fillId="0" borderId="32" xfId="0" applyFont="1" applyBorder="1">
      <alignment vertical="center"/>
    </xf>
    <xf numFmtId="0" fontId="39" fillId="0" borderId="33" xfId="0" applyFont="1" applyBorder="1" applyAlignment="1">
      <alignment horizontal="center" vertical="center"/>
    </xf>
    <xf numFmtId="0" fontId="0" fillId="0" borderId="31" xfId="0" applyFont="1" applyBorder="1">
      <alignment vertical="center"/>
    </xf>
    <xf numFmtId="0" fontId="38" fillId="0" borderId="0" xfId="0" applyFont="1">
      <alignment vertical="center"/>
    </xf>
    <xf numFmtId="0" fontId="38" fillId="0" borderId="32" xfId="0" applyFont="1" applyBorder="1" applyAlignment="1">
      <alignment vertical="top" wrapText="1"/>
    </xf>
    <xf numFmtId="0" fontId="33" fillId="36" borderId="26" xfId="0" applyFont="1" applyFill="1" applyBorder="1" applyAlignment="1">
      <alignment vertical="center"/>
    </xf>
    <xf numFmtId="0" fontId="38" fillId="0" borderId="0" xfId="0" applyFont="1" applyAlignment="1">
      <alignment horizontal="left" vertical="center"/>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38" fillId="0" borderId="0" xfId="0" applyFont="1" applyAlignment="1">
      <alignment horizontal="left" vertical="center"/>
    </xf>
    <xf numFmtId="0" fontId="0" fillId="0" borderId="0" xfId="0" applyFont="1" applyBorder="1" applyAlignment="1">
      <alignment horizontal="left" vertical="center" wrapText="1"/>
    </xf>
    <xf numFmtId="0" fontId="38" fillId="0" borderId="28" xfId="0" applyFont="1" applyBorder="1">
      <alignment vertical="center"/>
    </xf>
    <xf numFmtId="0" fontId="38" fillId="0" borderId="29" xfId="0" applyFont="1" applyBorder="1">
      <alignment vertical="center"/>
    </xf>
    <xf numFmtId="0" fontId="38" fillId="0" borderId="30" xfId="0" applyFont="1" applyBorder="1">
      <alignment vertical="center"/>
    </xf>
    <xf numFmtId="0" fontId="38" fillId="0" borderId="0" xfId="0" applyFont="1" applyAlignment="1">
      <alignment horizontal="right" vertical="center"/>
    </xf>
    <xf numFmtId="0" fontId="38" fillId="0" borderId="0" xfId="0" applyFont="1" applyAlignment="1">
      <alignment horizontal="right" vertical="center"/>
    </xf>
    <xf numFmtId="0" fontId="38" fillId="0" borderId="0" xfId="0" applyFont="1">
      <alignment vertical="center"/>
    </xf>
    <xf numFmtId="0" fontId="33" fillId="0" borderId="26" xfId="0" applyFont="1" applyFill="1" applyBorder="1" applyAlignment="1">
      <alignment horizontal="center" vertical="center"/>
    </xf>
    <xf numFmtId="0" fontId="35" fillId="0" borderId="20" xfId="0" applyFont="1" applyFill="1" applyBorder="1" applyAlignment="1">
      <alignment vertical="center"/>
    </xf>
    <xf numFmtId="0" fontId="0" fillId="0" borderId="34" xfId="0" applyFont="1" applyBorder="1">
      <alignment vertical="center"/>
    </xf>
    <xf numFmtId="0" fontId="38" fillId="0" borderId="35" xfId="0" applyFont="1" applyBorder="1">
      <alignment vertical="center"/>
    </xf>
    <xf numFmtId="0" fontId="0" fillId="0" borderId="36" xfId="0" applyFont="1" applyBorder="1">
      <alignment vertical="center"/>
    </xf>
    <xf numFmtId="0" fontId="35" fillId="0" borderId="0" xfId="0" applyFont="1" applyFill="1" applyBorder="1" applyAlignment="1">
      <alignment horizontal="center" vertical="center"/>
    </xf>
    <xf numFmtId="0" fontId="38" fillId="0" borderId="0" xfId="0" applyFont="1" applyAlignment="1">
      <alignment horizontal="left" vertical="top" wrapText="1"/>
    </xf>
    <xf numFmtId="0" fontId="0" fillId="0" borderId="35" xfId="0" applyFont="1" applyBorder="1">
      <alignment vertical="center"/>
    </xf>
    <xf numFmtId="0" fontId="36" fillId="0" borderId="0" xfId="0" applyFont="1" applyFill="1" applyAlignment="1">
      <alignment vertical="center"/>
    </xf>
    <xf numFmtId="0" fontId="40" fillId="0" borderId="0" xfId="0" applyNumberFormat="1" applyFont="1" applyFill="1" applyAlignment="1" applyProtection="1">
      <alignment vertical="center"/>
      <protection locked="0"/>
    </xf>
    <xf numFmtId="0" fontId="41" fillId="0" borderId="0" xfId="0" applyFont="1" applyFill="1" applyAlignment="1" applyProtection="1">
      <alignment horizontal="center"/>
    </xf>
    <xf numFmtId="0" fontId="42" fillId="0" borderId="0" xfId="0" applyFont="1" applyFill="1" applyAlignment="1" applyProtection="1">
      <alignment horizontal="left"/>
    </xf>
    <xf numFmtId="0" fontId="40" fillId="0" borderId="0" xfId="0" applyFont="1" applyFill="1" applyAlignment="1" applyProtection="1">
      <alignment vertical="center"/>
    </xf>
    <xf numFmtId="0" fontId="43" fillId="0" borderId="0" xfId="0" applyFont="1" applyFill="1" applyBorder="1" applyAlignment="1" applyProtection="1">
      <alignment vertical="center"/>
    </xf>
    <xf numFmtId="0" fontId="44" fillId="0" borderId="0" xfId="0" applyFont="1" applyAlignment="1" applyProtection="1">
      <alignment vertical="center"/>
    </xf>
    <xf numFmtId="0" fontId="40" fillId="0" borderId="0" xfId="0" applyFont="1" applyFill="1" applyBorder="1" applyAlignment="1" applyProtection="1">
      <alignment vertical="center" wrapText="1"/>
    </xf>
    <xf numFmtId="0" fontId="43"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center" vertical="center"/>
      <protection locked="0"/>
    </xf>
    <xf numFmtId="0" fontId="45"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left" vertical="center" wrapText="1"/>
      <protection locked="0"/>
    </xf>
    <xf numFmtId="0" fontId="40" fillId="0" borderId="0" xfId="0" applyNumberFormat="1" applyFont="1" applyFill="1" applyBorder="1" applyAlignment="1" applyProtection="1">
      <alignment horizontal="left" vertical="center"/>
      <protection locked="0"/>
    </xf>
    <xf numFmtId="0" fontId="40" fillId="0" borderId="37" xfId="0" applyNumberFormat="1" applyFont="1" applyFill="1" applyBorder="1" applyAlignment="1" applyProtection="1">
      <alignment horizontal="center" vertical="center"/>
      <protection locked="0"/>
    </xf>
    <xf numFmtId="0" fontId="40" fillId="0" borderId="38" xfId="0" applyFont="1" applyFill="1" applyBorder="1" applyAlignment="1" applyProtection="1">
      <alignment horizontal="center" vertical="center"/>
      <protection locked="0"/>
    </xf>
    <xf numFmtId="0" fontId="40" fillId="0" borderId="39" xfId="0" applyNumberFormat="1" applyFont="1" applyFill="1" applyBorder="1" applyAlignment="1" applyProtection="1">
      <alignment horizontal="center" vertical="center"/>
    </xf>
    <xf numFmtId="0" fontId="40" fillId="0" borderId="40" xfId="0" applyNumberFormat="1" applyFont="1" applyFill="1" applyBorder="1" applyAlignment="1" applyProtection="1">
      <alignment vertical="center"/>
    </xf>
    <xf numFmtId="0" fontId="46" fillId="0" borderId="41" xfId="0" applyNumberFormat="1" applyFont="1" applyFill="1" applyBorder="1" applyAlignment="1" applyProtection="1">
      <alignment vertical="center"/>
    </xf>
    <xf numFmtId="0" fontId="40" fillId="0" borderId="41" xfId="0" applyNumberFormat="1" applyFont="1" applyFill="1" applyBorder="1" applyAlignment="1" applyProtection="1">
      <alignment vertical="center"/>
    </xf>
    <xf numFmtId="0" fontId="43" fillId="0" borderId="42" xfId="0" applyNumberFormat="1" applyFont="1" applyFill="1" applyBorder="1" applyAlignment="1" applyProtection="1">
      <alignment vertical="center"/>
    </xf>
    <xf numFmtId="0" fontId="40" fillId="0" borderId="39" xfId="0" applyNumberFormat="1" applyFont="1" applyFill="1" applyBorder="1" applyAlignment="1" applyProtection="1">
      <alignment horizontal="left" vertical="center"/>
    </xf>
    <xf numFmtId="0" fontId="40" fillId="0" borderId="37" xfId="0" applyNumberFormat="1" applyFont="1" applyFill="1" applyBorder="1" applyAlignment="1" applyProtection="1">
      <alignment horizontal="left" vertical="center"/>
      <protection locked="0"/>
    </xf>
    <xf numFmtId="0" fontId="40" fillId="0" borderId="13" xfId="0" applyNumberFormat="1" applyFont="1" applyFill="1" applyBorder="1" applyAlignment="1" applyProtection="1">
      <alignment horizontal="center" vertical="center" wrapText="1"/>
      <protection locked="0"/>
    </xf>
    <xf numFmtId="0" fontId="40" fillId="37" borderId="13" xfId="0" applyNumberFormat="1" applyFont="1" applyFill="1" applyBorder="1" applyAlignment="1" applyProtection="1">
      <alignment horizontal="center" vertical="center" shrinkToFit="1"/>
      <protection locked="0"/>
    </xf>
    <xf numFmtId="0" fontId="40" fillId="0" borderId="0" xfId="0" applyNumberFormat="1" applyFont="1" applyFill="1" applyBorder="1" applyAlignment="1" applyProtection="1">
      <alignment horizontal="left" vertical="top" wrapText="1"/>
      <protection locked="0"/>
    </xf>
    <xf numFmtId="0" fontId="40" fillId="0" borderId="43" xfId="0" applyNumberFormat="1" applyFont="1" applyFill="1" applyBorder="1" applyAlignment="1" applyProtection="1">
      <alignment horizontal="center" vertical="center"/>
    </xf>
    <xf numFmtId="0" fontId="40" fillId="0" borderId="38" xfId="0" applyFont="1" applyFill="1" applyBorder="1" applyAlignment="1" applyProtection="1">
      <alignment vertical="center"/>
    </xf>
    <xf numFmtId="0" fontId="46"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43" fillId="0" borderId="37" xfId="0" applyNumberFormat="1" applyFont="1" applyFill="1" applyBorder="1" applyAlignment="1" applyProtection="1">
      <alignment vertical="center"/>
    </xf>
    <xf numFmtId="0" fontId="40" fillId="0" borderId="43" xfId="0" applyNumberFormat="1" applyFont="1" applyFill="1" applyBorder="1" applyAlignment="1" applyProtection="1">
      <alignment horizontal="left" vertical="center"/>
    </xf>
    <xf numFmtId="0" fontId="47" fillId="0" borderId="0" xfId="0" applyNumberFormat="1" applyFont="1" applyFill="1" applyBorder="1" applyAlignment="1" applyProtection="1">
      <alignment vertical="center"/>
      <protection locked="0"/>
    </xf>
    <xf numFmtId="0" fontId="40" fillId="37" borderId="0" xfId="0" applyNumberFormat="1" applyFont="1" applyFill="1" applyBorder="1" applyAlignment="1" applyProtection="1">
      <alignment horizontal="left" vertical="top" wrapText="1"/>
      <protection locked="0"/>
    </xf>
    <xf numFmtId="0" fontId="40" fillId="0" borderId="13" xfId="0" applyNumberFormat="1"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xf>
    <xf numFmtId="0" fontId="40" fillId="0" borderId="45" xfId="0" applyFont="1" applyFill="1" applyBorder="1" applyAlignment="1" applyProtection="1">
      <alignment vertical="center"/>
    </xf>
    <xf numFmtId="0" fontId="46" fillId="0" borderId="46" xfId="0" applyNumberFormat="1" applyFont="1" applyFill="1" applyBorder="1" applyAlignment="1" applyProtection="1">
      <alignment vertical="center"/>
    </xf>
    <xf numFmtId="0" fontId="40" fillId="0" borderId="46" xfId="0" applyFont="1" applyFill="1" applyBorder="1" applyAlignment="1" applyProtection="1">
      <alignment vertical="center"/>
    </xf>
    <xf numFmtId="0" fontId="43" fillId="0" borderId="47" xfId="0" applyNumberFormat="1" applyFont="1" applyFill="1" applyBorder="1" applyAlignment="1" applyProtection="1">
      <alignment vertical="center"/>
    </xf>
    <xf numFmtId="0" fontId="40" fillId="0" borderId="21" xfId="0" applyNumberFormat="1" applyFont="1" applyFill="1" applyBorder="1" applyAlignment="1" applyProtection="1">
      <alignment horizontal="left" vertical="center"/>
    </xf>
    <xf numFmtId="0" fontId="40" fillId="0" borderId="40" xfId="0" applyNumberFormat="1" applyFont="1" applyFill="1" applyBorder="1" applyAlignment="1" applyProtection="1">
      <alignment vertical="center"/>
      <protection locked="0"/>
    </xf>
    <xf numFmtId="0" fontId="40" fillId="0" borderId="41" xfId="0" applyNumberFormat="1" applyFont="1" applyFill="1" applyBorder="1" applyAlignment="1" applyProtection="1">
      <alignment vertical="center"/>
      <protection locked="0"/>
    </xf>
    <xf numFmtId="0" fontId="40" fillId="0" borderId="42" xfId="0" applyNumberFormat="1" applyFont="1" applyFill="1" applyBorder="1" applyAlignment="1" applyProtection="1">
      <alignment horizontal="center"/>
    </xf>
    <xf numFmtId="0" fontId="40" fillId="0" borderId="16" xfId="0" applyNumberFormat="1" applyFont="1" applyFill="1" applyBorder="1" applyAlignment="1" applyProtection="1">
      <alignment horizontal="left" vertical="center"/>
    </xf>
    <xf numFmtId="0" fontId="40" fillId="0" borderId="38"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vertical="center"/>
      <protection locked="0"/>
    </xf>
    <xf numFmtId="0" fontId="40" fillId="0" borderId="37" xfId="0" applyNumberFormat="1" applyFont="1" applyFill="1" applyBorder="1" applyAlignment="1" applyProtection="1">
      <alignment horizontal="center"/>
    </xf>
    <xf numFmtId="0" fontId="48" fillId="38" borderId="13" xfId="0" applyNumberFormat="1" applyFont="1" applyFill="1" applyBorder="1" applyAlignment="1" applyProtection="1">
      <alignment horizontal="center" vertical="center" shrinkToFit="1"/>
      <protection locked="0"/>
    </xf>
    <xf numFmtId="0" fontId="40" fillId="38" borderId="0" xfId="0" applyFont="1" applyFill="1" applyBorder="1" applyAlignment="1" applyProtection="1">
      <alignment horizontal="left" vertical="center" shrinkToFit="1"/>
      <protection locked="0"/>
    </xf>
    <xf numFmtId="49" fontId="40" fillId="38" borderId="0" xfId="0" applyNumberFormat="1" applyFont="1" applyFill="1" applyBorder="1" applyAlignment="1" applyProtection="1">
      <alignment horizontal="left" vertical="center" shrinkToFit="1"/>
      <protection locked="0"/>
    </xf>
    <xf numFmtId="0" fontId="48" fillId="36" borderId="13" xfId="0" applyNumberFormat="1" applyFont="1" applyFill="1" applyBorder="1" applyAlignment="1" applyProtection="1">
      <alignment horizontal="center" vertical="center" shrinkToFit="1"/>
      <protection locked="0"/>
    </xf>
    <xf numFmtId="0" fontId="40" fillId="37" borderId="0" xfId="0" applyNumberFormat="1" applyFont="1" applyFill="1" applyBorder="1" applyAlignment="1" applyProtection="1">
      <alignment horizontal="left" vertical="center" shrinkToFit="1"/>
      <protection locked="0"/>
    </xf>
    <xf numFmtId="0" fontId="40" fillId="0" borderId="37" xfId="0" applyNumberFormat="1" applyFont="1" applyFill="1" applyBorder="1" applyAlignment="1" applyProtection="1">
      <alignment vertical="center"/>
    </xf>
    <xf numFmtId="40" fontId="40" fillId="38" borderId="0" xfId="43" applyNumberFormat="1" applyFont="1" applyFill="1" applyBorder="1" applyAlignment="1" applyProtection="1">
      <alignment horizontal="center" vertical="center" shrinkToFit="1"/>
      <protection locked="0"/>
    </xf>
    <xf numFmtId="0" fontId="40" fillId="38" borderId="0" xfId="0" applyFont="1" applyFill="1" applyBorder="1" applyAlignment="1" applyProtection="1">
      <alignment horizontal="center" vertical="center" shrinkToFit="1"/>
      <protection locked="0"/>
    </xf>
    <xf numFmtId="0" fontId="40" fillId="0" borderId="0" xfId="0" applyNumberFormat="1" applyFont="1" applyFill="1" applyBorder="1" applyAlignment="1" applyProtection="1">
      <alignment horizontal="center" vertical="center" shrinkToFit="1"/>
      <protection locked="0"/>
    </xf>
    <xf numFmtId="0" fontId="40" fillId="0" borderId="37" xfId="0" applyNumberFormat="1" applyFont="1" applyFill="1" applyBorder="1" applyAlignment="1" applyProtection="1"/>
    <xf numFmtId="176" fontId="40" fillId="37" borderId="0" xfId="0" applyNumberFormat="1" applyFont="1" applyFill="1" applyBorder="1" applyAlignment="1" applyProtection="1">
      <alignment horizontal="left" vertical="center" shrinkToFit="1"/>
      <protection locked="0"/>
    </xf>
    <xf numFmtId="0" fontId="40" fillId="0" borderId="0" xfId="0" applyNumberFormat="1" applyFont="1" applyFill="1" applyAlignment="1" applyProtection="1">
      <alignment horizontal="right" vertical="center"/>
      <protection locked="0"/>
    </xf>
    <xf numFmtId="0" fontId="40" fillId="0" borderId="20" xfId="0" applyNumberFormat="1" applyFont="1" applyFill="1" applyBorder="1" applyAlignment="1" applyProtection="1">
      <alignment horizontal="left" vertical="center"/>
    </xf>
    <xf numFmtId="0" fontId="40" fillId="0" borderId="48" xfId="0" applyNumberFormat="1" applyFont="1" applyFill="1" applyBorder="1" applyAlignment="1" applyProtection="1">
      <alignment vertical="center"/>
      <protection locked="0"/>
    </xf>
    <xf numFmtId="0" fontId="40" fillId="0" borderId="18" xfId="0" applyNumberFormat="1" applyFont="1" applyFill="1" applyBorder="1" applyAlignment="1" applyProtection="1">
      <alignment vertical="center"/>
      <protection locked="0"/>
    </xf>
    <xf numFmtId="0" fontId="40" fillId="0" borderId="49" xfId="0" applyNumberFormat="1" applyFont="1" applyFill="1" applyBorder="1" applyAlignment="1" applyProtection="1"/>
    <xf numFmtId="0" fontId="40" fillId="0" borderId="50" xfId="0" applyNumberFormat="1" applyFont="1" applyFill="1" applyBorder="1" applyAlignment="1" applyProtection="1">
      <alignment horizontal="left" vertical="center"/>
    </xf>
    <xf numFmtId="0" fontId="40" fillId="0" borderId="0" xfId="0" applyNumberFormat="1" applyFont="1" applyFill="1" applyBorder="1" applyAlignment="1" applyProtection="1"/>
    <xf numFmtId="0" fontId="38" fillId="0" borderId="22" xfId="0" applyFont="1" applyBorder="1" applyAlignment="1" applyProtection="1">
      <alignment horizontal="center" vertical="center"/>
      <protection locked="0"/>
    </xf>
    <xf numFmtId="0" fontId="49" fillId="0" borderId="22" xfId="0" applyFont="1" applyBorder="1" applyAlignment="1" applyProtection="1">
      <alignment horizontal="center" vertical="center"/>
      <protection locked="0"/>
    </xf>
    <xf numFmtId="0" fontId="50" fillId="38" borderId="23" xfId="0" applyNumberFormat="1" applyFont="1" applyFill="1" applyBorder="1" applyAlignment="1" applyProtection="1">
      <alignment horizontal="center" vertical="center" shrinkToFit="1"/>
      <protection locked="0"/>
    </xf>
    <xf numFmtId="0" fontId="50" fillId="38" borderId="24" xfId="0" applyNumberFormat="1" applyFont="1" applyFill="1" applyBorder="1" applyAlignment="1" applyProtection="1">
      <alignment horizontal="center" vertical="center" shrinkToFit="1"/>
      <protection locked="0"/>
    </xf>
    <xf numFmtId="0" fontId="40" fillId="0" borderId="24" xfId="0" applyNumberFormat="1" applyFont="1" applyFill="1" applyBorder="1" applyAlignment="1" applyProtection="1">
      <alignment horizontal="center" vertical="center"/>
      <protection locked="0"/>
    </xf>
    <xf numFmtId="0" fontId="51" fillId="38" borderId="13" xfId="0" applyNumberFormat="1" applyFont="1" applyFill="1" applyBorder="1" applyAlignment="1" applyProtection="1">
      <alignment horizontal="center" vertical="center" shrinkToFit="1"/>
      <protection locked="0"/>
    </xf>
    <xf numFmtId="0" fontId="38" fillId="0" borderId="14"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50" fillId="38" borderId="0" xfId="0" applyNumberFormat="1" applyFont="1" applyFill="1" applyBorder="1" applyAlignment="1" applyProtection="1">
      <alignment horizontal="center" vertical="center" shrinkToFit="1"/>
      <protection locked="0"/>
    </xf>
    <xf numFmtId="0" fontId="50" fillId="38" borderId="15" xfId="0" applyNumberFormat="1" applyFont="1" applyFill="1" applyBorder="1" applyAlignment="1" applyProtection="1">
      <alignment horizontal="center" vertical="center" shrinkToFit="1"/>
      <protection locked="0"/>
    </xf>
    <xf numFmtId="0" fontId="40" fillId="0" borderId="15" xfId="0" applyNumberFormat="1" applyFont="1" applyFill="1" applyBorder="1" applyAlignment="1" applyProtection="1">
      <alignment horizontal="center" vertical="center"/>
      <protection locked="0"/>
    </xf>
    <xf numFmtId="0" fontId="49" fillId="0" borderId="14" xfId="0" applyFont="1" applyBorder="1" applyProtection="1">
      <alignment vertical="center"/>
      <protection locked="0"/>
    </xf>
    <xf numFmtId="0" fontId="50" fillId="0" borderId="0" xfId="0" applyNumberFormat="1" applyFont="1" applyFill="1" applyBorder="1" applyAlignment="1" applyProtection="1">
      <alignment horizontal="center" vertical="center" shrinkToFit="1"/>
      <protection locked="0"/>
    </xf>
    <xf numFmtId="0" fontId="50" fillId="0" borderId="15" xfId="0" applyNumberFormat="1" applyFont="1" applyFill="1" applyBorder="1" applyAlignment="1" applyProtection="1">
      <alignment horizontal="center" vertical="center" shrinkToFit="1"/>
      <protection locked="0"/>
    </xf>
    <xf numFmtId="49" fontId="40" fillId="38" borderId="0" xfId="0" applyNumberFormat="1" applyFont="1" applyFill="1" applyBorder="1" applyAlignment="1" applyProtection="1">
      <alignment horizontal="center" vertical="center" shrinkToFit="1"/>
      <protection locked="0"/>
    </xf>
    <xf numFmtId="0" fontId="49" fillId="0" borderId="14" xfId="0" applyFont="1" applyBorder="1">
      <alignment vertical="center"/>
    </xf>
    <xf numFmtId="0" fontId="38" fillId="0" borderId="17"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50" fillId="38" borderId="18" xfId="0" applyNumberFormat="1" applyFont="1" applyFill="1" applyBorder="1" applyAlignment="1" applyProtection="1">
      <alignment horizontal="center" vertical="center" shrinkToFit="1"/>
      <protection locked="0"/>
    </xf>
    <xf numFmtId="0" fontId="50" fillId="38" borderId="19" xfId="0" applyNumberFormat="1" applyFont="1" applyFill="1" applyBorder="1" applyAlignment="1" applyProtection="1">
      <alignment horizontal="center" vertical="center" shrinkToFit="1"/>
      <protection locked="0"/>
    </xf>
    <xf numFmtId="0" fontId="40" fillId="0" borderId="19"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xf>
    <xf numFmtId="0" fontId="41" fillId="0" borderId="37" xfId="0" applyFont="1" applyFill="1" applyBorder="1" applyAlignment="1" applyProtection="1">
      <alignment horizont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wrapText="1"/>
    </xf>
    <xf numFmtId="0" fontId="52" fillId="0" borderId="0" xfId="0" applyFont="1" applyFill="1" applyBorder="1" applyAlignment="1" applyProtection="1">
      <alignment horizontal="left" wrapText="1"/>
    </xf>
    <xf numFmtId="0" fontId="53" fillId="0" borderId="0" xfId="0" applyFont="1" applyFill="1" applyBorder="1" applyAlignment="1" applyProtection="1">
      <alignment horizontal="center" vertical="center"/>
    </xf>
    <xf numFmtId="0" fontId="42" fillId="0" borderId="37" xfId="0" applyFont="1" applyFill="1" applyBorder="1" applyAlignment="1" applyProtection="1">
      <alignment horizontal="left"/>
    </xf>
    <xf numFmtId="0" fontId="54" fillId="0" borderId="0" xfId="0" applyFont="1" applyFill="1" applyBorder="1" applyAlignment="1" applyProtection="1">
      <alignment wrapText="1"/>
    </xf>
    <xf numFmtId="0" fontId="39" fillId="0" borderId="0" xfId="0" applyFont="1" applyBorder="1" applyAlignment="1">
      <alignment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wrapText="1"/>
    </xf>
    <xf numFmtId="0" fontId="42" fillId="0" borderId="37" xfId="0" applyFont="1" applyFill="1" applyBorder="1" applyAlignment="1" applyProtection="1">
      <alignment horizontal="left" wrapText="1"/>
    </xf>
    <xf numFmtId="0" fontId="42" fillId="0" borderId="38" xfId="0" applyFont="1" applyFill="1" applyBorder="1" applyAlignment="1" applyProtection="1">
      <alignment wrapText="1"/>
    </xf>
    <xf numFmtId="0" fontId="55" fillId="0" borderId="37" xfId="0" applyFont="1" applyFill="1" applyBorder="1" applyAlignment="1" applyProtection="1">
      <alignment horizontal="left"/>
    </xf>
    <xf numFmtId="0" fontId="55" fillId="0" borderId="0" xfId="0" applyFont="1" applyFill="1" applyBorder="1" applyAlignment="1" applyProtection="1">
      <alignment horizontal="left" wrapText="1"/>
    </xf>
    <xf numFmtId="0" fontId="55" fillId="0" borderId="37" xfId="0" applyFont="1" applyFill="1" applyBorder="1" applyAlignment="1" applyProtection="1">
      <alignment horizontal="left" wrapText="1"/>
    </xf>
    <xf numFmtId="0" fontId="56" fillId="0" borderId="0" xfId="0"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57" fillId="0" borderId="13" xfId="0" applyFont="1" applyFill="1" applyBorder="1" applyAlignment="1" applyProtection="1">
      <alignment horizontal="center" vertical="center" wrapText="1"/>
    </xf>
    <xf numFmtId="0" fontId="58" fillId="0" borderId="21" xfId="0" applyFont="1" applyFill="1" applyBorder="1" applyAlignment="1" applyProtection="1">
      <alignment horizontal="center" vertical="center"/>
    </xf>
    <xf numFmtId="0" fontId="59" fillId="0" borderId="13" xfId="0" applyFont="1" applyFill="1" applyBorder="1" applyAlignment="1" applyProtection="1">
      <alignment horizontal="center" vertical="center"/>
    </xf>
    <xf numFmtId="0" fontId="59" fillId="0" borderId="13" xfId="0" applyFont="1" applyFill="1" applyBorder="1" applyAlignment="1" applyProtection="1">
      <alignment horizontal="center" vertical="center" wrapText="1"/>
    </xf>
    <xf numFmtId="0" fontId="60" fillId="0" borderId="0" xfId="0" applyFont="1">
      <alignment vertical="center"/>
    </xf>
    <xf numFmtId="0" fontId="58" fillId="0" borderId="25" xfId="0" applyFont="1" applyFill="1" applyBorder="1" applyAlignment="1" applyProtection="1">
      <alignment horizontal="center" vertical="center"/>
    </xf>
    <xf numFmtId="0" fontId="58" fillId="0" borderId="2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38"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51" xfId="0" applyFont="1" applyFill="1" applyBorder="1" applyAlignment="1" applyProtection="1">
      <alignment horizontal="left" vertical="center"/>
      <protection locked="0"/>
    </xf>
    <xf numFmtId="0" fontId="40" fillId="0" borderId="40" xfId="0" applyFont="1" applyFill="1" applyBorder="1" applyAlignment="1" applyProtection="1">
      <alignment horizontal="center" vertical="center"/>
      <protection locked="0"/>
    </xf>
    <xf numFmtId="49" fontId="46" fillId="0" borderId="41" xfId="0" applyNumberFormat="1" applyFont="1" applyFill="1" applyBorder="1" applyAlignment="1" applyProtection="1">
      <alignment horizontal="center" vertical="center"/>
      <protection locked="0"/>
    </xf>
    <xf numFmtId="0" fontId="40" fillId="0" borderId="41" xfId="0" applyFont="1" applyFill="1" applyBorder="1" applyAlignment="1" applyProtection="1">
      <alignment horizontal="center" vertical="center"/>
      <protection locked="0"/>
    </xf>
    <xf numFmtId="0" fontId="43" fillId="0" borderId="42" xfId="0" applyFont="1" applyFill="1" applyBorder="1" applyAlignment="1" applyProtection="1">
      <alignment horizontal="center" vertical="center"/>
      <protection locked="0"/>
    </xf>
    <xf numFmtId="0" fontId="40" fillId="0" borderId="39"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xf>
    <xf numFmtId="49" fontId="46" fillId="0" borderId="0" xfId="0" applyNumberFormat="1"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protection locked="0"/>
    </xf>
    <xf numFmtId="0" fontId="40" fillId="0" borderId="43" xfId="0" applyFont="1" applyFill="1" applyBorder="1" applyAlignment="1" applyProtection="1">
      <alignment horizontal="left" vertical="center"/>
      <protection locked="0"/>
    </xf>
    <xf numFmtId="0" fontId="47" fillId="0" borderId="0" xfId="0" applyFont="1" applyFill="1" applyBorder="1" applyAlignment="1" applyProtection="1">
      <alignment vertical="center"/>
    </xf>
    <xf numFmtId="176" fontId="40" fillId="36" borderId="0" xfId="0" applyNumberFormat="1" applyFont="1" applyFill="1" applyBorder="1" applyAlignment="1" applyProtection="1">
      <alignment horizontal="left" vertical="center" shrinkToFit="1"/>
    </xf>
    <xf numFmtId="0" fontId="40" fillId="0" borderId="45" xfId="0" applyFont="1" applyFill="1" applyBorder="1" applyAlignment="1" applyProtection="1">
      <alignment horizontal="center" vertical="center"/>
      <protection locked="0"/>
    </xf>
    <xf numFmtId="49" fontId="46" fillId="0" borderId="46" xfId="0" applyNumberFormat="1" applyFont="1" applyFill="1" applyBorder="1" applyAlignment="1" applyProtection="1">
      <alignment horizontal="center" vertical="center"/>
      <protection locked="0"/>
    </xf>
    <xf numFmtId="0" fontId="40" fillId="0" borderId="46" xfId="0" applyFont="1" applyFill="1" applyBorder="1" applyAlignment="1" applyProtection="1">
      <alignment horizontal="center" vertical="center"/>
      <protection locked="0"/>
    </xf>
    <xf numFmtId="0" fontId="43" fillId="0" borderId="47" xfId="0" applyFont="1" applyFill="1" applyBorder="1" applyAlignment="1" applyProtection="1">
      <alignment horizontal="center" vertical="center"/>
      <protection locked="0"/>
    </xf>
    <xf numFmtId="0" fontId="40" fillId="0" borderId="21" xfId="0" applyFont="1" applyFill="1" applyBorder="1" applyAlignment="1" applyProtection="1">
      <alignment horizontal="left" vertical="center"/>
      <protection locked="0"/>
    </xf>
    <xf numFmtId="0" fontId="40" fillId="0" borderId="42" xfId="0"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37" xfId="0" applyFont="1" applyFill="1" applyBorder="1" applyAlignment="1" applyProtection="1">
      <alignment vertical="center"/>
      <protection locked="0"/>
    </xf>
    <xf numFmtId="176" fontId="48" fillId="36" borderId="13" xfId="0" applyNumberFormat="1" applyFont="1" applyFill="1" applyBorder="1" applyAlignment="1" applyProtection="1">
      <alignment horizontal="center" vertical="center" shrinkToFit="1"/>
    </xf>
    <xf numFmtId="176" fontId="40" fillId="38" borderId="0" xfId="0" applyNumberFormat="1" applyFont="1" applyFill="1" applyBorder="1" applyAlignment="1" applyProtection="1">
      <alignment horizontal="left" vertical="center" shrinkToFit="1"/>
      <protection locked="0"/>
    </xf>
    <xf numFmtId="176" fontId="48" fillId="38" borderId="13" xfId="0" applyNumberFormat="1" applyFont="1" applyFill="1" applyBorder="1" applyAlignment="1" applyProtection="1">
      <alignment horizontal="center" vertical="center" shrinkToFit="1"/>
      <protection locked="0"/>
    </xf>
    <xf numFmtId="176" fontId="40" fillId="36" borderId="0" xfId="0" applyNumberFormat="1" applyFont="1" applyFill="1" applyBorder="1" applyAlignment="1" applyProtection="1">
      <alignment horizontal="center" vertical="center" shrinkToFit="1"/>
    </xf>
    <xf numFmtId="0" fontId="40" fillId="0" borderId="0" xfId="0" applyFont="1" applyFill="1" applyBorder="1" applyAlignment="1" applyProtection="1">
      <alignment horizontal="right" vertical="center"/>
    </xf>
    <xf numFmtId="176" fontId="40" fillId="0" borderId="0" xfId="0" applyNumberFormat="1" applyFont="1" applyFill="1" applyBorder="1" applyAlignment="1" applyProtection="1">
      <alignment horizontal="center" vertical="center" shrinkToFit="1"/>
    </xf>
    <xf numFmtId="176" fontId="40" fillId="0" borderId="0" xfId="0" applyNumberFormat="1" applyFont="1" applyFill="1" applyBorder="1" applyAlignment="1" applyProtection="1">
      <alignment vertical="center"/>
    </xf>
    <xf numFmtId="177" fontId="40" fillId="0" borderId="0" xfId="0" applyNumberFormat="1" applyFont="1" applyFill="1" applyBorder="1" applyAlignment="1" applyProtection="1">
      <alignment vertical="center"/>
    </xf>
    <xf numFmtId="176" fontId="40" fillId="36" borderId="0" xfId="0" applyNumberFormat="1" applyFont="1" applyFill="1" applyBorder="1" applyAlignment="1" applyProtection="1">
      <alignment horizontal="center" vertical="center"/>
    </xf>
    <xf numFmtId="176" fontId="40" fillId="38" borderId="0" xfId="0" applyNumberFormat="1" applyFont="1" applyFill="1" applyBorder="1" applyAlignment="1" applyProtection="1">
      <alignment horizontal="center" vertical="center" shrinkToFit="1"/>
      <protection locked="0"/>
    </xf>
    <xf numFmtId="177" fontId="40" fillId="0" borderId="0" xfId="0" applyNumberFormat="1" applyFont="1" applyFill="1" applyBorder="1" applyAlignment="1" applyProtection="1">
      <alignment horizontal="center" vertical="center"/>
    </xf>
    <xf numFmtId="0" fontId="40" fillId="0" borderId="20" xfId="0" applyFont="1" applyFill="1" applyBorder="1" applyAlignment="1" applyProtection="1">
      <alignment horizontal="left" vertical="center"/>
      <protection locked="0"/>
    </xf>
    <xf numFmtId="0" fontId="40" fillId="0" borderId="49" xfId="0" applyFont="1" applyFill="1" applyBorder="1" applyAlignment="1" applyProtection="1">
      <alignment vertical="center"/>
      <protection locked="0"/>
    </xf>
    <xf numFmtId="0" fontId="40" fillId="0" borderId="50" xfId="0" applyFont="1" applyFill="1" applyBorder="1" applyAlignment="1" applyProtection="1">
      <alignment horizontal="left" vertical="center"/>
      <protection locked="0"/>
    </xf>
    <xf numFmtId="176" fontId="50" fillId="38" borderId="22" xfId="0" applyNumberFormat="1" applyFont="1" applyFill="1" applyBorder="1" applyAlignment="1" applyProtection="1">
      <alignment horizontal="center" vertical="center" shrinkToFit="1"/>
      <protection locked="0"/>
    </xf>
    <xf numFmtId="176" fontId="50" fillId="38" borderId="23" xfId="0" applyNumberFormat="1" applyFont="1" applyFill="1" applyBorder="1" applyAlignment="1" applyProtection="1">
      <alignment horizontal="center" vertical="center" shrinkToFit="1"/>
      <protection locked="0"/>
    </xf>
    <xf numFmtId="176" fontId="50" fillId="38" borderId="24" xfId="0" applyNumberFormat="1" applyFont="1" applyFill="1" applyBorder="1" applyAlignment="1" applyProtection="1">
      <alignment horizontal="center" vertical="center" shrinkToFit="1"/>
      <protection locked="0"/>
    </xf>
    <xf numFmtId="176" fontId="40" fillId="36" borderId="13" xfId="0" applyNumberFormat="1" applyFont="1" applyFill="1" applyBorder="1" applyAlignment="1" applyProtection="1">
      <alignment horizontal="center" vertical="center" shrinkToFit="1"/>
    </xf>
    <xf numFmtId="176" fontId="50" fillId="38" borderId="14" xfId="0" applyNumberFormat="1" applyFont="1" applyFill="1" applyBorder="1" applyAlignment="1" applyProtection="1">
      <alignment horizontal="center" vertical="center" shrinkToFit="1"/>
      <protection locked="0"/>
    </xf>
    <xf numFmtId="176" fontId="50" fillId="38" borderId="0" xfId="0" applyNumberFormat="1" applyFont="1" applyFill="1" applyBorder="1" applyAlignment="1" applyProtection="1">
      <alignment horizontal="center" vertical="center" shrinkToFit="1"/>
      <protection locked="0"/>
    </xf>
    <xf numFmtId="176" fontId="50" fillId="38" borderId="15" xfId="0" applyNumberFormat="1" applyFont="1" applyFill="1" applyBorder="1" applyAlignment="1" applyProtection="1">
      <alignment horizontal="center" vertical="center" shrinkToFit="1"/>
      <protection locked="0"/>
    </xf>
    <xf numFmtId="176" fontId="50" fillId="0" borderId="14" xfId="0" applyNumberFormat="1" applyFont="1" applyFill="1" applyBorder="1" applyAlignment="1" applyProtection="1">
      <alignment horizontal="center" vertical="center" shrinkToFit="1"/>
      <protection locked="0"/>
    </xf>
    <xf numFmtId="176" fontId="50" fillId="0" borderId="0" xfId="0" applyNumberFormat="1" applyFont="1" applyFill="1" applyBorder="1" applyAlignment="1" applyProtection="1">
      <alignment horizontal="center" vertical="center" shrinkToFit="1"/>
      <protection locked="0"/>
    </xf>
    <xf numFmtId="176" fontId="50" fillId="0" borderId="15" xfId="0" applyNumberFormat="1" applyFont="1" applyFill="1" applyBorder="1" applyAlignment="1" applyProtection="1">
      <alignment horizontal="center" vertical="center" shrinkToFit="1"/>
      <protection locked="0"/>
    </xf>
    <xf numFmtId="176" fontId="40" fillId="0" borderId="0" xfId="0" applyNumberFormat="1" applyFont="1" applyFill="1" applyAlignment="1" applyProtection="1">
      <alignment vertical="center"/>
    </xf>
    <xf numFmtId="176" fontId="40" fillId="0" borderId="0" xfId="0" applyNumberFormat="1" applyFont="1" applyFill="1" applyAlignment="1" applyProtection="1">
      <alignment horizontal="center" vertical="center" shrinkToFit="1"/>
    </xf>
    <xf numFmtId="0" fontId="40" fillId="0" borderId="0" xfId="0" applyFont="1" applyFill="1" applyBorder="1" applyAlignment="1" applyProtection="1">
      <alignment horizontal="center" vertical="center" shrinkToFit="1"/>
    </xf>
    <xf numFmtId="176" fontId="50" fillId="38" borderId="17" xfId="0" applyNumberFormat="1" applyFont="1" applyFill="1" applyBorder="1" applyAlignment="1" applyProtection="1">
      <alignment horizontal="center" vertical="center" shrinkToFit="1"/>
      <protection locked="0"/>
    </xf>
    <xf numFmtId="176" fontId="50" fillId="38" borderId="18" xfId="0" applyNumberFormat="1" applyFont="1" applyFill="1" applyBorder="1" applyAlignment="1" applyProtection="1">
      <alignment horizontal="center" vertical="center" shrinkToFit="1"/>
      <protection locked="0"/>
    </xf>
    <xf numFmtId="176" fontId="50" fillId="38" borderId="19" xfId="0" applyNumberFormat="1" applyFont="1" applyFill="1" applyBorder="1" applyAlignment="1" applyProtection="1">
      <alignment horizontal="center" vertical="center" shrinkToFit="1"/>
      <protection locked="0"/>
    </xf>
    <xf numFmtId="0" fontId="61" fillId="0" borderId="37" xfId="0" applyFont="1" applyFill="1" applyBorder="1" applyAlignment="1" applyProtection="1">
      <alignment horizontal="left" vertical="center"/>
    </xf>
    <xf numFmtId="0" fontId="62" fillId="0" borderId="0" xfId="0" applyFont="1" applyFill="1" applyAlignment="1" applyProtection="1">
      <alignment vertical="center"/>
    </xf>
    <xf numFmtId="0" fontId="62" fillId="0" borderId="0" xfId="0" applyFont="1">
      <alignment vertical="center"/>
    </xf>
    <xf numFmtId="0" fontId="62" fillId="0" borderId="0" xfId="0" applyFont="1" applyFill="1" applyAlignment="1" applyProtection="1">
      <alignment horizontal="right" vertical="center"/>
    </xf>
    <xf numFmtId="0" fontId="62" fillId="0" borderId="0" xfId="0" applyFont="1" applyFill="1" applyAlignment="1" applyProtection="1">
      <alignment horizontal="left" vertical="center"/>
    </xf>
    <xf numFmtId="0" fontId="63" fillId="0" borderId="0" xfId="0" applyFont="1" applyFill="1" applyAlignment="1" applyProtection="1">
      <alignment horizontal="center" vertical="center" wrapText="1"/>
    </xf>
    <xf numFmtId="0" fontId="62" fillId="0" borderId="0" xfId="0" applyFont="1" applyFill="1" applyAlignment="1" applyProtection="1">
      <alignment horizontal="center" vertical="center" wrapText="1"/>
    </xf>
    <xf numFmtId="0" fontId="62" fillId="0" borderId="52" xfId="0" applyFont="1" applyFill="1" applyBorder="1" applyAlignment="1" applyProtection="1">
      <alignment horizontal="left" vertical="center" wrapText="1"/>
    </xf>
    <xf numFmtId="0" fontId="62" fillId="0" borderId="53" xfId="0" applyFont="1" applyFill="1" applyBorder="1" applyAlignment="1" applyProtection="1">
      <alignment horizontal="left" vertical="center" wrapText="1"/>
    </xf>
    <xf numFmtId="0" fontId="62" fillId="0" borderId="54" xfId="0" applyFont="1" applyFill="1" applyBorder="1" applyAlignment="1" applyProtection="1">
      <alignment horizontal="left" vertical="center" wrapText="1"/>
    </xf>
    <xf numFmtId="0" fontId="62" fillId="0" borderId="55" xfId="0" applyFont="1" applyFill="1" applyBorder="1" applyAlignment="1" applyProtection="1">
      <alignment horizontal="center" vertical="center"/>
    </xf>
    <xf numFmtId="0" fontId="62" fillId="0" borderId="56" xfId="0" applyFont="1" applyFill="1" applyBorder="1" applyAlignment="1" applyProtection="1">
      <alignment horizontal="center" vertical="center" wrapText="1"/>
    </xf>
    <xf numFmtId="0" fontId="62" fillId="0" borderId="57" xfId="0" applyFont="1" applyFill="1" applyBorder="1" applyAlignment="1" applyProtection="1">
      <alignment horizontal="center" vertical="center" wrapText="1"/>
    </xf>
    <xf numFmtId="0" fontId="62" fillId="0" borderId="58" xfId="0" applyFont="1" applyFill="1" applyBorder="1" applyAlignment="1" applyProtection="1">
      <alignment horizontal="center" vertical="center" wrapText="1"/>
    </xf>
    <xf numFmtId="0" fontId="62" fillId="0" borderId="59" xfId="0" applyFont="1" applyFill="1" applyBorder="1" applyAlignment="1" applyProtection="1">
      <alignment horizontal="center" vertical="center"/>
    </xf>
    <xf numFmtId="0" fontId="62" fillId="0" borderId="59" xfId="0" applyFont="1" applyBorder="1" applyAlignment="1">
      <alignment horizontal="center" vertical="center"/>
    </xf>
    <xf numFmtId="0" fontId="62" fillId="0" borderId="60" xfId="0" quotePrefix="1" applyFont="1" applyBorder="1" applyAlignment="1">
      <alignment horizontal="center" vertical="center"/>
    </xf>
    <xf numFmtId="0" fontId="62" fillId="0" borderId="61" xfId="0" quotePrefix="1" applyFont="1" applyBorder="1" applyAlignment="1">
      <alignment horizontal="center" vertical="center"/>
    </xf>
    <xf numFmtId="0" fontId="62" fillId="7" borderId="61" xfId="0" quotePrefix="1" applyFont="1" applyFill="1" applyBorder="1" applyAlignment="1">
      <alignment horizontal="center" vertical="center"/>
    </xf>
    <xf numFmtId="0" fontId="62" fillId="7" borderId="60" xfId="0" quotePrefix="1" applyFont="1" applyFill="1" applyBorder="1" applyAlignment="1">
      <alignment horizontal="center" vertical="center"/>
    </xf>
    <xf numFmtId="0" fontId="62" fillId="39" borderId="60" xfId="0" quotePrefix="1" applyFont="1" applyFill="1" applyBorder="1" applyAlignment="1">
      <alignment horizontal="center" vertical="center"/>
    </xf>
    <xf numFmtId="0" fontId="62" fillId="0" borderId="59" xfId="0" quotePrefix="1" applyFont="1" applyFill="1" applyBorder="1" applyAlignment="1" applyProtection="1">
      <alignment horizontal="center" vertical="center"/>
    </xf>
    <xf numFmtId="0" fontId="62" fillId="37" borderId="61" xfId="0" quotePrefix="1" applyFont="1" applyFill="1" applyBorder="1" applyAlignment="1" applyProtection="1">
      <alignment horizontal="center" vertical="center"/>
    </xf>
    <xf numFmtId="0" fontId="62" fillId="37" borderId="62" xfId="0" quotePrefix="1" applyFont="1" applyFill="1" applyBorder="1" applyAlignment="1" applyProtection="1">
      <alignment horizontal="center" vertical="center"/>
    </xf>
    <xf numFmtId="0" fontId="62" fillId="0" borderId="52" xfId="0" applyFont="1" applyFill="1" applyBorder="1" applyAlignment="1" applyProtection="1">
      <alignment horizontal="left" vertical="center"/>
    </xf>
    <xf numFmtId="0" fontId="62" fillId="37" borderId="61" xfId="0" applyFont="1" applyFill="1" applyBorder="1" applyAlignment="1" applyProtection="1">
      <alignment horizontal="center" vertical="center"/>
    </xf>
    <xf numFmtId="0" fontId="62" fillId="37" borderId="63" xfId="0" applyFont="1" applyFill="1" applyBorder="1" applyAlignment="1" applyProtection="1">
      <alignment horizontal="center" vertical="center"/>
    </xf>
    <xf numFmtId="0" fontId="62" fillId="0" borderId="0" xfId="0" applyFont="1" applyFill="1" applyAlignment="1" applyProtection="1">
      <alignment horizontal="left" vertical="top" wrapText="1"/>
    </xf>
    <xf numFmtId="0" fontId="62" fillId="0" borderId="0" xfId="0" applyFont="1" applyFill="1" applyAlignment="1" applyProtection="1">
      <alignment horizontal="right" vertical="top"/>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2" fillId="0" borderId="64" xfId="0" applyFont="1" applyFill="1" applyBorder="1" applyAlignment="1" applyProtection="1">
      <alignment horizontal="left" vertical="center" wrapText="1"/>
    </xf>
    <xf numFmtId="0" fontId="62" fillId="0" borderId="46" xfId="0" applyFont="1" applyFill="1" applyBorder="1" applyAlignment="1" applyProtection="1">
      <alignment horizontal="left" vertical="center" wrapText="1"/>
    </xf>
    <xf numFmtId="0" fontId="62" fillId="0" borderId="65" xfId="0" applyFont="1" applyFill="1" applyBorder="1" applyAlignment="1" applyProtection="1">
      <alignment horizontal="left" vertical="center" wrapText="1"/>
    </xf>
    <xf numFmtId="0" fontId="62" fillId="0" borderId="66" xfId="0" applyFont="1" applyFill="1" applyBorder="1" applyAlignment="1" applyProtection="1">
      <alignment horizontal="center" vertical="center"/>
    </xf>
    <xf numFmtId="0" fontId="62" fillId="0" borderId="67" xfId="0" applyFont="1" applyFill="1" applyBorder="1" applyAlignment="1" applyProtection="1">
      <alignment horizontal="center" vertical="center" wrapText="1"/>
    </xf>
    <xf numFmtId="0" fontId="62" fillId="0" borderId="41" xfId="0" applyFont="1" applyFill="1" applyBorder="1" applyAlignment="1" applyProtection="1">
      <alignment horizontal="center" vertical="center" wrapText="1"/>
    </xf>
    <xf numFmtId="0" fontId="62" fillId="0" borderId="68" xfId="0" applyFont="1" applyFill="1" applyBorder="1" applyAlignment="1" applyProtection="1">
      <alignment horizontal="center" vertical="center" wrapText="1"/>
    </xf>
    <xf numFmtId="0" fontId="62" fillId="0" borderId="69" xfId="0" applyFont="1" applyFill="1" applyBorder="1" applyAlignment="1" applyProtection="1">
      <alignment horizontal="left" vertical="center"/>
    </xf>
    <xf numFmtId="0" fontId="62" fillId="0" borderId="69" xfId="0" applyFont="1" applyBorder="1" applyAlignment="1">
      <alignment horizontal="left" vertical="center"/>
    </xf>
    <xf numFmtId="0" fontId="62" fillId="0" borderId="51" xfId="0" applyFont="1" applyBorder="1" applyAlignment="1">
      <alignment horizontal="left" vertical="top" wrapText="1"/>
    </xf>
    <xf numFmtId="0" fontId="62" fillId="0" borderId="70" xfId="0" applyFont="1" applyBorder="1" applyAlignment="1">
      <alignment horizontal="left" vertical="top" wrapText="1"/>
    </xf>
    <xf numFmtId="0" fontId="62" fillId="0" borderId="70" xfId="0" applyFont="1" applyBorder="1" applyAlignment="1">
      <alignment vertical="center" wrapText="1"/>
    </xf>
    <xf numFmtId="0" fontId="62" fillId="0" borderId="71" xfId="0" applyFont="1" applyBorder="1" applyAlignment="1">
      <alignment vertical="center" wrapText="1"/>
    </xf>
    <xf numFmtId="0" fontId="62" fillId="0" borderId="69" xfId="0" applyFont="1" applyBorder="1" applyAlignment="1">
      <alignment vertical="center" wrapText="1"/>
    </xf>
    <xf numFmtId="0" fontId="62" fillId="0" borderId="51" xfId="0" applyFont="1" applyBorder="1" applyAlignment="1">
      <alignment horizontal="center" vertical="top" wrapText="1"/>
    </xf>
    <xf numFmtId="0" fontId="62" fillId="0" borderId="70" xfId="0" applyFont="1" applyBorder="1" applyAlignment="1">
      <alignment horizontal="center" vertical="top" wrapText="1"/>
    </xf>
    <xf numFmtId="0" fontId="62" fillId="0" borderId="72" xfId="0" applyFont="1" applyBorder="1" applyAlignment="1">
      <alignment horizontal="center" vertical="top" wrapText="1"/>
    </xf>
    <xf numFmtId="0" fontId="64" fillId="40" borderId="13" xfId="0" applyFont="1" applyFill="1" applyBorder="1" applyAlignment="1">
      <alignment horizontal="left" vertical="top" wrapText="1"/>
    </xf>
    <xf numFmtId="0" fontId="62" fillId="0" borderId="13" xfId="0" applyFont="1" applyBorder="1" applyAlignment="1">
      <alignment horizontal="left" vertical="top" wrapText="1"/>
    </xf>
    <xf numFmtId="0" fontId="62" fillId="0" borderId="73" xfId="0" applyFont="1" applyBorder="1">
      <alignment vertical="center"/>
    </xf>
    <xf numFmtId="0" fontId="62" fillId="0" borderId="69" xfId="0" applyFont="1" applyFill="1" applyBorder="1" applyAlignment="1" applyProtection="1">
      <alignment horizontal="left" vertical="top" wrapText="1"/>
    </xf>
    <xf numFmtId="0" fontId="62" fillId="37" borderId="21" xfId="0" applyFont="1" applyFill="1" applyBorder="1" applyAlignment="1" applyProtection="1">
      <alignment horizontal="center" vertical="top" wrapText="1"/>
    </xf>
    <xf numFmtId="0" fontId="62" fillId="37" borderId="40" xfId="0" applyFont="1" applyFill="1" applyBorder="1" applyAlignment="1" applyProtection="1">
      <alignment horizontal="center" vertical="top" wrapText="1"/>
    </xf>
    <xf numFmtId="0" fontId="62" fillId="0" borderId="74" xfId="0" applyFont="1" applyFill="1" applyBorder="1" applyAlignment="1" applyProtection="1">
      <alignment horizontal="left" vertical="center"/>
    </xf>
    <xf numFmtId="0" fontId="62" fillId="0" borderId="69" xfId="0" applyFont="1" applyFill="1" applyBorder="1" applyAlignment="1" applyProtection="1">
      <alignment horizontal="center" vertical="center" wrapText="1"/>
    </xf>
    <xf numFmtId="0" fontId="62" fillId="37" borderId="21" xfId="0" applyFont="1" applyFill="1" applyBorder="1" applyAlignment="1" applyProtection="1">
      <alignment horizontal="center" vertical="center" wrapText="1"/>
    </xf>
    <xf numFmtId="0" fontId="62" fillId="37" borderId="75" xfId="0" applyFont="1" applyFill="1" applyBorder="1" applyAlignment="1" applyProtection="1">
      <alignment horizontal="center" vertical="center" wrapText="1"/>
    </xf>
    <xf numFmtId="0" fontId="62" fillId="0" borderId="0" xfId="0" applyFont="1" applyFill="1" applyAlignment="1" applyProtection="1">
      <alignment vertical="top" wrapText="1"/>
    </xf>
    <xf numFmtId="0" fontId="62" fillId="0" borderId="76" xfId="0" applyFont="1" applyFill="1" applyBorder="1" applyAlignment="1" applyProtection="1">
      <alignment vertical="center"/>
    </xf>
    <xf numFmtId="0" fontId="62" fillId="0" borderId="13" xfId="0" applyFont="1" applyFill="1" applyBorder="1" applyAlignment="1" applyProtection="1">
      <alignment horizontal="center" vertical="center"/>
    </xf>
    <xf numFmtId="0" fontId="62" fillId="0" borderId="51" xfId="0" applyFont="1" applyFill="1" applyBorder="1" applyAlignment="1" applyProtection="1">
      <alignment horizontal="center" vertical="center" wrapText="1"/>
    </xf>
    <xf numFmtId="0" fontId="62" fillId="0" borderId="71" xfId="0" applyFont="1" applyFill="1" applyBorder="1" applyAlignment="1" applyProtection="1">
      <alignment horizontal="center" vertical="center" wrapText="1"/>
    </xf>
    <xf numFmtId="0" fontId="62" fillId="0" borderId="74"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77" xfId="0" applyFont="1" applyFill="1" applyBorder="1" applyAlignment="1" applyProtection="1">
      <alignment horizontal="center" vertical="center" wrapText="1"/>
    </xf>
    <xf numFmtId="0" fontId="62" fillId="0" borderId="78" xfId="0" applyFont="1" applyFill="1" applyBorder="1" applyAlignment="1" applyProtection="1">
      <alignment horizontal="left" vertical="center"/>
    </xf>
    <xf numFmtId="0" fontId="62" fillId="0" borderId="78" xfId="0" applyFont="1" applyBorder="1" applyAlignment="1">
      <alignment horizontal="left" vertical="center"/>
    </xf>
    <xf numFmtId="0" fontId="62" fillId="0" borderId="73" xfId="0" applyFont="1" applyBorder="1" applyAlignment="1">
      <alignment horizontal="left" vertical="top" wrapText="1"/>
    </xf>
    <xf numFmtId="0" fontId="62" fillId="0" borderId="78" xfId="0" applyFont="1" applyBorder="1" applyAlignment="1">
      <alignment vertical="center" wrapText="1"/>
    </xf>
    <xf numFmtId="0" fontId="62" fillId="0" borderId="21" xfId="0" applyFont="1" applyBorder="1" applyAlignment="1">
      <alignment horizontal="justify" vertical="top" wrapText="1"/>
    </xf>
    <xf numFmtId="0" fontId="62" fillId="7" borderId="21" xfId="0" applyFont="1" applyFill="1" applyBorder="1" applyAlignment="1">
      <alignment horizontal="left" vertical="top" wrapText="1"/>
    </xf>
    <xf numFmtId="0" fontId="62" fillId="40" borderId="21" xfId="0" applyFont="1" applyFill="1" applyBorder="1" applyAlignment="1">
      <alignment horizontal="justify" vertical="top" wrapText="1"/>
    </xf>
    <xf numFmtId="0" fontId="62" fillId="0" borderId="75" xfId="0" applyFont="1" applyBorder="1" applyAlignment="1">
      <alignment vertical="top" wrapText="1"/>
    </xf>
    <xf numFmtId="0" fontId="62" fillId="0" borderId="78" xfId="0" applyFont="1" applyFill="1" applyBorder="1" applyAlignment="1" applyProtection="1">
      <alignment vertical="center" wrapText="1"/>
    </xf>
    <xf numFmtId="0" fontId="62" fillId="37" borderId="25" xfId="0" applyFont="1" applyFill="1" applyBorder="1" applyAlignment="1" applyProtection="1">
      <alignment horizontal="center" vertical="top" wrapText="1"/>
    </xf>
    <xf numFmtId="0" fontId="62" fillId="37" borderId="14" xfId="0" applyFont="1" applyFill="1" applyBorder="1" applyAlignment="1" applyProtection="1">
      <alignment horizontal="center" vertical="top" wrapText="1"/>
    </xf>
    <xf numFmtId="0" fontId="62" fillId="0" borderId="79" xfId="0" applyFont="1" applyFill="1" applyBorder="1" applyAlignment="1" applyProtection="1">
      <alignment horizontal="center" vertical="center" wrapText="1"/>
    </xf>
    <xf numFmtId="0" fontId="62" fillId="37" borderId="20" xfId="0" applyFont="1" applyFill="1" applyBorder="1" applyAlignment="1" applyProtection="1">
      <alignment horizontal="center" vertical="center" wrapText="1"/>
    </xf>
    <xf numFmtId="0" fontId="62" fillId="37" borderId="80" xfId="0" applyFont="1" applyFill="1" applyBorder="1" applyAlignment="1" applyProtection="1">
      <alignment horizontal="center" vertical="center" wrapText="1"/>
    </xf>
    <xf numFmtId="0" fontId="62" fillId="0" borderId="69" xfId="0" applyFont="1" applyFill="1" applyBorder="1" applyAlignment="1" applyProtection="1">
      <alignment horizontal="left" vertical="center" wrapText="1"/>
    </xf>
    <xf numFmtId="0" fontId="62" fillId="36" borderId="21" xfId="0" applyFont="1" applyFill="1" applyBorder="1" applyAlignment="1" applyProtection="1">
      <alignment horizontal="left" vertical="center" wrapText="1"/>
    </xf>
    <xf numFmtId="0" fontId="62" fillId="37" borderId="75" xfId="0" applyFont="1" applyFill="1" applyBorder="1" applyAlignment="1" applyProtection="1">
      <alignment horizontal="left" vertical="center" wrapText="1"/>
    </xf>
    <xf numFmtId="0" fontId="62" fillId="0" borderId="21" xfId="0" applyFont="1" applyBorder="1" applyAlignment="1">
      <alignment vertical="top" wrapText="1"/>
    </xf>
    <xf numFmtId="0" fontId="62" fillId="0" borderId="75" xfId="0" applyFont="1" applyBorder="1" applyAlignment="1">
      <alignment horizontal="justify" vertical="top" wrapText="1"/>
    </xf>
    <xf numFmtId="0" fontId="62" fillId="0" borderId="25" xfId="0" applyFont="1" applyBorder="1" applyAlignment="1">
      <alignment horizontal="justify" vertical="top" wrapText="1"/>
    </xf>
    <xf numFmtId="0" fontId="62" fillId="7" borderId="25" xfId="0" applyFont="1" applyFill="1" applyBorder="1" applyAlignment="1">
      <alignment horizontal="left" vertical="top" wrapText="1"/>
    </xf>
    <xf numFmtId="0" fontId="64" fillId="40" borderId="25" xfId="0" applyFont="1" applyFill="1" applyBorder="1" applyAlignment="1">
      <alignment horizontal="justify" vertical="top" wrapText="1"/>
    </xf>
    <xf numFmtId="0" fontId="62" fillId="0" borderId="25" xfId="0" applyFont="1" applyBorder="1" applyAlignment="1">
      <alignment vertical="top" wrapText="1"/>
    </xf>
    <xf numFmtId="0" fontId="62" fillId="0" borderId="81" xfId="0" applyFont="1" applyBorder="1" applyAlignment="1">
      <alignment vertical="top" wrapText="1"/>
    </xf>
    <xf numFmtId="0" fontId="62" fillId="0" borderId="78" xfId="0" applyFont="1" applyFill="1" applyBorder="1" applyAlignment="1" applyProtection="1">
      <alignment horizontal="left" vertical="center" wrapText="1"/>
    </xf>
    <xf numFmtId="0" fontId="62" fillId="36" borderId="25" xfId="0" applyFont="1" applyFill="1" applyBorder="1" applyAlignment="1" applyProtection="1">
      <alignment horizontal="left" vertical="center" wrapText="1"/>
    </xf>
    <xf numFmtId="0" fontId="62" fillId="37" borderId="81" xfId="0" applyFont="1" applyFill="1" applyBorder="1" applyAlignment="1" applyProtection="1">
      <alignment horizontal="left"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20" xfId="0" applyFont="1" applyBorder="1" applyAlignment="1">
      <alignment horizontal="justify" vertical="top" wrapText="1"/>
    </xf>
    <xf numFmtId="0" fontId="62" fillId="0" borderId="20" xfId="0" applyFont="1" applyBorder="1" applyAlignment="1">
      <alignment vertical="top" wrapText="1"/>
    </xf>
    <xf numFmtId="0" fontId="62" fillId="7" borderId="20" xfId="0" applyFont="1" applyFill="1" applyBorder="1" applyAlignment="1">
      <alignment horizontal="left" vertical="top" wrapText="1"/>
    </xf>
    <xf numFmtId="0" fontId="62" fillId="0" borderId="80" xfId="0" applyFont="1" applyBorder="1" applyAlignment="1">
      <alignment horizontal="justify" vertical="top" wrapText="1"/>
    </xf>
    <xf numFmtId="0" fontId="64" fillId="40" borderId="20" xfId="0" applyFont="1" applyFill="1" applyBorder="1" applyAlignment="1">
      <alignment horizontal="justify" vertical="top" wrapText="1"/>
    </xf>
    <xf numFmtId="0" fontId="62" fillId="0" borderId="80" xfId="0" applyFont="1" applyBorder="1" applyAlignment="1">
      <alignment vertical="top" wrapText="1"/>
    </xf>
    <xf numFmtId="0" fontId="62" fillId="37" borderId="20" xfId="0" applyFont="1" applyFill="1" applyBorder="1" applyAlignment="1" applyProtection="1">
      <alignment horizontal="center" vertical="top" wrapText="1"/>
    </xf>
    <xf numFmtId="0" fontId="62" fillId="37" borderId="45" xfId="0" applyFont="1" applyFill="1" applyBorder="1" applyAlignment="1" applyProtection="1">
      <alignment horizontal="center" vertical="top" wrapText="1"/>
    </xf>
    <xf numFmtId="0" fontId="62" fillId="0" borderId="70" xfId="0" applyFont="1" applyFill="1" applyBorder="1" applyAlignment="1" applyProtection="1">
      <alignment horizontal="center" vertical="center" wrapText="1"/>
    </xf>
    <xf numFmtId="0" fontId="62" fillId="38" borderId="13" xfId="0" applyFont="1" applyFill="1" applyBorder="1" applyAlignment="1">
      <alignment horizontal="center" vertical="center" wrapText="1"/>
    </xf>
    <xf numFmtId="0" fontId="62" fillId="38" borderId="73" xfId="0" applyFont="1" applyFill="1" applyBorder="1" applyAlignment="1">
      <alignment horizontal="center" vertical="center" wrapText="1"/>
    </xf>
    <xf numFmtId="0" fontId="62" fillId="40" borderId="13" xfId="0" applyFont="1" applyFill="1" applyBorder="1" applyAlignment="1">
      <alignment horizontal="center" vertical="center" wrapText="1"/>
    </xf>
    <xf numFmtId="0" fontId="62" fillId="37" borderId="13" xfId="0" applyFont="1" applyFill="1" applyBorder="1" applyAlignment="1" applyProtection="1">
      <alignment horizontal="center" vertical="center" wrapText="1"/>
    </xf>
    <xf numFmtId="0" fontId="62" fillId="37" borderId="51"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2" fillId="37" borderId="25" xfId="0" applyFont="1" applyFill="1" applyBorder="1" applyAlignment="1" applyProtection="1">
      <alignment horizontal="center" vertical="center" wrapText="1"/>
    </xf>
    <xf numFmtId="0" fontId="62" fillId="37" borderId="81" xfId="0" applyFont="1" applyFill="1" applyBorder="1" applyAlignment="1" applyProtection="1">
      <alignment horizontal="center" vertical="center" wrapText="1"/>
    </xf>
    <xf numFmtId="0" fontId="62" fillId="0" borderId="79" xfId="0" applyFont="1" applyFill="1" applyBorder="1" applyAlignment="1" applyProtection="1">
      <alignment horizontal="left" vertical="center" wrapText="1"/>
    </xf>
    <xf numFmtId="0" fontId="62" fillId="36" borderId="20" xfId="0" applyFont="1" applyFill="1" applyBorder="1" applyAlignment="1" applyProtection="1">
      <alignment horizontal="left" vertical="center" wrapText="1"/>
    </xf>
    <xf numFmtId="0" fontId="62" fillId="37" borderId="80" xfId="0" applyFont="1" applyFill="1" applyBorder="1" applyAlignment="1" applyProtection="1">
      <alignment horizontal="left" vertical="center" wrapText="1"/>
    </xf>
    <xf numFmtId="0" fontId="62" fillId="0" borderId="40" xfId="0" applyFont="1" applyFill="1" applyBorder="1" applyAlignment="1" applyProtection="1">
      <alignment horizontal="left" vertical="center" wrapText="1"/>
    </xf>
    <xf numFmtId="0" fontId="62" fillId="0" borderId="45" xfId="0" applyFont="1" applyFill="1" applyBorder="1" applyAlignment="1" applyProtection="1">
      <alignment horizontal="left" vertical="center" wrapText="1"/>
    </xf>
    <xf numFmtId="0" fontId="62" fillId="0" borderId="73" xfId="0" applyFont="1" applyFill="1" applyBorder="1" applyAlignment="1" applyProtection="1">
      <alignment horizontal="center" vertical="center" wrapText="1"/>
    </xf>
    <xf numFmtId="0" fontId="62" fillId="0" borderId="82" xfId="0" applyFont="1" applyFill="1" applyBorder="1" applyAlignment="1" applyProtection="1">
      <alignment horizontal="center" vertical="center" wrapText="1"/>
    </xf>
    <xf numFmtId="0" fontId="62" fillId="37" borderId="83" xfId="0" applyFont="1" applyFill="1" applyBorder="1" applyAlignment="1" applyProtection="1">
      <alignment horizontal="center" vertical="center" wrapText="1"/>
    </xf>
    <xf numFmtId="0" fontId="62" fillId="37" borderId="84" xfId="0" applyFont="1" applyFill="1" applyBorder="1" applyAlignment="1" applyProtection="1">
      <alignment horizontal="center" vertical="center" wrapText="1"/>
    </xf>
    <xf numFmtId="0" fontId="62" fillId="0" borderId="85" xfId="0" applyFont="1" applyFill="1" applyBorder="1" applyAlignment="1" applyProtection="1">
      <alignment horizontal="center" vertical="center"/>
    </xf>
    <xf numFmtId="0" fontId="62" fillId="0" borderId="86" xfId="0" applyFont="1" applyFill="1" applyBorder="1" applyAlignment="1" applyProtection="1">
      <alignment horizontal="center" vertical="center" wrapText="1"/>
    </xf>
    <xf numFmtId="0" fontId="62" fillId="0" borderId="87" xfId="0" applyFont="1" applyFill="1" applyBorder="1" applyAlignment="1" applyProtection="1">
      <alignment horizontal="center" vertical="center" wrapText="1"/>
    </xf>
    <xf numFmtId="0" fontId="62" fillId="0" borderId="88" xfId="0" applyFont="1" applyFill="1" applyBorder="1" applyAlignment="1" applyProtection="1">
      <alignment horizontal="center" vertical="center" wrapText="1"/>
    </xf>
    <xf numFmtId="0" fontId="62" fillId="0" borderId="82" xfId="0" applyFont="1" applyFill="1" applyBorder="1" applyAlignment="1" applyProtection="1">
      <alignment horizontal="left" vertical="center"/>
    </xf>
    <xf numFmtId="0" fontId="62" fillId="0" borderId="82" xfId="0" applyFont="1" applyBorder="1" applyAlignment="1">
      <alignment horizontal="left" vertical="center"/>
    </xf>
    <xf numFmtId="0" fontId="62" fillId="38" borderId="89" xfId="0" applyFont="1" applyFill="1" applyBorder="1">
      <alignment vertical="center"/>
    </xf>
    <xf numFmtId="0" fontId="62" fillId="0" borderId="82" xfId="0" applyFont="1" applyBorder="1" applyAlignment="1">
      <alignment vertical="center" wrapText="1"/>
    </xf>
    <xf numFmtId="0" fontId="62" fillId="40" borderId="89" xfId="0" applyFont="1" applyFill="1" applyBorder="1" applyAlignment="1">
      <alignment horizontal="center" vertical="center" wrapText="1"/>
    </xf>
    <xf numFmtId="0" fontId="62" fillId="0" borderId="82" xfId="0" applyFont="1" applyFill="1" applyBorder="1" applyAlignment="1" applyProtection="1">
      <alignment vertical="center" wrapText="1"/>
    </xf>
    <xf numFmtId="0" fontId="62" fillId="37" borderId="89" xfId="0" applyFont="1" applyFill="1" applyBorder="1" applyAlignment="1" applyProtection="1">
      <alignment vertical="center"/>
    </xf>
    <xf numFmtId="0" fontId="62" fillId="37" borderId="90" xfId="0" applyFont="1" applyFill="1" applyBorder="1" applyAlignment="1" applyProtection="1">
      <alignment vertical="center"/>
    </xf>
    <xf numFmtId="0" fontId="62" fillId="0" borderId="91" xfId="0" applyFont="1" applyFill="1" applyBorder="1" applyAlignment="1" applyProtection="1">
      <alignment horizontal="left" vertical="center"/>
    </xf>
    <xf numFmtId="0" fontId="62" fillId="0" borderId="0" xfId="0" applyFont="1" applyBorder="1">
      <alignment vertical="center"/>
    </xf>
    <xf numFmtId="0" fontId="62" fillId="0" borderId="0" xfId="0" applyFont="1" applyFill="1" applyAlignment="1">
      <alignment vertical="center"/>
    </xf>
    <xf numFmtId="0" fontId="62" fillId="0" borderId="0" xfId="0" applyFont="1" applyFill="1" applyAlignment="1">
      <alignment horizontal="right" vertical="center"/>
    </xf>
    <xf numFmtId="0" fontId="62" fillId="0" borderId="0" xfId="0" applyFont="1" applyFill="1" applyAlignment="1">
      <alignment horizontal="left" vertical="center"/>
    </xf>
    <xf numFmtId="0" fontId="63" fillId="0" borderId="0" xfId="0" applyFont="1" applyFill="1" applyAlignment="1">
      <alignment horizontal="center" vertical="center" wrapText="1"/>
    </xf>
    <xf numFmtId="0" fontId="62" fillId="0" borderId="0" xfId="0" applyFont="1" applyFill="1" applyAlignment="1">
      <alignment horizontal="center" vertical="center" wrapText="1"/>
    </xf>
    <xf numFmtId="0" fontId="62" fillId="0" borderId="52" xfId="0" applyFont="1" applyFill="1" applyBorder="1" applyAlignment="1">
      <alignment vertical="center" wrapText="1"/>
    </xf>
    <xf numFmtId="0" fontId="62" fillId="0" borderId="53" xfId="0" applyFont="1" applyFill="1" applyBorder="1" applyAlignment="1">
      <alignment vertical="center" wrapText="1"/>
    </xf>
    <xf numFmtId="0" fontId="62" fillId="0" borderId="54" xfId="0" applyFont="1" applyFill="1" applyBorder="1" applyAlignment="1">
      <alignment vertical="center" wrapText="1"/>
    </xf>
    <xf numFmtId="0" fontId="62" fillId="0" borderId="66" xfId="0" applyFont="1" applyFill="1" applyBorder="1" applyAlignment="1">
      <alignment horizontal="center" vertical="center"/>
    </xf>
    <xf numFmtId="0" fontId="62" fillId="0" borderId="56" xfId="0" applyFont="1" applyFill="1" applyBorder="1" applyAlignment="1">
      <alignment horizontal="center" vertical="center" wrapText="1"/>
    </xf>
    <xf numFmtId="0" fontId="62" fillId="0" borderId="57" xfId="0" applyFont="1" applyFill="1" applyBorder="1" applyAlignment="1">
      <alignment horizontal="center" vertical="center" wrapText="1"/>
    </xf>
    <xf numFmtId="0" fontId="62" fillId="0" borderId="58" xfId="0" applyFont="1" applyFill="1" applyBorder="1" applyAlignment="1">
      <alignment horizontal="center" vertical="center" wrapText="1"/>
    </xf>
    <xf numFmtId="0" fontId="62" fillId="0" borderId="60" xfId="0" quotePrefix="1" applyFont="1" applyFill="1" applyBorder="1" applyAlignment="1">
      <alignment horizontal="center" vertical="top"/>
    </xf>
    <xf numFmtId="0" fontId="62" fillId="0" borderId="92" xfId="0" quotePrefix="1" applyFont="1" applyFill="1" applyBorder="1" applyAlignment="1">
      <alignment horizontal="center" vertical="top"/>
    </xf>
    <xf numFmtId="0" fontId="62" fillId="0" borderId="61" xfId="0" quotePrefix="1" applyFont="1" applyFill="1" applyBorder="1" applyAlignment="1">
      <alignment horizontal="center" vertical="top"/>
    </xf>
    <xf numFmtId="0" fontId="62" fillId="0" borderId="63" xfId="0" quotePrefix="1" applyFont="1" applyFill="1" applyBorder="1" applyAlignment="1">
      <alignment horizontal="center" vertical="top"/>
    </xf>
    <xf numFmtId="0" fontId="62" fillId="0" borderId="93" xfId="0" applyFont="1" applyFill="1" applyBorder="1" applyAlignment="1">
      <alignment horizontal="center" vertical="center"/>
    </xf>
    <xf numFmtId="0" fontId="62" fillId="0" borderId="59" xfId="0" quotePrefix="1" applyFont="1" applyFill="1" applyBorder="1" applyAlignment="1">
      <alignment horizontal="center" vertical="top"/>
    </xf>
    <xf numFmtId="0" fontId="62" fillId="37" borderId="61" xfId="0" quotePrefix="1" applyFont="1" applyFill="1" applyBorder="1" applyAlignment="1">
      <alignment horizontal="center" vertical="top"/>
    </xf>
    <xf numFmtId="0" fontId="62" fillId="37" borderId="63" xfId="0" quotePrefix="1" applyFont="1" applyFill="1" applyBorder="1" applyAlignment="1">
      <alignment horizontal="center" vertical="top"/>
    </xf>
    <xf numFmtId="0" fontId="62" fillId="0" borderId="52" xfId="0" applyFont="1" applyFill="1" applyBorder="1" applyAlignment="1">
      <alignment horizontal="left" vertical="center"/>
    </xf>
    <xf numFmtId="0" fontId="62" fillId="37" borderId="61" xfId="0" applyFont="1" applyFill="1" applyBorder="1" applyAlignment="1">
      <alignment horizontal="center" vertical="center"/>
    </xf>
    <xf numFmtId="0" fontId="62" fillId="37" borderId="63" xfId="0" applyFont="1" applyFill="1" applyBorder="1" applyAlignment="1">
      <alignment horizontal="center" vertical="center"/>
    </xf>
    <xf numFmtId="0" fontId="62" fillId="0" borderId="0" xfId="0" applyFont="1" applyFill="1" applyAlignment="1">
      <alignment vertical="top" wrapText="1"/>
    </xf>
    <xf numFmtId="0" fontId="62" fillId="0" borderId="0" xfId="0" applyFont="1" applyAlignment="1">
      <alignment horizontal="righ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64" xfId="0" applyFont="1" applyFill="1" applyBorder="1" applyAlignment="1">
      <alignment vertical="center" wrapText="1"/>
    </xf>
    <xf numFmtId="0" fontId="62" fillId="0" borderId="46" xfId="0" applyFont="1" applyFill="1" applyBorder="1" applyAlignment="1">
      <alignment vertical="center" wrapText="1"/>
    </xf>
    <xf numFmtId="0" fontId="62" fillId="0" borderId="65" xfId="0" applyFont="1" applyFill="1" applyBorder="1" applyAlignment="1">
      <alignment vertical="center" wrapText="1"/>
    </xf>
    <xf numFmtId="0" fontId="62" fillId="0" borderId="67" xfId="0" applyFont="1" applyFill="1" applyBorder="1" applyAlignment="1">
      <alignment horizontal="center" vertical="center" wrapText="1"/>
    </xf>
    <xf numFmtId="0" fontId="62" fillId="0" borderId="41"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62" fillId="0" borderId="33" xfId="0" applyFont="1" applyFill="1" applyBorder="1" applyAlignment="1">
      <alignment horizontal="left" vertical="top" wrapText="1"/>
    </xf>
    <xf numFmtId="0" fontId="62" fillId="0" borderId="72" xfId="0" applyFont="1" applyFill="1" applyBorder="1" applyAlignment="1">
      <alignment horizontal="left" vertical="top" wrapText="1"/>
    </xf>
    <xf numFmtId="0" fontId="62" fillId="0" borderId="71" xfId="0" applyFont="1" applyFill="1" applyBorder="1" applyAlignment="1">
      <alignment horizontal="left" vertical="top" wrapText="1"/>
    </xf>
    <xf numFmtId="0" fontId="62" fillId="0" borderId="33" xfId="0" applyFont="1" applyFill="1" applyBorder="1" applyAlignment="1">
      <alignment vertical="top" wrapText="1"/>
    </xf>
    <xf numFmtId="0" fontId="62" fillId="0" borderId="33" xfId="0" applyFont="1" applyFill="1" applyBorder="1" applyAlignment="1">
      <alignment vertical="center" wrapText="1"/>
    </xf>
    <xf numFmtId="0" fontId="62" fillId="0" borderId="69" xfId="0" applyFont="1" applyFill="1" applyBorder="1" applyAlignment="1">
      <alignment horizontal="left" vertical="top" wrapText="1"/>
    </xf>
    <xf numFmtId="0" fontId="62" fillId="37" borderId="21" xfId="0" applyFont="1" applyFill="1" applyBorder="1" applyAlignment="1">
      <alignment horizontal="center" vertical="top" wrapText="1"/>
    </xf>
    <xf numFmtId="0" fontId="62" fillId="0" borderId="74" xfId="0" applyFont="1" applyFill="1" applyBorder="1" applyAlignment="1">
      <alignment horizontal="left" vertical="center"/>
    </xf>
    <xf numFmtId="0" fontId="62" fillId="0" borderId="94" xfId="0" applyFont="1" applyFill="1" applyBorder="1" applyAlignment="1">
      <alignment horizontal="center" vertical="center" wrapText="1"/>
    </xf>
    <xf numFmtId="0" fontId="62" fillId="37" borderId="13" xfId="0" applyFont="1" applyFill="1" applyBorder="1" applyAlignment="1">
      <alignment horizontal="center" vertical="center" wrapText="1"/>
    </xf>
    <xf numFmtId="0" fontId="62" fillId="37" borderId="73" xfId="0" applyFont="1" applyFill="1" applyBorder="1" applyAlignment="1">
      <alignment horizontal="center" vertical="center" wrapText="1"/>
    </xf>
    <xf numFmtId="0" fontId="62" fillId="0" borderId="76" xfId="0" applyFont="1" applyFill="1" applyBorder="1" applyAlignment="1">
      <alignment vertical="center"/>
    </xf>
    <xf numFmtId="0" fontId="62" fillId="0" borderId="33" xfId="0" applyFont="1" applyFill="1" applyBorder="1" applyAlignment="1">
      <alignment horizontal="center" vertical="center"/>
    </xf>
    <xf numFmtId="0" fontId="62" fillId="0" borderId="51" xfId="0" applyFont="1" applyFill="1" applyBorder="1" applyAlignment="1">
      <alignment horizontal="center" vertical="center" wrapText="1"/>
    </xf>
    <xf numFmtId="0" fontId="62" fillId="0" borderId="71"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77" xfId="0" applyFont="1" applyFill="1" applyBorder="1" applyAlignment="1">
      <alignment horizontal="center" vertical="center" wrapText="1"/>
    </xf>
    <xf numFmtId="0" fontId="62" fillId="0" borderId="51" xfId="0" applyFont="1" applyFill="1" applyBorder="1" applyAlignment="1">
      <alignment vertical="center" wrapText="1"/>
    </xf>
    <xf numFmtId="0" fontId="62" fillId="0" borderId="72" xfId="0" applyFont="1" applyFill="1" applyBorder="1" applyAlignment="1">
      <alignment vertical="center" wrapText="1"/>
    </xf>
    <xf numFmtId="0" fontId="62" fillId="0" borderId="51" xfId="0" applyFont="1" applyFill="1" applyBorder="1" applyAlignment="1">
      <alignment horizontal="left" vertical="center" wrapText="1"/>
    </xf>
    <xf numFmtId="0" fontId="62" fillId="0" borderId="72" xfId="0" applyFont="1" applyFill="1" applyBorder="1" applyAlignment="1">
      <alignment horizontal="left" vertical="center" wrapText="1"/>
    </xf>
    <xf numFmtId="0" fontId="62" fillId="0" borderId="70" xfId="0" applyFont="1" applyFill="1" applyBorder="1" applyAlignment="1">
      <alignment horizontal="left" vertical="center" wrapText="1"/>
    </xf>
    <xf numFmtId="0" fontId="62" fillId="0" borderId="33" xfId="0" applyFont="1" applyFill="1" applyBorder="1" applyAlignment="1">
      <alignment horizontal="left" vertical="center" wrapText="1"/>
    </xf>
    <xf numFmtId="0" fontId="62" fillId="0" borderId="39" xfId="0" applyFont="1" applyFill="1" applyBorder="1" applyAlignment="1">
      <alignment horizontal="justify" vertical="top" wrapText="1"/>
    </xf>
    <xf numFmtId="0" fontId="62" fillId="37" borderId="25" xfId="0" applyFont="1" applyFill="1" applyBorder="1" applyAlignment="1">
      <alignment horizontal="center" vertical="top" wrapText="1"/>
    </xf>
    <xf numFmtId="0" fontId="62" fillId="0" borderId="69" xfId="0" applyFont="1" applyFill="1" applyBorder="1" applyAlignment="1">
      <alignment horizontal="left" vertical="center" wrapText="1"/>
    </xf>
    <xf numFmtId="0" fontId="62" fillId="36" borderId="39" xfId="0" applyFont="1" applyFill="1" applyBorder="1" applyAlignment="1">
      <alignment horizontal="left" vertical="center" wrapText="1"/>
    </xf>
    <xf numFmtId="0" fontId="62" fillId="37" borderId="75" xfId="0" applyFont="1" applyFill="1" applyBorder="1" applyAlignment="1">
      <alignment horizontal="left" vertical="center" wrapText="1"/>
    </xf>
    <xf numFmtId="0" fontId="62" fillId="0" borderId="39" xfId="0" applyFont="1" applyFill="1" applyBorder="1" applyAlignment="1">
      <alignment horizontal="left" vertical="top" wrapText="1"/>
    </xf>
    <xf numFmtId="0" fontId="62" fillId="0" borderId="33" xfId="0" applyFont="1" applyFill="1" applyBorder="1" applyAlignment="1">
      <alignment horizontal="justify" vertical="top" wrapText="1"/>
    </xf>
    <xf numFmtId="0" fontId="62" fillId="0" borderId="40" xfId="0" applyFont="1" applyFill="1" applyBorder="1" applyAlignment="1">
      <alignment horizontal="justify" vertical="top" wrapText="1"/>
    </xf>
    <xf numFmtId="0" fontId="62" fillId="0" borderId="43" xfId="0" applyFont="1" applyFill="1" applyBorder="1" applyAlignment="1">
      <alignment horizontal="justify" vertical="top" wrapText="1"/>
    </xf>
    <xf numFmtId="0" fontId="62" fillId="0" borderId="81" xfId="0" applyFont="1" applyFill="1" applyBorder="1" applyAlignment="1">
      <alignment horizontal="justify" vertical="top" wrapText="1"/>
    </xf>
    <xf numFmtId="0" fontId="62" fillId="0" borderId="21" xfId="0" applyFont="1" applyFill="1" applyBorder="1" applyAlignment="1">
      <alignment horizontal="left" vertical="top" wrapText="1"/>
    </xf>
    <xf numFmtId="0" fontId="62" fillId="0" borderId="39" xfId="0" applyFont="1" applyFill="1" applyBorder="1" applyAlignment="1">
      <alignment vertical="top" shrinkToFit="1"/>
    </xf>
    <xf numFmtId="0" fontId="62" fillId="0" borderId="78" xfId="0" applyFont="1" applyFill="1" applyBorder="1" applyAlignment="1">
      <alignment horizontal="left" vertical="center" wrapText="1"/>
    </xf>
    <xf numFmtId="0" fontId="62" fillId="36" borderId="43" xfId="0" applyFont="1" applyFill="1" applyBorder="1" applyAlignment="1">
      <alignment horizontal="left" vertical="center" wrapText="1"/>
    </xf>
    <xf numFmtId="0" fontId="62" fillId="37" borderId="81" xfId="0" applyFont="1" applyFill="1" applyBorder="1" applyAlignment="1">
      <alignment horizontal="left" vertical="center" wrapText="1"/>
    </xf>
    <xf numFmtId="0" fontId="62" fillId="0" borderId="64" xfId="0" applyFont="1" applyFill="1" applyBorder="1" applyAlignment="1">
      <alignment horizontal="center" vertical="center" wrapText="1"/>
    </xf>
    <xf numFmtId="0" fontId="62" fillId="0" borderId="46"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2" fillId="0" borderId="44" xfId="0" applyFont="1" applyFill="1" applyBorder="1" applyAlignment="1">
      <alignment horizontal="justify" vertical="top" wrapText="1"/>
    </xf>
    <xf numFmtId="0" fontId="62" fillId="0" borderId="44" xfId="0" applyFont="1" applyFill="1" applyBorder="1" applyAlignment="1">
      <alignment horizontal="left" vertical="top" wrapText="1"/>
    </xf>
    <xf numFmtId="0" fontId="62" fillId="0" borderId="45" xfId="0" applyFont="1" applyFill="1" applyBorder="1" applyAlignment="1">
      <alignment horizontal="justify" vertical="top" wrapText="1"/>
    </xf>
    <xf numFmtId="0" fontId="62" fillId="0" borderId="20" xfId="0" applyFont="1" applyFill="1" applyBorder="1" applyAlignment="1">
      <alignment horizontal="left" vertical="top" wrapText="1"/>
    </xf>
    <xf numFmtId="0" fontId="62" fillId="0" borderId="44" xfId="0" applyFont="1" applyFill="1" applyBorder="1" applyAlignment="1">
      <alignment vertical="top" shrinkToFit="1"/>
    </xf>
    <xf numFmtId="0" fontId="62" fillId="37" borderId="20" xfId="0" applyFont="1" applyFill="1" applyBorder="1" applyAlignment="1">
      <alignment horizontal="center" vertical="top" wrapText="1"/>
    </xf>
    <xf numFmtId="0" fontId="62" fillId="0" borderId="69" xfId="0" applyFont="1" applyFill="1" applyBorder="1" applyAlignment="1">
      <alignment horizontal="center" vertical="center" wrapText="1"/>
    </xf>
    <xf numFmtId="0" fontId="62" fillId="0" borderId="70" xfId="0" applyFont="1" applyFill="1" applyBorder="1" applyAlignment="1">
      <alignment horizontal="center" vertical="center" wrapText="1"/>
    </xf>
    <xf numFmtId="0" fontId="62" fillId="38" borderId="33" xfId="0" applyFont="1" applyFill="1" applyBorder="1" applyAlignment="1">
      <alignment horizontal="center" vertical="top" wrapText="1"/>
    </xf>
    <xf numFmtId="0" fontId="62" fillId="38" borderId="33" xfId="0" applyFont="1" applyFill="1" applyBorder="1" applyAlignment="1">
      <alignment horizontal="center" vertical="center" wrapText="1"/>
    </xf>
    <xf numFmtId="0" fontId="62" fillId="38" borderId="51" xfId="0" applyFont="1" applyFill="1" applyBorder="1" applyAlignment="1">
      <alignment horizontal="center" vertical="center" wrapText="1"/>
    </xf>
    <xf numFmtId="0" fontId="62" fillId="37" borderId="33" xfId="0" applyFont="1" applyFill="1" applyBorder="1" applyAlignment="1">
      <alignment horizontal="center" vertical="center" wrapText="1"/>
    </xf>
    <xf numFmtId="0" fontId="62" fillId="0" borderId="79" xfId="0" applyFont="1" applyFill="1" applyBorder="1" applyAlignment="1">
      <alignment horizontal="left" vertical="center" wrapText="1"/>
    </xf>
    <xf numFmtId="0" fontId="62" fillId="36" borderId="44" xfId="0" applyFont="1" applyFill="1" applyBorder="1" applyAlignment="1">
      <alignment horizontal="left" vertical="center" wrapText="1"/>
    </xf>
    <xf numFmtId="0" fontId="62" fillId="37" borderId="80" xfId="0" applyFont="1" applyFill="1" applyBorder="1" applyAlignment="1">
      <alignment horizontal="left" vertical="center" wrapText="1"/>
    </xf>
    <xf numFmtId="0" fontId="62" fillId="0" borderId="78" xfId="0" applyFont="1" applyFill="1" applyBorder="1" applyAlignment="1">
      <alignment horizontal="center" vertical="center" wrapText="1"/>
    </xf>
    <xf numFmtId="0" fontId="62" fillId="0" borderId="40" xfId="0" applyFont="1" applyFill="1" applyBorder="1" applyAlignment="1">
      <alignment horizontal="left" vertical="center" wrapText="1"/>
    </xf>
    <xf numFmtId="0" fontId="62" fillId="37" borderId="39" xfId="0" applyFont="1" applyFill="1" applyBorder="1" applyAlignment="1">
      <alignment vertical="center" wrapText="1"/>
    </xf>
    <xf numFmtId="0" fontId="62" fillId="37" borderId="75" xfId="0" applyFont="1" applyFill="1" applyBorder="1" applyAlignment="1">
      <alignment vertical="center" wrapText="1"/>
    </xf>
    <xf numFmtId="0" fontId="62" fillId="0" borderId="79" xfId="0" applyFont="1" applyFill="1" applyBorder="1" applyAlignment="1">
      <alignment horizontal="center" vertical="center" wrapText="1"/>
    </xf>
    <xf numFmtId="0" fontId="62" fillId="0" borderId="45" xfId="0" applyFont="1" applyFill="1" applyBorder="1" applyAlignment="1">
      <alignment horizontal="left" vertical="center" wrapText="1"/>
    </xf>
    <xf numFmtId="0" fontId="62" fillId="0" borderId="73" xfId="0" applyFont="1" applyFill="1" applyBorder="1" applyAlignment="1">
      <alignment horizontal="center" vertical="center" wrapText="1"/>
    </xf>
    <xf numFmtId="0" fontId="62" fillId="0" borderId="82" xfId="0" applyFont="1" applyFill="1" applyBorder="1" applyAlignment="1">
      <alignment horizontal="center" vertical="center" wrapText="1"/>
    </xf>
    <xf numFmtId="0" fontId="62" fillId="37" borderId="83" xfId="0" applyFont="1" applyFill="1" applyBorder="1" applyAlignment="1">
      <alignment vertical="center" wrapText="1"/>
    </xf>
    <xf numFmtId="0" fontId="62" fillId="37" borderId="84" xfId="0" applyFont="1" applyFill="1" applyBorder="1" applyAlignment="1">
      <alignment vertical="center" wrapText="1"/>
    </xf>
    <xf numFmtId="0" fontId="62" fillId="0" borderId="86" xfId="0" applyFont="1" applyFill="1" applyBorder="1" applyAlignment="1">
      <alignment horizontal="center" vertical="center" wrapText="1"/>
    </xf>
    <xf numFmtId="0" fontId="62" fillId="0" borderId="87" xfId="0" applyFont="1" applyFill="1" applyBorder="1" applyAlignment="1">
      <alignment horizontal="center" vertical="center" wrapText="1"/>
    </xf>
    <xf numFmtId="0" fontId="62" fillId="0" borderId="88" xfId="0" applyFont="1" applyFill="1" applyBorder="1" applyAlignment="1">
      <alignment horizontal="center" vertical="center" wrapText="1"/>
    </xf>
    <xf numFmtId="0" fontId="62" fillId="38" borderId="83" xfId="0" applyFont="1" applyFill="1" applyBorder="1" applyAlignment="1">
      <alignment horizontal="justify" vertical="top" wrapText="1"/>
    </xf>
    <xf numFmtId="0" fontId="62" fillId="38" borderId="84" xfId="0" applyFont="1" applyFill="1" applyBorder="1" applyAlignment="1">
      <alignment horizontal="justify" vertical="top" wrapText="1"/>
    </xf>
    <xf numFmtId="0" fontId="62" fillId="38" borderId="89" xfId="0" applyFont="1" applyFill="1" applyBorder="1" applyAlignment="1">
      <alignment horizontal="justify" vertical="top" wrapText="1"/>
    </xf>
    <xf numFmtId="0" fontId="62" fillId="38" borderId="90" xfId="0" applyFont="1" applyFill="1" applyBorder="1" applyAlignment="1">
      <alignment horizontal="justify" vertical="top" wrapText="1"/>
    </xf>
    <xf numFmtId="0" fontId="62" fillId="37" borderId="89" xfId="0" applyFont="1" applyFill="1" applyBorder="1" applyAlignment="1">
      <alignment vertical="center"/>
    </xf>
    <xf numFmtId="0" fontId="62" fillId="37" borderId="95" xfId="0" applyFont="1" applyFill="1" applyBorder="1" applyAlignment="1">
      <alignment vertical="center"/>
    </xf>
    <xf numFmtId="0" fontId="62" fillId="0" borderId="91" xfId="0" applyFont="1" applyFill="1" applyBorder="1" applyAlignment="1">
      <alignment horizontal="left" vertical="center"/>
    </xf>
    <xf numFmtId="0" fontId="62" fillId="0" borderId="96" xfId="0" applyFont="1" applyFill="1" applyBorder="1" applyAlignment="1">
      <alignment horizontal="center" vertical="center" wrapText="1"/>
    </xf>
    <xf numFmtId="0" fontId="62" fillId="37" borderId="89" xfId="0" applyFont="1" applyFill="1" applyBorder="1" applyAlignment="1">
      <alignment horizontal="center" vertical="center" wrapText="1"/>
    </xf>
    <xf numFmtId="0" fontId="62" fillId="37" borderId="95" xfId="0" applyFont="1" applyFill="1" applyBorder="1" applyAlignment="1">
      <alignment horizontal="center" vertical="center" wrapText="1"/>
    </xf>
    <xf numFmtId="0" fontId="62" fillId="0" borderId="0" xfId="0" applyFont="1" applyFill="1" applyBorder="1" applyAlignment="1">
      <alignment horizontal="justify" vertical="top" wrapText="1"/>
    </xf>
    <xf numFmtId="0" fontId="47" fillId="0" borderId="0" xfId="0" applyFont="1" applyFill="1" applyAlignment="1">
      <alignment vertical="center"/>
    </xf>
    <xf numFmtId="0" fontId="62" fillId="0" borderId="59" xfId="0" applyFont="1" applyFill="1" applyBorder="1" applyAlignment="1">
      <alignment horizontal="center"/>
    </xf>
    <xf numFmtId="0" fontId="62" fillId="0" borderId="97" xfId="0" quotePrefix="1" applyFont="1" applyFill="1" applyBorder="1" applyAlignment="1">
      <alignment horizontal="center" vertical="top"/>
    </xf>
    <xf numFmtId="0" fontId="62" fillId="0" borderId="63" xfId="0" quotePrefix="1" applyFont="1" applyFill="1" applyBorder="1" applyAlignment="1">
      <alignment horizontal="center" vertical="center"/>
    </xf>
    <xf numFmtId="0" fontId="62" fillId="7" borderId="61" xfId="0" quotePrefix="1" applyFont="1" applyFill="1" applyBorder="1" applyAlignment="1">
      <alignment horizontal="center" vertical="top"/>
    </xf>
    <xf numFmtId="0" fontId="47" fillId="0" borderId="59" xfId="0" applyFont="1" applyBorder="1" applyAlignment="1">
      <alignment horizontal="center"/>
    </xf>
    <xf numFmtId="0" fontId="62" fillId="0" borderId="93" xfId="0" quotePrefix="1" applyFont="1" applyFill="1" applyBorder="1" applyAlignment="1">
      <alignment horizontal="center" vertical="top"/>
    </xf>
    <xf numFmtId="0" fontId="62" fillId="0" borderId="92" xfId="0" quotePrefix="1" applyFont="1" applyFill="1" applyBorder="1" applyAlignment="1">
      <alignment horizontal="center" vertical="center"/>
    </xf>
    <xf numFmtId="0" fontId="62" fillId="0" borderId="61" xfId="0" quotePrefix="1" applyFont="1" applyFill="1" applyBorder="1" applyAlignment="1">
      <alignment horizontal="center" vertical="top" wrapText="1"/>
    </xf>
    <xf numFmtId="0" fontId="62" fillId="0" borderId="98" xfId="0" applyFont="1" applyFill="1" applyBorder="1" applyAlignment="1">
      <alignment vertical="center"/>
    </xf>
    <xf numFmtId="0" fontId="62" fillId="0" borderId="61" xfId="0" applyFont="1" applyFill="1" applyBorder="1" applyAlignment="1">
      <alignment horizontal="center" vertical="center"/>
    </xf>
    <xf numFmtId="0" fontId="62" fillId="0" borderId="67" xfId="0" applyFont="1" applyFill="1" applyBorder="1" applyAlignment="1"/>
    <xf numFmtId="0" fontId="62" fillId="0" borderId="42" xfId="0" applyFont="1" applyBorder="1" applyAlignment="1">
      <alignment wrapText="1"/>
    </xf>
    <xf numFmtId="0" fontId="62" fillId="0" borderId="81" xfId="0" applyFont="1" applyBorder="1" applyAlignment="1">
      <alignment horizontal="left" vertical="top" wrapText="1"/>
    </xf>
    <xf numFmtId="0" fontId="47" fillId="0" borderId="69" xfId="0" applyFont="1" applyBorder="1" applyAlignment="1">
      <alignment wrapText="1"/>
    </xf>
    <xf numFmtId="0" fontId="62" fillId="0" borderId="51" xfId="0" applyFont="1" applyFill="1" applyBorder="1" applyAlignment="1">
      <alignment horizontal="justify" vertical="top" wrapText="1"/>
    </xf>
    <xf numFmtId="0" fontId="62" fillId="0" borderId="70" xfId="0" applyFont="1" applyFill="1" applyBorder="1" applyAlignment="1">
      <alignment horizontal="justify" vertical="center" wrapText="1"/>
    </xf>
    <xf numFmtId="0" fontId="62" fillId="0" borderId="72" xfId="0" applyFont="1" applyFill="1" applyBorder="1" applyAlignment="1">
      <alignment horizontal="justify" vertical="center" wrapText="1"/>
    </xf>
    <xf numFmtId="0" fontId="62" fillId="0" borderId="71" xfId="0" applyFont="1" applyFill="1" applyBorder="1" applyAlignment="1">
      <alignment horizontal="justify" vertical="center" wrapText="1"/>
    </xf>
    <xf numFmtId="0" fontId="62" fillId="0" borderId="69" xfId="0" applyFont="1" applyFill="1" applyBorder="1" applyAlignment="1">
      <alignment wrapText="1"/>
    </xf>
    <xf numFmtId="0" fontId="62" fillId="0" borderId="73" xfId="0" applyFont="1" applyFill="1" applyBorder="1" applyAlignment="1">
      <alignment vertical="top" wrapText="1"/>
    </xf>
    <xf numFmtId="0" fontId="62" fillId="0" borderId="73" xfId="0" applyFont="1" applyFill="1" applyBorder="1" applyAlignment="1">
      <alignment vertical="center" wrapText="1"/>
    </xf>
    <xf numFmtId="0" fontId="62" fillId="37" borderId="39" xfId="0" applyFont="1" applyFill="1" applyBorder="1" applyAlignment="1">
      <alignment horizontal="center" vertical="top" wrapText="1"/>
    </xf>
    <xf numFmtId="0" fontId="62" fillId="37" borderId="75" xfId="0" applyFont="1" applyFill="1" applyBorder="1" applyAlignment="1">
      <alignment horizontal="center" vertical="top" wrapText="1"/>
    </xf>
    <xf numFmtId="0" fontId="62" fillId="0" borderId="78" xfId="0" applyFont="1" applyFill="1" applyBorder="1" applyAlignment="1">
      <alignment vertical="center"/>
    </xf>
    <xf numFmtId="0" fontId="62" fillId="0" borderId="39" xfId="0" applyFont="1" applyFill="1" applyBorder="1" applyAlignment="1">
      <alignment horizontal="center" vertical="center" wrapText="1"/>
    </xf>
    <xf numFmtId="0" fontId="62" fillId="37" borderId="39" xfId="0" applyFont="1" applyFill="1" applyBorder="1" applyAlignment="1">
      <alignment horizontal="center" vertical="center" wrapText="1"/>
    </xf>
    <xf numFmtId="0" fontId="62" fillId="37" borderId="75" xfId="0" applyFont="1" applyFill="1" applyBorder="1" applyAlignment="1">
      <alignment horizontal="center" vertical="center" wrapText="1"/>
    </xf>
    <xf numFmtId="0" fontId="62" fillId="0" borderId="78" xfId="0" applyFont="1" applyFill="1" applyBorder="1" applyAlignment="1"/>
    <xf numFmtId="0" fontId="62" fillId="0" borderId="44" xfId="0" applyFont="1" applyFill="1" applyBorder="1" applyAlignment="1">
      <alignment horizontal="left" vertical="center"/>
    </xf>
    <xf numFmtId="0" fontId="62" fillId="0" borderId="81" xfId="0" applyFont="1" applyFill="1" applyBorder="1" applyAlignment="1">
      <alignment vertical="center" wrapText="1"/>
    </xf>
    <xf numFmtId="0" fontId="62" fillId="0" borderId="78" xfId="0" applyFont="1" applyBorder="1" applyAlignment="1">
      <alignment wrapText="1"/>
    </xf>
    <xf numFmtId="0" fontId="62" fillId="0" borderId="39" xfId="0" applyFont="1" applyBorder="1" applyAlignment="1">
      <alignment vertical="top" wrapText="1"/>
    </xf>
    <xf numFmtId="0" fontId="47" fillId="0" borderId="78" xfId="0" applyFont="1" applyBorder="1" applyAlignment="1">
      <alignment wrapText="1"/>
    </xf>
    <xf numFmtId="0" fontId="62" fillId="37" borderId="43" xfId="0" applyFont="1" applyFill="1" applyBorder="1" applyAlignment="1">
      <alignment horizontal="center" vertical="top" wrapText="1"/>
    </xf>
    <xf numFmtId="0" fontId="62" fillId="37" borderId="81" xfId="0" applyFont="1" applyFill="1" applyBorder="1" applyAlignment="1">
      <alignment horizontal="center" vertical="top" wrapText="1"/>
    </xf>
    <xf numFmtId="0" fontId="62" fillId="0" borderId="44" xfId="0" applyFont="1" applyFill="1" applyBorder="1" applyAlignment="1">
      <alignment horizontal="center" vertical="center" wrapText="1"/>
    </xf>
    <xf numFmtId="0" fontId="62" fillId="37" borderId="44" xfId="0" applyFont="1" applyFill="1" applyBorder="1" applyAlignment="1">
      <alignment horizontal="center" vertical="center" wrapText="1"/>
    </xf>
    <xf numFmtId="0" fontId="62" fillId="37" borderId="80" xfId="0" applyFont="1" applyFill="1" applyBorder="1" applyAlignment="1">
      <alignment horizontal="center" vertical="center" wrapText="1"/>
    </xf>
    <xf numFmtId="0" fontId="62" fillId="0" borderId="33" xfId="0" applyFont="1" applyFill="1" applyBorder="1" applyAlignment="1">
      <alignment horizontal="left" vertical="center"/>
    </xf>
    <xf numFmtId="0" fontId="62" fillId="0" borderId="43" xfId="0" applyFont="1" applyBorder="1" applyAlignment="1">
      <alignment vertical="top" wrapText="1"/>
    </xf>
    <xf numFmtId="0" fontId="62" fillId="0" borderId="80" xfId="0" applyFont="1" applyFill="1" applyBorder="1" applyAlignment="1">
      <alignment vertical="center" wrapText="1"/>
    </xf>
    <xf numFmtId="0" fontId="62" fillId="0" borderId="44" xfId="0" applyFont="1" applyBorder="1" applyAlignment="1">
      <alignment vertical="top" wrapText="1"/>
    </xf>
    <xf numFmtId="0" fontId="62" fillId="37" borderId="44" xfId="0" applyFont="1" applyFill="1" applyBorder="1" applyAlignment="1">
      <alignment horizontal="center" vertical="top" wrapText="1"/>
    </xf>
    <xf numFmtId="0" fontId="62" fillId="37" borderId="80" xfId="0" applyFont="1" applyFill="1" applyBorder="1" applyAlignment="1">
      <alignment horizontal="center" vertical="top" wrapText="1"/>
    </xf>
    <xf numFmtId="0" fontId="62" fillId="38" borderId="51" xfId="0" applyFont="1" applyFill="1" applyBorder="1" applyAlignment="1">
      <alignment horizontal="center" vertical="top" wrapText="1"/>
    </xf>
    <xf numFmtId="0" fontId="62" fillId="38" borderId="72" xfId="0" applyFont="1" applyFill="1" applyBorder="1" applyAlignment="1">
      <alignment horizontal="center" vertical="center" wrapText="1"/>
    </xf>
    <xf numFmtId="0" fontId="62" fillId="0" borderId="43" xfId="0" applyFont="1" applyFill="1" applyBorder="1" applyAlignment="1">
      <alignment horizontal="center" vertical="center" wrapText="1"/>
    </xf>
    <xf numFmtId="0" fontId="62" fillId="37" borderId="43" xfId="0" applyFont="1" applyFill="1" applyBorder="1" applyAlignment="1">
      <alignment horizontal="center" vertical="center" wrapText="1"/>
    </xf>
    <xf numFmtId="0" fontId="62" fillId="37" borderId="81" xfId="0" applyFont="1" applyFill="1" applyBorder="1" applyAlignment="1">
      <alignment horizontal="center" vertical="center" wrapText="1"/>
    </xf>
    <xf numFmtId="0" fontId="62" fillId="0" borderId="74" xfId="0" applyFont="1" applyFill="1" applyBorder="1" applyAlignment="1">
      <alignment vertical="center"/>
    </xf>
    <xf numFmtId="0" fontId="62" fillId="0" borderId="33" xfId="0" applyFont="1" applyFill="1" applyBorder="1" applyAlignment="1">
      <alignment horizontal="center" vertical="center" wrapText="1"/>
    </xf>
    <xf numFmtId="0" fontId="62" fillId="0" borderId="82" xfId="0" applyFont="1" applyFill="1" applyBorder="1" applyAlignment="1">
      <alignment vertical="center"/>
    </xf>
    <xf numFmtId="0" fontId="62" fillId="38" borderId="89" xfId="0" applyFont="1" applyFill="1" applyBorder="1" applyAlignment="1">
      <alignment vertical="center"/>
    </xf>
    <xf numFmtId="0" fontId="62" fillId="38" borderId="95" xfId="0" applyFont="1" applyFill="1" applyBorder="1" applyAlignment="1">
      <alignment vertical="center"/>
    </xf>
    <xf numFmtId="0" fontId="62" fillId="0" borderId="82" xfId="0" applyFont="1" applyBorder="1">
      <alignment vertical="center"/>
    </xf>
    <xf numFmtId="0" fontId="62" fillId="38" borderId="95" xfId="0" applyFont="1" applyFill="1" applyBorder="1">
      <alignment vertical="center"/>
    </xf>
    <xf numFmtId="0" fontId="47" fillId="0" borderId="82" xfId="0" applyFont="1" applyBorder="1">
      <alignment vertical="center"/>
    </xf>
    <xf numFmtId="0" fontId="62" fillId="38" borderId="99" xfId="0" applyFont="1" applyFill="1" applyBorder="1" applyAlignment="1">
      <alignment vertical="center"/>
    </xf>
    <xf numFmtId="0" fontId="62" fillId="0" borderId="100" xfId="0" applyFont="1" applyFill="1" applyBorder="1" applyAlignment="1">
      <alignment vertical="center"/>
    </xf>
    <xf numFmtId="0" fontId="62" fillId="38" borderId="101" xfId="0" applyFont="1" applyFill="1" applyBorder="1" applyAlignment="1">
      <alignment vertical="center"/>
    </xf>
    <xf numFmtId="0" fontId="62" fillId="0" borderId="91" xfId="0" applyFont="1" applyFill="1" applyBorder="1" applyAlignment="1">
      <alignment vertical="center"/>
    </xf>
    <xf numFmtId="0" fontId="62" fillId="0" borderId="89" xfId="0" applyFont="1" applyFill="1" applyBorder="1" applyAlignment="1">
      <alignment horizontal="center" vertical="center" wrapText="1"/>
    </xf>
    <xf numFmtId="0" fontId="65" fillId="0" borderId="0" xfId="0" applyFont="1" applyFill="1" applyAlignment="1">
      <alignment horizontal="center" vertical="center"/>
    </xf>
    <xf numFmtId="0" fontId="65" fillId="0" borderId="0" xfId="0" applyFont="1" applyFill="1" applyAlignment="1">
      <alignment vertical="center"/>
    </xf>
    <xf numFmtId="0" fontId="66" fillId="0" borderId="0" xfId="0" applyFont="1" applyFill="1" applyBorder="1" applyAlignment="1">
      <alignment horizontal="left"/>
    </xf>
    <xf numFmtId="0" fontId="65" fillId="0" borderId="13" xfId="0" applyFont="1" applyFill="1" applyBorder="1" applyAlignment="1">
      <alignment horizontal="center" vertical="center"/>
    </xf>
    <xf numFmtId="0" fontId="65" fillId="38" borderId="13" xfId="0" applyFont="1" applyFill="1" applyBorder="1" applyAlignment="1">
      <alignment horizontal="center" vertical="center"/>
    </xf>
    <xf numFmtId="0" fontId="65" fillId="0" borderId="0" xfId="0" applyFont="1" applyFill="1" applyBorder="1" applyAlignment="1">
      <alignment horizontal="left" vertical="top" wrapText="1"/>
    </xf>
    <xf numFmtId="178" fontId="65" fillId="38" borderId="13"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38" borderId="21" xfId="0" applyFont="1" applyFill="1" applyBorder="1" applyAlignment="1">
      <alignment horizontal="center" vertical="center"/>
    </xf>
    <xf numFmtId="0" fontId="65" fillId="38" borderId="20" xfId="0" applyFont="1" applyFill="1" applyBorder="1" applyAlignment="1">
      <alignment horizontal="center" vertical="center"/>
    </xf>
    <xf numFmtId="0" fontId="65" fillId="0" borderId="13" xfId="0" applyFont="1" applyFill="1" applyBorder="1" applyAlignment="1">
      <alignment horizontal="center" vertical="center" wrapText="1"/>
    </xf>
    <xf numFmtId="179" fontId="65" fillId="38" borderId="13" xfId="0" applyNumberFormat="1" applyFont="1" applyFill="1" applyBorder="1" applyAlignment="1">
      <alignment horizontal="center" vertical="center"/>
    </xf>
    <xf numFmtId="178" fontId="65" fillId="38" borderId="21" xfId="0" applyNumberFormat="1" applyFont="1" applyFill="1" applyBorder="1" applyAlignment="1">
      <alignment horizontal="center" vertical="center"/>
    </xf>
    <xf numFmtId="178" fontId="65" fillId="38" borderId="20" xfId="0" applyNumberFormat="1" applyFont="1" applyFill="1" applyBorder="1" applyAlignment="1">
      <alignment horizontal="center" vertical="center"/>
    </xf>
    <xf numFmtId="0" fontId="67" fillId="0" borderId="0" xfId="0" applyFont="1" applyFill="1" applyAlignment="1">
      <alignment vertical="center"/>
    </xf>
    <xf numFmtId="0" fontId="66" fillId="0" borderId="0" xfId="0" applyFont="1" applyFill="1" applyAlignment="1">
      <alignment horizontal="left" vertical="center"/>
    </xf>
    <xf numFmtId="0" fontId="65" fillId="0" borderId="33" xfId="0" applyFont="1" applyFill="1" applyBorder="1" applyAlignment="1">
      <alignment horizontal="center" vertical="center"/>
    </xf>
    <xf numFmtId="0" fontId="65" fillId="0" borderId="33" xfId="0" applyFont="1" applyFill="1" applyBorder="1" applyAlignment="1">
      <alignment horizontal="center" vertical="top"/>
    </xf>
    <xf numFmtId="0" fontId="65" fillId="0" borderId="38" xfId="0" applyFont="1" applyFill="1" applyBorder="1" applyAlignment="1">
      <alignment horizontal="left" vertical="top" wrapText="1"/>
    </xf>
    <xf numFmtId="0" fontId="65" fillId="38" borderId="33"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38" xfId="0" applyFont="1" applyFill="1" applyBorder="1" applyAlignment="1">
      <alignment horizontal="left" vertical="top"/>
    </xf>
    <xf numFmtId="0" fontId="65" fillId="0" borderId="25" xfId="0" applyFont="1" applyFill="1" applyBorder="1" applyAlignment="1">
      <alignment horizontal="center" vertical="center"/>
    </xf>
    <xf numFmtId="0" fontId="65" fillId="0" borderId="43" xfId="0" applyFont="1" applyFill="1" applyBorder="1" applyAlignment="1">
      <alignment horizontal="center" vertical="center"/>
    </xf>
    <xf numFmtId="178" fontId="65" fillId="38" borderId="33" xfId="0" applyNumberFormat="1" applyFont="1" applyFill="1" applyBorder="1" applyAlignment="1">
      <alignment horizontal="center" vertical="center"/>
    </xf>
    <xf numFmtId="0" fontId="65" fillId="38" borderId="40" xfId="0" applyFont="1" applyFill="1" applyBorder="1" applyAlignment="1">
      <alignment horizontal="center" vertical="center"/>
    </xf>
    <xf numFmtId="0" fontId="65" fillId="38" borderId="41" xfId="0" applyFont="1" applyFill="1" applyBorder="1" applyAlignment="1">
      <alignment horizontal="center" vertical="center"/>
    </xf>
    <xf numFmtId="0" fontId="65" fillId="38" borderId="42" xfId="0" applyFont="1" applyFill="1" applyBorder="1" applyAlignment="1">
      <alignment horizontal="center" vertical="center"/>
    </xf>
    <xf numFmtId="0" fontId="65" fillId="38" borderId="14" xfId="0" applyFont="1" applyFill="1" applyBorder="1" applyAlignment="1">
      <alignment horizontal="center" vertical="center"/>
    </xf>
    <xf numFmtId="0" fontId="65" fillId="38" borderId="0" xfId="0" applyFont="1" applyFill="1" applyBorder="1" applyAlignment="1">
      <alignment horizontal="center" vertical="center"/>
    </xf>
    <xf numFmtId="0" fontId="65" fillId="38" borderId="15" xfId="0" applyFont="1" applyFill="1" applyBorder="1" applyAlignment="1">
      <alignment horizontal="center" vertical="center"/>
    </xf>
    <xf numFmtId="0" fontId="65" fillId="38" borderId="43" xfId="0" applyFont="1" applyFill="1" applyBorder="1" applyAlignment="1">
      <alignment horizontal="center" vertical="center"/>
    </xf>
    <xf numFmtId="49" fontId="65" fillId="0" borderId="43" xfId="0" applyNumberFormat="1" applyFont="1" applyFill="1" applyBorder="1" applyAlignment="1">
      <alignment vertical="center"/>
    </xf>
    <xf numFmtId="0" fontId="65" fillId="0" borderId="44"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2"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19" xfId="0" applyFont="1" applyFill="1" applyBorder="1" applyAlignment="1">
      <alignment horizontal="center" vertical="center"/>
    </xf>
    <xf numFmtId="0" fontId="65" fillId="38" borderId="45" xfId="0" applyFont="1" applyFill="1" applyBorder="1" applyAlignment="1">
      <alignment horizontal="center" vertical="center"/>
    </xf>
    <xf numFmtId="0" fontId="65" fillId="38" borderId="46" xfId="0" applyFont="1" applyFill="1" applyBorder="1" applyAlignment="1">
      <alignment horizontal="center" vertical="center"/>
    </xf>
    <xf numFmtId="0" fontId="65" fillId="38" borderId="19" xfId="0" applyFont="1" applyFill="1" applyBorder="1" applyAlignment="1">
      <alignment horizontal="center" vertical="center"/>
    </xf>
    <xf numFmtId="0" fontId="65" fillId="0" borderId="13" xfId="0" applyFont="1" applyFill="1" applyBorder="1" applyAlignment="1">
      <alignment horizontal="center" vertical="top"/>
    </xf>
    <xf numFmtId="0" fontId="65" fillId="38" borderId="39" xfId="0" applyFont="1" applyFill="1" applyBorder="1" applyAlignment="1">
      <alignment horizontal="center" vertical="center"/>
    </xf>
    <xf numFmtId="0" fontId="65" fillId="38" borderId="44" xfId="0" applyFont="1" applyFill="1" applyBorder="1" applyAlignment="1">
      <alignment horizontal="center" vertical="center"/>
    </xf>
    <xf numFmtId="0" fontId="61" fillId="0" borderId="0" xfId="0" applyFont="1" applyFill="1" applyAlignment="1">
      <alignment horizontal="left" vertical="top"/>
    </xf>
    <xf numFmtId="0" fontId="65" fillId="0" borderId="45" xfId="0" applyFont="1" applyFill="1" applyBorder="1" applyAlignment="1">
      <alignment horizontal="center" vertical="top"/>
    </xf>
    <xf numFmtId="0" fontId="65" fillId="0" borderId="46" xfId="0" applyFont="1" applyFill="1" applyBorder="1" applyAlignment="1">
      <alignment horizontal="center" vertical="top"/>
    </xf>
    <xf numFmtId="0" fontId="65" fillId="0" borderId="0" xfId="0" applyFont="1" applyFill="1" applyBorder="1" applyAlignment="1">
      <alignment horizontal="center" vertical="top"/>
    </xf>
    <xf numFmtId="0" fontId="65" fillId="0" borderId="13" xfId="0" applyFont="1" applyFill="1" applyBorder="1" applyAlignment="1">
      <alignment horizontal="center" vertical="center" shrinkToFit="1"/>
    </xf>
    <xf numFmtId="0" fontId="65" fillId="0" borderId="51" xfId="0" applyFont="1" applyFill="1" applyBorder="1" applyAlignment="1">
      <alignment horizontal="center" vertical="center" shrinkToFit="1"/>
    </xf>
    <xf numFmtId="0" fontId="65" fillId="0" borderId="70"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3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47" xfId="0"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horizontal="center" vertical="center"/>
    </xf>
    <xf numFmtId="0" fontId="70" fillId="0" borderId="0" xfId="0" applyFont="1" applyFill="1" applyAlignment="1">
      <alignment horizontal="left"/>
    </xf>
    <xf numFmtId="0" fontId="68" fillId="0" borderId="13" xfId="0" applyFont="1" applyFill="1" applyBorder="1" applyAlignment="1">
      <alignment horizontal="center" vertical="center"/>
    </xf>
    <xf numFmtId="0" fontId="71" fillId="34" borderId="21" xfId="0" applyFont="1" applyFill="1" applyBorder="1" applyAlignment="1">
      <alignment horizontal="center" vertical="center" shrinkToFit="1"/>
    </xf>
    <xf numFmtId="0" fontId="68" fillId="38" borderId="13" xfId="0" applyFont="1" applyFill="1" applyBorder="1" applyAlignment="1">
      <alignment horizontal="center" vertical="center"/>
    </xf>
    <xf numFmtId="0" fontId="68" fillId="0" borderId="0" xfId="0" applyFont="1" applyFill="1" applyAlignment="1">
      <alignment horizontal="left"/>
    </xf>
    <xf numFmtId="0" fontId="71" fillId="0" borderId="0" xfId="0" applyFont="1" applyAlignment="1">
      <alignment horizontal="left" vertical="center" wrapText="1"/>
    </xf>
    <xf numFmtId="0" fontId="71" fillId="34" borderId="20" xfId="0" applyFont="1" applyFill="1" applyBorder="1" applyAlignment="1">
      <alignment horizontal="center" vertical="center" shrinkToFit="1"/>
    </xf>
    <xf numFmtId="0" fontId="71" fillId="0" borderId="0" xfId="0" applyFont="1" applyAlignment="1">
      <alignment horizontal="left" vertical="center"/>
    </xf>
    <xf numFmtId="0" fontId="68" fillId="0" borderId="21" xfId="0" applyFont="1" applyFill="1" applyBorder="1" applyAlignment="1">
      <alignment horizontal="center" vertical="center"/>
    </xf>
    <xf numFmtId="178" fontId="68" fillId="38" borderId="13" xfId="0" applyNumberFormat="1" applyFont="1" applyFill="1" applyBorder="1" applyAlignment="1">
      <alignment horizontal="center" vertical="center"/>
    </xf>
    <xf numFmtId="0" fontId="71" fillId="34" borderId="13" xfId="0" applyFont="1" applyFill="1" applyBorder="1" applyAlignment="1">
      <alignment horizontal="center" vertical="center"/>
    </xf>
    <xf numFmtId="0" fontId="71" fillId="34" borderId="102" xfId="0" applyFont="1" applyFill="1" applyBorder="1" applyAlignment="1">
      <alignment horizontal="center" vertical="center"/>
    </xf>
    <xf numFmtId="0" fontId="68" fillId="0" borderId="25" xfId="0" applyFont="1" applyFill="1" applyBorder="1" applyAlignment="1">
      <alignment horizontal="center" vertical="center"/>
    </xf>
    <xf numFmtId="0" fontId="71" fillId="34" borderId="103" xfId="0" applyFont="1" applyFill="1" applyBorder="1" applyAlignment="1">
      <alignment horizontal="center" vertical="center"/>
    </xf>
    <xf numFmtId="0" fontId="68" fillId="0" borderId="20" xfId="0" applyFont="1" applyFill="1" applyBorder="1" applyAlignment="1">
      <alignment horizontal="center" vertical="center"/>
    </xf>
    <xf numFmtId="0" fontId="71" fillId="34" borderId="104" xfId="0" applyFont="1" applyFill="1" applyBorder="1" applyAlignment="1">
      <alignment horizontal="center" vertical="center"/>
    </xf>
    <xf numFmtId="0" fontId="71" fillId="34" borderId="13" xfId="0" applyFont="1" applyFill="1" applyBorder="1" applyAlignment="1">
      <alignment horizontal="center" vertical="center" wrapText="1"/>
    </xf>
    <xf numFmtId="0" fontId="65" fillId="0" borderId="0" xfId="0" applyFont="1" applyFill="1" applyAlignment="1">
      <alignment horizontal="left" vertical="center"/>
    </xf>
    <xf numFmtId="0" fontId="65" fillId="0" borderId="51" xfId="0" applyFont="1" applyFill="1" applyBorder="1" applyAlignment="1">
      <alignment horizontal="center" vertical="center" wrapText="1"/>
    </xf>
    <xf numFmtId="0" fontId="65" fillId="0" borderId="70" xfId="0" applyFont="1" applyFill="1" applyBorder="1" applyAlignment="1">
      <alignment horizontal="center" vertical="center" wrapText="1"/>
    </xf>
    <xf numFmtId="0" fontId="65" fillId="0" borderId="72" xfId="0" applyFont="1" applyFill="1" applyBorder="1" applyAlignment="1">
      <alignment horizontal="center" vertical="center" wrapText="1"/>
    </xf>
    <xf numFmtId="0" fontId="72" fillId="0" borderId="38" xfId="0" applyFont="1" applyFill="1" applyBorder="1" applyAlignment="1">
      <alignment horizontal="left" vertical="top" wrapText="1"/>
    </xf>
    <xf numFmtId="0" fontId="65" fillId="38" borderId="51" xfId="0" applyFont="1" applyFill="1" applyBorder="1" applyAlignment="1">
      <alignment horizontal="center" vertical="center"/>
    </xf>
    <xf numFmtId="0" fontId="65" fillId="38" borderId="70" xfId="0" applyFont="1" applyFill="1" applyBorder="1" applyAlignment="1">
      <alignment horizontal="center" vertical="center"/>
    </xf>
    <xf numFmtId="0" fontId="65" fillId="38" borderId="72" xfId="0" applyFont="1" applyFill="1" applyBorder="1" applyAlignment="1">
      <alignment horizontal="center" vertical="center"/>
    </xf>
    <xf numFmtId="0" fontId="65" fillId="38" borderId="40" xfId="0" applyFont="1" applyFill="1" applyBorder="1" applyAlignment="1">
      <alignment horizontal="center" vertical="center" shrinkToFit="1"/>
    </xf>
    <xf numFmtId="0" fontId="65" fillId="38" borderId="41" xfId="0" applyFont="1" applyFill="1" applyBorder="1" applyAlignment="1">
      <alignment horizontal="center" vertical="center" shrinkToFit="1"/>
    </xf>
    <xf numFmtId="0" fontId="65" fillId="38" borderId="42" xfId="0" applyFont="1" applyFill="1" applyBorder="1" applyAlignment="1">
      <alignment horizontal="center" vertical="center" shrinkToFit="1"/>
    </xf>
    <xf numFmtId="0" fontId="65" fillId="38" borderId="45" xfId="0" applyFont="1" applyFill="1" applyBorder="1" applyAlignment="1">
      <alignment horizontal="center" vertical="center" shrinkToFit="1"/>
    </xf>
    <xf numFmtId="0" fontId="65" fillId="38" borderId="46" xfId="0" applyFont="1" applyFill="1" applyBorder="1" applyAlignment="1">
      <alignment horizontal="center" vertical="center" shrinkToFit="1"/>
    </xf>
    <xf numFmtId="0" fontId="65" fillId="38" borderId="47" xfId="0" applyFont="1" applyFill="1" applyBorder="1" applyAlignment="1">
      <alignment horizontal="center" vertical="center" shrinkToFit="1"/>
    </xf>
    <xf numFmtId="0" fontId="65" fillId="0" borderId="105" xfId="0" applyFont="1" applyFill="1" applyBorder="1" applyAlignment="1">
      <alignment horizontal="left" vertical="center"/>
    </xf>
    <xf numFmtId="0" fontId="65" fillId="38" borderId="106" xfId="0" applyFont="1" applyFill="1" applyBorder="1" applyAlignment="1">
      <alignment horizontal="center" vertical="center"/>
    </xf>
    <xf numFmtId="0" fontId="65" fillId="38" borderId="107" xfId="0" applyFont="1" applyFill="1" applyBorder="1" applyAlignment="1">
      <alignment horizontal="center" vertical="center"/>
    </xf>
    <xf numFmtId="0" fontId="65" fillId="38" borderId="47" xfId="0" applyFont="1" applyFill="1" applyBorder="1" applyAlignment="1">
      <alignment horizontal="center" vertical="center"/>
    </xf>
    <xf numFmtId="0" fontId="65" fillId="0" borderId="108" xfId="0" applyFont="1" applyFill="1" applyBorder="1" applyAlignment="1">
      <alignment horizontal="left" vertical="center"/>
    </xf>
    <xf numFmtId="177" fontId="40" fillId="38" borderId="13" xfId="0" applyNumberFormat="1" applyFont="1" applyFill="1" applyBorder="1" applyAlignment="1">
      <alignment horizontal="center" vertical="center"/>
    </xf>
    <xf numFmtId="0" fontId="65" fillId="38" borderId="38" xfId="0" applyFont="1" applyFill="1" applyBorder="1" applyAlignment="1">
      <alignment horizontal="center" vertical="center"/>
    </xf>
    <xf numFmtId="0" fontId="65" fillId="38" borderId="37"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46"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別添１）【建築設備】電子様式の雛形"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dxfs count="40">
    <dxf>
      <font>
        <b/>
        <i val="0"/>
      </font>
    </dxf>
    <dxf>
      <font>
        <b/>
        <i val="0"/>
      </font>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b/>
        <i val="0"/>
        <color rgb="FFFF0000"/>
      </font>
    </dxf>
    <dxf>
      <font>
        <b/>
        <i val="0"/>
        <color rgb="FFFF0000"/>
      </font>
    </dxf>
    <dxf>
      <font>
        <b/>
        <i val="0"/>
      </font>
    </dxf>
    <dxf>
      <font>
        <b/>
        <i val="0"/>
      </font>
    </dxf>
    <dxf>
      <font>
        <b/>
        <i val="0"/>
      </font>
    </dxf>
    <dxf>
      <fill>
        <patternFill>
          <bgColor theme="0" tint="-0.15"/>
        </patternFill>
      </fill>
    </dxf>
    <dxf>
      <fill>
        <patternFill>
          <bgColor theme="0" tint="-0.15"/>
        </patternFill>
      </fill>
    </dxf>
    <dxf>
      <font>
        <color theme="0" tint="-0.25"/>
      </font>
      <fill>
        <patternFill>
          <bgColor theme="0"/>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0" tint="-0.25"/>
      </font>
      <fill>
        <patternFill>
          <bgColor theme="0"/>
        </patternFill>
      </fill>
    </dxf>
    <dxf>
      <font>
        <color theme="0" tint="-0.25"/>
      </font>
      <fill>
        <patternFill>
          <bgColor theme="0"/>
        </patternFill>
      </fill>
    </dxf>
    <dxf>
      <font>
        <color theme="0" tint="-0.25"/>
      </font>
      <fill>
        <patternFill>
          <bgColor theme="0"/>
        </patternFill>
      </fill>
    </dxf>
  </dxfs>
  <tableStyles count="0" defaultTableStyle="TableStyleMedium2" defaultPivotStyle="PivotStyleLight16"/>
  <colors>
    <mruColors>
      <color rgb="FFBFE4FF"/>
      <color rgb="FFFFE9E9"/>
      <color rgb="FFCCFFCC"/>
      <color rgb="FF005AFF"/>
      <color rgb="FFDDDDDD"/>
      <color rgb="FF4DC4FF"/>
      <color rgb="FF03AF16"/>
      <color rgb="FFB2B2B2"/>
      <color rgb="FFFF8082"/>
      <color rgb="FFFF4B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svg4.sv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372745</xdr:rowOff>
    </xdr:to>
    <xdr:sp macro="" textlink="">
      <xdr:nvSpPr>
        <xdr:cNvPr id="2" name="正方形/長方形 1"/>
        <xdr:cNvSpPr/>
      </xdr:nvSpPr>
      <xdr:spPr>
        <a:xfrm>
          <a:off x="0" y="0"/>
          <a:ext cx="3943350" cy="372745"/>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a:ea typeface="BIZ UDPゴシック"/>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0</xdr:colOff>
      <xdr:row>1</xdr:row>
      <xdr:rowOff>294640</xdr:rowOff>
    </xdr:from>
    <xdr:to xmlns:xdr="http://schemas.openxmlformats.org/drawingml/2006/spreadsheetDrawing">
      <xdr:col>57</xdr:col>
      <xdr:colOff>183515</xdr:colOff>
      <xdr:row>3</xdr:row>
      <xdr:rowOff>29845</xdr:rowOff>
    </xdr:to>
    <xdr:sp macro="" textlink="">
      <xdr:nvSpPr>
        <xdr:cNvPr id="2" name="正方形/長方形 20"/>
        <xdr:cNvSpPr/>
      </xdr:nvSpPr>
      <xdr:spPr>
        <a:xfrm>
          <a:off x="7048500" y="396240"/>
          <a:ext cx="3993515" cy="16065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受理証の入力は不要です。内容が正しいかご確認ください。</a:t>
          </a:r>
        </a:p>
      </xdr:txBody>
    </xdr:sp>
    <xdr:clientData/>
  </xdr:twoCellAnchor>
  <xdr:twoCellAnchor>
    <xdr:from xmlns:xdr="http://schemas.openxmlformats.org/drawingml/2006/spreadsheetDrawing">
      <xdr:col>36</xdr:col>
      <xdr:colOff>171450</xdr:colOff>
      <xdr:row>5</xdr:row>
      <xdr:rowOff>123190</xdr:rowOff>
    </xdr:from>
    <xdr:to xmlns:xdr="http://schemas.openxmlformats.org/drawingml/2006/spreadsheetDrawing">
      <xdr:col>65</xdr:col>
      <xdr:colOff>171450</xdr:colOff>
      <xdr:row>10</xdr:row>
      <xdr:rowOff>206375</xdr:rowOff>
    </xdr:to>
    <xdr:grpSp>
      <xdr:nvGrpSpPr>
        <xdr:cNvPr id="4" name="グループ化 21"/>
        <xdr:cNvGrpSpPr/>
      </xdr:nvGrpSpPr>
      <xdr:grpSpPr>
        <a:xfrm>
          <a:off x="7029450" y="942340"/>
          <a:ext cx="5524500" cy="1543685"/>
          <a:chOff x="7620000" y="9334500"/>
          <a:chExt cx="5524500" cy="2095500"/>
        </a:xfrm>
      </xdr:grpSpPr>
      <xdr:sp macro="" textlink="">
        <xdr:nvSpPr>
          <xdr:cNvPr id="5" name="正方形/長方形 2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6"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7"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8"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9"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0"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1"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2"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13"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twoCellAnchor editAs="oneCell">
    <xdr:from xmlns:xdr="http://schemas.openxmlformats.org/drawingml/2006/spreadsheetDrawing">
      <xdr:col>0</xdr:col>
      <xdr:colOff>35560</xdr:colOff>
      <xdr:row>21</xdr:row>
      <xdr:rowOff>33020</xdr:rowOff>
    </xdr:from>
    <xdr:to xmlns:xdr="http://schemas.openxmlformats.org/drawingml/2006/spreadsheetDrawing">
      <xdr:col>12</xdr:col>
      <xdr:colOff>118110</xdr:colOff>
      <xdr:row>39</xdr:row>
      <xdr:rowOff>22225</xdr:rowOff>
    </xdr:to>
    <xdr:pic macro="">
      <xdr:nvPicPr>
        <xdr:cNvPr id="14" name="図 13"/>
        <xdr:cNvPicPr>
          <a:picLocks noChangeAspect="1"/>
        </xdr:cNvPicPr>
      </xdr:nvPicPr>
      <xdr:blipFill>
        <a:blip xmlns:r="http://schemas.openxmlformats.org/officeDocument/2006/relationships" r:embed="rId1"/>
        <a:stretch>
          <a:fillRect/>
        </a:stretch>
      </xdr:blipFill>
      <xdr:spPr>
        <a:xfrm>
          <a:off x="35560" y="4344670"/>
          <a:ext cx="2368550" cy="3354705"/>
        </a:xfrm>
        <a:prstGeom prst="rect">
          <a:avLst/>
        </a:prstGeom>
        <a:noFill/>
        <a:ln w="3175" cmpd="sng">
          <a:solidFill>
            <a:schemeClr val="tx1"/>
          </a:solidFill>
        </a:ln>
      </xdr:spPr>
    </xdr:pic>
    <xdr:clientData/>
  </xdr:twoCellAnchor>
  <xdr:twoCellAnchor>
    <xdr:from xmlns:xdr="http://schemas.openxmlformats.org/drawingml/2006/spreadsheetDrawing">
      <xdr:col>12</xdr:col>
      <xdr:colOff>163195</xdr:colOff>
      <xdr:row>17</xdr:row>
      <xdr:rowOff>104140</xdr:rowOff>
    </xdr:from>
    <xdr:to xmlns:xdr="http://schemas.openxmlformats.org/drawingml/2006/spreadsheetDrawing">
      <xdr:col>36</xdr:col>
      <xdr:colOff>10795</xdr:colOff>
      <xdr:row>40</xdr:row>
      <xdr:rowOff>132715</xdr:rowOff>
    </xdr:to>
    <xdr:sp macro="" textlink="">
      <xdr:nvSpPr>
        <xdr:cNvPr id="15" name="四角形 15"/>
        <xdr:cNvSpPr/>
      </xdr:nvSpPr>
      <xdr:spPr>
        <a:xfrm>
          <a:off x="2449195" y="3761740"/>
          <a:ext cx="4419600" cy="423862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3810</xdr:colOff>
      <xdr:row>30</xdr:row>
      <xdr:rowOff>67310</xdr:rowOff>
    </xdr:from>
    <xdr:to xmlns:xdr="http://schemas.openxmlformats.org/drawingml/2006/spreadsheetDrawing">
      <xdr:col>12</xdr:col>
      <xdr:colOff>172085</xdr:colOff>
      <xdr:row>30</xdr:row>
      <xdr:rowOff>67310</xdr:rowOff>
    </xdr:to>
    <xdr:sp macro="" textlink="">
      <xdr:nvSpPr>
        <xdr:cNvPr id="16" name="直線 16"/>
        <xdr:cNvSpPr/>
      </xdr:nvSpPr>
      <xdr:spPr>
        <a:xfrm>
          <a:off x="1908810" y="6017260"/>
          <a:ext cx="549275"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55245</xdr:colOff>
      <xdr:row>30</xdr:row>
      <xdr:rowOff>22860</xdr:rowOff>
    </xdr:from>
    <xdr:to xmlns:xdr="http://schemas.openxmlformats.org/drawingml/2006/spreadsheetDrawing">
      <xdr:col>10</xdr:col>
      <xdr:colOff>10795</xdr:colOff>
      <xdr:row>30</xdr:row>
      <xdr:rowOff>125730</xdr:rowOff>
    </xdr:to>
    <xdr:sp macro="" textlink="">
      <xdr:nvSpPr>
        <xdr:cNvPr id="17" name="図形 17"/>
        <xdr:cNvSpPr/>
      </xdr:nvSpPr>
      <xdr:spPr>
        <a:xfrm>
          <a:off x="245745" y="5972810"/>
          <a:ext cx="1670050" cy="10287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48</xdr:col>
      <xdr:colOff>0</xdr:colOff>
      <xdr:row>26</xdr:row>
      <xdr:rowOff>0</xdr:rowOff>
    </xdr:from>
    <xdr:to xmlns:xdr="http://schemas.openxmlformats.org/drawingml/2006/spreadsheetDrawing">
      <xdr:col>62</xdr:col>
      <xdr:colOff>231140</xdr:colOff>
      <xdr:row>45</xdr:row>
      <xdr:rowOff>685800</xdr:rowOff>
    </xdr:to>
    <xdr:grpSp>
      <xdr:nvGrpSpPr>
        <xdr:cNvPr id="2" name="グループ化 1"/>
        <xdr:cNvGrpSpPr/>
      </xdr:nvGrpSpPr>
      <xdr:grpSpPr>
        <a:xfrm>
          <a:off x="12506325" y="3800475"/>
          <a:ext cx="4765040" cy="3028950"/>
          <a:chOff x="1190625" y="12144376"/>
          <a:chExt cx="5000625" cy="3333750"/>
        </a:xfrm>
      </xdr:grpSpPr>
      <xdr:sp macro="" textlink="">
        <xdr:nvSpPr>
          <xdr:cNvPr id="3" name="正方形/長方形 2"/>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a:ea typeface="BIZ UDPゴシック"/>
              </a:rPr>
              <a:t>リスト選択機能について</a:t>
            </a:r>
          </a:p>
        </xdr:txBody>
      </xdr:sp>
      <xdr:pic macro="">
        <xdr:nvPicPr>
          <xdr:cNvPr id="4" name="図 3"/>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xnSp macro="">
        <xdr:nvCxnSpPr>
          <xdr:cNvPr id="6" name="直線矢印コネクタ 5"/>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▼をクリックすると、項目をリストから選ぶことができます。</a:t>
            </a:r>
            <a:endParaRPr kumimoji="1" lang="en-US" altLang="ja-JP" sz="1000">
              <a:solidFill>
                <a:schemeClr val="tx1"/>
              </a:solidFill>
              <a:latin typeface="BIZ UDPゴシック"/>
              <a:ea typeface="BIZ UDPゴシック"/>
            </a:endParaRPr>
          </a:p>
          <a:p>
            <a:pPr algn="l"/>
            <a:r>
              <a:rPr kumimoji="1" lang="ja-JP" altLang="en-US" sz="1000">
                <a:solidFill>
                  <a:schemeClr val="tx1"/>
                </a:solidFill>
                <a:latin typeface="BIZ UDPゴシック"/>
                <a:ea typeface="BIZ UDPゴシック"/>
              </a:rPr>
              <a:t>また、リストから選択せずにダブルクリックで入力することも可能です。</a:t>
            </a:r>
          </a:p>
        </xdr:txBody>
      </xdr:sp>
      <xdr:sp macro="" textlink="">
        <xdr:nvSpPr>
          <xdr:cNvPr id="8" name="正方形/長方形 7"/>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　　レ点については、全角カタカナの”レ”のみ入力することができます         </a:t>
            </a:r>
          </a:p>
        </xdr:txBody>
      </xdr:sp>
      <xdr:pic macro="">
        <xdr:nvPicPr>
          <xdr:cNvPr id="9" name="グラフィックス 8" descr="警告 枠線"/>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mlns:xdr="http://schemas.openxmlformats.org/drawingml/2006/spreadsheetDrawing">
      <xdr:col>48</xdr:col>
      <xdr:colOff>0</xdr:colOff>
      <xdr:row>6</xdr:row>
      <xdr:rowOff>0</xdr:rowOff>
    </xdr:from>
    <xdr:to xmlns:xdr="http://schemas.openxmlformats.org/drawingml/2006/spreadsheetDrawing">
      <xdr:col>64</xdr:col>
      <xdr:colOff>299085</xdr:colOff>
      <xdr:row>23</xdr:row>
      <xdr:rowOff>13335</xdr:rowOff>
    </xdr:to>
    <xdr:grpSp>
      <xdr:nvGrpSpPr>
        <xdr:cNvPr id="50" name="グループ化 49"/>
        <xdr:cNvGrpSpPr/>
      </xdr:nvGrpSpPr>
      <xdr:grpSpPr>
        <a:xfrm>
          <a:off x="12506325" y="1285875"/>
          <a:ext cx="5480685" cy="2042160"/>
          <a:chOff x="7620000" y="9334500"/>
          <a:chExt cx="5524500" cy="2095500"/>
        </a:xfrm>
      </xdr:grpSpPr>
      <xdr:sp macro="" textlink="">
        <xdr:nvSpPr>
          <xdr:cNvPr id="51" name="正方形/長方形 50"/>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52" name="正方形/長方形 51"/>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53" name="正方形/長方形 52"/>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54" name="正方形/長方形 53"/>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55" name="正方形/長方形 54"/>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56" name="正方形/長方形 55"/>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59" name="正方形/長方形 58"/>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41</xdr:col>
      <xdr:colOff>0</xdr:colOff>
      <xdr:row>1</xdr:row>
      <xdr:rowOff>19050</xdr:rowOff>
    </xdr:from>
    <xdr:to xmlns:xdr="http://schemas.openxmlformats.org/drawingml/2006/spreadsheetDrawing">
      <xdr:col>55</xdr:col>
      <xdr:colOff>57150</xdr:colOff>
      <xdr:row>3</xdr:row>
      <xdr:rowOff>130810</xdr:rowOff>
    </xdr:to>
    <xdr:sp macro="" textlink="">
      <xdr:nvSpPr>
        <xdr:cNvPr id="11" name="正方形/長方形 10"/>
        <xdr:cNvSpPr/>
      </xdr:nvSpPr>
      <xdr:spPr>
        <a:xfrm>
          <a:off x="7181850" y="190500"/>
          <a:ext cx="5143500" cy="37846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不具合がない場合は概要書の入力は不要です。内容が正しいかご確認ください</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不具合がある場合は、（第一面）の５．のハ及び二を入力してください</a:t>
          </a:r>
        </a:p>
      </xdr:txBody>
    </xdr:sp>
    <xdr:clientData/>
  </xdr:twoCellAnchor>
  <xdr:twoCellAnchor>
    <xdr:from xmlns:xdr="http://schemas.openxmlformats.org/drawingml/2006/spreadsheetDrawing">
      <xdr:col>41</xdr:col>
      <xdr:colOff>0</xdr:colOff>
      <xdr:row>4</xdr:row>
      <xdr:rowOff>0</xdr:rowOff>
    </xdr:from>
    <xdr:to xmlns:xdr="http://schemas.openxmlformats.org/drawingml/2006/spreadsheetDrawing">
      <xdr:col>57</xdr:col>
      <xdr:colOff>95250</xdr:colOff>
      <xdr:row>18</xdr:row>
      <xdr:rowOff>86360</xdr:rowOff>
    </xdr:to>
    <xdr:grpSp>
      <xdr:nvGrpSpPr>
        <xdr:cNvPr id="12" name="グループ化 11"/>
        <xdr:cNvGrpSpPr/>
      </xdr:nvGrpSpPr>
      <xdr:grpSpPr>
        <a:xfrm>
          <a:off x="7181850" y="6096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10</xdr:col>
      <xdr:colOff>3999230</xdr:colOff>
      <xdr:row>1</xdr:row>
      <xdr:rowOff>57150</xdr:rowOff>
    </xdr:to>
    <xdr:sp macro="" textlink="">
      <xdr:nvSpPr>
        <xdr:cNvPr id="12" name="正方形/長方形 11"/>
        <xdr:cNvSpPr/>
      </xdr:nvSpPr>
      <xdr:spPr>
        <a:xfrm>
          <a:off x="7696200" y="0"/>
          <a:ext cx="399923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13</xdr:col>
      <xdr:colOff>28575</xdr:colOff>
      <xdr:row>14</xdr:row>
      <xdr:rowOff>95250</xdr:rowOff>
    </xdr:to>
    <xdr:grpSp>
      <xdr:nvGrpSpPr>
        <xdr:cNvPr id="24" name="グループ化 23"/>
        <xdr:cNvGrpSpPr/>
      </xdr:nvGrpSpPr>
      <xdr:grpSpPr>
        <a:xfrm>
          <a:off x="7696200" y="266700"/>
          <a:ext cx="5524500" cy="1962150"/>
          <a:chOff x="7620000" y="9334500"/>
          <a:chExt cx="5524500" cy="2095500"/>
        </a:xfrm>
      </xdr:grpSpPr>
      <xdr:sp macro="" textlink="">
        <xdr:nvSpPr>
          <xdr:cNvPr id="25" name="正方形/長方形 24"/>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6" name="正方形/長方形 25"/>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7" name="正方形/長方形 26"/>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8" name="正方形/長方形 27"/>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9" name="正方形/長方形 28"/>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30" name="正方形/長方形 29"/>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3" name="正方形/長方形 32"/>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14</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15</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572135</xdr:colOff>
      <xdr:row>0</xdr:row>
      <xdr:rowOff>191135</xdr:rowOff>
    </xdr:to>
    <xdr:sp macro="" textlink="">
      <xdr:nvSpPr>
        <xdr:cNvPr id="11" name="正方形/長方形 10"/>
        <xdr:cNvSpPr/>
      </xdr:nvSpPr>
      <xdr:spPr>
        <a:xfrm>
          <a:off x="11068050"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8</xdr:col>
      <xdr:colOff>0</xdr:colOff>
      <xdr:row>1</xdr:row>
      <xdr:rowOff>0</xdr:rowOff>
    </xdr:from>
    <xdr:to xmlns:xdr="http://schemas.openxmlformats.org/drawingml/2006/spreadsheetDrawing">
      <xdr:col>16</xdr:col>
      <xdr:colOff>38100</xdr:colOff>
      <xdr:row>6</xdr:row>
      <xdr:rowOff>191135</xdr:rowOff>
    </xdr:to>
    <xdr:grpSp>
      <xdr:nvGrpSpPr>
        <xdr:cNvPr id="12" name="グループ化 11"/>
        <xdr:cNvGrpSpPr/>
      </xdr:nvGrpSpPr>
      <xdr:grpSpPr>
        <a:xfrm>
          <a:off x="1106805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0</xdr:row>
      <xdr:rowOff>191135</xdr:rowOff>
    </xdr:to>
    <xdr:sp macro="" textlink="">
      <xdr:nvSpPr>
        <xdr:cNvPr id="11" name="正方形/長方形 10"/>
        <xdr:cNvSpPr/>
      </xdr:nvSpPr>
      <xdr:spPr>
        <a:xfrm>
          <a:off x="11115675"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1</xdr:row>
      <xdr:rowOff>0</xdr:rowOff>
    </xdr:from>
    <xdr:to xmlns:xdr="http://schemas.openxmlformats.org/drawingml/2006/spreadsheetDrawing">
      <xdr:col>18</xdr:col>
      <xdr:colOff>38100</xdr:colOff>
      <xdr:row>6</xdr:row>
      <xdr:rowOff>191135</xdr:rowOff>
    </xdr:to>
    <xdr:grpSp>
      <xdr:nvGrpSpPr>
        <xdr:cNvPr id="12" name="グループ化 11"/>
        <xdr:cNvGrpSpPr/>
      </xdr:nvGrpSpPr>
      <xdr:grpSpPr>
        <a:xfrm>
          <a:off x="11115675"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55</xdr:col>
      <xdr:colOff>9525</xdr:colOff>
      <xdr:row>0</xdr:row>
      <xdr:rowOff>0</xdr:rowOff>
    </xdr:from>
    <xdr:to xmlns:xdr="http://schemas.openxmlformats.org/drawingml/2006/spreadsheetDrawing">
      <xdr:col>76</xdr:col>
      <xdr:colOff>10160</xdr:colOff>
      <xdr:row>1</xdr:row>
      <xdr:rowOff>0</xdr:rowOff>
    </xdr:to>
    <xdr:sp macro="" textlink="">
      <xdr:nvSpPr>
        <xdr:cNvPr id="12" name="正方形/長方形 11"/>
        <xdr:cNvSpPr/>
      </xdr:nvSpPr>
      <xdr:spPr>
        <a:xfrm>
          <a:off x="10487025"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9</xdr:row>
      <xdr:rowOff>191135</xdr:rowOff>
    </xdr:to>
    <xdr:grpSp>
      <xdr:nvGrpSpPr>
        <xdr:cNvPr id="23" name="グループ化 22"/>
        <xdr:cNvGrpSpPr/>
      </xdr:nvGrpSpPr>
      <xdr:grpSpPr>
        <a:xfrm>
          <a:off x="10477500" y="381000"/>
          <a:ext cx="5524500"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55</xdr:col>
      <xdr:colOff>19050</xdr:colOff>
      <xdr:row>1</xdr:row>
      <xdr:rowOff>0</xdr:rowOff>
    </xdr:from>
    <xdr:to xmlns:xdr="http://schemas.openxmlformats.org/drawingml/2006/spreadsheetDrawing">
      <xdr:col>60</xdr:col>
      <xdr:colOff>0</xdr:colOff>
      <xdr:row>2</xdr:row>
      <xdr:rowOff>0</xdr:rowOff>
    </xdr:to>
    <xdr:sp macro="" textlink="">
      <xdr:nvSpPr>
        <xdr:cNvPr id="11" name="正方形/長方形 10"/>
        <xdr:cNvSpPr/>
      </xdr:nvSpPr>
      <xdr:spPr>
        <a:xfrm>
          <a:off x="10496550" y="19050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19050</xdr:colOff>
      <xdr:row>3</xdr:row>
      <xdr:rowOff>0</xdr:rowOff>
    </xdr:from>
    <xdr:to xmlns:xdr="http://schemas.openxmlformats.org/drawingml/2006/spreadsheetDrawing">
      <xdr:col>68</xdr:col>
      <xdr:colOff>0</xdr:colOff>
      <xdr:row>10</xdr:row>
      <xdr:rowOff>0</xdr:rowOff>
    </xdr:to>
    <xdr:grpSp>
      <xdr:nvGrpSpPr>
        <xdr:cNvPr id="12" name="グループ化 11"/>
        <xdr:cNvGrpSpPr/>
      </xdr:nvGrpSpPr>
      <xdr:grpSpPr>
        <a:xfrm>
          <a:off x="10496550" y="5715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55</xdr:col>
      <xdr:colOff>0</xdr:colOff>
      <xdr:row>0</xdr:row>
      <xdr:rowOff>47625</xdr:rowOff>
    </xdr:from>
    <xdr:to xmlns:xdr="http://schemas.openxmlformats.org/drawingml/2006/spreadsheetDrawing">
      <xdr:col>76</xdr:col>
      <xdr:colOff>635</xdr:colOff>
      <xdr:row>1</xdr:row>
      <xdr:rowOff>47625</xdr:rowOff>
    </xdr:to>
    <xdr:sp macro="" textlink="">
      <xdr:nvSpPr>
        <xdr:cNvPr id="11" name="正方形/長方形 10"/>
        <xdr:cNvSpPr/>
      </xdr:nvSpPr>
      <xdr:spPr>
        <a:xfrm>
          <a:off x="10477500" y="47625"/>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17</xdr:row>
      <xdr:rowOff>95885</xdr:rowOff>
    </xdr:to>
    <xdr:grpSp>
      <xdr:nvGrpSpPr>
        <xdr:cNvPr id="12" name="グループ化 11"/>
        <xdr:cNvGrpSpPr/>
      </xdr:nvGrpSpPr>
      <xdr:grpSpPr>
        <a:xfrm>
          <a:off x="1047750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11</xdr:col>
      <xdr:colOff>989965</xdr:colOff>
      <xdr:row>0</xdr:row>
      <xdr:rowOff>191135</xdr:rowOff>
    </xdr:to>
    <xdr:sp macro="" textlink="">
      <xdr:nvSpPr>
        <xdr:cNvPr id="12" name="正方形/長方形 11"/>
        <xdr:cNvSpPr/>
      </xdr:nvSpPr>
      <xdr:spPr>
        <a:xfrm>
          <a:off x="11858625" y="0"/>
          <a:ext cx="399986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9</xdr:col>
      <xdr:colOff>0</xdr:colOff>
      <xdr:row>1</xdr:row>
      <xdr:rowOff>0</xdr:rowOff>
    </xdr:from>
    <xdr:to xmlns:xdr="http://schemas.openxmlformats.org/drawingml/2006/spreadsheetDrawing">
      <xdr:col>12</xdr:col>
      <xdr:colOff>1009015</xdr:colOff>
      <xdr:row>10</xdr:row>
      <xdr:rowOff>29210</xdr:rowOff>
    </xdr:to>
    <xdr:grpSp>
      <xdr:nvGrpSpPr>
        <xdr:cNvPr id="23" name="グループ化 22"/>
        <xdr:cNvGrpSpPr/>
      </xdr:nvGrpSpPr>
      <xdr:grpSpPr>
        <a:xfrm>
          <a:off x="11858625" y="295275"/>
          <a:ext cx="5523865" cy="268668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12</xdr:col>
      <xdr:colOff>932815</xdr:colOff>
      <xdr:row>1</xdr:row>
      <xdr:rowOff>95250</xdr:rowOff>
    </xdr:to>
    <xdr:sp macro="" textlink="">
      <xdr:nvSpPr>
        <xdr:cNvPr id="2" name="正方形/長方形 1"/>
        <xdr:cNvSpPr/>
      </xdr:nvSpPr>
      <xdr:spPr>
        <a:xfrm>
          <a:off x="8505825" y="0"/>
          <a:ext cx="3942715"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指摘なしの場合には不要です。</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要是正の指摘について、代表的な部分の写真を添付してください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3</xdr:row>
      <xdr:rowOff>0</xdr:rowOff>
    </xdr:from>
    <xdr:to xmlns:xdr="http://schemas.openxmlformats.org/drawingml/2006/spreadsheetDrawing">
      <xdr:col>12</xdr:col>
      <xdr:colOff>923925</xdr:colOff>
      <xdr:row>20</xdr:row>
      <xdr:rowOff>38100</xdr:rowOff>
    </xdr:to>
    <xdr:sp macro="" textlink="">
      <xdr:nvSpPr>
        <xdr:cNvPr id="5" name="正方形/長方形 4"/>
        <xdr:cNvSpPr/>
      </xdr:nvSpPr>
      <xdr:spPr>
        <a:xfrm>
          <a:off x="8505825" y="571500"/>
          <a:ext cx="3933825" cy="3810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a:ea typeface="BIZ UDPゴシック"/>
            </a:rPr>
            <a:t>Excel</a:t>
          </a:r>
          <a:r>
            <a:rPr kumimoji="1" lang="ja-JP" altLang="en-US" sz="1100" b="1">
              <a:solidFill>
                <a:schemeClr val="bg1"/>
              </a:solidFill>
              <a:latin typeface="BIZ UDPゴシック"/>
              <a:ea typeface="BIZ UDPゴシック"/>
            </a:rPr>
            <a:t>で画像を圧縮し、ファイルサイズを小さくする方法</a:t>
          </a:r>
          <a:endParaRPr kumimoji="1" lang="ja-JP" altLang="en-US" sz="11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95885</xdr:colOff>
      <xdr:row>5</xdr:row>
      <xdr:rowOff>200025</xdr:rowOff>
    </xdr:from>
    <xdr:to xmlns:xdr="http://schemas.openxmlformats.org/drawingml/2006/spreadsheetDrawing">
      <xdr:col>12</xdr:col>
      <xdr:colOff>819150</xdr:colOff>
      <xdr:row>18</xdr:row>
      <xdr:rowOff>208915</xdr:rowOff>
    </xdr:to>
    <xdr:sp macro="" textlink="">
      <xdr:nvSpPr>
        <xdr:cNvPr id="8" name="正方形/長方形 7"/>
        <xdr:cNvSpPr/>
      </xdr:nvSpPr>
      <xdr:spPr>
        <a:xfrm>
          <a:off x="8601710" y="971550"/>
          <a:ext cx="3733165" cy="310451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chemeClr val="lt1"/>
              </a:solidFill>
              <a:effectLst/>
              <a:latin typeface="BIZ UDゴシック"/>
              <a:ea typeface="BIZ UDゴシック"/>
              <a:cs typeface="+mn-cs"/>
            </a:rPr>
            <a:t>①</a:t>
          </a:r>
          <a:r>
            <a:rPr lang="ja-JP" altLang="en-US" sz="1100">
              <a:solidFill>
                <a:schemeClr val="lt1"/>
              </a:solidFill>
              <a:effectLst/>
              <a:latin typeface="BIZ UDゴシック"/>
              <a:ea typeface="BIZ UDゴシック"/>
              <a:cs typeface="+mn-cs"/>
            </a:rPr>
            <a:t>　</a:t>
          </a:r>
          <a:r>
            <a:rPr lang="ja-JP" altLang="ja-JP" sz="1100" b="1">
              <a:solidFill>
                <a:schemeClr val="lt1"/>
              </a:solidFill>
              <a:effectLst/>
              <a:latin typeface="BIZ UDゴシック"/>
              <a:ea typeface="BIZ UDゴシック"/>
              <a:cs typeface="+mn-cs"/>
            </a:rPr>
            <a:t>画像を選択</a:t>
          </a:r>
          <a:endParaRPr lang="ja-JP" altLang="ja-JP" sz="1100" b="1">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②</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図の形式</a:t>
          </a:r>
          <a:r>
            <a:rPr lang="ja-JP" altLang="ja-JP" sz="1100">
              <a:solidFill>
                <a:schemeClr val="lt1"/>
              </a:solidFill>
              <a:effectLst/>
              <a:latin typeface="BIZ UDゴシック"/>
              <a:ea typeface="BIZ UDゴシック"/>
              <a:cs typeface="+mn-cs"/>
            </a:rPr>
            <a:t>」をクリック</a:t>
          </a:r>
          <a:r>
            <a:rPr lang="ja-JP" altLang="en-US" sz="1100">
              <a:solidFill>
                <a:schemeClr val="lt1"/>
              </a:solidFill>
              <a:effectLst/>
              <a:latin typeface="BIZ UDゴシック"/>
              <a:ea typeface="BIZ UDゴシック"/>
              <a:cs typeface="+mn-cs"/>
            </a:rPr>
            <a:t>（画像を選択すると表示されます）</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③</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図の圧縮</a:t>
          </a:r>
          <a:r>
            <a:rPr lang="ja-JP" altLang="ja-JP" sz="1100">
              <a:solidFill>
                <a:schemeClr val="lt1"/>
              </a:solidFill>
              <a:effectLst/>
              <a:latin typeface="BIZ UDゴシック"/>
              <a:ea typeface="BIZ UDゴシック"/>
              <a:cs typeface="+mn-cs"/>
            </a:rPr>
            <a:t>」をクリック</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④</a:t>
          </a:r>
          <a:r>
            <a:rPr lang="ja-JP" altLang="en-US" sz="1100">
              <a:solidFill>
                <a:schemeClr val="lt1"/>
              </a:solidFill>
              <a:effectLst/>
              <a:latin typeface="BIZ UDゴシック"/>
              <a:ea typeface="BIZ UDゴシック"/>
              <a:cs typeface="+mn-cs"/>
            </a:rPr>
            <a:t>　</a:t>
          </a:r>
          <a:r>
            <a:rPr lang="ja-JP" altLang="en-US" sz="1100" b="1">
              <a:solidFill>
                <a:schemeClr val="lt1"/>
              </a:solidFill>
              <a:effectLst/>
              <a:latin typeface="BIZ UDゴシック"/>
              <a:ea typeface="BIZ UDゴシック"/>
              <a:cs typeface="+mn-cs"/>
            </a:rPr>
            <a:t>赤枠の中から</a:t>
          </a:r>
          <a:r>
            <a:rPr lang="ja-JP" altLang="ja-JP" sz="1100">
              <a:solidFill>
                <a:schemeClr val="lt1"/>
              </a:solidFill>
              <a:effectLst/>
              <a:latin typeface="BIZ UDゴシック"/>
              <a:ea typeface="BIZ UDゴシック"/>
              <a:cs typeface="+mn-cs"/>
            </a:rPr>
            <a:t>解像度を選択</a:t>
          </a:r>
          <a:endParaRPr lang="ja-JP" altLang="ja-JP" sz="1100">
            <a:effectLst/>
            <a:latin typeface="BIZ UDゴシック"/>
            <a:ea typeface="BIZ UDゴシック"/>
          </a:endParaRPr>
        </a:p>
        <a:p>
          <a:pPr algn="l"/>
          <a:r>
            <a:rPr lang="ja-JP" altLang="ja-JP" sz="1100">
              <a:solidFill>
                <a:schemeClr val="lt1"/>
              </a:solidFill>
              <a:effectLst/>
              <a:latin typeface="BIZ UDゴシック"/>
              <a:ea typeface="BIZ UDゴシック"/>
              <a:cs typeface="+mn-cs"/>
            </a:rPr>
            <a:t>※「○○</a:t>
          </a:r>
          <a:r>
            <a:rPr lang="en-US" altLang="ja-JP" sz="1100">
              <a:solidFill>
                <a:schemeClr val="lt1"/>
              </a:solidFill>
              <a:effectLst/>
              <a:latin typeface="BIZ UDゴシック"/>
              <a:ea typeface="BIZ UDゴシック"/>
              <a:cs typeface="+mn-cs"/>
            </a:rPr>
            <a:t>ppi</a:t>
          </a:r>
          <a:r>
            <a:rPr lang="ja-JP" altLang="ja-JP" sz="1100">
              <a:solidFill>
                <a:schemeClr val="lt1"/>
              </a:solidFill>
              <a:effectLst/>
              <a:latin typeface="BIZ UDゴシック"/>
              <a:ea typeface="BIZ UDゴシック"/>
              <a:cs typeface="+mn-cs"/>
            </a:rPr>
            <a:t>」の数値が小さいほどサイズは小さくなります。</a:t>
          </a:r>
          <a:endParaRPr lang="en-US" altLang="ja-JP" sz="1100">
            <a:solidFill>
              <a:schemeClr val="lt1"/>
            </a:solidFill>
            <a:effectLst/>
            <a:latin typeface="BIZ UDゴシック"/>
            <a:ea typeface="BIZ UDゴシック"/>
            <a:cs typeface="+mn-cs"/>
          </a:endParaRPr>
        </a:p>
        <a:p>
          <a:pPr algn="l"/>
          <a:r>
            <a:rPr lang="ja-JP" altLang="en-US" sz="1100">
              <a:solidFill>
                <a:schemeClr val="lt1"/>
              </a:solidFill>
              <a:effectLst/>
              <a:latin typeface="BIZ UDゴシック"/>
              <a:ea typeface="BIZ UDゴシック"/>
              <a:cs typeface="+mn-cs"/>
            </a:rPr>
            <a:t>　　　　　↓</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⑤　</a:t>
          </a:r>
          <a:r>
            <a:rPr lang="ja-JP" altLang="ja-JP" sz="1100">
              <a:solidFill>
                <a:schemeClr val="lt1"/>
              </a:solidFill>
              <a:effectLst/>
              <a:latin typeface="BIZ UDゴシック"/>
              <a:ea typeface="BIZ UDゴシック"/>
              <a:cs typeface="+mn-cs"/>
            </a:rPr>
            <a:t>「</a:t>
          </a:r>
          <a:r>
            <a:rPr lang="en-US" altLang="ja-JP" sz="1100" b="1">
              <a:solidFill>
                <a:schemeClr val="lt1"/>
              </a:solidFill>
              <a:effectLst/>
              <a:latin typeface="BIZ UDゴシック"/>
              <a:ea typeface="BIZ UDゴシック"/>
              <a:cs typeface="+mn-cs"/>
            </a:rPr>
            <a:t>OK</a:t>
          </a:r>
          <a:r>
            <a:rPr lang="ja-JP" altLang="ja-JP" sz="1100">
              <a:solidFill>
                <a:schemeClr val="lt1"/>
              </a:solidFill>
              <a:effectLst/>
              <a:latin typeface="BIZ UDゴシック"/>
              <a:ea typeface="BIZ UDゴシック"/>
              <a:cs typeface="+mn-cs"/>
            </a:rPr>
            <a:t>」をクリック</a:t>
          </a:r>
          <a:endParaRPr lang="en-US" altLang="ja-JP" sz="1100">
            <a:solidFill>
              <a:schemeClr val="lt1"/>
            </a:solidFill>
            <a:effectLst/>
            <a:latin typeface="BIZ UDゴシック"/>
            <a:ea typeface="BIZ UDゴシック"/>
            <a:cs typeface="+mn-cs"/>
          </a:endParaRPr>
        </a:p>
        <a:p>
          <a:pPr algn="l"/>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この画像だけに適用する</a:t>
          </a:r>
          <a:r>
            <a:rPr lang="ja-JP" altLang="ja-JP" sz="1100">
              <a:solidFill>
                <a:schemeClr val="lt1"/>
              </a:solidFill>
              <a:effectLst/>
              <a:latin typeface="BIZ UDゴシック"/>
              <a:ea typeface="BIZ UDゴシック"/>
              <a:cs typeface="+mn-cs"/>
            </a:rPr>
            <a:t>」のチェックを外すことですべての画像に適用できます。</a:t>
          </a:r>
          <a:endParaRPr lang="ja-JP" altLang="ja-JP" sz="1100">
            <a:effectLst/>
            <a:latin typeface="BIZ UDゴシック"/>
            <a:ea typeface="BIZ UDゴシック"/>
          </a:endParaRPr>
        </a:p>
      </xdr:txBody>
    </xdr:sp>
    <xdr:clientData/>
  </xdr:twoCellAnchor>
  <xdr:twoCellAnchor>
    <xdr:from xmlns:xdr="http://schemas.openxmlformats.org/drawingml/2006/spreadsheetDrawing">
      <xdr:col>10</xdr:col>
      <xdr:colOff>0</xdr:colOff>
      <xdr:row>21</xdr:row>
      <xdr:rowOff>0</xdr:rowOff>
    </xdr:from>
    <xdr:to xmlns:xdr="http://schemas.openxmlformats.org/drawingml/2006/spreadsheetDrawing">
      <xdr:col>13</xdr:col>
      <xdr:colOff>1009015</xdr:colOff>
      <xdr:row>31</xdr:row>
      <xdr:rowOff>180975</xdr:rowOff>
    </xdr:to>
    <xdr:grpSp>
      <xdr:nvGrpSpPr>
        <xdr:cNvPr id="16" name="グループ化 15"/>
        <xdr:cNvGrpSpPr/>
      </xdr:nvGrpSpPr>
      <xdr:grpSpPr>
        <a:xfrm>
          <a:off x="8505825" y="4629150"/>
          <a:ext cx="5523865" cy="2095500"/>
          <a:chOff x="7620000" y="9334500"/>
          <a:chExt cx="5524500" cy="2095500"/>
        </a:xfrm>
      </xdr:grpSpPr>
      <xdr:sp macro="" textlink="">
        <xdr:nvSpPr>
          <xdr:cNvPr id="17" name="正方形/長方形 16"/>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8" name="正方形/長方形 17"/>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9" name="正方形/長方形 18"/>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0" name="正方形/長方形 19"/>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1" name="正方形/長方形 20"/>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2" name="正方形/長方形 21"/>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5" name="正方形/長方形 24"/>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5.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2:Z50"/>
  <sheetViews>
    <sheetView workbookViewId="0">
      <selection activeCell="D17" sqref="D17"/>
    </sheetView>
  </sheetViews>
  <sheetFormatPr defaultColWidth="17.25" defaultRowHeight="13.5"/>
  <sheetData>
    <row r="1" spans="1:26" ht="43.5" customHeight="1"/>
    <row r="2" spans="1:26">
      <c r="A2" t="s">
        <v>797</v>
      </c>
      <c r="B2" t="s">
        <v>411</v>
      </c>
      <c r="C2" t="s">
        <v>124</v>
      </c>
      <c r="D2" t="s">
        <v>894</v>
      </c>
      <c r="E2" t="s">
        <v>895</v>
      </c>
      <c r="F2" t="s">
        <v>310</v>
      </c>
      <c r="G2" t="s">
        <v>866</v>
      </c>
      <c r="H2" t="s">
        <v>898</v>
      </c>
      <c r="I2" t="s">
        <v>889</v>
      </c>
      <c r="J2" t="s">
        <v>804</v>
      </c>
      <c r="K2" t="s">
        <v>909</v>
      </c>
      <c r="L2" t="s">
        <v>297</v>
      </c>
      <c r="M2" t="s">
        <v>466</v>
      </c>
      <c r="N2" t="s">
        <v>927</v>
      </c>
      <c r="O2" t="s">
        <v>928</v>
      </c>
      <c r="P2" t="s">
        <v>929</v>
      </c>
      <c r="Q2" t="s">
        <v>378</v>
      </c>
      <c r="R2" t="s">
        <v>930</v>
      </c>
      <c r="S2" t="s">
        <v>940</v>
      </c>
      <c r="T2" t="s">
        <v>945</v>
      </c>
      <c r="U2" t="s">
        <v>996</v>
      </c>
      <c r="V2" t="s">
        <v>849</v>
      </c>
      <c r="W2" t="s">
        <v>549</v>
      </c>
      <c r="X2" t="s">
        <v>980</v>
      </c>
      <c r="Y2" t="s">
        <v>1000</v>
      </c>
      <c r="Z2" t="s">
        <v>339</v>
      </c>
    </row>
    <row r="3" spans="1:26">
      <c r="A3" t="s">
        <v>59</v>
      </c>
      <c r="B3">
        <f>'１報告書'!K18</f>
        <v>0</v>
      </c>
      <c r="C3">
        <f>'１報告書'!L84</f>
        <v>0</v>
      </c>
      <c r="E3" t="s">
        <v>481</v>
      </c>
      <c r="G3">
        <v>1</v>
      </c>
      <c r="H3">
        <v>1</v>
      </c>
      <c r="I3" t="s">
        <v>899</v>
      </c>
      <c r="K3" t="s">
        <v>403</v>
      </c>
      <c r="L3" t="s">
        <v>639</v>
      </c>
      <c r="M3" t="s">
        <v>589</v>
      </c>
      <c r="N3" t="str">
        <f>PHONETIC('１報告書'!K18)</f>
        <v/>
      </c>
      <c r="O3" t="str">
        <f>PHONETIC('１報告書'!K26)</f>
        <v/>
      </c>
      <c r="Q3" t="str">
        <f>PHONETIC('１報告書'!K35)</f>
        <v/>
      </c>
      <c r="R3">
        <f>'１報告書'!K18</f>
        <v>0</v>
      </c>
      <c r="S3" t="str">
        <f>PHONETIC('１報告書'!L84)</f>
        <v/>
      </c>
      <c r="T3" t="str">
        <f>PHONETIC('１報告書'!L94)</f>
        <v/>
      </c>
      <c r="Y3" t="s">
        <v>475</v>
      </c>
      <c r="Z3" t="s">
        <v>998</v>
      </c>
    </row>
    <row r="4" spans="1:26">
      <c r="B4">
        <f>'１報告書'!K26</f>
        <v>0</v>
      </c>
      <c r="C4">
        <f>'１報告書'!L148</f>
        <v>0</v>
      </c>
      <c r="E4" t="s">
        <v>660</v>
      </c>
      <c r="G4">
        <v>2</v>
      </c>
      <c r="H4">
        <v>2</v>
      </c>
      <c r="I4" t="s">
        <v>718</v>
      </c>
      <c r="L4" t="s">
        <v>652</v>
      </c>
      <c r="M4" t="s">
        <v>911</v>
      </c>
      <c r="R4">
        <f>'１報告書'!K19</f>
        <v>0</v>
      </c>
      <c r="Y4" t="s">
        <v>997</v>
      </c>
      <c r="Z4" t="s">
        <v>372</v>
      </c>
    </row>
    <row r="5" spans="1:26">
      <c r="C5">
        <f>'１報告書'!L209</f>
        <v>0</v>
      </c>
      <c r="E5" t="s">
        <v>852</v>
      </c>
      <c r="G5">
        <v>3</v>
      </c>
      <c r="H5">
        <v>3</v>
      </c>
      <c r="I5" t="s">
        <v>901</v>
      </c>
      <c r="L5" t="s">
        <v>910</v>
      </c>
      <c r="R5">
        <f>'１報告書'!K20</f>
        <v>0</v>
      </c>
      <c r="Y5" t="s">
        <v>1027</v>
      </c>
      <c r="Z5" t="s">
        <v>456</v>
      </c>
    </row>
    <row r="6" spans="1:26">
      <c r="G6">
        <v>4</v>
      </c>
      <c r="H6">
        <v>4</v>
      </c>
      <c r="I6" t="s">
        <v>577</v>
      </c>
      <c r="Y6" t="s">
        <v>1028</v>
      </c>
      <c r="Z6" t="s">
        <v>1001</v>
      </c>
    </row>
    <row r="7" spans="1:26">
      <c r="G7">
        <v>5</v>
      </c>
      <c r="H7">
        <v>5</v>
      </c>
      <c r="I7" t="s">
        <v>863</v>
      </c>
      <c r="Y7" t="s">
        <v>535</v>
      </c>
      <c r="Z7" t="s">
        <v>1003</v>
      </c>
    </row>
    <row r="8" spans="1:26">
      <c r="G8">
        <v>6</v>
      </c>
      <c r="H8">
        <v>6</v>
      </c>
      <c r="I8" t="s">
        <v>857</v>
      </c>
      <c r="Y8" t="s">
        <v>1029</v>
      </c>
      <c r="Z8" t="s">
        <v>315</v>
      </c>
    </row>
    <row r="9" spans="1:26">
      <c r="G9">
        <v>7</v>
      </c>
      <c r="H9">
        <v>7</v>
      </c>
      <c r="I9" t="s">
        <v>902</v>
      </c>
      <c r="Y9" t="s">
        <v>445</v>
      </c>
      <c r="Z9" t="s">
        <v>1005</v>
      </c>
    </row>
    <row r="10" spans="1:26">
      <c r="G10">
        <v>8</v>
      </c>
      <c r="H10">
        <v>8</v>
      </c>
      <c r="I10" t="s">
        <v>903</v>
      </c>
      <c r="Y10" t="s">
        <v>129</v>
      </c>
      <c r="Z10" t="s">
        <v>965</v>
      </c>
    </row>
    <row r="11" spans="1:26">
      <c r="G11">
        <v>9</v>
      </c>
      <c r="H11">
        <v>9</v>
      </c>
      <c r="I11" t="s">
        <v>904</v>
      </c>
      <c r="Y11" t="s">
        <v>1031</v>
      </c>
      <c r="Z11" t="s">
        <v>40</v>
      </c>
    </row>
    <row r="12" spans="1:26">
      <c r="G12">
        <v>10</v>
      </c>
      <c r="H12">
        <v>10</v>
      </c>
      <c r="I12" t="s">
        <v>576</v>
      </c>
      <c r="Y12" t="s">
        <v>180</v>
      </c>
      <c r="Z12" t="s">
        <v>882</v>
      </c>
    </row>
    <row r="13" spans="1:26">
      <c r="G13">
        <v>11</v>
      </c>
      <c r="H13">
        <v>11</v>
      </c>
      <c r="I13" t="s">
        <v>905</v>
      </c>
      <c r="Y13" t="s">
        <v>970</v>
      </c>
      <c r="Z13" t="s">
        <v>495</v>
      </c>
    </row>
    <row r="14" spans="1:26">
      <c r="G14">
        <v>12</v>
      </c>
      <c r="H14">
        <v>12</v>
      </c>
      <c r="I14" t="s">
        <v>850</v>
      </c>
      <c r="Y14" t="s">
        <v>478</v>
      </c>
      <c r="Z14" t="s">
        <v>1006</v>
      </c>
    </row>
    <row r="15" spans="1:26">
      <c r="H15">
        <v>13</v>
      </c>
      <c r="I15" t="s">
        <v>130</v>
      </c>
      <c r="Y15" t="s">
        <v>1032</v>
      </c>
      <c r="Z15" t="s">
        <v>1008</v>
      </c>
    </row>
    <row r="16" spans="1:26">
      <c r="H16">
        <v>14</v>
      </c>
      <c r="I16" t="s">
        <v>364</v>
      </c>
      <c r="Y16" t="s">
        <v>1033</v>
      </c>
      <c r="Z16" t="s">
        <v>1009</v>
      </c>
    </row>
    <row r="17" spans="8:26">
      <c r="H17">
        <v>15</v>
      </c>
      <c r="I17" t="s">
        <v>887</v>
      </c>
      <c r="Y17" t="s">
        <v>976</v>
      </c>
      <c r="Z17" t="s">
        <v>47</v>
      </c>
    </row>
    <row r="18" spans="8:26">
      <c r="H18">
        <v>16</v>
      </c>
      <c r="I18" t="s">
        <v>886</v>
      </c>
      <c r="Y18" t="s">
        <v>939</v>
      </c>
      <c r="Z18" t="s">
        <v>1010</v>
      </c>
    </row>
    <row r="19" spans="8:26">
      <c r="H19">
        <v>17</v>
      </c>
      <c r="I19" t="s">
        <v>906</v>
      </c>
      <c r="Y19" t="s">
        <v>83</v>
      </c>
      <c r="Z19" t="s">
        <v>71</v>
      </c>
    </row>
    <row r="20" spans="8:26">
      <c r="H20">
        <v>18</v>
      </c>
      <c r="I20" t="s">
        <v>908</v>
      </c>
      <c r="Y20" t="s">
        <v>568</v>
      </c>
      <c r="Z20" t="s">
        <v>1011</v>
      </c>
    </row>
    <row r="21" spans="8:26">
      <c r="H21">
        <v>19</v>
      </c>
      <c r="Y21" t="s">
        <v>1035</v>
      </c>
      <c r="Z21" t="s">
        <v>11</v>
      </c>
    </row>
    <row r="22" spans="8:26">
      <c r="H22">
        <v>20</v>
      </c>
      <c r="Y22" t="s">
        <v>977</v>
      </c>
      <c r="Z22" t="s">
        <v>1013</v>
      </c>
    </row>
    <row r="23" spans="8:26">
      <c r="H23">
        <v>21</v>
      </c>
      <c r="Y23" t="s">
        <v>203</v>
      </c>
      <c r="Z23" t="s">
        <v>912</v>
      </c>
    </row>
    <row r="24" spans="8:26">
      <c r="H24">
        <v>22</v>
      </c>
      <c r="Y24" t="s">
        <v>1036</v>
      </c>
      <c r="Z24" t="s">
        <v>972</v>
      </c>
    </row>
    <row r="25" spans="8:26">
      <c r="H25">
        <v>23</v>
      </c>
      <c r="Y25" t="s">
        <v>1037</v>
      </c>
      <c r="Z25" t="s">
        <v>918</v>
      </c>
    </row>
    <row r="26" spans="8:26">
      <c r="H26">
        <v>24</v>
      </c>
      <c r="Y26" t="s">
        <v>1038</v>
      </c>
      <c r="Z26" t="s">
        <v>1014</v>
      </c>
    </row>
    <row r="27" spans="8:26">
      <c r="H27">
        <v>25</v>
      </c>
      <c r="Y27" t="s">
        <v>975</v>
      </c>
      <c r="Z27" t="s">
        <v>581</v>
      </c>
    </row>
    <row r="28" spans="8:26">
      <c r="H28">
        <v>26</v>
      </c>
      <c r="Y28" t="s">
        <v>150</v>
      </c>
      <c r="Z28" t="s">
        <v>982</v>
      </c>
    </row>
    <row r="29" spans="8:26">
      <c r="H29">
        <v>27</v>
      </c>
      <c r="Y29" t="s">
        <v>1039</v>
      </c>
      <c r="Z29" t="s">
        <v>413</v>
      </c>
    </row>
    <row r="30" spans="8:26">
      <c r="H30">
        <v>28</v>
      </c>
      <c r="Y30" t="s">
        <v>292</v>
      </c>
      <c r="Z30" t="s">
        <v>1015</v>
      </c>
    </row>
    <row r="31" spans="8:26">
      <c r="H31">
        <v>29</v>
      </c>
      <c r="Y31" t="s">
        <v>540</v>
      </c>
      <c r="Z31" t="s">
        <v>1016</v>
      </c>
    </row>
    <row r="32" spans="8:26">
      <c r="H32">
        <v>30</v>
      </c>
      <c r="Y32" t="s">
        <v>398</v>
      </c>
      <c r="Z32" t="s">
        <v>1017</v>
      </c>
    </row>
    <row r="33" spans="8:26">
      <c r="H33">
        <v>31</v>
      </c>
      <c r="Y33" t="s">
        <v>32</v>
      </c>
      <c r="Z33" t="s">
        <v>1018</v>
      </c>
    </row>
    <row r="34" spans="8:26">
      <c r="Y34" t="s">
        <v>993</v>
      </c>
      <c r="Z34" t="s">
        <v>1019</v>
      </c>
    </row>
    <row r="35" spans="8:26">
      <c r="Y35" t="s">
        <v>1040</v>
      </c>
      <c r="Z35" t="s">
        <v>360</v>
      </c>
    </row>
    <row r="36" spans="8:26">
      <c r="Y36" t="s">
        <v>1042</v>
      </c>
      <c r="Z36" t="s">
        <v>775</v>
      </c>
    </row>
    <row r="37" spans="8:26">
      <c r="Y37" t="s">
        <v>1043</v>
      </c>
      <c r="Z37" t="s">
        <v>99</v>
      </c>
    </row>
    <row r="38" spans="8:26">
      <c r="Y38" t="s">
        <v>316</v>
      </c>
      <c r="Z38" t="s">
        <v>1020</v>
      </c>
    </row>
    <row r="39" spans="8:26">
      <c r="Y39" t="s">
        <v>51</v>
      </c>
      <c r="Z39" t="s">
        <v>359</v>
      </c>
    </row>
    <row r="40" spans="8:26">
      <c r="Y40" t="s">
        <v>503</v>
      </c>
      <c r="Z40" t="s">
        <v>840</v>
      </c>
    </row>
    <row r="41" spans="8:26">
      <c r="Y41" t="s">
        <v>967</v>
      </c>
      <c r="Z41" t="s">
        <v>1023</v>
      </c>
    </row>
    <row r="42" spans="8:26">
      <c r="Y42" t="s">
        <v>767</v>
      </c>
      <c r="Z42" t="s">
        <v>21</v>
      </c>
    </row>
    <row r="43" spans="8:26">
      <c r="Y43" t="s">
        <v>984</v>
      </c>
      <c r="Z43" t="s">
        <v>1024</v>
      </c>
    </row>
    <row r="44" spans="8:26">
      <c r="Y44" t="s">
        <v>1044</v>
      </c>
      <c r="Z44" t="s">
        <v>1025</v>
      </c>
    </row>
    <row r="45" spans="8:26">
      <c r="Y45" t="s">
        <v>1045</v>
      </c>
      <c r="Z45" t="s">
        <v>400</v>
      </c>
    </row>
    <row r="46" spans="8:26">
      <c r="Y46" t="s">
        <v>995</v>
      </c>
      <c r="Z46" t="s">
        <v>635</v>
      </c>
    </row>
    <row r="47" spans="8:26">
      <c r="Y47" t="s">
        <v>1046</v>
      </c>
      <c r="Z47" t="s">
        <v>817</v>
      </c>
    </row>
    <row r="48" spans="8:26">
      <c r="Y48" t="s">
        <v>1047</v>
      </c>
      <c r="Z48" t="s">
        <v>986</v>
      </c>
    </row>
    <row r="49" spans="25:26">
      <c r="Y49" t="s">
        <v>412</v>
      </c>
      <c r="Z49" t="s">
        <v>973</v>
      </c>
    </row>
    <row r="50" spans="25:26">
      <c r="Y50" t="s">
        <v>966</v>
      </c>
    </row>
  </sheetData>
  <sheetProtection password="E798" sheet="1" objects="1" scenarios="1"/>
  <phoneticPr fontId="19"/>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NH4"/>
  <sheetViews>
    <sheetView workbookViewId="0">
      <selection activeCell="D31" sqref="D31"/>
    </sheetView>
  </sheetViews>
  <sheetFormatPr defaultRowHeight="13.5"/>
  <cols>
    <col min="9" max="12" width="9" style="1" customWidth="1"/>
    <col min="13" max="13" width="9" style="2" customWidth="1"/>
    <col min="14" max="14" width="9" style="1" customWidth="1"/>
    <col min="15" max="15" width="12.25" style="1" customWidth="1"/>
    <col min="16" max="16" width="14.625" customWidth="1"/>
    <col min="17" max="29" width="9" customWidth="1"/>
    <col min="30" max="32" width="9" style="1" customWidth="1"/>
    <col min="33" max="33" width="29.5" customWidth="1"/>
    <col min="34" max="34" width="9" customWidth="1"/>
    <col min="35" max="39" width="9" style="1" customWidth="1"/>
    <col min="40" max="51" width="9" customWidth="1"/>
    <col min="52" max="56" width="9" style="1" customWidth="1"/>
    <col min="57" max="57" width="21.75" customWidth="1"/>
    <col min="58" max="58" width="25.75" style="2" customWidth="1"/>
    <col min="59" max="62" width="9" customWidth="1"/>
    <col min="63" max="66" width="9" style="1" customWidth="1"/>
    <col min="67" max="67" width="21.75" customWidth="1"/>
    <col min="68" max="68" width="25.75" style="2" customWidth="1"/>
    <col min="69" max="72" width="9" customWidth="1"/>
    <col min="73" max="76" width="9" style="1" customWidth="1"/>
    <col min="77" max="77" width="21.75" customWidth="1"/>
    <col min="78" max="78" width="25.75" style="2" customWidth="1"/>
    <col min="79" max="83" width="9" customWidth="1"/>
    <col min="84" max="84" width="21.75" customWidth="1"/>
    <col min="85" max="85" width="25.75" style="2" customWidth="1"/>
    <col min="86" max="89" width="9" customWidth="1"/>
    <col min="90" max="91" width="9" style="1" customWidth="1"/>
    <col min="92" max="92" width="24.625" customWidth="1"/>
    <col min="93" max="93" width="11.125" customWidth="1"/>
    <col min="94" max="95" width="9" customWidth="1"/>
    <col min="96" max="98" width="9" style="1" customWidth="1"/>
    <col min="99" max="108" width="9" customWidth="1"/>
    <col min="109" max="111" width="9" style="1" customWidth="1"/>
    <col min="112" max="114" width="9" customWidth="1"/>
    <col min="115" max="115" width="9" style="1" customWidth="1"/>
    <col min="116" max="117" width="9" customWidth="1"/>
    <col min="118" max="118" width="9" style="1" customWidth="1"/>
    <col min="119" max="120" width="9" customWidth="1"/>
    <col min="121" max="121" width="9" style="1" customWidth="1"/>
    <col min="122" max="123" width="9" customWidth="1"/>
    <col min="124" max="124" width="9" style="1" customWidth="1"/>
    <col min="125" max="126" width="9" customWidth="1"/>
    <col min="127" max="128" width="9" style="1" customWidth="1"/>
    <col min="129" max="130" width="9" customWidth="1"/>
    <col min="131" max="131" width="9" style="1" customWidth="1"/>
    <col min="132" max="133" width="9" customWidth="1"/>
    <col min="134" max="134" width="9" style="1" customWidth="1"/>
    <col min="135" max="136" width="9" customWidth="1"/>
    <col min="137" max="138" width="9" style="1" customWidth="1"/>
    <col min="139" max="140" width="9" customWidth="1"/>
    <col min="141" max="141" width="9" style="1" customWidth="1"/>
    <col min="142" max="143" width="9" customWidth="1"/>
    <col min="144" max="144" width="9" style="1" customWidth="1"/>
    <col min="145" max="146" width="9" customWidth="1"/>
    <col min="147" max="147" width="9" style="1" customWidth="1"/>
    <col min="148" max="149" width="9" customWidth="1"/>
    <col min="150" max="150" width="9" style="1" customWidth="1"/>
    <col min="151" max="151" width="9" customWidth="1"/>
    <col min="152" max="154" width="9" style="1" customWidth="1"/>
    <col min="155" max="155" width="29.5" customWidth="1"/>
    <col min="156" max="156" width="9" customWidth="1"/>
    <col min="157" max="157" width="9" style="3" customWidth="1"/>
    <col min="158" max="160" width="9" style="1" customWidth="1"/>
    <col min="161" max="161" width="9" style="3" customWidth="1"/>
    <col min="162" max="162" width="9" style="1" customWidth="1"/>
    <col min="163" max="164" width="9" customWidth="1"/>
    <col min="165" max="166" width="9" style="3" customWidth="1"/>
    <col min="167" max="169" width="9" style="1" customWidth="1"/>
    <col min="170" max="170" width="9" style="3" customWidth="1"/>
    <col min="171" max="171" width="11.375" style="1" customWidth="1"/>
    <col min="172" max="172" width="9" customWidth="1"/>
    <col min="173" max="174" width="9" style="1" customWidth="1"/>
    <col min="175" max="178" width="9" customWidth="1"/>
    <col min="179" max="181" width="9" style="1" customWidth="1"/>
    <col min="182" max="185" width="9" customWidth="1"/>
    <col min="186" max="187" width="9" style="1" customWidth="1"/>
    <col min="188" max="191" width="9" customWidth="1"/>
    <col min="192" max="194" width="9" style="1" customWidth="1"/>
    <col min="195" max="235" width="9" customWidth="1"/>
    <col min="236" max="238" width="9" style="1" customWidth="1"/>
    <col min="239" max="239" width="29.5" customWidth="1"/>
    <col min="240" max="241" width="9" customWidth="1"/>
    <col min="242" max="244" width="9" style="1" customWidth="1"/>
    <col min="245" max="245" width="9" customWidth="1"/>
    <col min="246" max="246" width="9" style="1" customWidth="1"/>
    <col min="247" max="248" width="9" customWidth="1"/>
    <col min="249" max="254" width="9" style="1" customWidth="1"/>
    <col min="255" max="255" width="11.375" customWidth="1"/>
    <col min="256" max="256" width="9" customWidth="1"/>
    <col min="257" max="258" width="9" style="1" customWidth="1"/>
    <col min="259" max="262" width="9" customWidth="1"/>
    <col min="263" max="265" width="9" style="1" customWidth="1"/>
    <col min="266" max="269" width="9" customWidth="1"/>
    <col min="270" max="271" width="9" style="1" customWidth="1"/>
    <col min="272" max="275" width="9" customWidth="1"/>
    <col min="276" max="278" width="9" style="1" customWidth="1"/>
    <col min="279" max="281" width="9" customWidth="1"/>
    <col min="282" max="282" width="9" style="1" customWidth="1"/>
    <col min="283" max="283" width="9" customWidth="1"/>
    <col min="284" max="284" width="9" style="1" customWidth="1"/>
    <col min="285" max="285" width="9" customWidth="1"/>
    <col min="286" max="286" width="9" style="1" customWidth="1"/>
    <col min="287" max="287" width="9" customWidth="1"/>
    <col min="288" max="288" width="9" style="1" customWidth="1"/>
    <col min="289" max="289" width="9" customWidth="1"/>
    <col min="290" max="290" width="9" style="1" customWidth="1"/>
    <col min="291" max="293" width="9" customWidth="1"/>
    <col min="294" max="294" width="9" style="1" customWidth="1"/>
    <col min="295" max="297" width="9" customWidth="1"/>
    <col min="298" max="298" width="9" style="1" customWidth="1"/>
    <col min="299" max="301" width="9" customWidth="1"/>
    <col min="302" max="302" width="9" style="1" customWidth="1"/>
    <col min="303" max="305" width="9" customWidth="1"/>
    <col min="306" max="306" width="9" style="1" customWidth="1"/>
    <col min="307" max="307" width="9" customWidth="1"/>
    <col min="308" max="310" width="9" style="1" customWidth="1"/>
    <col min="311" max="311" width="29.5" customWidth="1"/>
    <col min="312" max="313" width="9" customWidth="1"/>
    <col min="314" max="316" width="9" style="1" customWidth="1"/>
    <col min="317" max="319" width="9" customWidth="1"/>
    <col min="320" max="321" width="9" style="3" customWidth="1"/>
    <col min="322" max="324" width="9" style="1" customWidth="1"/>
    <col min="325" max="325" width="9" style="3" customWidth="1"/>
    <col min="326" max="326" width="11.375" style="1" customWidth="1"/>
    <col min="327" max="438" width="9" customWidth="1"/>
  </cols>
  <sheetData>
    <row r="1" spans="1:372" s="4" customFormat="1" ht="108">
      <c r="B1" s="4" t="s">
        <v>1348</v>
      </c>
      <c r="C1" s="4" t="s">
        <v>314</v>
      </c>
      <c r="D1" s="4" t="s">
        <v>992</v>
      </c>
      <c r="E1" s="4" t="s">
        <v>1155</v>
      </c>
      <c r="F1" s="4" t="s">
        <v>1339</v>
      </c>
      <c r="G1" s="4" t="s">
        <v>788</v>
      </c>
      <c r="H1" s="4" t="s">
        <v>140</v>
      </c>
      <c r="I1" s="7" t="s">
        <v>520</v>
      </c>
      <c r="J1" s="7" t="s">
        <v>499</v>
      </c>
      <c r="K1" s="7" t="s">
        <v>1157</v>
      </c>
      <c r="L1" s="4" t="s">
        <v>12</v>
      </c>
      <c r="M1" s="10" t="s">
        <v>1329</v>
      </c>
      <c r="N1" s="7" t="s">
        <v>207</v>
      </c>
      <c r="O1" s="7" t="s">
        <v>1158</v>
      </c>
      <c r="P1" s="4" t="s">
        <v>1078</v>
      </c>
      <c r="Q1" s="4" t="s">
        <v>1079</v>
      </c>
      <c r="R1" s="4" t="s">
        <v>869</v>
      </c>
      <c r="S1" s="4" t="s">
        <v>1080</v>
      </c>
      <c r="T1" s="4" t="s">
        <v>1081</v>
      </c>
      <c r="U1" s="4" t="s">
        <v>117</v>
      </c>
      <c r="V1" s="4" t="s">
        <v>379</v>
      </c>
      <c r="W1" s="4" t="s">
        <v>675</v>
      </c>
      <c r="X1" s="4" t="s">
        <v>958</v>
      </c>
      <c r="Y1" s="4" t="s">
        <v>1082</v>
      </c>
      <c r="Z1" s="4" t="s">
        <v>897</v>
      </c>
      <c r="AA1" s="4" t="s">
        <v>335</v>
      </c>
      <c r="AB1" s="4" t="s">
        <v>419</v>
      </c>
      <c r="AC1" s="4" t="s">
        <v>969</v>
      </c>
      <c r="AD1" s="7" t="s">
        <v>1083</v>
      </c>
      <c r="AE1" s="7" t="s">
        <v>1085</v>
      </c>
      <c r="AF1" s="7" t="s">
        <v>1086</v>
      </c>
      <c r="AG1" s="4" t="s">
        <v>854</v>
      </c>
      <c r="AH1" s="4" t="s">
        <v>1087</v>
      </c>
      <c r="AI1" s="7" t="s">
        <v>722</v>
      </c>
      <c r="AJ1" s="7" t="s">
        <v>1088</v>
      </c>
      <c r="AK1" s="7" t="s">
        <v>325</v>
      </c>
      <c r="AL1" s="7" t="s">
        <v>1090</v>
      </c>
      <c r="AM1" s="7" t="s">
        <v>1091</v>
      </c>
      <c r="AN1" s="4" t="s">
        <v>1002</v>
      </c>
      <c r="AO1" s="4" t="s">
        <v>1093</v>
      </c>
      <c r="AP1" s="4" t="s">
        <v>698</v>
      </c>
      <c r="AQ1" s="4" t="s">
        <v>1159</v>
      </c>
      <c r="AR1" s="4" t="s">
        <v>861</v>
      </c>
      <c r="AS1" s="4" t="s">
        <v>13</v>
      </c>
      <c r="AT1" s="4" t="s">
        <v>1327</v>
      </c>
      <c r="AU1" s="4" t="s">
        <v>1161</v>
      </c>
      <c r="AV1" s="4" t="s">
        <v>1328</v>
      </c>
      <c r="AW1" s="4" t="s">
        <v>1012</v>
      </c>
      <c r="AX1" s="4" t="s">
        <v>1160</v>
      </c>
      <c r="AY1" s="4" t="s">
        <v>1162</v>
      </c>
      <c r="AZ1" s="7" t="s">
        <v>1095</v>
      </c>
      <c r="BA1" s="7" t="s">
        <v>1096</v>
      </c>
      <c r="BB1" s="7" t="s">
        <v>1097</v>
      </c>
      <c r="BC1" s="7" t="s">
        <v>1098</v>
      </c>
      <c r="BD1" s="7"/>
      <c r="BE1" s="16" t="s">
        <v>1337</v>
      </c>
      <c r="BF1" s="17" t="s">
        <v>1094</v>
      </c>
      <c r="BG1" s="4" t="s">
        <v>1163</v>
      </c>
      <c r="BH1" s="4" t="s">
        <v>1164</v>
      </c>
      <c r="BI1" s="4" t="s">
        <v>989</v>
      </c>
      <c r="BJ1" s="4" t="s">
        <v>1168</v>
      </c>
      <c r="BK1" s="7" t="s">
        <v>964</v>
      </c>
      <c r="BL1" s="7" t="s">
        <v>1099</v>
      </c>
      <c r="BM1" s="7" t="s">
        <v>528</v>
      </c>
      <c r="BN1" s="7" t="s">
        <v>1102</v>
      </c>
      <c r="BO1" s="16" t="s">
        <v>1337</v>
      </c>
      <c r="BP1" s="17" t="s">
        <v>816</v>
      </c>
      <c r="BQ1" s="4" t="s">
        <v>1165</v>
      </c>
      <c r="BR1" s="4" t="s">
        <v>1167</v>
      </c>
      <c r="BS1" s="4" t="s">
        <v>1166</v>
      </c>
      <c r="BT1" s="4" t="s">
        <v>1169</v>
      </c>
      <c r="BU1" s="7" t="s">
        <v>1104</v>
      </c>
      <c r="BV1" s="7" t="s">
        <v>1105</v>
      </c>
      <c r="BW1" s="7" t="s">
        <v>1106</v>
      </c>
      <c r="BX1" s="7" t="s">
        <v>1108</v>
      </c>
      <c r="BY1" s="16" t="s">
        <v>1259</v>
      </c>
      <c r="BZ1" s="17" t="s">
        <v>1107</v>
      </c>
      <c r="CA1" s="4" t="s">
        <v>1346</v>
      </c>
      <c r="CB1" s="7" t="s">
        <v>994</v>
      </c>
      <c r="CC1" s="7" t="s">
        <v>990</v>
      </c>
      <c r="CD1" s="7" t="s">
        <v>1109</v>
      </c>
      <c r="CE1" s="7" t="s">
        <v>1110</v>
      </c>
      <c r="CF1" s="16" t="s">
        <v>859</v>
      </c>
      <c r="CG1" s="17" t="s">
        <v>446</v>
      </c>
      <c r="CH1" s="4" t="s">
        <v>1347</v>
      </c>
      <c r="CI1" s="4" t="s">
        <v>54</v>
      </c>
      <c r="CJ1" s="4" t="s">
        <v>1111</v>
      </c>
      <c r="CK1" s="4" t="s">
        <v>1170</v>
      </c>
      <c r="CL1" s="7" t="s">
        <v>1171</v>
      </c>
      <c r="CM1" s="7" t="s">
        <v>259</v>
      </c>
      <c r="CN1" s="4" t="s">
        <v>753</v>
      </c>
      <c r="CO1" s="4" t="s">
        <v>1172</v>
      </c>
      <c r="CP1" s="4" t="s">
        <v>942</v>
      </c>
      <c r="CQ1" s="4" t="s">
        <v>471</v>
      </c>
      <c r="CR1" s="7" t="s">
        <v>1173</v>
      </c>
      <c r="CS1" s="7" t="s">
        <v>215</v>
      </c>
      <c r="CT1" s="7" t="s">
        <v>2</v>
      </c>
      <c r="CU1" s="4" t="s">
        <v>1175</v>
      </c>
      <c r="CV1" s="4" t="s">
        <v>1176</v>
      </c>
      <c r="CW1" s="4" t="s">
        <v>1177</v>
      </c>
      <c r="CX1" s="4" t="s">
        <v>1178</v>
      </c>
      <c r="CY1" s="4" t="s">
        <v>1183</v>
      </c>
      <c r="CZ1" s="4" t="s">
        <v>1183</v>
      </c>
      <c r="DA1" s="4" t="s">
        <v>327</v>
      </c>
      <c r="DB1" s="4" t="s">
        <v>979</v>
      </c>
      <c r="DC1" s="4" t="s">
        <v>1182</v>
      </c>
      <c r="DD1" s="4" t="s">
        <v>1179</v>
      </c>
      <c r="DE1" s="7" t="s">
        <v>763</v>
      </c>
      <c r="DF1" s="7" t="s">
        <v>554</v>
      </c>
      <c r="DG1" s="7" t="s">
        <v>1092</v>
      </c>
      <c r="DH1" s="4" t="s">
        <v>1180</v>
      </c>
      <c r="DI1" s="4" t="s">
        <v>1181</v>
      </c>
      <c r="DJ1" s="4" t="s">
        <v>276</v>
      </c>
      <c r="DK1" s="7" t="s">
        <v>1190</v>
      </c>
      <c r="DL1" s="4" t="s">
        <v>1184</v>
      </c>
      <c r="DM1" s="4" t="s">
        <v>1185</v>
      </c>
      <c r="DN1" s="7" t="s">
        <v>1198</v>
      </c>
      <c r="DO1" s="4" t="s">
        <v>1186</v>
      </c>
      <c r="DP1" s="4" t="s">
        <v>1174</v>
      </c>
      <c r="DQ1" s="7" t="s">
        <v>1064</v>
      </c>
      <c r="DR1" s="4" t="s">
        <v>1187</v>
      </c>
      <c r="DS1" s="4" t="s">
        <v>892</v>
      </c>
      <c r="DT1" s="7" t="s">
        <v>604</v>
      </c>
      <c r="DU1" s="4" t="s">
        <v>1112</v>
      </c>
      <c r="DV1" s="4" t="s">
        <v>144</v>
      </c>
      <c r="DW1" s="7" t="s">
        <v>1127</v>
      </c>
      <c r="DX1" s="7" t="s">
        <v>1199</v>
      </c>
      <c r="DY1" s="4" t="s">
        <v>985</v>
      </c>
      <c r="DZ1" s="4" t="s">
        <v>824</v>
      </c>
      <c r="EA1" s="7" t="s">
        <v>1200</v>
      </c>
      <c r="EB1" s="4" t="s">
        <v>1188</v>
      </c>
      <c r="EC1" s="4" t="s">
        <v>881</v>
      </c>
      <c r="ED1" s="7" t="s">
        <v>221</v>
      </c>
      <c r="EE1" s="4" t="s">
        <v>1156</v>
      </c>
      <c r="EF1" s="4" t="s">
        <v>1191</v>
      </c>
      <c r="EG1" s="7" t="s">
        <v>834</v>
      </c>
      <c r="EH1" s="7" t="s">
        <v>1201</v>
      </c>
      <c r="EI1" s="4" t="s">
        <v>1192</v>
      </c>
      <c r="EJ1" s="4" t="s">
        <v>1193</v>
      </c>
      <c r="EK1" s="7" t="s">
        <v>1202</v>
      </c>
      <c r="EL1" s="4" t="s">
        <v>319</v>
      </c>
      <c r="EM1" s="4" t="s">
        <v>1194</v>
      </c>
      <c r="EN1" s="7" t="s">
        <v>1203</v>
      </c>
      <c r="EO1" s="4" t="s">
        <v>1195</v>
      </c>
      <c r="EP1" s="4" t="s">
        <v>1196</v>
      </c>
      <c r="EQ1" s="7" t="s">
        <v>1204</v>
      </c>
      <c r="ER1" s="4" t="s">
        <v>78</v>
      </c>
      <c r="ES1" s="4" t="s">
        <v>779</v>
      </c>
      <c r="ET1" s="7" t="s">
        <v>523</v>
      </c>
      <c r="EU1" s="4" t="s">
        <v>1026</v>
      </c>
      <c r="EV1" s="19" t="s">
        <v>1330</v>
      </c>
      <c r="EW1" s="19" t="s">
        <v>1331</v>
      </c>
      <c r="EX1" s="19" t="s">
        <v>1103</v>
      </c>
      <c r="EY1" s="16" t="s">
        <v>1332</v>
      </c>
      <c r="EZ1" s="4" t="s">
        <v>1126</v>
      </c>
      <c r="FA1" s="4" t="s">
        <v>195</v>
      </c>
      <c r="FB1" s="7" t="s">
        <v>1117</v>
      </c>
      <c r="FC1" s="7" t="s">
        <v>1118</v>
      </c>
      <c r="FD1" s="7" t="s">
        <v>370</v>
      </c>
      <c r="FE1" s="4" t="s">
        <v>227</v>
      </c>
      <c r="FF1" s="7" t="s">
        <v>1266</v>
      </c>
      <c r="FG1" s="4" t="s">
        <v>1197</v>
      </c>
      <c r="FH1" s="4" t="s">
        <v>45</v>
      </c>
      <c r="FI1" s="4" t="s">
        <v>537</v>
      </c>
      <c r="FJ1" s="4" t="s">
        <v>1362</v>
      </c>
      <c r="FK1" s="7" t="s">
        <v>1120</v>
      </c>
      <c r="FL1" s="7" t="s">
        <v>1089</v>
      </c>
      <c r="FM1" s="7" t="s">
        <v>1121</v>
      </c>
      <c r="FN1" s="4" t="s">
        <v>1363</v>
      </c>
      <c r="FO1" s="7" t="s">
        <v>1364</v>
      </c>
      <c r="FP1" s="4" t="s">
        <v>96</v>
      </c>
      <c r="FQ1" s="7" t="s">
        <v>442</v>
      </c>
      <c r="FR1" s="7" t="s">
        <v>118</v>
      </c>
      <c r="FS1" s="4" t="s">
        <v>269</v>
      </c>
      <c r="FT1" s="4" t="s">
        <v>758</v>
      </c>
      <c r="FU1" s="4" t="s">
        <v>1205</v>
      </c>
      <c r="FV1" s="4" t="s">
        <v>938</v>
      </c>
      <c r="FW1" s="7" t="s">
        <v>594</v>
      </c>
      <c r="FX1" s="7" t="s">
        <v>1206</v>
      </c>
      <c r="FY1" s="7" t="s">
        <v>668</v>
      </c>
      <c r="FZ1" s="4" t="s">
        <v>674</v>
      </c>
      <c r="GA1" s="4" t="s">
        <v>1207</v>
      </c>
      <c r="GB1" s="4" t="s">
        <v>1208</v>
      </c>
      <c r="GC1" s="4" t="s">
        <v>402</v>
      </c>
      <c r="GD1" s="7" t="s">
        <v>1210</v>
      </c>
      <c r="GE1" s="7" t="s">
        <v>1211</v>
      </c>
      <c r="GF1" s="4" t="s">
        <v>1212</v>
      </c>
      <c r="GG1" s="4" t="s">
        <v>1213</v>
      </c>
      <c r="GH1" s="4" t="s">
        <v>865</v>
      </c>
      <c r="GI1" s="4" t="s">
        <v>424</v>
      </c>
      <c r="GJ1" s="7" t="s">
        <v>508</v>
      </c>
      <c r="GK1" s="7" t="s">
        <v>1004</v>
      </c>
      <c r="GL1" s="7" t="s">
        <v>1214</v>
      </c>
      <c r="GM1" s="4" t="s">
        <v>1215</v>
      </c>
      <c r="GN1" s="4" t="s">
        <v>772</v>
      </c>
      <c r="GO1" s="4" t="s">
        <v>1216</v>
      </c>
      <c r="GP1" s="4" t="s">
        <v>1217</v>
      </c>
      <c r="GQ1" s="4" t="s">
        <v>1219</v>
      </c>
      <c r="GR1" s="4" t="s">
        <v>1114</v>
      </c>
      <c r="GS1" s="4" t="s">
        <v>1221</v>
      </c>
      <c r="GT1" s="4" t="s">
        <v>298</v>
      </c>
      <c r="GU1" s="4" t="s">
        <v>1222</v>
      </c>
      <c r="GV1" s="4" t="s">
        <v>1224</v>
      </c>
      <c r="GW1" s="4" t="s">
        <v>1225</v>
      </c>
      <c r="GX1" s="4" t="s">
        <v>1226</v>
      </c>
      <c r="GY1" s="4" t="s">
        <v>974</v>
      </c>
      <c r="GZ1" s="4" t="s">
        <v>305</v>
      </c>
      <c r="HA1" s="4" t="s">
        <v>1122</v>
      </c>
      <c r="HB1" s="4" t="s">
        <v>225</v>
      </c>
      <c r="HC1" s="4" t="s">
        <v>1123</v>
      </c>
      <c r="HD1" s="4" t="s">
        <v>374</v>
      </c>
      <c r="HE1" s="4" t="s">
        <v>1143</v>
      </c>
      <c r="HF1" s="4" t="s">
        <v>1227</v>
      </c>
      <c r="HG1" s="4" t="s">
        <v>1229</v>
      </c>
      <c r="HH1" s="4" t="s">
        <v>1228</v>
      </c>
      <c r="HI1" s="4" t="s">
        <v>1230</v>
      </c>
      <c r="HJ1" s="4" t="s">
        <v>62</v>
      </c>
      <c r="HK1" s="4" t="s">
        <v>172</v>
      </c>
      <c r="HL1" s="4" t="s">
        <v>1234</v>
      </c>
      <c r="HM1" s="4" t="s">
        <v>1231</v>
      </c>
      <c r="HN1" s="4" t="s">
        <v>1235</v>
      </c>
      <c r="HO1" s="4" t="s">
        <v>1189</v>
      </c>
      <c r="HP1" s="4" t="s">
        <v>1236</v>
      </c>
      <c r="HQ1" s="4" t="s">
        <v>1232</v>
      </c>
      <c r="HR1" s="4" t="s">
        <v>1237</v>
      </c>
      <c r="HS1" s="4" t="s">
        <v>1240</v>
      </c>
      <c r="HT1" s="4" t="s">
        <v>1238</v>
      </c>
      <c r="HU1" s="4" t="s">
        <v>1241</v>
      </c>
      <c r="HV1" s="4" t="s">
        <v>1239</v>
      </c>
      <c r="HW1" s="4" t="s">
        <v>755</v>
      </c>
      <c r="HX1" s="4" t="s">
        <v>968</v>
      </c>
      <c r="HY1" s="4" t="s">
        <v>1233</v>
      </c>
      <c r="HZ1" s="4" t="s">
        <v>1134</v>
      </c>
      <c r="IA1" s="4" t="s">
        <v>224</v>
      </c>
      <c r="IB1" s="19" t="s">
        <v>1333</v>
      </c>
      <c r="IC1" s="19" t="s">
        <v>999</v>
      </c>
      <c r="ID1" s="19" t="s">
        <v>1334</v>
      </c>
      <c r="IE1" s="16" t="s">
        <v>1335</v>
      </c>
      <c r="IF1" s="4" t="s">
        <v>1125</v>
      </c>
      <c r="IG1" s="4" t="s">
        <v>1129</v>
      </c>
      <c r="IH1" s="7" t="s">
        <v>1130</v>
      </c>
      <c r="II1" s="7" t="s">
        <v>1131</v>
      </c>
      <c r="IJ1" s="7" t="s">
        <v>1132</v>
      </c>
      <c r="IK1" s="4" t="s">
        <v>210</v>
      </c>
      <c r="IL1" s="7" t="s">
        <v>1350</v>
      </c>
      <c r="IM1" s="4" t="s">
        <v>1340</v>
      </c>
      <c r="IN1" s="4" t="s">
        <v>1341</v>
      </c>
      <c r="IO1" s="7" t="s">
        <v>559</v>
      </c>
      <c r="IP1" s="7" t="s">
        <v>1244</v>
      </c>
      <c r="IQ1" s="7" t="s">
        <v>163</v>
      </c>
      <c r="IR1" s="7" t="s">
        <v>147</v>
      </c>
      <c r="IS1" s="7" t="s">
        <v>1128</v>
      </c>
      <c r="IT1" s="7" t="s">
        <v>1242</v>
      </c>
      <c r="IU1" s="4" t="s">
        <v>1243</v>
      </c>
      <c r="IV1" s="4" t="s">
        <v>1245</v>
      </c>
      <c r="IW1" s="7" t="s">
        <v>1247</v>
      </c>
      <c r="IX1" s="7" t="s">
        <v>987</v>
      </c>
      <c r="IY1" s="4" t="s">
        <v>1246</v>
      </c>
      <c r="IZ1" s="4" t="s">
        <v>336</v>
      </c>
      <c r="JA1" s="4" t="s">
        <v>1248</v>
      </c>
      <c r="JB1" s="4" t="s">
        <v>68</v>
      </c>
      <c r="JC1" s="7" t="s">
        <v>1249</v>
      </c>
      <c r="JD1" s="7" t="s">
        <v>14</v>
      </c>
      <c r="JE1" s="7" t="s">
        <v>1133</v>
      </c>
      <c r="JF1" s="4" t="s">
        <v>1250</v>
      </c>
      <c r="JG1" s="4" t="s">
        <v>1116</v>
      </c>
      <c r="JH1" s="4" t="s">
        <v>1251</v>
      </c>
      <c r="JI1" s="4" t="s">
        <v>706</v>
      </c>
      <c r="JJ1" s="7" t="s">
        <v>102</v>
      </c>
      <c r="JK1" s="7" t="s">
        <v>193</v>
      </c>
      <c r="JL1" s="4" t="s">
        <v>1252</v>
      </c>
      <c r="JM1" s="4" t="s">
        <v>957</v>
      </c>
      <c r="JN1" s="4" t="s">
        <v>1253</v>
      </c>
      <c r="JO1" s="4" t="s">
        <v>1254</v>
      </c>
      <c r="JP1" s="7" t="s">
        <v>878</v>
      </c>
      <c r="JQ1" s="7" t="s">
        <v>600</v>
      </c>
      <c r="JR1" s="7" t="s">
        <v>1255</v>
      </c>
      <c r="JS1" s="4" t="s">
        <v>919</v>
      </c>
      <c r="JT1" s="4" t="s">
        <v>1144</v>
      </c>
      <c r="JU1" s="4" t="s">
        <v>1256</v>
      </c>
      <c r="JV1" s="7" t="s">
        <v>351</v>
      </c>
      <c r="JW1" s="4" t="s">
        <v>1262</v>
      </c>
      <c r="JX1" s="7" t="s">
        <v>1257</v>
      </c>
      <c r="JY1" s="4" t="s">
        <v>1263</v>
      </c>
      <c r="JZ1" s="7" t="s">
        <v>1258</v>
      </c>
      <c r="KA1" s="4" t="s">
        <v>923</v>
      </c>
      <c r="KB1" s="7" t="s">
        <v>1261</v>
      </c>
      <c r="KC1" s="4" t="s">
        <v>200</v>
      </c>
      <c r="KD1" s="7" t="s">
        <v>819</v>
      </c>
      <c r="KE1" s="4" t="s">
        <v>1139</v>
      </c>
      <c r="KF1" s="4" t="s">
        <v>1264</v>
      </c>
      <c r="KG1" s="4" t="s">
        <v>1115</v>
      </c>
      <c r="KH1" s="7" t="s">
        <v>864</v>
      </c>
      <c r="KI1" s="4" t="s">
        <v>822</v>
      </c>
      <c r="KJ1" s="4" t="s">
        <v>1265</v>
      </c>
      <c r="KK1" s="4" t="s">
        <v>60</v>
      </c>
      <c r="KL1" s="7" t="s">
        <v>1273</v>
      </c>
      <c r="KM1" s="4" t="s">
        <v>1267</v>
      </c>
      <c r="KN1" s="4" t="s">
        <v>1142</v>
      </c>
      <c r="KO1" s="4" t="s">
        <v>1268</v>
      </c>
      <c r="KP1" s="7" t="s">
        <v>1075</v>
      </c>
      <c r="KQ1" s="4" t="s">
        <v>1113</v>
      </c>
      <c r="KR1" s="4" t="s">
        <v>1269</v>
      </c>
      <c r="KS1" s="4" t="s">
        <v>1270</v>
      </c>
      <c r="KT1" s="7" t="s">
        <v>1272</v>
      </c>
      <c r="KU1" s="4" t="s">
        <v>1271</v>
      </c>
      <c r="KV1" s="4" t="s">
        <v>1336</v>
      </c>
      <c r="KW1" s="4" t="s">
        <v>736</v>
      </c>
      <c r="KX1" s="4" t="s">
        <v>1084</v>
      </c>
      <c r="KY1" s="16" t="s">
        <v>704</v>
      </c>
      <c r="KZ1" s="4" t="s">
        <v>1074</v>
      </c>
      <c r="LA1" s="4" t="s">
        <v>1135</v>
      </c>
      <c r="LB1" s="7" t="s">
        <v>1136</v>
      </c>
      <c r="LC1" s="7" t="s">
        <v>1137</v>
      </c>
      <c r="LD1" s="7" t="s">
        <v>1138</v>
      </c>
      <c r="LE1" s="4" t="s">
        <v>105</v>
      </c>
      <c r="LF1" s="4" t="s">
        <v>642</v>
      </c>
      <c r="LG1" s="4" t="s">
        <v>1149</v>
      </c>
      <c r="LH1" s="4" t="s">
        <v>241</v>
      </c>
      <c r="LI1" s="4" t="s">
        <v>799</v>
      </c>
      <c r="LJ1" s="7" t="s">
        <v>1030</v>
      </c>
      <c r="LK1" s="7" t="s">
        <v>1141</v>
      </c>
      <c r="LL1" s="7" t="s">
        <v>825</v>
      </c>
      <c r="LM1" s="4" t="s">
        <v>1365</v>
      </c>
      <c r="LN1" s="7" t="s">
        <v>1366</v>
      </c>
      <c r="LO1" s="4" t="s">
        <v>644</v>
      </c>
      <c r="LP1" s="4" t="s">
        <v>1274</v>
      </c>
      <c r="LQ1" s="4" t="s">
        <v>1275</v>
      </c>
      <c r="LR1" s="4" t="s">
        <v>1124</v>
      </c>
      <c r="LS1" s="4" t="s">
        <v>1276</v>
      </c>
      <c r="LT1" s="4" t="s">
        <v>1153</v>
      </c>
      <c r="LU1" s="4" t="s">
        <v>1140</v>
      </c>
      <c r="LV1" s="4" t="s">
        <v>228</v>
      </c>
      <c r="LW1" s="4" t="s">
        <v>1277</v>
      </c>
      <c r="LX1" s="4" t="s">
        <v>1063</v>
      </c>
      <c r="LY1" s="4" t="s">
        <v>1278</v>
      </c>
      <c r="LZ1" s="4" t="s">
        <v>960</v>
      </c>
      <c r="MA1" s="4" t="s">
        <v>1279</v>
      </c>
      <c r="MB1" s="4" t="s">
        <v>1280</v>
      </c>
      <c r="MC1" s="4" t="s">
        <v>1281</v>
      </c>
      <c r="MD1" s="4" t="s">
        <v>809</v>
      </c>
      <c r="ME1" s="4" t="s">
        <v>1282</v>
      </c>
      <c r="MF1" s="4" t="s">
        <v>1283</v>
      </c>
      <c r="MG1" s="4" t="s">
        <v>6</v>
      </c>
      <c r="MH1" s="4" t="s">
        <v>1260</v>
      </c>
      <c r="MI1" s="4" t="s">
        <v>1284</v>
      </c>
      <c r="MJ1" s="4" t="s">
        <v>949</v>
      </c>
      <c r="MK1" s="4" t="s">
        <v>847</v>
      </c>
      <c r="ML1" s="4" t="s">
        <v>1285</v>
      </c>
      <c r="MM1" s="4" t="s">
        <v>66</v>
      </c>
      <c r="MN1" s="4" t="s">
        <v>946</v>
      </c>
      <c r="MO1" s="4" t="s">
        <v>1056</v>
      </c>
      <c r="MP1" s="4" t="s">
        <v>1287</v>
      </c>
      <c r="MQ1" s="4" t="s">
        <v>983</v>
      </c>
      <c r="MR1" s="4" t="s">
        <v>1021</v>
      </c>
      <c r="MS1" s="4" t="s">
        <v>309</v>
      </c>
      <c r="MT1" s="4" t="s">
        <v>1288</v>
      </c>
      <c r="MU1" s="4" t="s">
        <v>1289</v>
      </c>
      <c r="MV1" s="4" t="s">
        <v>1290</v>
      </c>
      <c r="MW1" s="4" t="s">
        <v>1292</v>
      </c>
      <c r="MX1" s="4" t="s">
        <v>1209</v>
      </c>
      <c r="MY1" s="4" t="s">
        <v>1293</v>
      </c>
      <c r="MZ1" s="4" t="s">
        <v>1218</v>
      </c>
      <c r="NA1" s="4" t="s">
        <v>956</v>
      </c>
      <c r="NB1" s="4" t="s">
        <v>1101</v>
      </c>
      <c r="NC1" s="4" t="s">
        <v>88</v>
      </c>
      <c r="ND1" s="4" t="s">
        <v>1294</v>
      </c>
      <c r="NE1" s="4" t="s">
        <v>564</v>
      </c>
      <c r="NF1" s="4" t="s">
        <v>1295</v>
      </c>
      <c r="NG1" s="4" t="s">
        <v>1296</v>
      </c>
      <c r="NH1" s="4" t="s">
        <v>1297</v>
      </c>
    </row>
    <row r="2" spans="1:372" s="5" customFormat="1">
      <c r="A2" s="5" t="s">
        <v>1286</v>
      </c>
      <c r="B2" s="5" t="s">
        <v>1223</v>
      </c>
      <c r="C2" s="6" t="str">
        <f>REPT("0",IF(LEN('１報告書'!AC49)&gt;2,0,2-LEN('１報告書'!AC49)))&amp;'１報告書'!AC49</f>
        <v>00</v>
      </c>
      <c r="D2" s="6" t="str">
        <f>REPT("0",IF(LEN('１報告書'!AF49)&gt;2,0,2-LEN('１報告書'!AF49)))&amp;'１報告書'!AF49</f>
        <v>00</v>
      </c>
      <c r="E2" s="6" t="str">
        <f>REPT("0",IF(LEN('１報告書'!AI49)&gt;4,0,4-LEN('１報告書'!AI49)))&amp;'１報告書'!AI49</f>
        <v>0000</v>
      </c>
      <c r="F2" s="6" t="str">
        <f>REPT("0",IF(LEN('１報告書'!AM49)&gt;1,0,1-LEN('１報告書'!AM49)))&amp;'１報告書'!AM49</f>
        <v>0</v>
      </c>
      <c r="G2" s="6" t="str">
        <f>C2&amp;D2&amp;E2&amp;F2</f>
        <v>000000000</v>
      </c>
      <c r="H2" s="6" t="str">
        <f>IF('１報告書'!H48="","",'１報告書'!H48)</f>
        <v/>
      </c>
      <c r="I2" s="8" t="e">
        <f>IF('１報告書'!AF8="","",'１報告書'!AF8)+2018</f>
        <v>#VALUE!</v>
      </c>
      <c r="J2" s="8" t="str">
        <f>IF('１報告書'!AI8="","",'１報告書'!AI8)</f>
        <v/>
      </c>
      <c r="K2" s="8" t="str">
        <f>IF('１報告書'!AL8="","",'１報告書'!AL8)</f>
        <v/>
      </c>
      <c r="L2" s="9" t="e">
        <f>I2&amp;"/"&amp;J2&amp;"/"&amp;K2</f>
        <v>#VALUE!</v>
      </c>
      <c r="M2" s="11" t="e">
        <f>_xlfn.TEXTJOIN("",TRUE,I2:K2)</f>
        <v>#VALUE!</v>
      </c>
      <c r="N2" s="12" t="str">
        <f>IF('１報告書'!Z10="","",'１報告書'!Z9&amp;" "&amp;'１報告書'!Z10)</f>
        <v/>
      </c>
      <c r="O2" s="12" t="str">
        <f>IF('１報告書'!Z13="","",'１報告書'!Z13)</f>
        <v/>
      </c>
      <c r="P2" s="13" t="str">
        <f>IF('１報告書'!K17="","",'１報告書'!K17)</f>
        <v/>
      </c>
      <c r="Q2" s="13" t="str">
        <f>IF('１報告書'!K18="","",'１報告書'!K18)</f>
        <v/>
      </c>
      <c r="R2" s="13" t="str">
        <f>IF('１報告書'!K19="","",'１報告書'!K19)</f>
        <v/>
      </c>
      <c r="S2" s="13" t="str">
        <f>IF('１報告書'!K20="","",'１報告書'!K20)</f>
        <v/>
      </c>
      <c r="T2" s="13" t="str">
        <f>IF('１報告書'!K21="","",'１報告書'!K21)</f>
        <v/>
      </c>
      <c r="U2" s="13" t="str">
        <f>IF('１報告書'!$K25="","",'１報告書'!$K25)</f>
        <v/>
      </c>
      <c r="V2" s="13" t="str">
        <f>IF('１報告書'!$K26="","",'１報告書'!$K26)</f>
        <v/>
      </c>
      <c r="W2" s="13" t="str">
        <f>IF('１報告書'!$K27="","",'１報告書'!$K27)</f>
        <v/>
      </c>
      <c r="X2" s="13" t="str">
        <f>IF('１報告書'!$K28="","",'１報告書'!$K28)</f>
        <v/>
      </c>
      <c r="Y2" s="13" t="str">
        <f>IF('１報告書'!$K29="","",'１報告書'!$K29)</f>
        <v/>
      </c>
      <c r="Z2" s="13" t="str">
        <f>IF('１報告書'!$K33="","",'１報告書'!$K33)</f>
        <v/>
      </c>
      <c r="AA2" s="13" t="str">
        <f>IF('１報告書'!$K34="","",'１報告書'!$K34)</f>
        <v/>
      </c>
      <c r="AB2" s="13" t="str">
        <f>IF('１報告書'!$K35="","",'１報告書'!$K35)</f>
        <v/>
      </c>
      <c r="AC2" s="13" t="str">
        <f>IF('１報告書'!$K36="","",'１報告書'!$K36)</f>
        <v/>
      </c>
      <c r="AD2" s="12">
        <f>IF('１報告書'!K40&lt;&gt;"",1,0)</f>
        <v>0</v>
      </c>
      <c r="AE2" s="12">
        <f>IF('１報告書'!U40&lt;&gt;"",1,0)</f>
        <v>0</v>
      </c>
      <c r="AF2" s="12">
        <f>IF('１報告書'!AB40&lt;&gt;"",1,0)</f>
        <v>0</v>
      </c>
      <c r="AG2" s="13" t="str">
        <f>IF(AND(AD2=1,AE2=0),'１報告書'!L40,"")&amp;IF(AND(AD2=1,AE2=1),"要是正の指摘あり（既存不適格）","")&amp;IF(AF2=1,'１報告書'!AC40,"")</f>
        <v/>
      </c>
      <c r="AH2" s="13" t="str">
        <f>IF('１報告書'!K41="","",'１報告書'!K41)</f>
        <v/>
      </c>
      <c r="AI2" s="12">
        <f>IF('１報告書'!K42&lt;&gt;"",1,0)</f>
        <v>0</v>
      </c>
      <c r="AJ2" s="12" t="str">
        <f>IF('１報告書'!N$42="","",'１報告書'!N$42)</f>
        <v>令和</v>
      </c>
      <c r="AK2" s="12" t="str">
        <f>IF('１報告書'!P$42="","",'１報告書'!P$42)</f>
        <v/>
      </c>
      <c r="AL2" s="12" t="str">
        <f>IF('１報告書'!S$42="","",'１報告書'!S$42)</f>
        <v/>
      </c>
      <c r="AM2" s="12">
        <f>IF('１報告書'!AB42&lt;&gt;"",1,0)</f>
        <v>0</v>
      </c>
      <c r="AN2" s="13" t="str">
        <f>IF(AI2=1,'１報告書'!L42,)&amp;IF(AM2=1,'１報告書'!AC42,)</f>
        <v/>
      </c>
      <c r="AO2" s="13" t="str">
        <f>IF('１報告書'!K43="","",'１報告書'!K43)</f>
        <v/>
      </c>
      <c r="AP2" s="13" t="str">
        <f>IF('１報告書'!N59="","",'１報告書'!N59)</f>
        <v/>
      </c>
      <c r="AQ2" s="13" t="str">
        <f>IF('１報告書'!U59="","",'１報告書'!U59)</f>
        <v/>
      </c>
      <c r="AR2" s="13" t="str">
        <f>IF('１報告書'!L60="","",'１報告書'!L60)</f>
        <v/>
      </c>
      <c r="AS2" s="13" t="str">
        <f>IF('１報告書'!L61="","",'１報告書'!L61)</f>
        <v/>
      </c>
      <c r="AT2" s="14" t="str">
        <f>IF(AU2=1,K2,"")</f>
        <v/>
      </c>
      <c r="AU2" s="14">
        <f>IF('１報告書'!L62&lt;&gt;"",1,0)</f>
        <v>0</v>
      </c>
      <c r="AV2" s="14" t="str">
        <f>IF(AW2=1,K2,"")</f>
        <v/>
      </c>
      <c r="AW2" s="14">
        <f>IF('１報告書'!U62&lt;&gt;"",1,0)</f>
        <v>0</v>
      </c>
      <c r="AX2" s="14" t="str">
        <f>IF(AY2=1,K2,"")</f>
        <v/>
      </c>
      <c r="AY2" s="14">
        <f>IF('１報告書'!AD62&lt;&gt;"",1,0)</f>
        <v>0</v>
      </c>
      <c r="AZ2" s="12" t="str">
        <f>IF('１報告書'!V$66="","",'１報告書'!V$66)</f>
        <v/>
      </c>
      <c r="BA2" s="12" t="str">
        <f>IF('１報告書'!X$66="","",'１報告書'!X$66)</f>
        <v/>
      </c>
      <c r="BB2" s="12" t="str">
        <f>IF('１報告書'!AA$66="","",'１報告書'!AA$66)</f>
        <v/>
      </c>
      <c r="BC2" s="12" t="str">
        <f>IF('１報告書'!AD$66="","",'１報告書'!AD$66)</f>
        <v/>
      </c>
      <c r="BD2" s="12"/>
      <c r="BE2" s="12" t="str">
        <f>_xlfn.TEXTJOIN("",TRUE,'１報告書'!V66:AF66)</f>
        <v>年月日</v>
      </c>
      <c r="BF2" s="18" t="str">
        <f>IF(LEFT(BE2,2)="昭和",DATE(1926+VALUE(MID(BE2,3,FIND("年",BE2)-3)),VALUE(MID(BE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3" t="str">
        <f>IF('１報告書'!AH$66="","",'１報告書'!AH$66)</f>
        <v/>
      </c>
      <c r="BH2" s="13">
        <f>IF('１報告書'!L67&lt;&gt;"",1,0)</f>
        <v>0</v>
      </c>
      <c r="BI2" s="13">
        <f>IF('１報告書'!R67&lt;&gt;"",1,0)</f>
        <v>0</v>
      </c>
      <c r="BJ2" s="13" t="str">
        <f>IF('１報告書'!AA67="","",'１報告書'!AA67)</f>
        <v/>
      </c>
      <c r="BK2" s="12" t="str">
        <f>IF('１報告書'!V68="","",'１報告書'!V68)</f>
        <v/>
      </c>
      <c r="BL2" s="12" t="str">
        <f>IF('１報告書'!X68="","",'１報告書'!X68)</f>
        <v/>
      </c>
      <c r="BM2" s="12" t="str">
        <f>IF('１報告書'!AA68="","",'１報告書'!AA68)</f>
        <v/>
      </c>
      <c r="BN2" s="12" t="str">
        <f>IF('１報告書'!AD68="","",'１報告書'!AD68)</f>
        <v/>
      </c>
      <c r="BO2" s="12" t="str">
        <f>_xlfn.TEXTJOIN("",TRUE,'１報告書'!V68:AF68)</f>
        <v>年月日</v>
      </c>
      <c r="BP2" s="18" t="str">
        <f>IF(LEFT(BO2,2)="昭和",DATE(1926+VALUE(MID(BO2,3,FIND("年",BO2)-3)),VALUE(MID(BO2,FIND("年",BO2)+1,FIND("月",BO2)-FIND("年",BO2)-1)),VALUE(MID(BO2,FIND("月",BO2)+1,FIND("日",BO2)-FIND("月",BO2)-1))),IF(LEFT(BO2,2)="平成",DATE(1988+VALUE(MID(BO2,3,FIND("年",BO2)-3)),VALUE(MID(BO2,FIND("年",BO2)+1,FIND("月",BO2)-FIND("年",BO2)-1)),VALUE(MID(BO2,FIND("月",BO2)+1,FIND("日",BO2)-FIND("月",BO2)-1))),IF(LEFT(BO2,2)="令和",DATE(2018+VALUE(MID(BO2,3,FIND("年",BO2)-3)),VALUE(MID(BO2,FIND("年",BO2)+1,FIND("月",BO2)-FIND("年",BO2)-1)),VALUE(MID(BO2,FIND("月",BO2)+1,FIND("日",BO2)-FIND("月",BO2)-1))),"9999/1/1")))</f>
        <v>9999/1/1</v>
      </c>
      <c r="BQ2" s="13" t="str">
        <f>IF('１報告書'!AH68="","",'１報告書'!AH68)</f>
        <v/>
      </c>
      <c r="BR2" s="13">
        <f>IF('１報告書'!L69&lt;&gt;"",1,0)</f>
        <v>0</v>
      </c>
      <c r="BS2" s="13">
        <f>IF('１報告書'!R69&lt;&gt;"",1,0)</f>
        <v>0</v>
      </c>
      <c r="BT2" s="13" t="str">
        <f>IF('１報告書'!AA69="","",'１報告書'!AA69)</f>
        <v/>
      </c>
      <c r="BU2" s="12" t="str">
        <f>IF('１報告書'!S73="","",'１報告書'!S73)</f>
        <v>令和</v>
      </c>
      <c r="BV2" s="12" t="str">
        <f>IF('１報告書'!U73="","",'１報告書'!U73)</f>
        <v/>
      </c>
      <c r="BW2" s="12" t="str">
        <f>IF('１報告書'!X73="","",'１報告書'!X73)</f>
        <v/>
      </c>
      <c r="BX2" s="12" t="str">
        <f>IF('１報告書'!AA73="","",'１報告書'!AA73)</f>
        <v/>
      </c>
      <c r="BY2" s="12" t="str">
        <f>_xlfn.TEXTJOIN("",TRUE,'１報告書'!S73:AC73)</f>
        <v>令和年月日</v>
      </c>
      <c r="BZ2" s="18" t="e">
        <f>IF(LEFT(BY2,2)="昭和",DATE(1926+VALUE(MID(BY2,3,FIND("年",BY2)-3)),VALUE(MID(BY2,FIND("年",BY2)+1,FIND("月",BY2)-FIND("年",BY2)-1)),VALUE(MID(BY2,FIND("月",BY2)+1,FIND("日",BY2)-FIND("月",BY2)-1))),IF(LEFT(BY2,2)="平成",DATE(1988+VALUE(MID(BY2,3,FIND("年",BY2)-3)),VALUE(MID(BY2,FIND("年",BY2)+1,FIND("月",BY2)-FIND("年",BY2)-1)),VALUE(MID(BY2,FIND("月",BY2)+1,FIND("日",BY2)-FIND("月",BY2)-1))),IF(LEFT(BY2,2)="令和",DATE(2018+VALUE(MID(BY2,3,FIND("年",BY2)-3)),VALUE(MID(BY2,FIND("年",BY2)+1,FIND("月",BY2)-FIND("年",BY2)-1)),VALUE(MID(BY2,FIND("月",BY2)+1,FIND("日",BY2)-FIND("月",BY2)-1))),"9999/1/1")))</f>
        <v>#VALUE!</v>
      </c>
      <c r="CA2" s="13">
        <f>IF('１報告書'!O74&lt;&gt;"",1,0)</f>
        <v>0</v>
      </c>
      <c r="CB2" s="12" t="str">
        <f>IF('１報告書'!S74="","",'１報告書'!S74)</f>
        <v/>
      </c>
      <c r="CC2" s="12" t="str">
        <f>IF('１報告書'!U74="","",'１報告書'!U74)</f>
        <v/>
      </c>
      <c r="CD2" s="12" t="str">
        <f>IF('１報告書'!X74="","",'１報告書'!X74)</f>
        <v/>
      </c>
      <c r="CE2" s="12" t="str">
        <f>IF('１報告書'!AA74="","",'１報告書'!AA74)</f>
        <v/>
      </c>
      <c r="CF2" s="12" t="str">
        <f>_xlfn.TEXTJOIN("",TRUE,'１報告書'!S74:AC74)</f>
        <v>年月日</v>
      </c>
      <c r="CG2" s="18" t="str">
        <f>IF(LEFT(CF2,2)="昭和",DATE(1926+VALUE(MID(CF2,3,FIND("年",CF2)-3)),VALUE(MID(CF2,FIND("年",CF2)+1,FIND("月",CF2)-FIND("年",CF2)-1)),VALUE(MID(CF2,FIND("月",CF2)+1,FIND("日",CF2)-FIND("月",CF2)-1))),IF(LEFT(CF2,2)="平成",DATE(1988+VALUE(MID(CF2,3,FIND("年",CF2)-3)),VALUE(MID(CF2,FIND("年",CF2)+1,FIND("月",CF2)-FIND("年",CF2)-1)),VALUE(MID(CF2,FIND("月",CF2)+1,FIND("日",CF2)-FIND("月",CF2)-1))),IF(LEFT(CF2,2)="令和",DATE(2018+VALUE(MID(CF2,3,FIND("年",CF2)-3)),VALUE(MID(CF2,FIND("年",CF2)+1,FIND("月",CF2)-FIND("年",CF2)-1)),VALUE(MID(CF2,FIND("月",CF2)+1,FIND("日",CF2)-FIND("月",CF2)-1))),"9999/1/1")))</f>
        <v>9999/1/1</v>
      </c>
      <c r="CH2" s="13">
        <f>IF('１報告書'!AG74&lt;&gt;"",1,0)</f>
        <v>0</v>
      </c>
      <c r="CI2" s="13">
        <f>IF('１報告書'!V76&lt;&gt;"",1,0)</f>
        <v>0</v>
      </c>
      <c r="CJ2" s="13">
        <f>IF('１報告書'!AG76&lt;&gt;"",1,0)</f>
        <v>0</v>
      </c>
      <c r="CK2" s="13" t="str">
        <f>IF('１報告書'!L81="","",'１報告書'!L81)</f>
        <v>　</v>
      </c>
      <c r="CL2" s="12" t="str">
        <f>IF('１報告書'!V81="","",'１報告書'!V81)</f>
        <v/>
      </c>
      <c r="CM2" s="12" t="str">
        <f>IF('１報告書'!AG81="","",'１報告書'!AG81)</f>
        <v/>
      </c>
      <c r="CN2" s="13" t="str">
        <f>_xlfn.TEXTJOIN("",TRUE,CL2&amp;CM2)</f>
        <v/>
      </c>
      <c r="CO2" s="13" t="str">
        <f>IF('１報告書'!L83="","",'１報告書'!L83)</f>
        <v/>
      </c>
      <c r="CP2" s="13" t="str">
        <f>IF('１報告書'!L84="","",'１報告書'!L84)</f>
        <v/>
      </c>
      <c r="CQ2" s="13" t="str">
        <f>IF('１報告書'!L85="","",'１報告書'!L85)</f>
        <v/>
      </c>
      <c r="CR2" s="12" t="str">
        <f>IF('１報告書'!M86="","",'１報告書'!M86)</f>
        <v/>
      </c>
      <c r="CS2" s="12" t="str">
        <f>IF('１報告書'!V86="","",'１報告書'!V86)</f>
        <v/>
      </c>
      <c r="CT2" s="12" t="str">
        <f>IF('１報告書'!AG86="","",'１報告書'!AG86)</f>
        <v/>
      </c>
      <c r="CU2" s="13" t="str">
        <f>IF('１報告書'!L87="","",'１報告書'!L87)</f>
        <v/>
      </c>
      <c r="CV2" s="13" t="str">
        <f>IF('１報告書'!L88="","",'１報告書'!L88)</f>
        <v/>
      </c>
      <c r="CW2" s="13" t="str">
        <f>IF('１報告書'!L89="","",'１報告書'!L89)</f>
        <v/>
      </c>
      <c r="CX2" s="13" t="str">
        <f>IF('１報告書'!L91="","",'１報告書'!L91)</f>
        <v>　</v>
      </c>
      <c r="CY2" s="12" t="str">
        <f>IF('１報告書'!V91="","",'１報告書'!V91)</f>
        <v/>
      </c>
      <c r="CZ2" s="12" t="str">
        <f>IF('１報告書'!AG91="","",'１報告書'!AG91)</f>
        <v/>
      </c>
      <c r="DA2" s="13" t="str">
        <f>_xlfn.TEXTJOIN("",TRUE,CY2&amp;CZ2)</f>
        <v/>
      </c>
      <c r="DB2" s="13" t="str">
        <f>IF('１報告書'!$L93="","",'１報告書'!$L93)</f>
        <v/>
      </c>
      <c r="DC2" s="13" t="str">
        <f>IF('１報告書'!$L94="","",'１報告書'!$L94)</f>
        <v/>
      </c>
      <c r="DD2" s="13" t="str">
        <f>IF('１報告書'!$L95="","",'１報告書'!$L95)</f>
        <v/>
      </c>
      <c r="DE2" s="12" t="str">
        <f>IF('１報告書'!M96="","",'１報告書'!M96)</f>
        <v/>
      </c>
      <c r="DF2" s="12" t="str">
        <f>IF('１報告書'!V96="","",'１報告書'!V96)</f>
        <v/>
      </c>
      <c r="DG2" s="12" t="str">
        <f>IF('１報告書'!AG96="","",'１報告書'!AG96)</f>
        <v/>
      </c>
      <c r="DH2" s="13" t="str">
        <f>IF('１報告書'!$L97="","",'１報告書'!$L97)</f>
        <v/>
      </c>
      <c r="DI2" s="13" t="str">
        <f>IF('１報告書'!$L98="","",'１報告書'!$L98)</f>
        <v/>
      </c>
      <c r="DJ2" s="13" t="str">
        <f>IF('１報告書'!$L99="","",'１報告書'!$L99)</f>
        <v/>
      </c>
      <c r="DK2" s="12">
        <f>IF('１報告書'!L103&lt;&gt;"",1,0)</f>
        <v>0</v>
      </c>
      <c r="DL2" s="13" t="str">
        <f>IF('１報告書'!Y103="","",'１報告書'!Y103)</f>
        <v/>
      </c>
      <c r="DM2" s="13" t="str">
        <f>IF('１報告書'!AC103="","",'１報告書'!AC103)</f>
        <v/>
      </c>
      <c r="DN2" s="12">
        <f>IF('１報告書'!L105&lt;&gt;"",1,0)</f>
        <v>0</v>
      </c>
      <c r="DO2" s="13" t="str">
        <f>IF('１報告書'!Y105="","",'１報告書'!Y105)</f>
        <v/>
      </c>
      <c r="DP2" s="13" t="str">
        <f>IF('１報告書'!AC105="","",'１報告書'!AC105)</f>
        <v/>
      </c>
      <c r="DQ2" s="12">
        <f>IF('１報告書'!L107&lt;&gt;"",1,0)</f>
        <v>0</v>
      </c>
      <c r="DR2" s="13" t="str">
        <f>IF('１報告書'!Y107="","",'１報告書'!Y107)</f>
        <v/>
      </c>
      <c r="DS2" s="13" t="str">
        <f>IF('１報告書'!AC107="","",'１報告書'!AC107)</f>
        <v/>
      </c>
      <c r="DT2" s="12">
        <f>IF('１報告書'!L109&lt;&gt;"",1,0)</f>
        <v>0</v>
      </c>
      <c r="DU2" s="13" t="str">
        <f>IF('１報告書'!Y109="","",'１報告書'!Y109)</f>
        <v/>
      </c>
      <c r="DV2" s="13" t="str">
        <f>IF('１報告書'!AC109="","",'１報告書'!AC109)</f>
        <v/>
      </c>
      <c r="DW2" s="12">
        <f>IF('１報告書'!AG109&lt;&gt;"",1,0)</f>
        <v>0</v>
      </c>
      <c r="DX2" s="12">
        <f>IF('１報告書'!L111&lt;&gt;"",1,0)</f>
        <v>0</v>
      </c>
      <c r="DY2" s="13" t="str">
        <f>IF('１報告書'!Y111="","",'１報告書'!Y111)</f>
        <v/>
      </c>
      <c r="DZ2" s="13" t="str">
        <f>IF('１報告書'!AC111="","",'１報告書'!AC111)</f>
        <v/>
      </c>
      <c r="EA2" s="12">
        <f>IF('１報告書'!L113&lt;&gt;"",1,0)</f>
        <v>0</v>
      </c>
      <c r="EB2" s="13" t="str">
        <f>IF('１報告書'!Y113="","",'１報告書'!Y113)</f>
        <v/>
      </c>
      <c r="EC2" s="13" t="str">
        <f>IF('１報告書'!AC113="","",'１報告書'!AC113)</f>
        <v/>
      </c>
      <c r="ED2" s="12">
        <f>IF('１報告書'!L115&lt;&gt;"",1,0)</f>
        <v>0</v>
      </c>
      <c r="EE2" s="13" t="str">
        <f>IF('１報告書'!Y115="","",'１報告書'!Y115)</f>
        <v/>
      </c>
      <c r="EF2" s="13" t="str">
        <f>IF('１報告書'!AC115="","",'１報告書'!AC115)</f>
        <v/>
      </c>
      <c r="EG2" s="12">
        <f>IF('１報告書'!AG115&lt;&gt;"",1,0)</f>
        <v>0</v>
      </c>
      <c r="EH2" s="12">
        <f>IF('１報告書'!L117&lt;&gt;"",1,0)</f>
        <v>0</v>
      </c>
      <c r="EI2" s="13" t="str">
        <f>IF('１報告書'!Y117="","",'１報告書'!Y117)</f>
        <v/>
      </c>
      <c r="EJ2" s="13" t="str">
        <f>IF('１報告書'!AC117="","",'１報告書'!AC117)</f>
        <v/>
      </c>
      <c r="EK2" s="12">
        <f>IF('１報告書'!L119&lt;&gt;"",1,0)</f>
        <v>0</v>
      </c>
      <c r="EL2" s="13" t="str">
        <f>IF('１報告書'!Y119="","",'１報告書'!Y119)</f>
        <v/>
      </c>
      <c r="EM2" s="13" t="str">
        <f>IF('１報告書'!AC119="","",'１報告書'!AC119)</f>
        <v/>
      </c>
      <c r="EN2" s="12">
        <f>IF('１報告書'!L121&lt;&gt;"",1,0)</f>
        <v>0</v>
      </c>
      <c r="EO2" s="13" t="str">
        <f>IF('１報告書'!Y121="","",'１報告書'!Y121)</f>
        <v/>
      </c>
      <c r="EP2" s="13" t="str">
        <f>IF('１報告書'!AC121="","",'１報告書'!AC121)</f>
        <v/>
      </c>
      <c r="EQ2" s="12">
        <f>IF('１報告書'!L123&lt;&gt;"",1,0)</f>
        <v>0</v>
      </c>
      <c r="ER2" s="13" t="str">
        <f>IF('１報告書'!Y123="","",'１報告書'!Y123)</f>
        <v/>
      </c>
      <c r="ES2" s="13" t="str">
        <f>IF('１報告書'!AC123="","",'１報告書'!AC123)</f>
        <v/>
      </c>
      <c r="ET2" s="12">
        <f>IF('１報告書'!AG123&lt;&gt;"",1,0)</f>
        <v>0</v>
      </c>
      <c r="EU2" s="13">
        <f>IF('１報告書'!T125&lt;&gt;"","有",IF('１報告書'!AG125&lt;&gt;"","無",0))</f>
        <v>0</v>
      </c>
      <c r="EV2" s="20">
        <f>IF('１報告書'!L129&lt;&gt;"",1,0)</f>
        <v>0</v>
      </c>
      <c r="EW2" s="20">
        <f>IF('１報告書'!V129&lt;&gt;"",1,0)</f>
        <v>0</v>
      </c>
      <c r="EX2" s="20">
        <f>IF('１報告書'!AC129&lt;&gt;"",1,0)</f>
        <v>0</v>
      </c>
      <c r="EY2" s="21" t="str">
        <f>IF(AND(EV2=1,EW2=0),'１報告書'!M129,"")&amp;IF(AND(EV2=1,EW2=1),'１報告書'!W129,"")&amp;IF(EX2=1,'１報告書'!AD129,"")</f>
        <v/>
      </c>
      <c r="EZ2" s="12" t="str">
        <f>IF('１報告書'!L130="","",'１報告書'!L130)</f>
        <v/>
      </c>
      <c r="FA2" s="13">
        <f>IF('１報告書'!L131&lt;&gt;"",1,0)</f>
        <v>0</v>
      </c>
      <c r="FB2" s="12" t="str">
        <f>IF('１報告書'!O131="","",'１報告書'!O131)</f>
        <v>令和</v>
      </c>
      <c r="FC2" s="12" t="str">
        <f>IF('１報告書'!Q131="","",'１報告書'!Q131)</f>
        <v/>
      </c>
      <c r="FD2" s="12" t="str">
        <f>IF('１報告書'!T131="","",'１報告書'!T131)</f>
        <v/>
      </c>
      <c r="FE2" s="13">
        <f>IF('１報告書'!AC131&lt;&gt;"",1,0)</f>
        <v>0</v>
      </c>
      <c r="FF2" s="12" t="str">
        <f>IF(FA2=1,'１報告書'!M131,)&amp;IF(FE2=1,'１報告書'!AD131,)</f>
        <v/>
      </c>
      <c r="FG2" s="13">
        <f>IF('１報告書'!L135&lt;&gt;"","有",IF('１報告書'!P135&lt;&gt;"","無",0))</f>
        <v>0</v>
      </c>
      <c r="FH2" s="13">
        <f>IF('１報告書'!L137&lt;&gt;"","有",IF('１報告書'!P137&lt;&gt;"","無",0))</f>
        <v>0</v>
      </c>
      <c r="FI2" s="13">
        <f>IF('１報告書'!L139&lt;&gt;"",1,0)</f>
        <v>0</v>
      </c>
      <c r="FJ2" s="13">
        <f>IF('１報告書'!P139&lt;&gt;"",1,0)</f>
        <v>0</v>
      </c>
      <c r="FK2" s="12" t="str">
        <f>IF('１報告書'!V139="","",'１報告書'!V139)</f>
        <v>令和</v>
      </c>
      <c r="FL2" s="12" t="str">
        <f>IF('１報告書'!X139="","",'１報告書'!X139)</f>
        <v/>
      </c>
      <c r="FM2" s="12" t="str">
        <f>IF('１報告書'!AA139="","",'１報告書'!AA139)</f>
        <v/>
      </c>
      <c r="FN2" s="13">
        <f>IF('１報告書'!AJ139&lt;&gt;"",1,0)</f>
        <v>0</v>
      </c>
      <c r="FO2" s="12" t="str">
        <f>IF(AND(FI2=1),'１報告書'!M139,"")&amp;IF(AND(FJ2=1),'１報告書'!Q139,"")&amp;IF(FN2=1,'１報告書'!AK139,"")</f>
        <v/>
      </c>
      <c r="FP2" s="13" t="str">
        <f>IF('１報告書'!L145="","",'１報告書'!L145)</f>
        <v/>
      </c>
      <c r="FQ2" s="12" t="str">
        <f>IF('１報告書'!V145="","",'１報告書'!V145)</f>
        <v/>
      </c>
      <c r="FR2" s="12" t="str">
        <f>IF('１報告書'!AG145="","",'１報告書'!AG145)</f>
        <v/>
      </c>
      <c r="FS2" s="13" t="str">
        <f>_xlfn.TEXTJOIN("",TRUE,FQ2&amp;FR2)</f>
        <v/>
      </c>
      <c r="FT2" s="13" t="str">
        <f>IF('１報告書'!L147="","",'１報告書'!L147)</f>
        <v/>
      </c>
      <c r="FU2" s="13" t="str">
        <f>IF('１報告書'!L148="","",'１報告書'!L148)</f>
        <v/>
      </c>
      <c r="FV2" s="13" t="str">
        <f>IF('１報告書'!L149="","",'１報告書'!L149)</f>
        <v/>
      </c>
      <c r="FW2" s="12" t="str">
        <f>IF('１報告書'!M150="","",'１報告書'!M150)</f>
        <v/>
      </c>
      <c r="FX2" s="12" t="str">
        <f>IF('１報告書'!V150="","",'１報告書'!V150)</f>
        <v/>
      </c>
      <c r="FY2" s="12" t="str">
        <f>IF('１報告書'!AG150="","",'１報告書'!AG150)</f>
        <v/>
      </c>
      <c r="FZ2" s="13" t="str">
        <f>IF('１報告書'!L151="","",'１報告書'!L151)</f>
        <v/>
      </c>
      <c r="GA2" s="13" t="str">
        <f>IF('１報告書'!L152="","",'１報告書'!L152)</f>
        <v/>
      </c>
      <c r="GB2" s="13" t="str">
        <f>IF('１報告書'!L153="","",'１報告書'!L153)</f>
        <v/>
      </c>
      <c r="GC2" s="13" t="str">
        <f>IF('１報告書'!L155="","",'１報告書'!L155)</f>
        <v/>
      </c>
      <c r="GD2" s="12" t="str">
        <f>IF('１報告書'!V155="","",'１報告書'!V155)</f>
        <v/>
      </c>
      <c r="GE2" s="12" t="str">
        <f>IF('１報告書'!AG155="","",'１報告書'!AG155)</f>
        <v/>
      </c>
      <c r="GF2" s="13" t="str">
        <f>_xlfn.TEXTJOIN("",TRUE,GD2&amp;GE2)</f>
        <v/>
      </c>
      <c r="GG2" s="13" t="str">
        <f>IF('１報告書'!L157="","",'１報告書'!L157)</f>
        <v/>
      </c>
      <c r="GH2" s="13" t="str">
        <f>IF('１報告書'!L158="","",'１報告書'!L158)</f>
        <v/>
      </c>
      <c r="GI2" s="13" t="str">
        <f>IF('１報告書'!L159="","",'１報告書'!L159)</f>
        <v/>
      </c>
      <c r="GJ2" s="12" t="str">
        <f>IF('１報告書'!M160="","",'１報告書'!M160)</f>
        <v/>
      </c>
      <c r="GK2" s="12" t="str">
        <f>IF('１報告書'!V160="","",'１報告書'!V160)</f>
        <v/>
      </c>
      <c r="GL2" s="12" t="str">
        <f>IF('１報告書'!AG160="","",'１報告書'!AG160)</f>
        <v/>
      </c>
      <c r="GM2" s="13" t="str">
        <f>IF('１報告書'!L161="","",'１報告書'!L161)</f>
        <v/>
      </c>
      <c r="GN2" s="13" t="str">
        <f>IF('１報告書'!L162="","",'１報告書'!L162)</f>
        <v/>
      </c>
      <c r="GO2" s="13" t="str">
        <f>IF('１報告書'!L163="","",'１報告書'!L163)</f>
        <v/>
      </c>
      <c r="GP2" s="13">
        <f>IF('１報告書'!P167&lt;&gt;"",1,0)</f>
        <v>0</v>
      </c>
      <c r="GQ2" s="13" t="str">
        <f>IF('１報告書'!Z167="","",'１報告書'!Z167)</f>
        <v/>
      </c>
      <c r="GR2" s="13">
        <f>IF('１報告書'!AC167&lt;&gt;"",1,0)</f>
        <v>0</v>
      </c>
      <c r="GS2" s="13" t="str">
        <f>IF('１報告書'!AL167="","",'１報告書'!AL167)</f>
        <v/>
      </c>
      <c r="GT2" s="13">
        <f>IF('１報告書'!P169&lt;&gt;"",1,0)</f>
        <v>0</v>
      </c>
      <c r="GU2" s="13">
        <f>IF('１報告書'!AC169&lt;&gt;"",1,0)</f>
        <v>0</v>
      </c>
      <c r="GV2" s="13" t="str">
        <f>IF('１報告書'!AH169="","",'１報告書'!AH169)</f>
        <v/>
      </c>
      <c r="GW2" s="13">
        <f>IF('１報告書'!U171&lt;&gt;"",1,0)</f>
        <v>0</v>
      </c>
      <c r="GX2" s="13" t="str">
        <f>IF('１報告書'!$Z$171="","",'１報告書'!$Z$171)</f>
        <v/>
      </c>
      <c r="GY2" s="13">
        <f>IF('１報告書'!AE171&lt;&gt;"",1,0)</f>
        <v>0</v>
      </c>
      <c r="GZ2" s="13" t="str">
        <f>IF('１報告書'!$AJ$171="","",'１報告書'!$AJ$171)</f>
        <v/>
      </c>
      <c r="HA2" s="13">
        <f>IF('１報告書'!U173&lt;&gt;"",1,0)</f>
        <v>0</v>
      </c>
      <c r="HB2" s="13" t="str">
        <f>IF('１報告書'!$Z$173="","",'１報告書'!$Z$173)</f>
        <v/>
      </c>
      <c r="HC2" s="13">
        <f>IF('１報告書'!AE173&lt;&gt;"",1,0)</f>
        <v>0</v>
      </c>
      <c r="HD2" s="13">
        <f>IF('１報告書'!U175&lt;&gt;"",1,0)</f>
        <v>0</v>
      </c>
      <c r="HE2" s="13" t="str">
        <f>IF('１報告書'!$Z$175="","",'１報告書'!$Z$175)</f>
        <v/>
      </c>
      <c r="HF2" s="13">
        <f>IF('１報告書'!AE175&lt;&gt;"",1,0)</f>
        <v>0</v>
      </c>
      <c r="HG2" s="13" t="str">
        <f>IF('１報告書'!$AJ$175="","",'１報告書'!$AJ$175)</f>
        <v/>
      </c>
      <c r="HH2" s="13">
        <f>IF('１報告書'!U177&lt;&gt;"",1,0)</f>
        <v>0</v>
      </c>
      <c r="HI2" s="13" t="str">
        <f>IF('１報告書'!$Z$177="","",'１報告書'!$Z$177)</f>
        <v/>
      </c>
      <c r="HJ2" s="13">
        <f>IF('１報告書'!AE177&lt;&gt;"",1,0)</f>
        <v>0</v>
      </c>
      <c r="HK2" s="13">
        <f>IF('１報告書'!U179&lt;&gt;"",1,0)</f>
        <v>0</v>
      </c>
      <c r="HL2" s="13" t="str">
        <f>IF('１報告書'!$Z$179="","",'１報告書'!$Z$179)</f>
        <v/>
      </c>
      <c r="HM2" s="13">
        <f>IF('１報告書'!AE179&lt;&gt;"",1,0)</f>
        <v>0</v>
      </c>
      <c r="HN2" s="13" t="str">
        <f>IF('１報告書'!$AJ$179="","",'１報告書'!$AJ$179)</f>
        <v/>
      </c>
      <c r="HO2" s="13">
        <f>IF('１報告書'!U181&lt;&gt;"",1,0)</f>
        <v>0</v>
      </c>
      <c r="HP2" s="13" t="str">
        <f>IF('１報告書'!$Z$181="","",'１報告書'!$Z$181)</f>
        <v/>
      </c>
      <c r="HQ2" s="13">
        <f>IF('１報告書'!AE181&lt;&gt;"",1,0)</f>
        <v>0</v>
      </c>
      <c r="HR2" s="13">
        <f>IF('１報告書'!U183&lt;&gt;"",1,0)</f>
        <v>0</v>
      </c>
      <c r="HS2" s="13" t="str">
        <f>IF('１報告書'!$Z$183="","",'１報告書'!$Z$183)</f>
        <v/>
      </c>
      <c r="HT2" s="13">
        <f>IF('１報告書'!AE183&lt;&gt;"",1,0)</f>
        <v>0</v>
      </c>
      <c r="HU2" s="13" t="str">
        <f>IF('１報告書'!$AJ$183="","",'１報告書'!$AJ$183)</f>
        <v/>
      </c>
      <c r="HV2" s="13">
        <f>IF('１報告書'!AE185&lt;&gt;"",1,0)</f>
        <v>0</v>
      </c>
      <c r="HW2" s="13">
        <f>IF('１報告書'!I187&lt;&gt;"",1,0)</f>
        <v>0</v>
      </c>
      <c r="HX2" s="13">
        <f>IF('１報告書'!M187&lt;&gt;"",1,0)</f>
        <v>0</v>
      </c>
      <c r="HY2" s="13">
        <f>IF('１報告書'!U187&lt;&gt;"",1,0)</f>
        <v>0</v>
      </c>
      <c r="HZ2" s="13">
        <f>IF('１報告書'!AE187&lt;&gt;"",1,0)</f>
        <v>0</v>
      </c>
      <c r="IA2" s="13" t="str">
        <f>IF('１報告書'!AJ187="","",'１報告書'!AJ187)</f>
        <v/>
      </c>
      <c r="IB2" s="20">
        <f>IF('１報告書'!L191&lt;&gt;"",1,0)</f>
        <v>0</v>
      </c>
      <c r="IC2" s="20">
        <f>IF('１報告書'!V191&lt;&gt;"",1,0)</f>
        <v>0</v>
      </c>
      <c r="ID2" s="20">
        <f>IF('１報告書'!AC191&lt;&gt;"",1,0)</f>
        <v>0</v>
      </c>
      <c r="IE2" s="21" t="str">
        <f>IF(AND(IB2=1,IC2=0),'１報告書'!M191,"")&amp;IF(AND(IB2=1,IC2=1),'１報告書'!W191,"")&amp;IF(ID2=1,'１報告書'!AD191,"")</f>
        <v/>
      </c>
      <c r="IF2" s="13" t="str">
        <f>IF('１報告書'!L192="","",'１報告書'!L192)</f>
        <v/>
      </c>
      <c r="IG2" s="20">
        <f>IF('１報告書'!L193&lt;&gt;"",1,0)</f>
        <v>0</v>
      </c>
      <c r="IH2" s="12" t="str">
        <f>IF('１報告書'!O193="","",'１報告書'!O193)</f>
        <v>令和</v>
      </c>
      <c r="II2" s="12" t="str">
        <f>IF('１報告書'!Q193="","",'１報告書'!Q193)</f>
        <v/>
      </c>
      <c r="IJ2" s="12" t="str">
        <f>IF('１報告書'!T193="","",'１報告書'!T193)</f>
        <v/>
      </c>
      <c r="IK2" s="20">
        <f>IF('１報告書'!AC193&lt;&gt;"",1,0)</f>
        <v>0</v>
      </c>
      <c r="IL2" s="12" t="str">
        <f>IF(IG2=1,'１報告書'!M193,)&amp;IF(IK2=1,'１報告書'!AD193,)</f>
        <v/>
      </c>
      <c r="IM2" s="20">
        <f>IF('１報告書'!L197&lt;&gt;"","有",IF('１報告書'!P197&lt;&gt;"","無",0))</f>
        <v>0</v>
      </c>
      <c r="IN2" s="20">
        <f>IF('１報告書'!L199&lt;&gt;"","有",IF('１報告書'!P199&lt;&gt;"","無",0))</f>
        <v>0</v>
      </c>
      <c r="IO2" s="12">
        <f>IF('１報告書'!L201&lt;&gt;"",1,0)</f>
        <v>0</v>
      </c>
      <c r="IP2" s="12">
        <f>IF('１報告書'!P201&lt;&gt;"",1,0)</f>
        <v>0</v>
      </c>
      <c r="IQ2" s="12" t="str">
        <f>IF('１報告書'!$V$201="","",'１報告書'!$V$201)</f>
        <v>令和</v>
      </c>
      <c r="IR2" s="12" t="str">
        <f>IF('１報告書'!$X$201="","",'１報告書'!$X$201)</f>
        <v/>
      </c>
      <c r="IS2" s="12" t="str">
        <f>IF('１報告書'!$AA$201="","",'１報告書'!$AA$201)</f>
        <v/>
      </c>
      <c r="IT2" s="12">
        <f>IF('１報告書'!AJ201&lt;&gt;"",1,0)</f>
        <v>0</v>
      </c>
      <c r="IU2" s="13" t="str">
        <f>IF(AND(IO2=1),'１報告書'!M201,"")&amp;IF(AND(IP2=1),'１報告書'!Q201,"")&amp;IF(IT2=1,'１報告書'!AK201,"")</f>
        <v/>
      </c>
      <c r="IV2" s="13" t="str">
        <f>IF('１報告書'!L206="","",'１報告書'!L206)</f>
        <v/>
      </c>
      <c r="IW2" s="12" t="str">
        <f>IF('１報告書'!V206="","",'１報告書'!V206)</f>
        <v/>
      </c>
      <c r="IX2" s="12" t="str">
        <f>IF('１報告書'!AG206="","",'１報告書'!AG206)</f>
        <v/>
      </c>
      <c r="IY2" s="13" t="str">
        <f>_xlfn.TEXTJOIN("",TRUE,IW2&amp;IX2)</f>
        <v/>
      </c>
      <c r="IZ2" s="13" t="str">
        <f>IF('１報告書'!$L208="","",'１報告書'!$L208)</f>
        <v/>
      </c>
      <c r="JA2" s="13" t="str">
        <f>IF('１報告書'!$L209="","",'１報告書'!$L209)</f>
        <v/>
      </c>
      <c r="JB2" s="13" t="str">
        <f>IF('１報告書'!$L210="","",'１報告書'!$L210)</f>
        <v/>
      </c>
      <c r="JC2" s="12" t="str">
        <f>IF('１報告書'!M211="","",'１報告書'!M211)</f>
        <v/>
      </c>
      <c r="JD2" s="12" t="str">
        <f>IF('１報告書'!V211="","",'１報告書'!V211)</f>
        <v/>
      </c>
      <c r="JE2" s="12" t="str">
        <f>IF('１報告書'!AG211="","",'１報告書'!AG211)</f>
        <v/>
      </c>
      <c r="JF2" s="13" t="str">
        <f>IF('１報告書'!$L212="","",'１報告書'!$L212)</f>
        <v/>
      </c>
      <c r="JG2" s="13" t="str">
        <f>IF('１報告書'!$L213="","",'１報告書'!$L213)</f>
        <v/>
      </c>
      <c r="JH2" s="13" t="str">
        <f>IF('１報告書'!$L214="","",'１報告書'!$L214)</f>
        <v/>
      </c>
      <c r="JI2" s="13" t="str">
        <f>IF('１報告書'!L216="","",'１報告書'!L216)</f>
        <v/>
      </c>
      <c r="JJ2" s="12" t="str">
        <f>IF('１報告書'!V216="","",'１報告書'!V216)</f>
        <v/>
      </c>
      <c r="JK2" s="12" t="str">
        <f>IF('１報告書'!AG216="","",'１報告書'!AG216)</f>
        <v/>
      </c>
      <c r="JL2" s="13" t="str">
        <f>_xlfn.TEXTJOIN("",TRUE,JJ2&amp;JK2)</f>
        <v/>
      </c>
      <c r="JM2" s="13" t="str">
        <f>IF('１報告書'!$L218="","",'１報告書'!$L218)</f>
        <v/>
      </c>
      <c r="JN2" s="13" t="str">
        <f>IF('１報告書'!$L219="","",'１報告書'!$L219)</f>
        <v/>
      </c>
      <c r="JO2" s="13" t="str">
        <f>IF('１報告書'!$L220="","",'１報告書'!$L220)</f>
        <v/>
      </c>
      <c r="JP2" s="12" t="str">
        <f>IF('１報告書'!M221="","",'１報告書'!M221)</f>
        <v/>
      </c>
      <c r="JQ2" s="12" t="str">
        <f>IF('１報告書'!V221="","",'１報告書'!V221)</f>
        <v/>
      </c>
      <c r="JR2" s="12" t="str">
        <f>IF('１報告書'!AG221="","",'１報告書'!AG221)</f>
        <v/>
      </c>
      <c r="JS2" s="13" t="str">
        <f>IF('１報告書'!$L222="","",'１報告書'!$L222)</f>
        <v/>
      </c>
      <c r="JT2" s="13" t="str">
        <f>IF('１報告書'!$L223="","",'１報告書'!$L223)</f>
        <v/>
      </c>
      <c r="JU2" s="13" t="str">
        <f>IF('１報告書'!$L224="","",'１報告書'!$L224)</f>
        <v/>
      </c>
      <c r="JV2" s="12">
        <f>IF('１報告書'!L229&lt;&gt;"",1,0)</f>
        <v>0</v>
      </c>
      <c r="JW2" s="13" t="str">
        <f>IF('１報告書'!V229="","",'１報告書'!V229)</f>
        <v/>
      </c>
      <c r="JX2" s="12">
        <f>IF('１報告書'!Z229&lt;&gt;"",1,0)</f>
        <v>0</v>
      </c>
      <c r="JY2" s="13" t="str">
        <f>IF('１報告書'!AH229="","",'１報告書'!AH229)</f>
        <v/>
      </c>
      <c r="JZ2" s="12">
        <f>IF('１報告書'!L231&lt;&gt;"",1,0)</f>
        <v>0</v>
      </c>
      <c r="KA2" s="13" t="str">
        <f>IF('１報告書'!V231="","",'１報告書'!V231)</f>
        <v/>
      </c>
      <c r="KB2" s="12">
        <f>IF('１報告書'!Z231&lt;&gt;"",1,0)</f>
        <v>0</v>
      </c>
      <c r="KC2" s="13" t="str">
        <f>IF('１報告書'!AH231="","",'１報告書'!AH231)</f>
        <v/>
      </c>
      <c r="KD2" s="12">
        <f>IF('１報告書'!L233&lt;&gt;"",1,0)</f>
        <v>0</v>
      </c>
      <c r="KE2" s="13" t="str">
        <f>IF('１報告書'!$V$233="","",'１報告書'!$V$233)</f>
        <v/>
      </c>
      <c r="KF2" s="13" t="str">
        <f>IF('１報告書'!$AB$233="","",'１報告書'!$AB$233)</f>
        <v/>
      </c>
      <c r="KG2" s="13" t="str">
        <f>IF('１報告書'!$AH$233="","",'１報告書'!$AH$233)</f>
        <v/>
      </c>
      <c r="KH2" s="12">
        <f>IF('１報告書'!L235&lt;&gt;"",1,0)</f>
        <v>0</v>
      </c>
      <c r="KI2" s="13" t="str">
        <f>IF('１報告書'!$V$235="","",'１報告書'!$V$235)</f>
        <v/>
      </c>
      <c r="KJ2" s="13" t="str">
        <f>IF('１報告書'!$AB$235="","",'１報告書'!$AB$235)</f>
        <v/>
      </c>
      <c r="KK2" s="13" t="str">
        <f>IF('１報告書'!$AH$235="","",'１報告書'!$AH$235)</f>
        <v/>
      </c>
      <c r="KL2" s="12">
        <f>IF('１報告書'!L237&lt;&gt;"",1,0)</f>
        <v>0</v>
      </c>
      <c r="KM2" s="13" t="str">
        <f>IF('１報告書'!$V$237="","",'１報告書'!$V$237)</f>
        <v/>
      </c>
      <c r="KN2" s="13" t="str">
        <f>IF('１報告書'!$AB$237="","",'１報告書'!$AB$237)</f>
        <v/>
      </c>
      <c r="KO2" s="13" t="str">
        <f>IF('１報告書'!$AH$237="","",'１報告書'!$AH$237)</f>
        <v/>
      </c>
      <c r="KP2" s="12">
        <f>IF('１報告書'!L239&lt;&gt;"",1,0)</f>
        <v>0</v>
      </c>
      <c r="KQ2" s="13" t="str">
        <f>IF('１報告書'!$V$240="","",'１報告書'!$V$240)</f>
        <v/>
      </c>
      <c r="KR2" s="13" t="str">
        <f>IF('１報告書'!$AB$240="","",'１報告書'!$AB$240)</f>
        <v/>
      </c>
      <c r="KS2" s="13" t="str">
        <f>IF('１報告書'!$AH$240="","",'１報告書'!$AH$240)</f>
        <v/>
      </c>
      <c r="KT2" s="12">
        <f>IF('１報告書'!L241&lt;&gt;"",1,0)</f>
        <v>0</v>
      </c>
      <c r="KU2" s="13" t="str">
        <f>IF('１報告書'!Q241="","",'１報告書'!Q241)</f>
        <v/>
      </c>
      <c r="KV2" s="13">
        <f>IF('１報告書'!L245&lt;&gt;"",1,0)</f>
        <v>0</v>
      </c>
      <c r="KW2" s="13">
        <f>IF('１報告書'!V245&lt;&gt;"",1,0)</f>
        <v>0</v>
      </c>
      <c r="KX2" s="13">
        <f>IF('１報告書'!AC245&lt;&gt;"",1,0)</f>
        <v>0</v>
      </c>
      <c r="KY2" s="21" t="str">
        <f>IF(AND(KV2=1,KW2=0),'１報告書'!M245,"")&amp;IF(AND(KV2=1,KW2=1),'１報告書'!W245,"")&amp;IF(KX2=1,'１報告書'!AD245,"")</f>
        <v/>
      </c>
      <c r="KZ2" s="13" t="str">
        <f>IF('１報告書'!L246="","",'１報告書'!L246)</f>
        <v/>
      </c>
      <c r="LA2" s="13">
        <f>IF('１報告書'!L247&lt;&gt;"",1,0)</f>
        <v>0</v>
      </c>
      <c r="LB2" s="12" t="str">
        <f>IF('１報告書'!O247="","",'１報告書'!O247)</f>
        <v>令和</v>
      </c>
      <c r="LC2" s="12" t="str">
        <f>IF('１報告書'!Q247="","",'１報告書'!Q247)</f>
        <v/>
      </c>
      <c r="LD2" s="12" t="str">
        <f>IF('１報告書'!T247="","",'１報告書'!T247)</f>
        <v/>
      </c>
      <c r="LE2" s="13">
        <f>IF('１報告書'!AC247&lt;&gt;"",1,0)</f>
        <v>0</v>
      </c>
      <c r="LF2" s="13">
        <f>IF('１報告書'!L251&lt;&gt;"","有",IF('１報告書'!P251&lt;&gt;"","無",0))</f>
        <v>0</v>
      </c>
      <c r="LG2" s="13">
        <f>IF('１報告書'!L253&lt;&gt;"","有",IF('１報告書'!P253&lt;&gt;"","無",0))</f>
        <v>0</v>
      </c>
      <c r="LH2" s="13">
        <f>IF('１報告書'!L255&lt;&gt;"",1,0)</f>
        <v>0</v>
      </c>
      <c r="LI2" s="13">
        <f>IF('１報告書'!P255&lt;&gt;"",1,0)</f>
        <v>0</v>
      </c>
      <c r="LJ2" s="12" t="str">
        <f>IF('１報告書'!V255="","",'１報告書'!V255)</f>
        <v>令和</v>
      </c>
      <c r="LK2" s="12" t="str">
        <f>IF('１報告書'!X255="","",'１報告書'!X255)</f>
        <v/>
      </c>
      <c r="LL2" s="12" t="str">
        <f>IF('１報告書'!AA255="","",'１報告書'!AA255)</f>
        <v/>
      </c>
      <c r="LM2" s="13">
        <f>IF('１報告書'!AJ255&lt;&gt;"",1,0)</f>
        <v>0</v>
      </c>
      <c r="LN2" s="12" t="str">
        <f>IF(AND(LH2=1),'１報告書'!M255,"")&amp;IF(AND(LI2=1),'１報告書'!Q255,"")&amp;IF(LM2=1,'１報告書'!AK255,"")</f>
        <v/>
      </c>
      <c r="LO2" s="13" t="str">
        <f>IF('１報告書'!B259="","",'１報告書'!B259)</f>
        <v/>
      </c>
      <c r="LP2" s="13" t="str">
        <f>IF('１報告書'!$A$267="","",'１報告書'!$A$267)</f>
        <v/>
      </c>
      <c r="LQ2" s="13" t="str">
        <f>IF('１報告書'!$F$267="","",'１報告書'!$F$267)</f>
        <v/>
      </c>
      <c r="LR2" s="13" t="str">
        <f>IF('１報告書'!$O$267="","",'１報告書'!$O$267)</f>
        <v/>
      </c>
      <c r="LS2" s="13" t="str">
        <f>IF('１報告書'!$X$267="","",'１報告書'!$X$267)</f>
        <v/>
      </c>
      <c r="LT2" s="13" t="str">
        <f>IF('１報告書'!$AC$267="","",'１報告書'!$AC$267)</f>
        <v/>
      </c>
      <c r="LU2" s="13" t="str">
        <f>IF('１報告書'!$A$268="","",'１報告書'!$A$268)</f>
        <v/>
      </c>
      <c r="LV2" s="13" t="str">
        <f>IF('１報告書'!$F$268="","",'１報告書'!$F$268)</f>
        <v/>
      </c>
      <c r="LW2" s="13" t="str">
        <f>IF('１報告書'!$O$268="","",'１報告書'!$O$268)</f>
        <v/>
      </c>
      <c r="LX2" s="13" t="str">
        <f>IF('１報告書'!$X$268="","",'１報告書'!$X$268)</f>
        <v/>
      </c>
      <c r="LY2" s="13" t="str">
        <f>IF('１報告書'!$AC$268="","",'１報告書'!$AC$268)</f>
        <v/>
      </c>
      <c r="LZ2" s="13" t="str">
        <f>IF('１報告書'!$A$269="","",'１報告書'!$A$269)</f>
        <v/>
      </c>
      <c r="MA2" s="13" t="str">
        <f>IF('１報告書'!$F$269="","",'１報告書'!$F$269)</f>
        <v/>
      </c>
      <c r="MB2" s="13" t="str">
        <f>IF('１報告書'!$O$269="","",'１報告書'!$O$269)</f>
        <v/>
      </c>
      <c r="MC2" s="13" t="str">
        <f>IF('１報告書'!$X$269="","",'１報告書'!$X$269)</f>
        <v/>
      </c>
      <c r="MD2" s="13" t="str">
        <f>IF('１報告書'!$AC$269="","",'１報告書'!$AC$269)</f>
        <v/>
      </c>
      <c r="ME2" s="13" t="str">
        <f>IF('１報告書'!$A$274="","",'１報告書'!$A$274)</f>
        <v/>
      </c>
      <c r="MF2" s="13" t="str">
        <f>IF('１報告書'!$F$274="","",'１報告書'!$F$274)</f>
        <v/>
      </c>
      <c r="MG2" s="13" t="str">
        <f>IF('１報告書'!$O$274="","",'１報告書'!$O$274)</f>
        <v/>
      </c>
      <c r="MH2" s="13" t="str">
        <f>IF('１報告書'!$X$274="","",'１報告書'!$X$274)</f>
        <v/>
      </c>
      <c r="MI2" s="13" t="str">
        <f>IF('１報告書'!$AC$274="","",'１報告書'!$AC$274)</f>
        <v/>
      </c>
      <c r="MJ2" s="13" t="str">
        <f>IF('１報告書'!$A$275="","",'１報告書'!$A$275)</f>
        <v/>
      </c>
      <c r="MK2" s="13" t="str">
        <f>IF('１報告書'!$F$275="","",'１報告書'!$F$275)</f>
        <v/>
      </c>
      <c r="ML2" s="13" t="str">
        <f>IF('１報告書'!$O$275="","",'１報告書'!$O$275)</f>
        <v/>
      </c>
      <c r="MM2" s="13" t="str">
        <f>IF('１報告書'!$X$275="","",'１報告書'!$X$275)</f>
        <v/>
      </c>
      <c r="MN2" s="13" t="str">
        <f>IF('１報告書'!$AC$275="","",'１報告書'!$AC$275)</f>
        <v/>
      </c>
      <c r="MO2" s="13" t="str">
        <f>IF('１報告書'!$A$276="","",'１報告書'!$A$276)</f>
        <v/>
      </c>
      <c r="MP2" s="13" t="str">
        <f>IF('１報告書'!$F$276="","",'１報告書'!$F$276)</f>
        <v/>
      </c>
      <c r="MQ2" s="13" t="str">
        <f>IF('１報告書'!$O$276="","",'１報告書'!$O$276)</f>
        <v/>
      </c>
      <c r="MR2" s="13" t="str">
        <f>IF('１報告書'!$X$276="","",'１報告書'!$X$276)</f>
        <v/>
      </c>
      <c r="MS2" s="13" t="str">
        <f>IF('１報告書'!$AC$276="","",'１報告書'!$AC$276)</f>
        <v/>
      </c>
      <c r="MT2" s="13" t="str">
        <f>IF('１報告書'!$A$281="","",'１報告書'!$A$281)</f>
        <v/>
      </c>
      <c r="MU2" s="13" t="str">
        <f>IF('１報告書'!$F$281="","",'１報告書'!$F$281)</f>
        <v/>
      </c>
      <c r="MV2" s="13" t="str">
        <f>IF('１報告書'!$O$281="","",'１報告書'!$O$281)</f>
        <v/>
      </c>
      <c r="MW2" s="13" t="str">
        <f>IF('１報告書'!$X$281="","",'１報告書'!$X$281)</f>
        <v/>
      </c>
      <c r="MX2" s="13" t="str">
        <f>IF('１報告書'!$AC$281="","",'１報告書'!$AC$281)</f>
        <v/>
      </c>
      <c r="MY2" s="13" t="str">
        <f>IF('１報告書'!$A$282="","",'１報告書'!$A$282)</f>
        <v/>
      </c>
      <c r="MZ2" s="13" t="str">
        <f>IF('１報告書'!$F$282="","",'１報告書'!$F$282)</f>
        <v/>
      </c>
      <c r="NA2" s="13" t="str">
        <f>IF('１報告書'!$O$282="","",'１報告書'!$O$282)</f>
        <v/>
      </c>
      <c r="NB2" s="13" t="str">
        <f>IF('１報告書'!$X$282="","",'１報告書'!$X$282)</f>
        <v/>
      </c>
      <c r="NC2" s="13" t="str">
        <f>IF('１報告書'!$AC$282="","",'１報告書'!$AC$282)</f>
        <v/>
      </c>
      <c r="ND2" s="13" t="str">
        <f>IF('１報告書'!$A$283="","",'１報告書'!$A$283)</f>
        <v/>
      </c>
      <c r="NE2" s="13" t="str">
        <f>IF('１報告書'!$F$283="","",'１報告書'!$F$283)</f>
        <v/>
      </c>
      <c r="NF2" s="13" t="str">
        <f>IF('１報告書'!$O$283="","",'１報告書'!$O$283)</f>
        <v/>
      </c>
      <c r="NG2" s="13" t="str">
        <f>IF('１報告書'!$X$283="","",'１報告書'!$X$283)</f>
        <v/>
      </c>
      <c r="NH2" s="13" t="str">
        <f>IF('１報告書'!$AC$283="","",'１報告書'!$AC$283)</f>
        <v/>
      </c>
    </row>
    <row r="3" spans="1:372">
      <c r="AS3" s="3"/>
      <c r="AT3" s="3"/>
      <c r="AU3" s="3"/>
      <c r="AV3" s="3"/>
      <c r="AW3" s="3"/>
      <c r="AX3" s="3"/>
      <c r="AY3" s="3"/>
    </row>
    <row r="4" spans="1:372">
      <c r="AV4" s="15"/>
      <c r="AX4" s="15"/>
    </row>
  </sheetData>
  <sheetProtection password="E798" sheet="1" objects="1" scenarios="1"/>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rgb="FFFF0000"/>
  </sheetPr>
  <dimension ref="A1:C19"/>
  <sheetViews>
    <sheetView tabSelected="1" workbookViewId="0">
      <selection activeCell="B5" sqref="B5:C5"/>
    </sheetView>
  </sheetViews>
  <sheetFormatPr defaultRowHeight="13.5"/>
  <cols>
    <col min="1" max="1" width="5.375" customWidth="1"/>
    <col min="2" max="2" width="3.125" customWidth="1"/>
    <col min="3" max="3" width="81.625" customWidth="1"/>
    <col min="4" max="41" width="2.25" customWidth="1"/>
  </cols>
  <sheetData>
    <row r="1" spans="1:3" ht="20.100000000000001" customHeight="1">
      <c r="A1" s="22" t="s">
        <v>1300</v>
      </c>
      <c r="B1" s="22"/>
      <c r="C1" s="22"/>
    </row>
    <row r="2" spans="1:3" ht="13.5" customHeight="1">
      <c r="A2" s="23"/>
      <c r="B2" s="23"/>
      <c r="C2" s="23"/>
    </row>
    <row r="3" spans="1:3" ht="20.100000000000001" customHeight="1">
      <c r="A3" s="24" t="s">
        <v>328</v>
      </c>
      <c r="B3" s="24"/>
      <c r="C3" s="24"/>
    </row>
    <row r="4" spans="1:3" ht="20.100000000000001" customHeight="1">
      <c r="A4" s="24"/>
      <c r="B4" s="24"/>
      <c r="C4" s="24"/>
    </row>
    <row r="5" spans="1:3" ht="37.5" customHeight="1">
      <c r="A5" s="25" t="s">
        <v>1119</v>
      </c>
      <c r="B5" s="34" t="s">
        <v>1323</v>
      </c>
      <c r="C5" s="38"/>
    </row>
    <row r="6" spans="1:3" ht="103.5" customHeight="1">
      <c r="A6" s="26"/>
      <c r="B6" s="30"/>
      <c r="C6" s="39" t="s">
        <v>1325</v>
      </c>
    </row>
    <row r="7" spans="1:3" ht="53.25" customHeight="1">
      <c r="A7" s="25" t="s">
        <v>1301</v>
      </c>
      <c r="B7" s="34" t="s">
        <v>1303</v>
      </c>
      <c r="C7" s="38"/>
    </row>
    <row r="8" spans="1:3" ht="48" customHeight="1">
      <c r="A8" s="27"/>
      <c r="B8" s="35"/>
      <c r="C8" s="40" t="s">
        <v>1291</v>
      </c>
    </row>
    <row r="9" spans="1:3" ht="45.75" customHeight="1">
      <c r="A9" s="28" t="s">
        <v>1302</v>
      </c>
      <c r="B9" s="36" t="s">
        <v>1324</v>
      </c>
      <c r="C9" s="41"/>
    </row>
    <row r="10" spans="1:3" ht="30" customHeight="1">
      <c r="A10" s="29" t="s">
        <v>952</v>
      </c>
      <c r="B10" s="37" t="s">
        <v>710</v>
      </c>
      <c r="C10" s="40"/>
    </row>
    <row r="11" spans="1:3" ht="13.5" customHeight="1">
      <c r="A11" s="30"/>
      <c r="B11" s="30"/>
      <c r="C11" s="42" t="s">
        <v>1349</v>
      </c>
    </row>
    <row r="12" spans="1:3" ht="59.25" customHeight="1">
      <c r="A12" s="31"/>
      <c r="B12" s="31"/>
      <c r="C12" s="43"/>
    </row>
    <row r="13" spans="1:3" ht="200.1" customHeight="1">
      <c r="A13" s="31"/>
      <c r="B13" s="31"/>
      <c r="C13" s="43"/>
    </row>
    <row r="14" spans="1:3" ht="13.5" customHeight="1">
      <c r="A14" s="32"/>
      <c r="B14" s="32"/>
      <c r="C14" s="44"/>
    </row>
    <row r="15" spans="1:3" ht="13.5" customHeight="1">
      <c r="A15" s="32"/>
      <c r="B15" s="32"/>
      <c r="C15" s="44"/>
    </row>
    <row r="16" spans="1:3" ht="13.5" customHeight="1">
      <c r="A16" s="32"/>
      <c r="B16" s="32"/>
      <c r="C16" s="44"/>
    </row>
    <row r="17" spans="1:3" ht="13.5" customHeight="1">
      <c r="A17" s="32"/>
      <c r="B17" s="32"/>
      <c r="C17" s="44"/>
    </row>
    <row r="18" spans="1:3" ht="13.5" customHeight="1">
      <c r="A18" s="32"/>
      <c r="B18" s="32"/>
      <c r="C18" s="44"/>
    </row>
    <row r="19" spans="1:3" ht="13.5" customHeight="1">
      <c r="A19" s="33"/>
      <c r="B19" s="33"/>
      <c r="C19" s="45"/>
    </row>
  </sheetData>
  <sheetProtection password="E798" sheet="1" objects="1" scenarios="1"/>
  <mergeCells count="8">
    <mergeCell ref="A1:C1"/>
    <mergeCell ref="A3:C3"/>
    <mergeCell ref="B5:C5"/>
    <mergeCell ref="B7:C7"/>
    <mergeCell ref="B9:C9"/>
    <mergeCell ref="B10:C10"/>
    <mergeCell ref="A12:C12"/>
    <mergeCell ref="A13:C13"/>
  </mergeCells>
  <phoneticPr fontId="19"/>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E9E9"/>
  </sheetPr>
  <dimension ref="A2:XFD52"/>
  <sheetViews>
    <sheetView workbookViewId="0">
      <selection activeCell="Z15" sqref="Z15"/>
    </sheetView>
  </sheetViews>
  <sheetFormatPr defaultColWidth="2.5" defaultRowHeight="15" customHeight="1"/>
  <cols>
    <col min="1" max="16384" width="2.5" style="46"/>
  </cols>
  <sheetData>
    <row r="1" spans="1:36" ht="8" customHeight="1"/>
    <row r="2" spans="1:36" s="47" customFormat="1" ht="25.5">
      <c r="B2" s="51"/>
      <c r="C2" s="60" t="s">
        <v>344</v>
      </c>
      <c r="D2" s="60"/>
      <c r="E2" s="60"/>
      <c r="F2" s="60"/>
      <c r="G2" s="60"/>
      <c r="H2" s="60"/>
      <c r="I2" s="60"/>
      <c r="J2" s="60"/>
      <c r="K2" s="71" t="s">
        <v>235</v>
      </c>
      <c r="L2" s="71"/>
      <c r="M2" s="71"/>
      <c r="N2" s="71"/>
      <c r="O2" s="71"/>
      <c r="P2" s="71"/>
      <c r="Q2" s="71"/>
      <c r="R2" s="71"/>
      <c r="S2" s="71"/>
      <c r="T2" s="71"/>
      <c r="U2" s="71"/>
      <c r="V2" s="71"/>
      <c r="W2" s="71"/>
      <c r="X2" s="71"/>
      <c r="Y2" s="71"/>
      <c r="Z2" s="71"/>
      <c r="AA2" s="71"/>
      <c r="AB2" s="71"/>
      <c r="AC2" s="71"/>
      <c r="AD2" s="71"/>
      <c r="AE2" s="71"/>
      <c r="AF2" s="71"/>
      <c r="AG2" s="71"/>
      <c r="AH2" s="71"/>
      <c r="AI2" s="102"/>
      <c r="AJ2" s="106"/>
    </row>
    <row r="3" spans="1:36" ht="8" customHeight="1"/>
    <row r="4" spans="1:36" s="48" customFormat="1" ht="15" customHeight="1">
      <c r="B4" s="52" t="s">
        <v>1306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46"/>
    </row>
    <row r="5" spans="1:36" s="48" customFormat="1" ht="8" customHeight="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46"/>
    </row>
    <row r="6" spans="1:36" s="48" customFormat="1" ht="45" customHeight="1">
      <c r="B6" s="54" t="s">
        <v>441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46"/>
    </row>
    <row r="7" spans="1:36" s="48" customFormat="1" ht="15" customHeight="1">
      <c r="B7" s="46"/>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46"/>
    </row>
    <row r="8" spans="1:36" s="48" customFormat="1" ht="15" customHeight="1">
      <c r="B8" s="46"/>
      <c r="C8" s="46"/>
      <c r="D8" s="52" t="s">
        <v>1307</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46"/>
    </row>
    <row r="9" spans="1:36" s="48" customFormat="1" ht="20" customHeight="1">
      <c r="B9" s="46"/>
      <c r="C9" s="46"/>
      <c r="D9" s="46"/>
      <c r="E9" s="46"/>
      <c r="F9" s="64" t="s">
        <v>142</v>
      </c>
      <c r="G9" s="64"/>
      <c r="H9" s="64"/>
      <c r="I9" s="64"/>
      <c r="J9" s="64"/>
      <c r="K9" s="64"/>
      <c r="L9" s="73" t="str">
        <f>IF('１報告書'!AC49&lt;&gt;"",'１報告書'!AC49,"")</f>
        <v/>
      </c>
      <c r="M9" s="73"/>
      <c r="N9" s="73"/>
      <c r="O9" s="73"/>
      <c r="P9" s="87" t="s">
        <v>465</v>
      </c>
      <c r="Q9" s="73" t="str">
        <f>IF('１報告書'!AF49&lt;&gt;"",'１報告書'!AF49,"")</f>
        <v/>
      </c>
      <c r="R9" s="73"/>
      <c r="S9" s="73"/>
      <c r="T9" s="73"/>
      <c r="U9" s="87" t="s">
        <v>465</v>
      </c>
      <c r="V9" s="73" t="str">
        <f>IF('１報告書'!AI49&lt;&gt;"",'１報告書'!AI49,"")</f>
        <v/>
      </c>
      <c r="W9" s="73"/>
      <c r="X9" s="73"/>
      <c r="Y9" s="73"/>
      <c r="Z9" s="87" t="s">
        <v>465</v>
      </c>
      <c r="AA9" s="73" t="str">
        <f>IF('１報告書'!AM49&lt;&gt;"",'１報告書'!AM49,"")</f>
        <v/>
      </c>
      <c r="AB9" s="73"/>
      <c r="AC9" s="73"/>
      <c r="AD9" s="73"/>
      <c r="AE9" s="101"/>
      <c r="AF9" s="46"/>
      <c r="AG9" s="46"/>
      <c r="AH9" s="46"/>
      <c r="AI9" s="46"/>
      <c r="AJ9" s="46"/>
    </row>
    <row r="10" spans="1:36" s="48" customFormat="1" ht="20" customHeight="1">
      <c r="B10" s="46"/>
      <c r="C10" s="46"/>
      <c r="D10" s="46"/>
      <c r="E10" s="46"/>
      <c r="F10" s="65" t="s">
        <v>1308</v>
      </c>
      <c r="G10" s="65"/>
      <c r="H10" s="65"/>
      <c r="I10" s="65"/>
      <c r="J10" s="65"/>
      <c r="K10" s="65"/>
      <c r="L10" s="74" t="str">
        <f>IF('１報告書'!K35&lt;&gt;"",'１報告書'!K35,"")</f>
        <v/>
      </c>
      <c r="M10" s="74"/>
      <c r="N10" s="74"/>
      <c r="O10" s="74"/>
      <c r="P10" s="74"/>
      <c r="Q10" s="74"/>
      <c r="R10" s="74"/>
      <c r="S10" s="74"/>
      <c r="T10" s="74"/>
      <c r="U10" s="74"/>
      <c r="V10" s="74"/>
      <c r="W10" s="74"/>
      <c r="X10" s="74"/>
      <c r="Y10" s="74"/>
      <c r="Z10" s="74"/>
      <c r="AA10" s="74"/>
      <c r="AB10" s="74"/>
      <c r="AC10" s="74"/>
      <c r="AD10" s="74"/>
      <c r="AE10" s="74"/>
      <c r="AF10" s="46"/>
      <c r="AG10" s="46"/>
      <c r="AH10" s="46"/>
      <c r="AI10" s="46"/>
      <c r="AJ10" s="46"/>
    </row>
    <row r="11" spans="1:36" s="48" customFormat="1" ht="20" customHeight="1">
      <c r="B11" s="46"/>
      <c r="C11" s="46"/>
      <c r="D11" s="46"/>
      <c r="E11" s="46"/>
      <c r="F11" s="65" t="s">
        <v>1309</v>
      </c>
      <c r="G11" s="65"/>
      <c r="H11" s="65"/>
      <c r="I11" s="65"/>
      <c r="J11" s="65"/>
      <c r="K11" s="65"/>
      <c r="L11" s="74" t="str">
        <f>IF('１報告書'!K33&lt;&gt;"",'１報告書'!K33,"")</f>
        <v/>
      </c>
      <c r="M11" s="74"/>
      <c r="N11" s="74"/>
      <c r="O11" s="74"/>
      <c r="P11" s="74"/>
      <c r="Q11" s="74"/>
      <c r="R11" s="74"/>
      <c r="S11" s="74"/>
      <c r="T11" s="74"/>
      <c r="U11" s="74"/>
      <c r="V11" s="74"/>
      <c r="W11" s="74"/>
      <c r="X11" s="74"/>
      <c r="Y11" s="74"/>
      <c r="Z11" s="74"/>
      <c r="AA11" s="74"/>
      <c r="AB11" s="74"/>
      <c r="AC11" s="74"/>
      <c r="AD11" s="74"/>
      <c r="AE11" s="74"/>
      <c r="AF11" s="46"/>
      <c r="AG11" s="46"/>
      <c r="AH11" s="46"/>
      <c r="AI11" s="46"/>
      <c r="AJ11" s="46"/>
    </row>
    <row r="12" spans="1:36" s="48" customFormat="1" ht="15" customHeight="1">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36" s="48" customFormat="1" ht="15" customHeight="1">
      <c r="B13" s="46"/>
      <c r="C13" s="46"/>
      <c r="D13" s="52" t="s">
        <v>502</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46"/>
    </row>
    <row r="14" spans="1:36" s="48" customFormat="1" ht="15" customHeight="1">
      <c r="B14" s="46"/>
      <c r="C14" s="46"/>
      <c r="D14" s="46"/>
      <c r="E14" s="46"/>
      <c r="F14" s="66" t="str">
        <f>IF('１報告書'!L62&lt;&gt;"",'１報告書'!L62,"")</f>
        <v/>
      </c>
      <c r="G14" s="46" t="s">
        <v>1310</v>
      </c>
      <c r="H14" s="46"/>
      <c r="I14" s="46"/>
      <c r="J14" s="46"/>
      <c r="K14" s="46"/>
      <c r="L14" s="46"/>
      <c r="M14" s="46"/>
      <c r="N14" s="46"/>
      <c r="O14" s="46"/>
      <c r="P14" s="66" t="str">
        <f>IF('１報告書'!U62&lt;&gt;"",'１報告書'!U62,"")</f>
        <v/>
      </c>
      <c r="Q14" s="46" t="s">
        <v>1311</v>
      </c>
      <c r="R14" s="46"/>
      <c r="S14" s="46"/>
      <c r="T14" s="46"/>
      <c r="U14" s="46"/>
      <c r="V14" s="46"/>
      <c r="W14" s="46"/>
      <c r="X14" s="46"/>
      <c r="Y14" s="46"/>
      <c r="Z14" s="66" t="str">
        <f>IF('１報告書'!AD62&lt;&gt;"",'１報告書'!AD62,"")</f>
        <v/>
      </c>
      <c r="AA14" s="46" t="s">
        <v>1312</v>
      </c>
      <c r="AB14" s="46"/>
      <c r="AC14" s="46"/>
      <c r="AD14" s="46"/>
      <c r="AE14" s="46"/>
      <c r="AF14" s="46"/>
      <c r="AG14" s="46"/>
      <c r="AH14" s="46"/>
      <c r="AI14" s="46"/>
      <c r="AJ14" s="46"/>
    </row>
    <row r="15" spans="1:36" s="48" customFormat="1" ht="15" customHeight="1">
      <c r="A15" s="46"/>
      <c r="B15" s="46"/>
      <c r="C15" s="46"/>
      <c r="D15" s="46"/>
      <c r="E15" s="46"/>
      <c r="F15" s="46"/>
      <c r="G15" s="46"/>
      <c r="H15" s="46"/>
      <c r="I15" s="46"/>
      <c r="J15" s="46"/>
      <c r="K15" s="50"/>
      <c r="L15" s="50"/>
      <c r="M15" s="46"/>
      <c r="N15" s="46"/>
      <c r="O15" s="46"/>
      <c r="P15" s="46"/>
      <c r="Q15" s="46"/>
      <c r="R15" s="46"/>
      <c r="S15" s="46"/>
      <c r="T15" s="46"/>
      <c r="U15" s="46"/>
      <c r="V15" s="46"/>
      <c r="W15" s="46"/>
      <c r="X15" s="46"/>
      <c r="Y15" s="46"/>
      <c r="Z15" s="46"/>
      <c r="AA15" s="46"/>
      <c r="AB15" s="46"/>
      <c r="AC15" s="46"/>
      <c r="AD15" s="46"/>
      <c r="AE15" s="46"/>
      <c r="AF15" s="46"/>
      <c r="AG15" s="46"/>
      <c r="AH15" s="46"/>
      <c r="AI15" s="46"/>
      <c r="AJ15" s="46"/>
    </row>
    <row r="16" spans="1:36" s="48" customFormat="1" ht="15" customHeight="1">
      <c r="A16" s="46"/>
      <c r="B16" s="46"/>
      <c r="C16" s="46"/>
      <c r="D16" s="52" t="s">
        <v>291</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6"/>
    </row>
    <row r="17" spans="1:54" s="48" customFormat="1" ht="13.5">
      <c r="A17" s="49"/>
      <c r="B17" s="49"/>
      <c r="C17" s="49"/>
      <c r="D17" s="49"/>
      <c r="E17" s="49" t="s">
        <v>1299</v>
      </c>
      <c r="F17" s="49"/>
      <c r="G17" s="49"/>
      <c r="H17" s="49"/>
      <c r="I17" s="49"/>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1:54" s="48" customFormat="1" ht="1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row>
    <row r="19" spans="1:54" s="49" customFormat="1" ht="15" customHeight="1">
      <c r="N19" s="0" t="s">
        <v>1322</v>
      </c>
      <c r="O19" s="0"/>
      <c r="P19" s="0"/>
      <c r="Q19" s="0"/>
      <c r="R19" s="0"/>
      <c r="S19" s="0"/>
      <c r="T19" s="0"/>
      <c r="U19" s="0"/>
      <c r="V19" s="0"/>
      <c r="W19" s="0"/>
      <c r="X19" s="0"/>
      <c r="Y19" s="0"/>
      <c r="Z19" s="0"/>
      <c r="AA19" s="0"/>
      <c r="AB19" s="0"/>
      <c r="AC19" s="0"/>
      <c r="AD19" s="0"/>
      <c r="AE19" s="0"/>
      <c r="AF19" s="0"/>
      <c r="AG19" s="0"/>
      <c r="AH19" s="0"/>
      <c r="AI19" s="0"/>
      <c r="AJ19" s="0"/>
    </row>
    <row r="20" spans="1:54" s="3" customFormat="1" ht="8" customHeight="1">
      <c r="B20" s="46"/>
      <c r="C20" s="46"/>
      <c r="D20" s="46"/>
      <c r="E20" s="46"/>
      <c r="F20" s="46"/>
      <c r="G20" s="46"/>
      <c r="H20" s="46"/>
      <c r="I20" s="46"/>
      <c r="J20" s="46"/>
      <c r="K20" s="46"/>
      <c r="L20" s="46"/>
      <c r="M20" s="46"/>
      <c r="N20" s="77"/>
      <c r="O20" s="82"/>
      <c r="P20" s="82"/>
      <c r="Q20" s="82"/>
      <c r="R20" s="82"/>
      <c r="S20" s="82"/>
      <c r="T20" s="82"/>
      <c r="U20" s="82"/>
      <c r="V20" s="82"/>
      <c r="W20" s="82"/>
      <c r="X20" s="82"/>
      <c r="Y20" s="82"/>
      <c r="Z20" s="82"/>
      <c r="AA20" s="82"/>
      <c r="AB20" s="82"/>
      <c r="AC20" s="82"/>
      <c r="AD20" s="82"/>
      <c r="AE20" s="82"/>
      <c r="AF20" s="82"/>
      <c r="AG20" s="82"/>
      <c r="AH20" s="82"/>
      <c r="AI20" s="103"/>
    </row>
    <row r="21" spans="1:54" s="49" customFormat="1" ht="15" customHeight="1">
      <c r="B21" s="55" t="s">
        <v>1068</v>
      </c>
      <c r="C21" s="55"/>
      <c r="D21" s="55"/>
      <c r="E21" s="55"/>
      <c r="F21" s="55"/>
      <c r="G21" s="55"/>
      <c r="H21" s="55"/>
      <c r="I21" s="55"/>
      <c r="J21" s="55"/>
      <c r="K21" s="55"/>
      <c r="L21" s="55"/>
      <c r="N21" s="78"/>
      <c r="O21" s="83" t="s">
        <v>403</v>
      </c>
      <c r="P21" s="88" t="s">
        <v>1318</v>
      </c>
      <c r="Q21" s="88"/>
      <c r="R21" s="88"/>
      <c r="S21" s="88"/>
      <c r="T21" s="88"/>
      <c r="U21" s="88"/>
      <c r="V21" s="88"/>
      <c r="W21" s="98" t="s">
        <v>86</v>
      </c>
      <c r="X21" s="83"/>
      <c r="Y21" s="88" t="s">
        <v>727</v>
      </c>
      <c r="Z21" s="88"/>
      <c r="AA21" s="88"/>
      <c r="AB21" s="88"/>
      <c r="AC21" s="88"/>
      <c r="AD21" s="100"/>
      <c r="AE21" s="83"/>
      <c r="AF21" s="100" t="s">
        <v>790</v>
      </c>
      <c r="AG21" s="100"/>
      <c r="AH21" s="100"/>
      <c r="AI21" s="104"/>
      <c r="AJ21" s="0"/>
    </row>
    <row r="22" spans="1:54" s="3" customFormat="1" ht="8" customHeight="1">
      <c r="B22" s="46"/>
      <c r="C22" s="46"/>
      <c r="D22" s="46"/>
      <c r="E22" s="46"/>
      <c r="F22" s="46"/>
      <c r="G22" s="46"/>
      <c r="H22" s="46"/>
      <c r="I22" s="46"/>
      <c r="J22" s="46"/>
      <c r="K22" s="46"/>
      <c r="L22" s="46"/>
      <c r="M22" s="46"/>
      <c r="N22" s="79"/>
      <c r="O22" s="84"/>
      <c r="P22" s="84"/>
      <c r="Q22" s="84"/>
      <c r="R22" s="84"/>
      <c r="S22" s="84"/>
      <c r="T22" s="84"/>
      <c r="U22" s="84"/>
      <c r="V22" s="84"/>
      <c r="W22" s="84"/>
      <c r="X22" s="84"/>
      <c r="Y22" s="84"/>
      <c r="Z22" s="84"/>
      <c r="AA22" s="84"/>
      <c r="AB22" s="84"/>
      <c r="AC22" s="84"/>
      <c r="AD22" s="84"/>
      <c r="AE22" s="84"/>
      <c r="AF22" s="84"/>
      <c r="AG22" s="84"/>
      <c r="AH22" s="84"/>
      <c r="AI22" s="105"/>
    </row>
    <row r="23" spans="1:54" s="3" customFormat="1" ht="15" customHeight="1">
      <c r="A23" s="49"/>
      <c r="B23" s="49"/>
      <c r="C23" s="49"/>
      <c r="D23" s="50"/>
      <c r="E23" s="50"/>
      <c r="F23" s="50"/>
      <c r="G23" s="50"/>
      <c r="H23" s="50"/>
      <c r="I23" s="50"/>
      <c r="J23" s="50"/>
      <c r="K23" s="50"/>
      <c r="L23" s="50"/>
      <c r="M23" s="50"/>
      <c r="O23" s="85" t="s">
        <v>1320</v>
      </c>
      <c r="P23" s="3" t="s">
        <v>1022</v>
      </c>
    </row>
    <row r="24" spans="1:54" s="49" customFormat="1" ht="30" customHeight="1">
      <c r="N24" s="0"/>
      <c r="O24" s="0"/>
      <c r="P24" s="0"/>
      <c r="Q24" s="0"/>
      <c r="R24" s="0"/>
      <c r="S24" s="0"/>
      <c r="T24" s="0"/>
      <c r="U24" s="0"/>
      <c r="V24" s="0"/>
      <c r="W24" s="0"/>
      <c r="X24" s="0"/>
      <c r="Y24" s="0"/>
      <c r="Z24" s="0"/>
      <c r="AA24" s="0"/>
      <c r="AB24" s="0"/>
      <c r="AC24" s="0"/>
      <c r="AD24" s="0"/>
      <c r="AE24" s="0"/>
      <c r="AF24" s="0"/>
      <c r="AG24" s="0"/>
      <c r="AH24" s="0"/>
      <c r="AI24" s="0"/>
      <c r="AJ24" s="0"/>
    </row>
    <row r="25" spans="1:54" s="3" customFormat="1" ht="15" customHeight="1">
      <c r="A25" s="49"/>
      <c r="B25" s="49"/>
      <c r="C25" s="49"/>
      <c r="D25" s="50"/>
      <c r="E25" s="50"/>
      <c r="F25" s="50"/>
      <c r="G25" s="50"/>
      <c r="H25" s="50"/>
      <c r="I25" s="50"/>
      <c r="J25" s="50"/>
      <c r="K25" s="50"/>
      <c r="L25" s="50"/>
      <c r="M25" s="50"/>
      <c r="N25" s="3" t="s">
        <v>719</v>
      </c>
    </row>
    <row r="26" spans="1:54" s="3" customFormat="1" ht="8" customHeight="1">
      <c r="B26" s="46"/>
      <c r="C26" s="46"/>
      <c r="D26" s="49"/>
      <c r="E26" s="46"/>
      <c r="F26" s="46"/>
      <c r="G26" s="46"/>
      <c r="H26" s="46"/>
      <c r="I26" s="46"/>
      <c r="J26" s="46"/>
      <c r="K26" s="46"/>
      <c r="L26" s="46"/>
      <c r="M26" s="46"/>
      <c r="N26" s="77"/>
      <c r="O26" s="82"/>
      <c r="P26" s="82"/>
      <c r="Q26" s="82"/>
      <c r="R26" s="82"/>
      <c r="S26" s="82"/>
      <c r="T26" s="82"/>
      <c r="U26" s="82"/>
      <c r="V26" s="82"/>
      <c r="W26" s="82"/>
      <c r="X26" s="82"/>
      <c r="Y26" s="82"/>
      <c r="Z26" s="82"/>
      <c r="AA26" s="82"/>
      <c r="AB26" s="82"/>
      <c r="AC26" s="82"/>
      <c r="AD26" s="82"/>
      <c r="AE26" s="82"/>
      <c r="AF26" s="82"/>
      <c r="AG26" s="82"/>
      <c r="AH26" s="82"/>
      <c r="AI26" s="103"/>
      <c r="BB26" s="109"/>
    </row>
    <row r="27" spans="1:54" s="49" customFormat="1" ht="15" customHeight="1">
      <c r="F27" s="67"/>
      <c r="G27" s="67"/>
      <c r="H27" s="67"/>
      <c r="I27" s="67"/>
      <c r="J27" s="67"/>
      <c r="K27" s="67"/>
      <c r="L27" s="67"/>
      <c r="M27" s="67"/>
      <c r="N27" s="78"/>
      <c r="O27" s="83" t="s">
        <v>403</v>
      </c>
      <c r="P27" s="88" t="s">
        <v>1318</v>
      </c>
      <c r="Q27" s="88"/>
      <c r="R27" s="88"/>
      <c r="S27" s="88"/>
      <c r="T27" s="88"/>
      <c r="U27" s="88"/>
      <c r="V27" s="88"/>
      <c r="W27" s="98" t="s">
        <v>86</v>
      </c>
      <c r="X27" s="83" t="s">
        <v>403</v>
      </c>
      <c r="Y27" s="88" t="s">
        <v>727</v>
      </c>
      <c r="Z27" s="88"/>
      <c r="AA27" s="88"/>
      <c r="AB27" s="88"/>
      <c r="AC27" s="88"/>
      <c r="AD27" s="100"/>
      <c r="AE27" s="83"/>
      <c r="AF27" s="100" t="s">
        <v>790</v>
      </c>
      <c r="AG27" s="100"/>
      <c r="AH27" s="100"/>
      <c r="AI27" s="104"/>
      <c r="AJ27" s="0"/>
    </row>
    <row r="28" spans="1:54" s="3" customFormat="1" ht="8" customHeight="1">
      <c r="A28" s="49"/>
      <c r="B28" s="49"/>
      <c r="C28" s="49"/>
      <c r="D28" s="50"/>
      <c r="E28" s="50"/>
      <c r="F28" s="49"/>
      <c r="G28" s="49"/>
      <c r="H28" s="49"/>
      <c r="I28" s="49"/>
      <c r="J28" s="49"/>
      <c r="K28" s="49"/>
      <c r="L28" s="49"/>
      <c r="M28" s="49"/>
      <c r="N28" s="79"/>
      <c r="O28" s="84"/>
      <c r="P28" s="84"/>
      <c r="Q28" s="84"/>
      <c r="R28" s="84"/>
      <c r="S28" s="84"/>
      <c r="T28" s="84"/>
      <c r="U28" s="84"/>
      <c r="V28" s="84"/>
      <c r="W28" s="84"/>
      <c r="X28" s="84"/>
      <c r="Y28" s="84"/>
      <c r="Z28" s="84"/>
      <c r="AA28" s="84"/>
      <c r="AB28" s="84"/>
      <c r="AC28" s="84"/>
      <c r="AD28" s="84"/>
      <c r="AE28" s="84"/>
      <c r="AF28" s="84"/>
      <c r="AG28" s="84"/>
      <c r="AH28" s="84"/>
      <c r="AI28" s="105"/>
    </row>
    <row r="29" spans="1:54" s="48" customFormat="1" ht="15" customHeight="1">
      <c r="B29" s="46"/>
      <c r="C29" s="46"/>
      <c r="D29" s="49"/>
      <c r="E29" s="46"/>
      <c r="F29" s="46"/>
      <c r="G29" s="46"/>
      <c r="H29" s="46"/>
      <c r="I29" s="46"/>
      <c r="J29" s="46"/>
      <c r="K29" s="46"/>
      <c r="L29" s="46"/>
      <c r="M29" s="46"/>
      <c r="N29" s="3"/>
      <c r="O29" s="86" t="s">
        <v>1320</v>
      </c>
      <c r="P29" s="89" t="s">
        <v>1319</v>
      </c>
      <c r="Q29" s="89"/>
      <c r="R29" s="89"/>
      <c r="S29" s="89"/>
      <c r="T29" s="89"/>
      <c r="U29" s="89"/>
      <c r="V29" s="89"/>
      <c r="W29" s="89"/>
      <c r="X29" s="89"/>
      <c r="Y29" s="89"/>
      <c r="Z29" s="89"/>
      <c r="AA29" s="89"/>
      <c r="AB29" s="89"/>
      <c r="AC29" s="89"/>
      <c r="AD29" s="89"/>
      <c r="AE29" s="89"/>
      <c r="AF29" s="89"/>
      <c r="AG29" s="89"/>
      <c r="AH29" s="89"/>
      <c r="AI29" s="89"/>
      <c r="AJ29" s="3"/>
      <c r="BB29" s="109"/>
    </row>
    <row r="30" spans="1:54" s="48" customFormat="1" ht="15" customHeight="1">
      <c r="B30" s="46"/>
      <c r="C30" s="46"/>
      <c r="D30" s="46"/>
      <c r="E30" s="46"/>
      <c r="F30" s="50"/>
      <c r="G30" s="50"/>
      <c r="H30" s="50"/>
      <c r="I30" s="50"/>
      <c r="J30" s="50"/>
      <c r="K30" s="50"/>
      <c r="L30" s="50"/>
      <c r="M30" s="50"/>
      <c r="N30" s="3"/>
      <c r="O30" s="80"/>
      <c r="P30" s="90"/>
      <c r="Q30" s="90"/>
      <c r="R30" s="90"/>
      <c r="S30" s="90"/>
      <c r="T30" s="90"/>
      <c r="U30" s="90"/>
      <c r="V30" s="90"/>
      <c r="W30" s="90"/>
      <c r="X30" s="90"/>
      <c r="Y30" s="90"/>
      <c r="Z30" s="90"/>
      <c r="AA30" s="90"/>
      <c r="AB30" s="90"/>
      <c r="AC30" s="90"/>
      <c r="AD30" s="90"/>
      <c r="AE30" s="90"/>
      <c r="AF30" s="90"/>
      <c r="AG30" s="90"/>
      <c r="AH30" s="90"/>
      <c r="AI30" s="90"/>
      <c r="AJ30" s="85"/>
    </row>
    <row r="31" spans="1:54" s="48" customFormat="1" ht="15" customHeight="1">
      <c r="A31" s="49"/>
      <c r="B31" s="49"/>
      <c r="C31" s="49"/>
      <c r="D31" s="50"/>
      <c r="E31" s="50"/>
      <c r="F31" s="49"/>
      <c r="G31" s="49"/>
      <c r="H31" s="49"/>
      <c r="I31" s="49"/>
      <c r="J31" s="49"/>
      <c r="K31" s="49"/>
      <c r="L31" s="49"/>
      <c r="M31" s="49"/>
      <c r="N31" s="3"/>
      <c r="O31" s="80" t="s">
        <v>1320</v>
      </c>
      <c r="P31" s="91" t="s">
        <v>730</v>
      </c>
      <c r="Q31" s="91"/>
      <c r="R31" s="91"/>
      <c r="S31" s="91"/>
      <c r="T31" s="91"/>
      <c r="U31" s="91"/>
      <c r="V31" s="91"/>
      <c r="W31" s="91"/>
      <c r="X31" s="91"/>
      <c r="Y31" s="91"/>
      <c r="Z31" s="91"/>
      <c r="AA31" s="91"/>
      <c r="AB31" s="91"/>
      <c r="AC31" s="91"/>
      <c r="AD31" s="91"/>
      <c r="AE31" s="91"/>
      <c r="AF31" s="91"/>
      <c r="AG31" s="91"/>
      <c r="AH31" s="91"/>
      <c r="AI31" s="91"/>
      <c r="AJ31" s="3"/>
    </row>
    <row r="32" spans="1:54" s="48" customFormat="1" ht="15" customHeight="1">
      <c r="B32" s="46"/>
      <c r="C32" s="46"/>
      <c r="D32" s="50"/>
      <c r="E32" s="50"/>
      <c r="F32" s="46"/>
      <c r="G32" s="46"/>
      <c r="H32" s="46"/>
      <c r="I32" s="46"/>
      <c r="J32" s="46"/>
      <c r="K32" s="46"/>
      <c r="L32" s="46"/>
      <c r="M32" s="46"/>
      <c r="N32" s="3"/>
      <c r="O32" s="3"/>
      <c r="P32" s="91"/>
      <c r="Q32" s="91"/>
      <c r="R32" s="91"/>
      <c r="S32" s="91"/>
      <c r="T32" s="91"/>
      <c r="U32" s="91"/>
      <c r="V32" s="91"/>
      <c r="W32" s="91"/>
      <c r="X32" s="91"/>
      <c r="Y32" s="91"/>
      <c r="Z32" s="91"/>
      <c r="AA32" s="91"/>
      <c r="AB32" s="91"/>
      <c r="AC32" s="91"/>
      <c r="AD32" s="91"/>
      <c r="AE32" s="91"/>
      <c r="AF32" s="91"/>
      <c r="AG32" s="91"/>
      <c r="AH32" s="91"/>
      <c r="AI32" s="91"/>
      <c r="AJ32" s="3"/>
    </row>
    <row r="33" spans="1:16384" s="49" customFormat="1" ht="15" customHeight="1">
      <c r="M33" s="67"/>
      <c r="N33" s="80"/>
      <c r="O33" s="80"/>
      <c r="P33" s="92" t="s">
        <v>547</v>
      </c>
      <c r="Q33" s="94" t="s">
        <v>1316</v>
      </c>
      <c r="R33" s="94"/>
      <c r="S33" s="94"/>
      <c r="T33" s="94"/>
      <c r="U33" s="94"/>
      <c r="V33" s="94"/>
      <c r="W33" s="94"/>
      <c r="X33" s="94"/>
      <c r="Y33" s="94"/>
      <c r="Z33" s="94"/>
      <c r="AA33" s="94"/>
      <c r="AB33" s="94"/>
      <c r="AC33" s="94"/>
      <c r="AD33" s="94"/>
      <c r="AE33" s="94"/>
      <c r="AF33" s="94"/>
      <c r="AG33" s="94"/>
      <c r="AH33" s="94"/>
      <c r="AI33" s="94"/>
      <c r="AJ33" s="100"/>
    </row>
    <row r="34" spans="1:16384" s="48" customFormat="1" ht="15" customHeight="1">
      <c r="A34" s="50"/>
      <c r="B34" s="46"/>
      <c r="C34" s="46"/>
      <c r="D34" s="46"/>
      <c r="E34" s="46"/>
      <c r="F34" s="46"/>
      <c r="G34" s="46"/>
      <c r="H34" s="46"/>
      <c r="I34" s="46"/>
      <c r="J34" s="46"/>
      <c r="K34" s="50"/>
      <c r="L34" s="50"/>
      <c r="M34" s="46"/>
      <c r="N34" s="80"/>
      <c r="O34" s="80"/>
      <c r="P34" s="92"/>
      <c r="Q34" s="94"/>
      <c r="R34" s="94"/>
      <c r="S34" s="94"/>
      <c r="T34" s="94"/>
      <c r="U34" s="94"/>
      <c r="V34" s="94"/>
      <c r="W34" s="94"/>
      <c r="X34" s="94"/>
      <c r="Y34" s="94"/>
      <c r="Z34" s="94"/>
      <c r="AA34" s="94"/>
      <c r="AB34" s="94"/>
      <c r="AC34" s="94"/>
      <c r="AD34" s="94"/>
      <c r="AE34" s="94"/>
      <c r="AF34" s="94"/>
      <c r="AG34" s="94"/>
      <c r="AH34" s="94"/>
      <c r="AI34" s="94"/>
      <c r="AJ34" s="80"/>
      <c r="AR34" s="3"/>
    </row>
    <row r="35" spans="1:16384" s="48" customFormat="1" ht="30" customHeight="1">
      <c r="A35" s="46"/>
      <c r="B35" s="46"/>
      <c r="C35" s="46"/>
      <c r="D35" s="46"/>
      <c r="E35" s="46"/>
      <c r="F35" s="46"/>
      <c r="G35" s="46"/>
      <c r="H35" s="46"/>
      <c r="I35" s="46"/>
      <c r="J35" s="46"/>
      <c r="K35" s="46"/>
      <c r="L35" s="46"/>
      <c r="M35" s="46"/>
      <c r="N35" s="80"/>
      <c r="O35" s="80"/>
      <c r="P35" s="80"/>
      <c r="Q35" s="80"/>
      <c r="R35" s="80"/>
      <c r="S35" s="80"/>
      <c r="T35" s="80"/>
      <c r="U35" s="80"/>
      <c r="V35" s="80"/>
      <c r="W35" s="80"/>
      <c r="X35" s="80"/>
      <c r="Y35" s="80"/>
      <c r="Z35" s="80"/>
      <c r="AA35" s="80"/>
      <c r="AB35" s="80"/>
      <c r="AC35" s="80"/>
      <c r="AD35" s="80"/>
      <c r="AE35" s="80"/>
      <c r="AF35" s="80"/>
      <c r="AG35" s="80"/>
      <c r="AH35" s="80"/>
      <c r="AI35" s="80"/>
      <c r="AJ35" s="80"/>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c r="XEZ35" s="46"/>
      <c r="XFA35" s="46"/>
      <c r="XFB35" s="46"/>
      <c r="XFC35" s="46"/>
      <c r="XFD35" s="46"/>
    </row>
    <row r="36" spans="1:16384" s="48" customFormat="1" ht="15" customHeight="1">
      <c r="A36" s="46"/>
      <c r="B36" s="46"/>
      <c r="C36" s="46"/>
      <c r="D36" s="46"/>
      <c r="E36" s="46"/>
      <c r="F36" s="46"/>
      <c r="G36" s="46"/>
      <c r="H36" s="46"/>
      <c r="I36" s="46"/>
      <c r="J36" s="46"/>
      <c r="K36" s="46"/>
      <c r="L36" s="46"/>
      <c r="M36" s="3"/>
      <c r="N36" s="3" t="s">
        <v>1321</v>
      </c>
      <c r="O36" s="3"/>
      <c r="P36" s="3"/>
      <c r="Q36" s="3"/>
      <c r="R36" s="3"/>
      <c r="S36" s="3"/>
      <c r="T36" s="3"/>
      <c r="U36" s="3"/>
      <c r="V36" s="3"/>
      <c r="W36" s="3"/>
      <c r="X36" s="3"/>
      <c r="Y36" s="3"/>
      <c r="Z36" s="3"/>
      <c r="AA36" s="3"/>
      <c r="AB36" s="3"/>
      <c r="AC36" s="3"/>
      <c r="AD36" s="3"/>
      <c r="AE36" s="3"/>
      <c r="AF36" s="3"/>
      <c r="AG36" s="3"/>
      <c r="AH36" s="3"/>
      <c r="AI36" s="3"/>
      <c r="AJ36" s="80"/>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c r="XEZ36" s="46"/>
      <c r="XFA36" s="46"/>
      <c r="XFB36" s="46"/>
      <c r="XFC36" s="46"/>
      <c r="XFD36" s="46"/>
    </row>
    <row r="37" spans="1:16384" s="48" customFormat="1" ht="8" customHeight="1">
      <c r="A37" s="49"/>
      <c r="B37" s="49"/>
      <c r="C37" s="49"/>
      <c r="D37" s="49"/>
      <c r="E37" s="49"/>
      <c r="F37" s="49"/>
      <c r="G37" s="49"/>
      <c r="H37" s="49"/>
      <c r="I37" s="49"/>
      <c r="J37" s="49"/>
      <c r="K37" s="49"/>
      <c r="L37" s="49"/>
      <c r="M37" s="3"/>
      <c r="N37" s="77"/>
      <c r="O37" s="82"/>
      <c r="P37" s="82"/>
      <c r="Q37" s="82"/>
      <c r="R37" s="82"/>
      <c r="S37" s="82"/>
      <c r="T37" s="82"/>
      <c r="U37" s="82"/>
      <c r="V37" s="82"/>
      <c r="W37" s="82"/>
      <c r="X37" s="82"/>
      <c r="Y37" s="82"/>
      <c r="Z37" s="82"/>
      <c r="AA37" s="82"/>
      <c r="AB37" s="82"/>
      <c r="AC37" s="82"/>
      <c r="AD37" s="82"/>
      <c r="AE37" s="82"/>
      <c r="AF37" s="82"/>
      <c r="AG37" s="82"/>
      <c r="AH37" s="82"/>
      <c r="AI37" s="103"/>
      <c r="AJ37" s="90"/>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c r="XEZ37" s="46"/>
      <c r="XFA37" s="46"/>
      <c r="XFB37" s="46"/>
      <c r="XFC37" s="46"/>
      <c r="XFD37" s="46"/>
    </row>
    <row r="38" spans="1:16384" s="48" customFormat="1" ht="15" customHeight="1">
      <c r="A38" s="46"/>
      <c r="B38" s="46"/>
      <c r="C38" s="46"/>
      <c r="D38" s="46"/>
      <c r="E38" s="46"/>
      <c r="F38" s="46"/>
      <c r="G38" s="46"/>
      <c r="H38" s="46"/>
      <c r="I38" s="46"/>
      <c r="J38" s="50"/>
      <c r="K38" s="3"/>
      <c r="L38" s="3"/>
      <c r="M38" s="3"/>
      <c r="N38" s="78"/>
      <c r="O38" s="83"/>
      <c r="P38" s="93" t="s">
        <v>1318</v>
      </c>
      <c r="Q38" s="93"/>
      <c r="R38" s="93"/>
      <c r="S38" s="93"/>
      <c r="T38" s="93"/>
      <c r="U38" s="93"/>
      <c r="V38" s="93"/>
      <c r="W38" s="99" t="s">
        <v>86</v>
      </c>
      <c r="X38" s="83"/>
      <c r="Y38" s="93" t="s">
        <v>727</v>
      </c>
      <c r="Z38" s="93"/>
      <c r="AA38" s="93"/>
      <c r="AB38" s="93"/>
      <c r="AC38" s="93"/>
      <c r="AD38" s="85"/>
      <c r="AE38" s="83" t="s">
        <v>403</v>
      </c>
      <c r="AF38" s="85" t="s">
        <v>790</v>
      </c>
      <c r="AG38" s="85"/>
      <c r="AH38" s="85"/>
      <c r="AI38" s="104"/>
      <c r="AJ38" s="107"/>
      <c r="AK38" s="46"/>
      <c r="AL38" s="46"/>
      <c r="AM38" s="46"/>
      <c r="AN38" s="46"/>
      <c r="AO38" s="46"/>
      <c r="AP38" s="46"/>
      <c r="AQ38" s="46"/>
      <c r="AR38" s="46"/>
      <c r="AS38" s="46"/>
      <c r="AT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c r="XEZ38" s="46"/>
      <c r="XFA38" s="46"/>
      <c r="XFB38" s="46"/>
      <c r="XFC38" s="46"/>
      <c r="XFD38" s="46"/>
    </row>
    <row r="39" spans="1:16384" s="48" customFormat="1" ht="8" customHeight="1">
      <c r="A39" s="46"/>
      <c r="B39" s="46"/>
      <c r="C39" s="46"/>
      <c r="D39" s="46"/>
      <c r="E39" s="46"/>
      <c r="F39" s="46"/>
      <c r="G39" s="46"/>
      <c r="H39" s="46"/>
      <c r="I39" s="46"/>
      <c r="J39" s="46"/>
      <c r="K39" s="3"/>
      <c r="L39" s="3"/>
      <c r="M39" s="46"/>
      <c r="N39" s="79"/>
      <c r="O39" s="84"/>
      <c r="P39" s="84"/>
      <c r="Q39" s="84"/>
      <c r="R39" s="84"/>
      <c r="S39" s="84"/>
      <c r="T39" s="84"/>
      <c r="U39" s="84"/>
      <c r="V39" s="84"/>
      <c r="W39" s="84"/>
      <c r="X39" s="84"/>
      <c r="Y39" s="84"/>
      <c r="Z39" s="84"/>
      <c r="AA39" s="84"/>
      <c r="AB39" s="84"/>
      <c r="AC39" s="84"/>
      <c r="AD39" s="84"/>
      <c r="AE39" s="84"/>
      <c r="AF39" s="84"/>
      <c r="AG39" s="84"/>
      <c r="AH39" s="84"/>
      <c r="AI39" s="105"/>
      <c r="AJ39" s="107"/>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row>
    <row r="40" spans="1:16384" s="48" customFormat="1" ht="15" customHeight="1">
      <c r="A40" s="46"/>
      <c r="B40" s="46"/>
      <c r="C40" s="46"/>
      <c r="D40" s="46"/>
      <c r="E40" s="46"/>
      <c r="F40" s="46"/>
      <c r="G40" s="46"/>
      <c r="H40" s="46"/>
      <c r="I40" s="46"/>
      <c r="J40" s="46"/>
      <c r="K40" s="46"/>
      <c r="L40" s="46"/>
      <c r="M40" s="46"/>
      <c r="N40" s="3"/>
      <c r="O40" s="85" t="s">
        <v>1320</v>
      </c>
      <c r="P40" s="3" t="s">
        <v>1317</v>
      </c>
      <c r="Q40" s="3"/>
      <c r="R40" s="3"/>
      <c r="S40" s="3"/>
      <c r="T40" s="3"/>
      <c r="U40" s="3"/>
      <c r="V40" s="3"/>
      <c r="W40" s="3"/>
      <c r="X40" s="3"/>
      <c r="Y40" s="3"/>
      <c r="Z40" s="3"/>
      <c r="AA40" s="3"/>
      <c r="AB40" s="3"/>
      <c r="AC40" s="3"/>
      <c r="AD40" s="3"/>
      <c r="AE40" s="3"/>
      <c r="AF40" s="3"/>
      <c r="AG40" s="3"/>
      <c r="AH40" s="3"/>
      <c r="AI40" s="3"/>
      <c r="AJ40" s="3"/>
    </row>
    <row r="41" spans="1:16384" s="48" customFormat="1" ht="15" customHeight="1">
      <c r="A41" s="46"/>
      <c r="B41" s="46"/>
      <c r="C41" s="46"/>
      <c r="D41" s="46"/>
      <c r="E41" s="46"/>
      <c r="F41" s="46"/>
      <c r="G41" s="46"/>
      <c r="H41" s="46"/>
      <c r="I41" s="46"/>
      <c r="J41" s="50"/>
      <c r="K41" s="46"/>
      <c r="L41" s="46"/>
      <c r="M41" s="75"/>
      <c r="N41" s="46"/>
      <c r="O41" s="46"/>
      <c r="P41" s="46"/>
      <c r="Q41" s="46"/>
      <c r="R41" s="46"/>
      <c r="S41" s="46"/>
      <c r="T41" s="46"/>
      <c r="U41" s="46"/>
      <c r="V41" s="46"/>
      <c r="W41" s="46"/>
      <c r="X41" s="46"/>
      <c r="Y41" s="46"/>
      <c r="Z41" s="46"/>
      <c r="AA41" s="46"/>
      <c r="AB41" s="46"/>
      <c r="AC41" s="46"/>
      <c r="AD41" s="46"/>
      <c r="AE41" s="46"/>
      <c r="AF41" s="46"/>
      <c r="AG41" s="46"/>
      <c r="AH41" s="46"/>
      <c r="AI41" s="46"/>
      <c r="AJ41" s="3"/>
    </row>
    <row r="42" spans="1:16384" s="48" customFormat="1" ht="15" customHeight="1">
      <c r="A42" s="46"/>
      <c r="B42" s="46"/>
      <c r="D42" s="46"/>
      <c r="E42" s="46"/>
      <c r="F42" s="46"/>
      <c r="G42" s="46"/>
      <c r="H42" s="46"/>
      <c r="I42" s="46"/>
      <c r="J42" s="49"/>
    </row>
    <row r="43" spans="1:16384" s="48" customFormat="1" ht="15" customHeight="1">
      <c r="B43" s="46"/>
      <c r="C43" s="46"/>
      <c r="D43" s="46"/>
      <c r="E43" s="46"/>
      <c r="F43" s="46"/>
      <c r="G43" s="46"/>
      <c r="H43" s="46"/>
      <c r="I43" s="46"/>
      <c r="J43" s="50"/>
      <c r="K43" s="72"/>
      <c r="L43" s="75"/>
      <c r="M43" s="50"/>
      <c r="N43" s="46"/>
      <c r="O43" s="46"/>
      <c r="P43" s="46"/>
      <c r="Q43" s="46"/>
      <c r="R43" s="46"/>
      <c r="S43" s="46"/>
      <c r="T43" s="46"/>
      <c r="U43" s="46"/>
      <c r="V43" s="46"/>
      <c r="W43" s="46"/>
      <c r="X43" s="46"/>
      <c r="Y43" s="46"/>
      <c r="Z43" s="46"/>
      <c r="AA43" s="46"/>
      <c r="AB43" s="46"/>
      <c r="AC43" s="46"/>
      <c r="AD43" s="46"/>
      <c r="AE43" s="46"/>
      <c r="AF43" s="46"/>
      <c r="AG43" s="46"/>
      <c r="AH43" s="46"/>
      <c r="AI43" s="46"/>
      <c r="AJ43" s="3"/>
    </row>
    <row r="44" spans="1:16384" s="48" customFormat="1" ht="15" customHeight="1">
      <c r="B44" s="56" t="s">
        <v>1100</v>
      </c>
      <c r="C44" s="56"/>
      <c r="D44" s="56"/>
      <c r="E44" s="56"/>
      <c r="F44" s="56"/>
      <c r="G44" s="56"/>
      <c r="H44" s="56"/>
      <c r="I44" s="56"/>
      <c r="J44" s="46"/>
      <c r="M44" s="76" t="s">
        <v>1315</v>
      </c>
      <c r="N44" s="81"/>
      <c r="O44" s="81"/>
      <c r="P44" s="81"/>
      <c r="Q44" s="81"/>
      <c r="R44" s="81"/>
      <c r="S44" s="81"/>
      <c r="T44" s="81"/>
      <c r="U44" s="81"/>
      <c r="V44" s="81"/>
      <c r="W44" s="81"/>
      <c r="X44" s="81"/>
      <c r="Y44" s="81"/>
      <c r="Z44" s="81"/>
      <c r="AA44" s="81"/>
      <c r="AB44" s="81"/>
      <c r="AC44" s="81"/>
      <c r="AD44" s="81"/>
      <c r="AE44" s="81"/>
      <c r="AF44" s="81"/>
      <c r="AG44" s="81"/>
      <c r="AH44" s="81"/>
      <c r="AI44" s="81"/>
      <c r="AJ44" s="81"/>
    </row>
    <row r="45" spans="1:16384" s="48" customFormat="1" ht="15" customHeight="1">
      <c r="A45" s="49"/>
      <c r="B45" s="57"/>
      <c r="C45" s="62"/>
      <c r="D45" s="62"/>
      <c r="E45" s="62"/>
      <c r="F45" s="62"/>
      <c r="G45" s="62"/>
      <c r="H45" s="62"/>
      <c r="I45" s="68"/>
    </row>
    <row r="46" spans="1:16384" s="48" customFormat="1" ht="15" customHeight="1">
      <c r="B46" s="58"/>
      <c r="C46" s="55"/>
      <c r="D46" s="55"/>
      <c r="E46" s="55"/>
      <c r="F46" s="55"/>
      <c r="G46" s="55"/>
      <c r="H46" s="55"/>
      <c r="I46" s="69"/>
      <c r="N46" s="81"/>
      <c r="O46" s="81"/>
      <c r="P46" s="81"/>
      <c r="Q46" s="81"/>
      <c r="R46" s="81"/>
      <c r="S46" s="81"/>
      <c r="T46" s="81"/>
      <c r="U46" s="81"/>
      <c r="V46" s="81"/>
      <c r="W46" s="81"/>
      <c r="X46" s="81"/>
      <c r="Y46" s="81"/>
      <c r="Z46" s="81"/>
      <c r="AA46" s="81"/>
      <c r="AB46" s="81"/>
      <c r="AC46" s="81"/>
      <c r="AD46" s="81"/>
      <c r="AE46" s="81"/>
      <c r="AF46" s="81"/>
      <c r="AG46" s="81"/>
      <c r="AH46" s="81"/>
      <c r="AI46" s="81"/>
      <c r="AJ46" s="81"/>
    </row>
    <row r="47" spans="1:16384" s="48" customFormat="1" ht="15" customHeight="1">
      <c r="B47" s="58"/>
      <c r="C47" s="55"/>
      <c r="D47" s="55"/>
      <c r="E47" s="55"/>
      <c r="F47" s="55"/>
      <c r="G47" s="55"/>
      <c r="H47" s="55"/>
      <c r="I47" s="69"/>
    </row>
    <row r="48" spans="1:16384" s="48" customFormat="1" ht="15" customHeight="1">
      <c r="B48" s="58"/>
      <c r="C48" s="55"/>
      <c r="D48" s="55"/>
      <c r="E48" s="55"/>
      <c r="F48" s="55"/>
      <c r="G48" s="55"/>
      <c r="H48" s="55"/>
      <c r="I48" s="69"/>
    </row>
    <row r="49" spans="2:36" s="48" customFormat="1" ht="15" customHeight="1">
      <c r="B49" s="58"/>
      <c r="C49" s="55"/>
      <c r="D49" s="55"/>
      <c r="E49" s="55"/>
      <c r="F49" s="55"/>
      <c r="G49" s="55"/>
      <c r="H49" s="55"/>
      <c r="I49" s="69"/>
      <c r="U49" s="95" t="s">
        <v>1034</v>
      </c>
      <c r="V49" s="82"/>
      <c r="W49" s="82"/>
      <c r="X49" s="82"/>
      <c r="Y49" s="82"/>
      <c r="Z49" s="82"/>
      <c r="AA49" s="82"/>
      <c r="AB49" s="82"/>
      <c r="AC49" s="82"/>
      <c r="AD49" s="82"/>
      <c r="AE49" s="82"/>
      <c r="AF49" s="82"/>
      <c r="AG49" s="82"/>
      <c r="AH49" s="82"/>
      <c r="AI49" s="82"/>
      <c r="AJ49" s="103"/>
    </row>
    <row r="50" spans="2:36" s="48" customFormat="1" ht="15" customHeight="1">
      <c r="B50" s="58"/>
      <c r="C50" s="55"/>
      <c r="D50" s="55"/>
      <c r="E50" s="55"/>
      <c r="F50" s="55"/>
      <c r="G50" s="55"/>
      <c r="H50" s="55"/>
      <c r="I50" s="69"/>
      <c r="U50" s="96" t="s">
        <v>896</v>
      </c>
      <c r="V50" s="3"/>
      <c r="W50" s="3"/>
      <c r="X50" s="3"/>
      <c r="Y50" s="3"/>
      <c r="Z50" s="3"/>
      <c r="AA50" s="3"/>
      <c r="AB50" s="3"/>
      <c r="AC50" s="3"/>
      <c r="AD50" s="3"/>
      <c r="AE50" s="3"/>
      <c r="AF50" s="3"/>
      <c r="AG50" s="3"/>
      <c r="AH50" s="3"/>
      <c r="AI50" s="3"/>
      <c r="AJ50" s="108"/>
    </row>
    <row r="51" spans="2:36" s="48" customFormat="1" ht="15" customHeight="1">
      <c r="B51" s="59"/>
      <c r="C51" s="63"/>
      <c r="D51" s="63"/>
      <c r="E51" s="63"/>
      <c r="F51" s="63"/>
      <c r="G51" s="63"/>
      <c r="H51" s="63"/>
      <c r="I51" s="70"/>
      <c r="U51" s="97" t="s">
        <v>1314</v>
      </c>
      <c r="V51" s="84"/>
      <c r="W51" s="84"/>
      <c r="X51" s="84"/>
      <c r="Y51" s="84"/>
      <c r="Z51" s="84"/>
      <c r="AA51" s="84"/>
      <c r="AB51" s="84"/>
      <c r="AC51" s="84"/>
      <c r="AD51" s="84"/>
      <c r="AE51" s="84"/>
      <c r="AF51" s="84"/>
      <c r="AG51" s="84"/>
      <c r="AH51" s="84"/>
      <c r="AI51" s="84"/>
      <c r="AJ51" s="105"/>
    </row>
    <row r="52" spans="2:36" s="48" customFormat="1" ht="15" customHeight="1">
      <c r="B52" s="3" t="s">
        <v>1313</v>
      </c>
      <c r="C52" s="46"/>
      <c r="D52" s="46"/>
      <c r="E52" s="46"/>
      <c r="F52" s="46"/>
      <c r="G52" s="46"/>
      <c r="H52" s="46"/>
      <c r="I52" s="46"/>
    </row>
  </sheetData>
  <sheetProtection password="E798" sheet="1" formatCells="0" formatColumns="0" formatRows="0"/>
  <mergeCells count="22">
    <mergeCell ref="C2:J2"/>
    <mergeCell ref="K2:AH2"/>
    <mergeCell ref="B4:AI4"/>
    <mergeCell ref="B6:AI6"/>
    <mergeCell ref="D8:AI8"/>
    <mergeCell ref="F9:K9"/>
    <mergeCell ref="L9:O9"/>
    <mergeCell ref="Q9:T9"/>
    <mergeCell ref="V9:Y9"/>
    <mergeCell ref="AA9:AD9"/>
    <mergeCell ref="F10:K10"/>
    <mergeCell ref="L10:AE10"/>
    <mergeCell ref="F11:K11"/>
    <mergeCell ref="L11:AE11"/>
    <mergeCell ref="D13:AI13"/>
    <mergeCell ref="D16:AI16"/>
    <mergeCell ref="B21:L21"/>
    <mergeCell ref="B44:I44"/>
    <mergeCell ref="P29:AI30"/>
    <mergeCell ref="P31:AI32"/>
    <mergeCell ref="Q33:AI34"/>
    <mergeCell ref="B45:I51"/>
  </mergeCells>
  <phoneticPr fontId="19"/>
  <printOptions horizontalCentered="1" verticalCentered="1"/>
  <pageMargins left="0.23622047244094488" right="0.23622047244094488" top="0.74803149606299213" bottom="0.74803149606299213" header="0.31496062992125984" footer="0.31496062992125984"/>
  <pageSetup paperSize="9" fitToWidth="1" fitToHeight="1" orientation="portrait" usePrinterDefaults="1" blackAndWhite="1" r:id="rId1"/>
  <headerFooter scaleWithDoc="0" alignWithMargins="0"/>
  <colBreaks count="1" manualBreakCount="1">
    <brk id="3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rgb="FFFF4B00"/>
  </sheetPr>
  <dimension ref="A1:CT324"/>
  <sheetViews>
    <sheetView workbookViewId="0">
      <selection activeCell="A4" sqref="A4:AN4"/>
    </sheetView>
  </sheetViews>
  <sheetFormatPr defaultColWidth="4.25" defaultRowHeight="13.5" customHeight="1"/>
  <cols>
    <col min="1" max="40" width="2.25" style="110" customWidth="1"/>
    <col min="41" max="41" width="4.25" style="111"/>
    <col min="42" max="42" width="44.375" style="112" customWidth="1"/>
    <col min="43" max="16384" width="4.25" style="113"/>
  </cols>
  <sheetData>
    <row r="1" spans="1:98" s="114" customFormat="1" ht="7.5" customHeight="1">
      <c r="A1" s="117" t="str">
        <f>旭川市用!A3</f>
        <v>R7.7.1ver</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95"/>
      <c r="AP1" s="199" t="s">
        <v>42</v>
      </c>
      <c r="AQ1" s="211" t="s">
        <v>907</v>
      </c>
      <c r="AR1" s="211"/>
      <c r="AS1" s="211"/>
      <c r="AT1" s="211"/>
      <c r="AU1" s="211"/>
      <c r="AV1" s="211"/>
      <c r="AW1" s="211"/>
      <c r="AX1" s="211"/>
      <c r="AY1" s="211"/>
      <c r="AZ1" s="211"/>
      <c r="BA1" s="211"/>
      <c r="BB1" s="211"/>
      <c r="BC1" s="211"/>
      <c r="BD1" s="211"/>
      <c r="BE1" s="211"/>
      <c r="BF1" s="211"/>
      <c r="BG1" s="211"/>
      <c r="BH1" s="211"/>
      <c r="BI1" s="211"/>
      <c r="BJ1" s="211"/>
      <c r="BK1" s="211"/>
      <c r="BL1" s="211"/>
      <c r="BM1" s="211"/>
      <c r="CT1" s="137" t="s">
        <v>97</v>
      </c>
    </row>
    <row r="2" spans="1:98" ht="13.5" customHeight="1">
      <c r="A2" s="118" t="s">
        <v>1298</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P2" s="199"/>
      <c r="AQ2" s="212"/>
      <c r="AR2" s="212"/>
      <c r="AS2" s="212"/>
      <c r="AT2" s="212"/>
      <c r="AU2" s="212"/>
      <c r="AV2" s="212"/>
      <c r="AW2" s="212"/>
      <c r="AX2" s="212"/>
      <c r="AY2" s="212"/>
      <c r="AZ2" s="212"/>
      <c r="BA2" s="212"/>
      <c r="BB2" s="212"/>
      <c r="BC2" s="212"/>
      <c r="BD2" s="212"/>
      <c r="BE2" s="212"/>
      <c r="BF2" s="212"/>
      <c r="BG2" s="212"/>
      <c r="BH2" s="212"/>
      <c r="BI2" s="212"/>
      <c r="BJ2" s="212"/>
      <c r="BK2" s="212"/>
      <c r="BL2" s="212"/>
      <c r="BM2" s="212"/>
    </row>
    <row r="3" spans="1:98" ht="13.5" customHeight="1">
      <c r="A3" s="119" t="s">
        <v>546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P3" s="199"/>
      <c r="AQ3" s="213" t="s">
        <v>954</v>
      </c>
      <c r="AR3" s="215" t="s">
        <v>959</v>
      </c>
      <c r="AS3" s="219"/>
      <c r="AT3" s="219"/>
      <c r="AU3" s="220"/>
      <c r="AV3" s="215" t="s">
        <v>961</v>
      </c>
      <c r="AW3" s="219"/>
      <c r="AX3" s="219"/>
      <c r="AY3" s="219"/>
      <c r="AZ3" s="219"/>
      <c r="BA3" s="219"/>
      <c r="BB3" s="219"/>
      <c r="BC3" s="219"/>
      <c r="BD3" s="219"/>
      <c r="BE3" s="219"/>
      <c r="BF3" s="219"/>
      <c r="BG3" s="219"/>
      <c r="BH3" s="219"/>
      <c r="BI3" s="219"/>
      <c r="BJ3" s="219"/>
      <c r="BK3" s="220"/>
      <c r="BL3" s="215" t="s">
        <v>1049</v>
      </c>
      <c r="BM3" s="219"/>
      <c r="BN3" s="220"/>
    </row>
    <row r="4" spans="1:98" ht="13.5" customHeight="1">
      <c r="A4" s="118" t="s">
        <v>782</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P4" s="199"/>
      <c r="AQ4" s="213" t="s">
        <v>371</v>
      </c>
      <c r="AR4" s="216">
        <v>1</v>
      </c>
      <c r="AS4" s="216">
        <v>2</v>
      </c>
      <c r="AT4" s="216">
        <v>3</v>
      </c>
      <c r="AU4" s="216">
        <v>4</v>
      </c>
      <c r="AV4" s="216">
        <v>1</v>
      </c>
      <c r="AW4" s="216">
        <v>2</v>
      </c>
      <c r="AX4" s="216">
        <v>3</v>
      </c>
      <c r="AY4" s="216">
        <v>4</v>
      </c>
      <c r="AZ4" s="216">
        <v>5</v>
      </c>
      <c r="BA4" s="216">
        <v>6</v>
      </c>
      <c r="BB4" s="216">
        <v>7</v>
      </c>
      <c r="BC4" s="216">
        <v>8</v>
      </c>
      <c r="BD4" s="216">
        <v>9</v>
      </c>
      <c r="BE4" s="216">
        <v>10</v>
      </c>
      <c r="BF4" s="216">
        <v>11</v>
      </c>
      <c r="BG4" s="216">
        <v>12</v>
      </c>
      <c r="BH4" s="216">
        <v>13</v>
      </c>
      <c r="BI4" s="216">
        <v>14</v>
      </c>
      <c r="BJ4" s="216">
        <v>15</v>
      </c>
      <c r="BK4" s="216">
        <v>16</v>
      </c>
      <c r="BL4" s="216">
        <v>1</v>
      </c>
      <c r="BM4" s="216">
        <v>2</v>
      </c>
      <c r="BN4" s="216">
        <v>3</v>
      </c>
    </row>
    <row r="5" spans="1:98" ht="27" customHeight="1">
      <c r="A5" s="118" t="s">
        <v>262</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P5" s="199"/>
      <c r="AQ5" s="214" t="s">
        <v>434</v>
      </c>
      <c r="AR5" s="217" t="str">
        <f>IF(COUNTBLANK(AO17:AO21)&lt;&gt;5,"未入力有","")</f>
        <v>未入力有</v>
      </c>
      <c r="AS5" s="217" t="str">
        <f>IF(COUNTBLANK(AO25:AO29)&lt;&gt;5,"未入力有","")</f>
        <v>未入力有</v>
      </c>
      <c r="AT5" s="217" t="str">
        <f>IF(COUNTBLANK(AO33:AO36)&lt;&gt;4,"未入力有","")</f>
        <v>未入力有</v>
      </c>
      <c r="AU5" s="217" t="str">
        <f>IF(COUNTBLANK(AO40:AO43)&lt;&gt;4,"未入力有","")</f>
        <v>未入力有</v>
      </c>
      <c r="AV5" s="217" t="str">
        <f>IF(COUNTBLANK(AO59:AO62)&lt;&gt;4,"未入力有","")</f>
        <v>未入力有</v>
      </c>
      <c r="AW5" s="217" t="str">
        <f>IF(COUNTBLANK(AO66:AO69)&lt;&gt;4,"未入力有","")</f>
        <v>未入力有</v>
      </c>
      <c r="AX5" s="217" t="str">
        <f>IF(COUNTBLANK(AO73:AO76)&lt;&gt;4,"未入力有","")</f>
        <v>未入力有</v>
      </c>
      <c r="AY5" s="217" t="str">
        <f>IF(COUNTBLANK(AO81:AO89)&lt;&gt;9,"未入力有","")</f>
        <v/>
      </c>
      <c r="AZ5" s="217" t="str">
        <f>IF(COUNTBLANK(AO103:AO125)&lt;&gt;23,"未入力有","")</f>
        <v>未入力有</v>
      </c>
      <c r="BA5" s="217" t="str">
        <f>IF(COUNTBLANK(AO129:AO131)&lt;&gt;3,"未入力有","")</f>
        <v>未入力有</v>
      </c>
      <c r="BB5" s="217" t="str">
        <f>IF(COUNTBLANK(AO135:AO139)&lt;&gt;5,"未入力有","")</f>
        <v>未入力有</v>
      </c>
      <c r="BC5" s="217" t="str">
        <f>IF(COUNTBLANK(AO145:AO153)&lt;&gt;9,"未入力有","")</f>
        <v/>
      </c>
      <c r="BD5" s="217" t="str">
        <f>IF(COUNTBLANK(AO167:AO187)&lt;&gt;21,"未入力有","")</f>
        <v>未入力有</v>
      </c>
      <c r="BE5" s="217" t="str">
        <f>IF(COUNTBLANK(AO191:AO193)&lt;&gt;3,"未入力有","")</f>
        <v>未入力有</v>
      </c>
      <c r="BF5" s="217" t="str">
        <f>IF(COUNTBLANK(AO197:AO201)&lt;&gt;5,"未入力有","")</f>
        <v>未入力有</v>
      </c>
      <c r="BG5" s="217" t="str">
        <f>IF(COUNTBLANK(AO206:AO214)&lt;&gt;9,"未入力有","")</f>
        <v/>
      </c>
      <c r="BH5" s="217" t="str">
        <f>IF(COUNTBLANK(AO229:AO241)&lt;&gt;13,"未入力有","")</f>
        <v/>
      </c>
      <c r="BI5" s="217" t="str">
        <f>IF(COUNTBLANK(AO245:AO247)&lt;&gt;3,"未入力有","")</f>
        <v>未入力有</v>
      </c>
      <c r="BJ5" s="217" t="str">
        <f>IF(COUNTBLANK(AO251:AO255)&lt;&gt;5,"未入力有","")</f>
        <v>未入力有</v>
      </c>
      <c r="BK5" s="217" t="s">
        <v>933</v>
      </c>
      <c r="BL5" s="217" t="s">
        <v>933</v>
      </c>
      <c r="BM5" s="217" t="s">
        <v>933</v>
      </c>
      <c r="BN5" s="217" t="s">
        <v>933</v>
      </c>
    </row>
    <row r="6" spans="1:98" ht="26.25" customHeight="1">
      <c r="A6" s="120" t="s">
        <v>873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P6" s="199"/>
    </row>
    <row r="7" spans="1:98" ht="13.5" customHeight="1">
      <c r="A7" s="121" t="s">
        <v>294</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P7" s="200"/>
    </row>
    <row r="8" spans="1:98" ht="13.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AD8" s="118" t="s">
        <v>481</v>
      </c>
      <c r="AE8" s="118"/>
      <c r="AF8" s="163"/>
      <c r="AG8" s="163"/>
      <c r="AH8" s="118" t="s">
        <v>310</v>
      </c>
      <c r="AI8" s="163"/>
      <c r="AJ8" s="163"/>
      <c r="AK8" s="118" t="s">
        <v>712</v>
      </c>
      <c r="AL8" s="163"/>
      <c r="AM8" s="163"/>
      <c r="AN8" s="118" t="s">
        <v>48</v>
      </c>
      <c r="AO8" s="196"/>
      <c r="AP8" s="201" t="s">
        <v>18</v>
      </c>
    </row>
    <row r="9" spans="1:98" ht="13.5" customHeight="1">
      <c r="A9" s="121"/>
      <c r="B9" s="121"/>
      <c r="C9" s="121"/>
      <c r="D9" s="121"/>
      <c r="E9" s="121"/>
      <c r="F9" s="121"/>
      <c r="G9" s="121"/>
      <c r="H9" s="121"/>
      <c r="I9" s="121"/>
      <c r="J9" s="121"/>
      <c r="K9" s="121"/>
      <c r="L9" s="121"/>
      <c r="M9" s="121"/>
      <c r="N9" s="121"/>
      <c r="O9" s="121"/>
      <c r="P9" s="121"/>
      <c r="Q9" s="121"/>
      <c r="R9" s="121"/>
      <c r="S9" s="121"/>
      <c r="T9" s="121"/>
      <c r="U9" s="118"/>
      <c r="V9" s="118"/>
      <c r="W9" s="118"/>
      <c r="X9" s="118"/>
      <c r="Y9" s="118"/>
      <c r="Z9" s="166"/>
      <c r="AA9" s="166"/>
      <c r="AB9" s="166"/>
      <c r="AC9" s="166"/>
      <c r="AD9" s="166"/>
      <c r="AE9" s="166"/>
      <c r="AF9" s="166"/>
      <c r="AG9" s="166"/>
      <c r="AH9" s="166"/>
      <c r="AI9" s="166"/>
      <c r="AJ9" s="166"/>
      <c r="AK9" s="166"/>
      <c r="AL9" s="166"/>
      <c r="AM9" s="166"/>
      <c r="AN9" s="166"/>
      <c r="AO9" s="196"/>
      <c r="AP9" s="201" t="s">
        <v>1052</v>
      </c>
    </row>
    <row r="10" spans="1:98" ht="13.5" customHeight="1">
      <c r="A10" s="121"/>
      <c r="B10" s="121"/>
      <c r="C10" s="121"/>
      <c r="D10" s="121"/>
      <c r="E10" s="121"/>
      <c r="F10" s="121"/>
      <c r="G10" s="121"/>
      <c r="H10" s="121"/>
      <c r="I10" s="121"/>
      <c r="J10" s="121"/>
      <c r="K10" s="121"/>
      <c r="L10" s="121"/>
      <c r="M10" s="121"/>
      <c r="N10" s="121"/>
      <c r="O10" s="121"/>
      <c r="P10" s="121"/>
      <c r="Q10" s="121"/>
      <c r="R10" s="121"/>
      <c r="S10" s="121"/>
      <c r="T10" s="121"/>
      <c r="U10" s="118" t="s">
        <v>783</v>
      </c>
      <c r="V10" s="118"/>
      <c r="W10" s="118"/>
      <c r="X10" s="118"/>
      <c r="Y10" s="118"/>
      <c r="Z10" s="157"/>
      <c r="AA10" s="157"/>
      <c r="AB10" s="157"/>
      <c r="AC10" s="157"/>
      <c r="AD10" s="157"/>
      <c r="AE10" s="157"/>
      <c r="AF10" s="157"/>
      <c r="AG10" s="157"/>
      <c r="AH10" s="157"/>
      <c r="AI10" s="157"/>
      <c r="AJ10" s="157"/>
      <c r="AK10" s="157"/>
      <c r="AL10" s="157"/>
      <c r="AM10" s="157"/>
      <c r="AN10" s="157"/>
      <c r="AO10" s="196" t="str">
        <f>IF(Z10="","NG","")</f>
        <v>NG</v>
      </c>
      <c r="AP10" s="201" t="s">
        <v>1305</v>
      </c>
    </row>
    <row r="11" spans="1:98" ht="2.25" customHeight="1">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row>
    <row r="12" spans="1:98" ht="2.2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row>
    <row r="13" spans="1:98" ht="13.5" customHeight="1">
      <c r="A13" s="121"/>
      <c r="B13" s="121"/>
      <c r="C13" s="121"/>
      <c r="D13" s="121"/>
      <c r="E13" s="121"/>
      <c r="F13" s="121"/>
      <c r="G13" s="121"/>
      <c r="H13" s="121"/>
      <c r="I13" s="121"/>
      <c r="J13" s="121"/>
      <c r="K13" s="121"/>
      <c r="L13" s="121"/>
      <c r="M13" s="121"/>
      <c r="N13" s="121"/>
      <c r="O13" s="121"/>
      <c r="P13" s="121"/>
      <c r="Q13" s="121"/>
      <c r="R13" s="121"/>
      <c r="S13" s="121"/>
      <c r="T13" s="121"/>
      <c r="U13" s="118" t="s">
        <v>311</v>
      </c>
      <c r="V13" s="118"/>
      <c r="W13" s="118"/>
      <c r="X13" s="118"/>
      <c r="Y13" s="118"/>
      <c r="Z13" s="157"/>
      <c r="AA13" s="157"/>
      <c r="AB13" s="157"/>
      <c r="AC13" s="157"/>
      <c r="AD13" s="157"/>
      <c r="AE13" s="157"/>
      <c r="AF13" s="157"/>
      <c r="AG13" s="157"/>
      <c r="AH13" s="157"/>
      <c r="AI13" s="157"/>
      <c r="AJ13" s="157"/>
      <c r="AK13" s="157"/>
      <c r="AL13" s="157"/>
      <c r="AM13" s="157"/>
      <c r="AN13" s="157"/>
      <c r="AO13" s="196" t="str">
        <f>IF(Z13="","NG","")</f>
        <v>NG</v>
      </c>
      <c r="AP13" s="201" t="s">
        <v>715</v>
      </c>
    </row>
    <row r="14" spans="1:98" ht="2.2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row>
    <row r="15" spans="1:98" ht="2.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row>
    <row r="16" spans="1:98" ht="11.25" customHeight="1">
      <c r="A16" s="121" t="s">
        <v>754</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row>
    <row r="17" spans="1:42" ht="13.5" customHeight="1">
      <c r="B17" s="121" t="s">
        <v>198</v>
      </c>
      <c r="C17" s="121"/>
      <c r="D17" s="121"/>
      <c r="E17" s="121"/>
      <c r="F17" s="121"/>
      <c r="G17" s="121"/>
      <c r="H17" s="121"/>
      <c r="I17" s="121"/>
      <c r="J17" s="121"/>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96"/>
      <c r="AP17" s="201" t="s">
        <v>1053</v>
      </c>
    </row>
    <row r="18" spans="1:42" ht="13.5" customHeight="1">
      <c r="B18" s="121" t="s">
        <v>201</v>
      </c>
      <c r="C18" s="121"/>
      <c r="D18" s="121"/>
      <c r="E18" s="121"/>
      <c r="F18" s="121"/>
      <c r="G18" s="121"/>
      <c r="H18" s="121"/>
      <c r="I18" s="121"/>
      <c r="J18" s="121" t="e">
        <f>#REF!</f>
        <v>#REF!</v>
      </c>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96" t="str">
        <f>IF(K18="","NG","")</f>
        <v>NG</v>
      </c>
      <c r="AP18" s="201" t="s">
        <v>472</v>
      </c>
    </row>
    <row r="19" spans="1:42" ht="13.5" customHeight="1">
      <c r="B19" s="121" t="s">
        <v>202</v>
      </c>
      <c r="C19" s="121"/>
      <c r="D19" s="121"/>
      <c r="E19" s="121"/>
      <c r="F19" s="121"/>
      <c r="G19" s="121"/>
      <c r="H19" s="121"/>
      <c r="I19" s="121"/>
      <c r="J19" s="121" t="e">
        <f>#REF!</f>
        <v>#REF!</v>
      </c>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96" t="str">
        <f>IF(K19="","NG","")</f>
        <v>NG</v>
      </c>
      <c r="AP19" s="201" t="s">
        <v>634</v>
      </c>
    </row>
    <row r="20" spans="1:42" ht="13.5" customHeight="1">
      <c r="B20" s="121" t="s">
        <v>205</v>
      </c>
      <c r="C20" s="121"/>
      <c r="D20" s="121"/>
      <c r="E20" s="121"/>
      <c r="F20" s="121"/>
      <c r="G20" s="121"/>
      <c r="H20" s="121"/>
      <c r="I20" s="121"/>
      <c r="J20" s="121" t="e">
        <f>#REF!</f>
        <v>#REF!</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96" t="str">
        <f>IF(K20="","NG","")</f>
        <v>NG</v>
      </c>
      <c r="AP20" s="201" t="s">
        <v>695</v>
      </c>
    </row>
    <row r="21" spans="1:42" ht="13.5" customHeight="1">
      <c r="B21" s="121" t="s">
        <v>206</v>
      </c>
      <c r="C21" s="121"/>
      <c r="D21" s="121"/>
      <c r="E21" s="121"/>
      <c r="F21" s="121"/>
      <c r="G21" s="121"/>
      <c r="H21" s="121"/>
      <c r="I21" s="121"/>
      <c r="J21" s="121" t="e">
        <f>#REF!</f>
        <v>#REF!</v>
      </c>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96" t="str">
        <f>IF(K21="","NG","")</f>
        <v>NG</v>
      </c>
      <c r="AP21" s="201" t="s">
        <v>578</v>
      </c>
    </row>
    <row r="22" spans="1:42" ht="2.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row>
    <row r="23" spans="1:42" ht="2.25" customHeight="1">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row>
    <row r="24" spans="1:42" ht="11.25" customHeight="1">
      <c r="A24" s="121" t="s">
        <v>756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row>
    <row r="25" spans="1:42" ht="13.5" customHeight="1">
      <c r="B25" s="121" t="s">
        <v>198</v>
      </c>
      <c r="C25" s="121"/>
      <c r="D25" s="121"/>
      <c r="E25" s="121"/>
      <c r="F25" s="121"/>
      <c r="G25" s="121"/>
      <c r="H25" s="121"/>
      <c r="I25" s="121"/>
      <c r="J25" s="121" t="e">
        <f>#REF!</f>
        <v>#REF!</v>
      </c>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96"/>
      <c r="AP25" s="201" t="s">
        <v>1054</v>
      </c>
    </row>
    <row r="26" spans="1:42" ht="13.5" customHeight="1">
      <c r="B26" s="121" t="s">
        <v>201</v>
      </c>
      <c r="C26" s="121"/>
      <c r="D26" s="121"/>
      <c r="E26" s="121"/>
      <c r="F26" s="121"/>
      <c r="G26" s="121"/>
      <c r="H26" s="121"/>
      <c r="I26" s="121"/>
      <c r="J26" s="121" t="e">
        <f>#REF!</f>
        <v>#REF!</v>
      </c>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96" t="str">
        <f>IF(K26="","NG","")</f>
        <v>NG</v>
      </c>
      <c r="AP26" s="201" t="s">
        <v>1304</v>
      </c>
    </row>
    <row r="27" spans="1:42" ht="13.5" customHeight="1">
      <c r="B27" s="121" t="s">
        <v>202</v>
      </c>
      <c r="C27" s="121"/>
      <c r="D27" s="121"/>
      <c r="E27" s="121"/>
      <c r="F27" s="121"/>
      <c r="G27" s="121"/>
      <c r="H27" s="121"/>
      <c r="I27" s="121"/>
      <c r="J27" s="121" t="e">
        <f>#REF!</f>
        <v>#REF!</v>
      </c>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96" t="str">
        <f>IF(K27="","NG","")</f>
        <v>NG</v>
      </c>
      <c r="AP27" s="201" t="s">
        <v>778</v>
      </c>
    </row>
    <row r="28" spans="1:42" ht="13.5" customHeight="1">
      <c r="B28" s="121" t="s">
        <v>205</v>
      </c>
      <c r="C28" s="121"/>
      <c r="D28" s="121"/>
      <c r="E28" s="121"/>
      <c r="F28" s="121"/>
      <c r="G28" s="121"/>
      <c r="H28" s="121"/>
      <c r="I28" s="121"/>
      <c r="J28" s="121" t="e">
        <f>#REF!</f>
        <v>#REF!</v>
      </c>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96" t="str">
        <f>IF(K28="","NG","")</f>
        <v>NG</v>
      </c>
      <c r="AP28" s="201" t="s">
        <v>931</v>
      </c>
    </row>
    <row r="29" spans="1:42" ht="13.5" customHeight="1">
      <c r="B29" s="121" t="s">
        <v>206</v>
      </c>
      <c r="C29" s="121"/>
      <c r="D29" s="121"/>
      <c r="E29" s="121"/>
      <c r="F29" s="121"/>
      <c r="G29" s="121"/>
      <c r="H29" s="121"/>
      <c r="I29" s="121"/>
      <c r="J29" s="121" t="e">
        <f>#REF!</f>
        <v>#REF!</v>
      </c>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96" t="str">
        <f>IF(K29="","NG","")</f>
        <v>NG</v>
      </c>
      <c r="AP29" s="201" t="s">
        <v>1057</v>
      </c>
    </row>
    <row r="30" spans="1:42" ht="2.2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row>
    <row r="31" spans="1:42" ht="2.25"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row>
    <row r="32" spans="1:42" ht="11.25" customHeight="1">
      <c r="A32" s="121" t="s">
        <v>556</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row>
    <row r="33" spans="1:44" ht="13.5" customHeight="1">
      <c r="B33" s="121" t="s">
        <v>164</v>
      </c>
      <c r="C33" s="121"/>
      <c r="D33" s="121"/>
      <c r="E33" s="121"/>
      <c r="F33" s="121"/>
      <c r="G33" s="121"/>
      <c r="H33" s="121"/>
      <c r="I33" s="121"/>
      <c r="J33" s="121"/>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96" t="str">
        <f>IF(K33="","NG","")</f>
        <v>NG</v>
      </c>
      <c r="AP33" s="201" t="s">
        <v>917</v>
      </c>
    </row>
    <row r="34" spans="1:44" ht="13.5" customHeight="1">
      <c r="B34" s="121" t="s">
        <v>226</v>
      </c>
      <c r="C34" s="121"/>
      <c r="D34" s="121"/>
      <c r="E34" s="121"/>
      <c r="F34" s="121"/>
      <c r="G34" s="121"/>
      <c r="H34" s="121"/>
      <c r="I34" s="121"/>
      <c r="J34" s="121" t="e">
        <f>#REF!</f>
        <v>#REF!</v>
      </c>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96" t="str">
        <f>IF(K34="","NG","")</f>
        <v>NG</v>
      </c>
      <c r="AP34" s="201" t="s">
        <v>1058</v>
      </c>
    </row>
    <row r="35" spans="1:44" ht="13.5" customHeight="1">
      <c r="B35" s="121" t="s">
        <v>313</v>
      </c>
      <c r="C35" s="121"/>
      <c r="D35" s="121"/>
      <c r="E35" s="121"/>
      <c r="F35" s="121"/>
      <c r="G35" s="121"/>
      <c r="H35" s="121"/>
      <c r="I35" s="121"/>
      <c r="J35" s="121" t="e">
        <f>#REF!</f>
        <v>#REF!</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96" t="str">
        <f>IF(K35="","NG","")</f>
        <v>NG</v>
      </c>
      <c r="AP35" s="201" t="s">
        <v>551</v>
      </c>
    </row>
    <row r="36" spans="1:44" ht="13.5" customHeight="1">
      <c r="B36" s="121" t="s">
        <v>230</v>
      </c>
      <c r="C36" s="121"/>
      <c r="D36" s="121"/>
      <c r="E36" s="121"/>
      <c r="F36" s="121"/>
      <c r="G36" s="121"/>
      <c r="H36" s="121"/>
      <c r="I36" s="121"/>
      <c r="J36" s="121" t="e">
        <f>#REF!</f>
        <v>#REF!</v>
      </c>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96" t="str">
        <f>IF(K36="","NG","")</f>
        <v>NG</v>
      </c>
      <c r="AP36" s="201" t="s">
        <v>337</v>
      </c>
    </row>
    <row r="37" spans="1:44" ht="2.2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11" t="str">
        <f>IF(K37&lt;&gt;"","NG","")</f>
        <v/>
      </c>
    </row>
    <row r="38" spans="1:44" ht="2.25" customHeight="1">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row>
    <row r="39" spans="1:44" ht="11.25" customHeight="1">
      <c r="A39" s="121" t="s">
        <v>759</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row>
    <row r="40" spans="1:44" ht="13.5" customHeight="1">
      <c r="B40" s="121" t="s">
        <v>270</v>
      </c>
      <c r="C40" s="121"/>
      <c r="D40" s="121"/>
      <c r="E40" s="121"/>
      <c r="F40" s="121"/>
      <c r="G40" s="121"/>
      <c r="H40" s="121"/>
      <c r="I40" s="121"/>
      <c r="J40" s="121"/>
      <c r="K40" s="159" t="str">
        <f>IF(OR(L129&lt;&gt;"",L191&lt;&gt;"",L245&lt;&gt;""),"レ","")</f>
        <v/>
      </c>
      <c r="L40" s="110" t="s">
        <v>271</v>
      </c>
      <c r="T40" s="118" t="s">
        <v>320</v>
      </c>
      <c r="U40" s="159" t="str">
        <f>IF(OR(V129&lt;&gt;"",V191&lt;&gt;"",V245&lt;&gt;""),IF(OR(AND(L129&lt;&gt;"",V129=""),AND(L191&lt;&gt;"",V191=""),AND(L245&lt;&gt;"",V245="")),"","レ"),"")</f>
        <v/>
      </c>
      <c r="V40" s="110" t="s">
        <v>599</v>
      </c>
      <c r="Z40" s="167"/>
      <c r="AB40" s="159" t="str">
        <f>IF(AND(AND(L129="",L191="",L245=""),OR(AC129&lt;&gt;"",AC191&lt;&gt;"",AC245&lt;&gt;""))=TRUE,"レ","")</f>
        <v/>
      </c>
      <c r="AC40" s="110" t="s">
        <v>214</v>
      </c>
      <c r="AO40" s="196" t="str">
        <f>IF(AND(K40="",U40="",AB40=""),"自動","")</f>
        <v>自動</v>
      </c>
      <c r="AP40" s="201" t="s">
        <v>913</v>
      </c>
    </row>
    <row r="41" spans="1:44" ht="13.5" customHeight="1">
      <c r="B41" s="121" t="s">
        <v>274</v>
      </c>
      <c r="C41" s="121"/>
      <c r="D41" s="121"/>
      <c r="E41" s="121"/>
      <c r="F41" s="121"/>
      <c r="G41" s="121"/>
      <c r="H41" s="121"/>
      <c r="I41" s="121"/>
      <c r="J41" s="121"/>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96" t="str">
        <f>IF(K40&lt;&gt;"",IF(K41="","NG",""),"")</f>
        <v/>
      </c>
      <c r="AP41" s="201" t="s">
        <v>1145</v>
      </c>
    </row>
    <row r="42" spans="1:44" ht="13.5" customHeight="1">
      <c r="B42" s="121" t="s">
        <v>275</v>
      </c>
      <c r="C42" s="121"/>
      <c r="D42" s="121"/>
      <c r="E42" s="121"/>
      <c r="F42" s="121"/>
      <c r="G42" s="121"/>
      <c r="H42" s="121"/>
      <c r="I42" s="121"/>
      <c r="J42" s="121"/>
      <c r="K42" s="156"/>
      <c r="L42" s="110" t="s">
        <v>267</v>
      </c>
      <c r="M42" s="118" t="s">
        <v>86</v>
      </c>
      <c r="N42" s="118" t="s">
        <v>481</v>
      </c>
      <c r="O42" s="118"/>
      <c r="P42" s="163"/>
      <c r="Q42" s="163"/>
      <c r="R42" s="110" t="s">
        <v>310</v>
      </c>
      <c r="S42" s="163"/>
      <c r="T42" s="163"/>
      <c r="U42" s="110" t="s">
        <v>458</v>
      </c>
      <c r="AB42" s="156"/>
      <c r="AC42" s="110" t="s">
        <v>216</v>
      </c>
      <c r="AO42" s="196" t="str">
        <f>IF(AND(K42="レ",AB42="レ"),"NG",IF(AND(AB40="レ",K42="レ"),"NG",IF(AND(K42="",AB42=""),"NG","")))</f>
        <v>NG</v>
      </c>
      <c r="AP42" s="201" t="s">
        <v>255</v>
      </c>
    </row>
    <row r="43" spans="1:44" ht="13.5" customHeight="1">
      <c r="B43" s="121" t="s">
        <v>28</v>
      </c>
      <c r="C43" s="121"/>
      <c r="D43" s="121"/>
      <c r="E43" s="121"/>
      <c r="F43" s="121"/>
      <c r="G43" s="121"/>
      <c r="H43" s="121"/>
      <c r="I43" s="121"/>
      <c r="J43" s="121"/>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96"/>
      <c r="AP43" s="201" t="s">
        <v>932</v>
      </c>
    </row>
    <row r="44" spans="1:44" ht="2.2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row>
    <row r="45" spans="1:44" ht="2.2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row>
    <row r="46" spans="1:44" ht="270" customHeight="1"/>
    <row r="47" spans="1:44" ht="13.5" customHeight="1">
      <c r="A47" s="124" t="s">
        <v>236</v>
      </c>
      <c r="B47" s="134"/>
      <c r="C47" s="134"/>
      <c r="D47" s="134"/>
      <c r="E47" s="134"/>
      <c r="F47" s="134"/>
      <c r="G47" s="143"/>
      <c r="H47" s="148" t="s">
        <v>728</v>
      </c>
      <c r="I47" s="152"/>
      <c r="J47" s="152"/>
      <c r="K47" s="152"/>
      <c r="L47" s="152"/>
      <c r="M47" s="152"/>
      <c r="N47" s="152"/>
      <c r="O47" s="152"/>
      <c r="P47" s="152"/>
      <c r="Q47" s="152"/>
      <c r="R47" s="152"/>
      <c r="S47" s="152"/>
      <c r="T47" s="152"/>
      <c r="U47" s="152"/>
      <c r="V47" s="152"/>
      <c r="W47" s="152"/>
      <c r="X47" s="152"/>
      <c r="Y47" s="152"/>
      <c r="Z47" s="152"/>
      <c r="AA47" s="168"/>
      <c r="AB47" s="137"/>
      <c r="AC47" s="174" t="s">
        <v>1055</v>
      </c>
      <c r="AD47" s="180"/>
      <c r="AE47" s="180"/>
      <c r="AF47" s="180"/>
      <c r="AG47" s="180"/>
      <c r="AH47" s="180"/>
      <c r="AI47" s="180"/>
      <c r="AJ47" s="180"/>
      <c r="AK47" s="180"/>
      <c r="AL47" s="180"/>
      <c r="AM47" s="180"/>
      <c r="AN47" s="190"/>
      <c r="AP47" s="202" t="s">
        <v>1326</v>
      </c>
    </row>
    <row r="48" spans="1:44" ht="13.5" customHeight="1">
      <c r="A48" s="125"/>
      <c r="B48" s="135"/>
      <c r="C48" s="135"/>
      <c r="D48" s="135"/>
      <c r="E48" s="135"/>
      <c r="F48" s="135"/>
      <c r="G48" s="144"/>
      <c r="H48" s="149"/>
      <c r="I48" s="153"/>
      <c r="J48" s="153"/>
      <c r="K48" s="153"/>
      <c r="L48" s="153"/>
      <c r="M48" s="153"/>
      <c r="N48" s="153"/>
      <c r="O48" s="153"/>
      <c r="P48" s="153"/>
      <c r="Q48" s="153"/>
      <c r="R48" s="153"/>
      <c r="S48" s="153"/>
      <c r="T48" s="153"/>
      <c r="U48" s="153"/>
      <c r="V48" s="153"/>
      <c r="W48" s="153"/>
      <c r="X48" s="153"/>
      <c r="Y48" s="153"/>
      <c r="Z48" s="153"/>
      <c r="AA48" s="169"/>
      <c r="AB48" s="154"/>
      <c r="AC48" s="175" t="s">
        <v>1338</v>
      </c>
      <c r="AD48" s="181"/>
      <c r="AE48" s="185"/>
      <c r="AF48" s="181" t="s">
        <v>1220</v>
      </c>
      <c r="AG48" s="181"/>
      <c r="AH48" s="189"/>
      <c r="AI48" s="181" t="s">
        <v>115</v>
      </c>
      <c r="AJ48" s="181"/>
      <c r="AK48" s="181"/>
      <c r="AL48" s="185"/>
      <c r="AM48" s="181" t="s">
        <v>252</v>
      </c>
      <c r="AN48" s="191"/>
      <c r="AO48" s="197" t="str">
        <f>IF(AND(LEN(AC49)&gt;=1,LEN(AC49)&lt;=2),"OK","NG")</f>
        <v>NG</v>
      </c>
      <c r="AP48" s="203" t="str">
        <f>IF(AO48="NG","整理番号のAグループに1~2桁の番号を記入してください。","")</f>
        <v>整理番号のAグループに1~2桁の番号を記入してください。</v>
      </c>
      <c r="AR48" s="218"/>
    </row>
    <row r="49" spans="1:44" ht="26.25" customHeight="1">
      <c r="A49" s="126"/>
      <c r="B49" s="136"/>
      <c r="C49" s="136"/>
      <c r="D49" s="136"/>
      <c r="E49" s="136"/>
      <c r="F49" s="136"/>
      <c r="G49" s="145"/>
      <c r="H49" s="150"/>
      <c r="I49" s="154"/>
      <c r="J49" s="154"/>
      <c r="K49" s="154"/>
      <c r="L49" s="154"/>
      <c r="M49" s="154"/>
      <c r="N49" s="154"/>
      <c r="O49" s="154"/>
      <c r="P49" s="154"/>
      <c r="Q49" s="154"/>
      <c r="R49" s="154"/>
      <c r="S49" s="154"/>
      <c r="T49" s="154"/>
      <c r="U49" s="154"/>
      <c r="V49" s="154"/>
      <c r="W49" s="154"/>
      <c r="X49" s="154"/>
      <c r="Y49" s="154"/>
      <c r="Z49" s="154"/>
      <c r="AA49" s="170"/>
      <c r="AB49" s="154"/>
      <c r="AC49" s="176"/>
      <c r="AD49" s="182"/>
      <c r="AE49" s="186" t="s">
        <v>1077</v>
      </c>
      <c r="AF49" s="182"/>
      <c r="AG49" s="182"/>
      <c r="AH49" s="186" t="s">
        <v>1077</v>
      </c>
      <c r="AI49" s="182"/>
      <c r="AJ49" s="182"/>
      <c r="AK49" s="182"/>
      <c r="AL49" s="186" t="s">
        <v>1077</v>
      </c>
      <c r="AM49" s="182"/>
      <c r="AN49" s="192"/>
      <c r="AO49" s="197" t="str">
        <f>IF(OR(LEN(AF49)&lt;1,LEN(AF49)&gt;2),"NG","OK")</f>
        <v>NG</v>
      </c>
      <c r="AP49" s="203" t="str">
        <f>IF(AO49="NG","整理番号のBグループに1~2桁の番号を記入してください。","")</f>
        <v>整理番号のBグループに1~2桁の番号を記入してください。</v>
      </c>
      <c r="AR49" s="218"/>
    </row>
    <row r="50" spans="1:44" ht="13.5" customHeight="1">
      <c r="A50" s="127"/>
      <c r="B50" s="137"/>
      <c r="C50" s="137"/>
      <c r="D50" s="137"/>
      <c r="E50" s="137"/>
      <c r="F50" s="137"/>
      <c r="G50" s="146"/>
      <c r="H50" s="150"/>
      <c r="I50" s="154"/>
      <c r="J50" s="154"/>
      <c r="K50" s="154"/>
      <c r="L50" s="154"/>
      <c r="M50" s="154"/>
      <c r="N50" s="154"/>
      <c r="O50" s="154"/>
      <c r="P50" s="154"/>
      <c r="Q50" s="154"/>
      <c r="R50" s="154"/>
      <c r="S50" s="154"/>
      <c r="T50" s="154"/>
      <c r="U50" s="154"/>
      <c r="V50" s="154"/>
      <c r="W50" s="154"/>
      <c r="X50" s="154"/>
      <c r="Y50" s="154"/>
      <c r="Z50" s="154"/>
      <c r="AA50" s="170"/>
      <c r="AB50" s="154"/>
      <c r="AC50" s="176"/>
      <c r="AD50" s="182"/>
      <c r="AE50" s="186"/>
      <c r="AF50" s="182"/>
      <c r="AG50" s="182"/>
      <c r="AH50" s="186"/>
      <c r="AI50" s="182"/>
      <c r="AJ50" s="182"/>
      <c r="AK50" s="182"/>
      <c r="AL50" s="186"/>
      <c r="AM50" s="182"/>
      <c r="AN50" s="192"/>
      <c r="AO50" s="197" t="str">
        <f>IF(AND(LEN(AI49)&gt;=1,LEN(AI49)&lt;=4),"OK","NG")</f>
        <v>NG</v>
      </c>
      <c r="AP50" s="203" t="str">
        <f>IF(AO50="NG","整理番号のCグループに1~4桁の番号を記入してください。","")</f>
        <v>整理番号のCグループに1~4桁の番号を記入してください。</v>
      </c>
      <c r="AR50" s="218"/>
    </row>
    <row r="51" spans="1:44" ht="26.25" customHeight="1">
      <c r="A51" s="128"/>
      <c r="B51" s="138"/>
      <c r="C51" s="138"/>
      <c r="D51" s="138"/>
      <c r="E51" s="138"/>
      <c r="F51" s="138"/>
      <c r="G51" s="147"/>
      <c r="H51" s="151" t="str">
        <f>IF(L62&lt;&gt;"","換","")</f>
        <v/>
      </c>
      <c r="I51" s="155" t="str">
        <f>IF(U62&lt;&gt;"","排","")</f>
        <v/>
      </c>
      <c r="J51" s="155" t="str">
        <f>IF(AD62&lt;&gt;"","非","")</f>
        <v/>
      </c>
      <c r="K51" s="161"/>
      <c r="L51" s="161"/>
      <c r="M51" s="161"/>
      <c r="N51" s="161"/>
      <c r="O51" s="161"/>
      <c r="P51" s="161"/>
      <c r="Q51" s="161"/>
      <c r="R51" s="161"/>
      <c r="S51" s="161"/>
      <c r="T51" s="161"/>
      <c r="U51" s="161"/>
      <c r="V51" s="165" t="str">
        <f>IF(B259&lt;&gt;"","備考有","")</f>
        <v/>
      </c>
      <c r="W51" s="165"/>
      <c r="X51" s="165"/>
      <c r="Y51" s="165" t="str">
        <f>IF(K43&lt;&gt;"","特記事項有","")</f>
        <v/>
      </c>
      <c r="Z51" s="165"/>
      <c r="AA51" s="171"/>
      <c r="AB51" s="173"/>
      <c r="AC51" s="177"/>
      <c r="AD51" s="183"/>
      <c r="AE51" s="187"/>
      <c r="AF51" s="183"/>
      <c r="AG51" s="183"/>
      <c r="AH51" s="187"/>
      <c r="AI51" s="183"/>
      <c r="AJ51" s="183"/>
      <c r="AK51" s="183"/>
      <c r="AL51" s="187"/>
      <c r="AM51" s="183"/>
      <c r="AN51" s="193"/>
      <c r="AO51" s="197" t="str">
        <f>IF(AND(LEN(AM49)&gt;=1,LEN(AM49)&lt;=4),"OK","NG")</f>
        <v>NG</v>
      </c>
      <c r="AP51" s="203" t="str">
        <f>IF(AO51="NG","整理番号のDグループに1桁の番号を記入してください。","")</f>
        <v>整理番号のDグループに1桁の番号を記入してください。</v>
      </c>
      <c r="AR51" s="218"/>
    </row>
    <row r="52" spans="1:44" ht="13.5" customHeight="1">
      <c r="A52" s="129" t="s">
        <v>781</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72"/>
      <c r="AB52" s="137"/>
      <c r="AC52" s="178" t="s">
        <v>714</v>
      </c>
      <c r="AD52" s="184"/>
      <c r="AE52" s="184"/>
      <c r="AF52" s="184"/>
      <c r="AG52" s="184"/>
      <c r="AH52" s="184"/>
      <c r="AI52" s="184"/>
      <c r="AJ52" s="184"/>
      <c r="AK52" s="184"/>
      <c r="AL52" s="184"/>
      <c r="AM52" s="184"/>
      <c r="AN52" s="194"/>
    </row>
    <row r="53" spans="1:44" s="115" customFormat="1" ht="7.5" customHeight="1">
      <c r="A53" s="117" t="str">
        <f>旭川市用!A3</f>
        <v>R7.7.1ver</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95"/>
      <c r="AP53" s="204"/>
    </row>
    <row r="54" spans="1:44" ht="27" customHeight="1">
      <c r="A54" s="118" t="s">
        <v>264</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row>
    <row r="55" spans="1:44" ht="13.5" customHeight="1">
      <c r="A55" s="121" t="s">
        <v>284</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4" ht="2.2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row>
    <row r="57" spans="1:44" ht="2.2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row>
    <row r="58" spans="1:44" ht="11.25" customHeight="1">
      <c r="A58" s="121" t="s">
        <v>879</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row>
    <row r="59" spans="1:44" ht="13.5" customHeight="1">
      <c r="B59" s="110" t="s">
        <v>334</v>
      </c>
      <c r="L59" s="110" t="s">
        <v>1051</v>
      </c>
      <c r="M59" s="118"/>
      <c r="N59" s="163"/>
      <c r="O59" s="163"/>
      <c r="P59" s="163"/>
      <c r="Q59" s="118" t="s">
        <v>326</v>
      </c>
      <c r="S59" s="110" t="s">
        <v>733</v>
      </c>
      <c r="T59" s="118"/>
      <c r="U59" s="163"/>
      <c r="V59" s="163"/>
      <c r="W59" s="163"/>
      <c r="X59" s="118" t="s">
        <v>326</v>
      </c>
      <c r="AO59" s="196" t="str">
        <f>IF(AND(N59="",U59=""),"NG","")</f>
        <v>NG</v>
      </c>
      <c r="AP59" s="201" t="s">
        <v>934</v>
      </c>
    </row>
    <row r="60" spans="1:44" ht="13.5" customHeight="1">
      <c r="B60" s="110" t="s">
        <v>433</v>
      </c>
      <c r="L60" s="162"/>
      <c r="M60" s="162"/>
      <c r="N60" s="162"/>
      <c r="O60" s="162"/>
      <c r="P60" s="162"/>
      <c r="Q60" s="118" t="s">
        <v>338</v>
      </c>
      <c r="AO60" s="196" t="str">
        <f>IF(L60="","NG","")</f>
        <v>NG</v>
      </c>
      <c r="AP60" s="201" t="s">
        <v>211</v>
      </c>
    </row>
    <row r="61" spans="1:44" ht="13.5" customHeight="1">
      <c r="B61" s="110" t="s">
        <v>439</v>
      </c>
      <c r="L61" s="162"/>
      <c r="M61" s="162"/>
      <c r="N61" s="162"/>
      <c r="O61" s="162"/>
      <c r="P61" s="162"/>
      <c r="Q61" s="118" t="s">
        <v>338</v>
      </c>
      <c r="AO61" s="196" t="str">
        <f>IF(L61="","NG","")</f>
        <v>NG</v>
      </c>
      <c r="AP61" s="201" t="s">
        <v>1059</v>
      </c>
    </row>
    <row r="62" spans="1:44" ht="13.5" customHeight="1">
      <c r="B62" s="110" t="s">
        <v>196</v>
      </c>
      <c r="L62" s="156"/>
      <c r="M62" s="110" t="s">
        <v>237</v>
      </c>
      <c r="U62" s="156"/>
      <c r="V62" s="110" t="s">
        <v>30</v>
      </c>
      <c r="AD62" s="156"/>
      <c r="AE62" s="150" t="s">
        <v>731</v>
      </c>
      <c r="AO62" s="196" t="str">
        <f>IF(AND(L62="",U62="",AD62=""),"NG","")</f>
        <v>NG</v>
      </c>
      <c r="AP62" s="201" t="s">
        <v>1060</v>
      </c>
    </row>
    <row r="63" spans="1:44" ht="2.2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row>
    <row r="64" spans="1:44" ht="2.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row>
    <row r="65" spans="1:42" ht="11.25" customHeight="1">
      <c r="A65" s="121" t="s">
        <v>880</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row>
    <row r="66" spans="1:42" ht="13.5" customHeight="1">
      <c r="B66" s="110" t="s">
        <v>435</v>
      </c>
      <c r="V66" s="163"/>
      <c r="W66" s="163"/>
      <c r="X66" s="163"/>
      <c r="Y66" s="163"/>
      <c r="Z66" s="118" t="s">
        <v>310</v>
      </c>
      <c r="AA66" s="163"/>
      <c r="AB66" s="163"/>
      <c r="AC66" s="118" t="s">
        <v>712</v>
      </c>
      <c r="AD66" s="163"/>
      <c r="AE66" s="163"/>
      <c r="AF66" s="118" t="s">
        <v>48</v>
      </c>
      <c r="AG66" s="118" t="s">
        <v>343</v>
      </c>
      <c r="AH66" s="188"/>
      <c r="AI66" s="188"/>
      <c r="AJ66" s="188"/>
      <c r="AK66" s="188"/>
      <c r="AL66" s="188"/>
      <c r="AM66" s="188"/>
      <c r="AN66" s="110" t="s">
        <v>341</v>
      </c>
      <c r="AO66" s="196" t="str">
        <f>IF(AH66="","NG","")</f>
        <v>NG</v>
      </c>
      <c r="AP66" s="201" t="s">
        <v>765</v>
      </c>
    </row>
    <row r="67" spans="1:42" ht="13.5" customHeight="1">
      <c r="B67" s="110" t="s">
        <v>239</v>
      </c>
      <c r="L67" s="156"/>
      <c r="M67" s="110" t="s">
        <v>1342</v>
      </c>
      <c r="R67" s="156"/>
      <c r="S67" s="110" t="s">
        <v>760</v>
      </c>
      <c r="Z67" s="118" t="s">
        <v>86</v>
      </c>
      <c r="AA67" s="163"/>
      <c r="AB67" s="163"/>
      <c r="AC67" s="163"/>
      <c r="AD67" s="163"/>
      <c r="AE67" s="163"/>
      <c r="AF67" s="163"/>
      <c r="AG67" s="163"/>
      <c r="AH67" s="163"/>
      <c r="AI67" s="163"/>
      <c r="AJ67" s="163"/>
      <c r="AK67" s="163"/>
      <c r="AL67" s="163"/>
      <c r="AM67" s="163"/>
      <c r="AN67" s="118" t="s">
        <v>588</v>
      </c>
      <c r="AO67" s="196" t="str">
        <f>IF(COUNTBLANK(L67)+COUNTBLANK(R67)&lt;&gt;1,"NG","")</f>
        <v>NG</v>
      </c>
      <c r="AP67" s="201" t="s">
        <v>808</v>
      </c>
    </row>
    <row r="68" spans="1:42" ht="13.5" customHeight="1">
      <c r="B68" s="110" t="s">
        <v>437</v>
      </c>
      <c r="V68" s="163"/>
      <c r="W68" s="163"/>
      <c r="X68" s="163"/>
      <c r="Y68" s="163"/>
      <c r="Z68" s="118" t="s">
        <v>310</v>
      </c>
      <c r="AA68" s="163"/>
      <c r="AB68" s="163"/>
      <c r="AC68" s="118" t="s">
        <v>712</v>
      </c>
      <c r="AD68" s="163"/>
      <c r="AE68" s="163"/>
      <c r="AF68" s="118" t="s">
        <v>48</v>
      </c>
      <c r="AG68" s="118" t="s">
        <v>343</v>
      </c>
      <c r="AH68" s="188"/>
      <c r="AI68" s="188"/>
      <c r="AJ68" s="188"/>
      <c r="AK68" s="188"/>
      <c r="AL68" s="188"/>
      <c r="AM68" s="188"/>
      <c r="AN68" s="110" t="s">
        <v>341</v>
      </c>
      <c r="AO68" s="196"/>
      <c r="AP68" s="201" t="s">
        <v>296</v>
      </c>
    </row>
    <row r="69" spans="1:42" ht="13.5" customHeight="1">
      <c r="B69" s="110" t="s">
        <v>355</v>
      </c>
      <c r="L69" s="156"/>
      <c r="M69" s="110" t="s">
        <v>1342</v>
      </c>
      <c r="R69" s="156"/>
      <c r="S69" s="110" t="s">
        <v>760</v>
      </c>
      <c r="Z69" s="110" t="s">
        <v>86</v>
      </c>
      <c r="AA69" s="163"/>
      <c r="AB69" s="163"/>
      <c r="AC69" s="163"/>
      <c r="AD69" s="163"/>
      <c r="AE69" s="163"/>
      <c r="AF69" s="163"/>
      <c r="AG69" s="163"/>
      <c r="AH69" s="163"/>
      <c r="AI69" s="163"/>
      <c r="AJ69" s="163"/>
      <c r="AK69" s="163"/>
      <c r="AL69" s="163"/>
      <c r="AM69" s="163"/>
      <c r="AN69" s="110" t="s">
        <v>588</v>
      </c>
      <c r="AO69" s="196" t="str">
        <f>IF(COUNTBLANK(L69)+COUNTBLANK(R69)&lt;&gt;1,"NG","")</f>
        <v>NG</v>
      </c>
      <c r="AP69" s="201" t="s">
        <v>936</v>
      </c>
    </row>
    <row r="70" spans="1:42" ht="2.2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row>
    <row r="71" spans="1:42" ht="2.2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row>
    <row r="72" spans="1:42" ht="11.25" customHeight="1">
      <c r="A72" s="121" t="s">
        <v>53</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row>
    <row r="73" spans="1:42" ht="13.5" customHeight="1">
      <c r="B73" s="110" t="s">
        <v>242</v>
      </c>
      <c r="S73" s="118" t="s">
        <v>481</v>
      </c>
      <c r="T73" s="118"/>
      <c r="U73" s="163"/>
      <c r="V73" s="163"/>
      <c r="W73" s="118" t="s">
        <v>310</v>
      </c>
      <c r="X73" s="163"/>
      <c r="Y73" s="163"/>
      <c r="Z73" s="118" t="s">
        <v>248</v>
      </c>
      <c r="AA73" s="163"/>
      <c r="AB73" s="163"/>
      <c r="AC73" s="110" t="s">
        <v>761</v>
      </c>
      <c r="AD73" s="110" t="s">
        <v>340</v>
      </c>
      <c r="AO73" s="196" t="str">
        <f>IF(OR(U73="",X73="",AA73=""),"NG","")</f>
        <v>NG</v>
      </c>
      <c r="AP73" s="201" t="s">
        <v>461</v>
      </c>
    </row>
    <row r="74" spans="1:42" ht="13.5" customHeight="1">
      <c r="B74" s="110" t="s">
        <v>247</v>
      </c>
      <c r="O74" s="156"/>
      <c r="P74" s="110" t="s">
        <v>340</v>
      </c>
      <c r="R74" s="118" t="s">
        <v>86</v>
      </c>
      <c r="S74" s="163"/>
      <c r="T74" s="163"/>
      <c r="U74" s="163"/>
      <c r="V74" s="163"/>
      <c r="W74" s="118" t="s">
        <v>310</v>
      </c>
      <c r="X74" s="163"/>
      <c r="Y74" s="163"/>
      <c r="Z74" s="118" t="s">
        <v>248</v>
      </c>
      <c r="AA74" s="163"/>
      <c r="AB74" s="163"/>
      <c r="AC74" s="110" t="s">
        <v>761</v>
      </c>
      <c r="AD74" s="110" t="s">
        <v>1041</v>
      </c>
      <c r="AG74" s="156"/>
      <c r="AH74" s="110" t="s">
        <v>218</v>
      </c>
      <c r="AO74" s="196" t="str">
        <f>IF(COUNTBLANK(O74)+COUNTBLANK(AG74)&lt;&gt;1,"NG","")</f>
        <v>NG</v>
      </c>
      <c r="AP74" s="201" t="s">
        <v>991</v>
      </c>
    </row>
    <row r="75" spans="1:42" ht="2.25" customHeight="1"/>
    <row r="76" spans="1:42" ht="13.5" customHeight="1">
      <c r="B76" s="110" t="s">
        <v>249</v>
      </c>
      <c r="V76" s="156"/>
      <c r="W76" s="110" t="s">
        <v>267</v>
      </c>
      <c r="Y76" s="118"/>
      <c r="AG76" s="156"/>
      <c r="AH76" s="110" t="s">
        <v>216</v>
      </c>
      <c r="AO76" s="196" t="str">
        <f>IF(AND(O74="レ",V76="",AG76=""),"NG",IF(AND(O74="レ",V76="レ",AG76="レ"),"NG",IF(AND(AG74="レ",V76="レ"),"NG","")))</f>
        <v/>
      </c>
      <c r="AP76" s="201" t="s">
        <v>1146</v>
      </c>
    </row>
    <row r="77" spans="1:42" ht="2.2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row>
    <row r="78" spans="1:42" ht="2.2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row>
    <row r="79" spans="1:42" ht="11.25" customHeight="1">
      <c r="A79" s="121" t="s">
        <v>883</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row>
    <row r="80" spans="1:42" ht="11.25" customHeight="1">
      <c r="A80" s="121" t="s">
        <v>484</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row>
    <row r="81" spans="1:42" ht="13.5" customHeight="1">
      <c r="B81" s="110" t="s">
        <v>732</v>
      </c>
      <c r="L81" s="163" t="s">
        <v>658</v>
      </c>
      <c r="M81" s="163"/>
      <c r="N81" s="163"/>
      <c r="O81" s="163"/>
      <c r="P81" s="163"/>
      <c r="Q81" s="163"/>
      <c r="R81" s="163"/>
      <c r="S81" s="163"/>
      <c r="T81" s="163"/>
      <c r="U81" s="118" t="s">
        <v>86</v>
      </c>
      <c r="V81" s="163"/>
      <c r="W81" s="163"/>
      <c r="X81" s="163"/>
      <c r="Y81" s="163"/>
      <c r="Z81" s="163"/>
      <c r="AA81" s="110" t="s">
        <v>871</v>
      </c>
      <c r="AF81" s="118" t="s">
        <v>363</v>
      </c>
      <c r="AG81" s="188"/>
      <c r="AH81" s="188"/>
      <c r="AI81" s="188"/>
      <c r="AJ81" s="188"/>
      <c r="AK81" s="188"/>
      <c r="AL81" s="118" t="s">
        <v>341</v>
      </c>
      <c r="AO81" s="195" t="str">
        <f>IF($L$62&lt;&gt;"",IF(AND(OR(L81="",V81=""),AG81=""),"NG",""),"")</f>
        <v/>
      </c>
      <c r="AP81" s="204" t="s">
        <v>773</v>
      </c>
    </row>
    <row r="82" spans="1:42" ht="13.5" customHeight="1">
      <c r="AF82" s="118"/>
      <c r="AO82" s="196"/>
      <c r="AP82" s="201"/>
    </row>
    <row r="83" spans="1:42" ht="13.5" customHeight="1">
      <c r="B83" s="110" t="s">
        <v>219</v>
      </c>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96" t="str">
        <f>IF($L$62&lt;&gt;"",IF(L83="","NG",""),"")</f>
        <v/>
      </c>
      <c r="AP83" s="201" t="s">
        <v>1061</v>
      </c>
    </row>
    <row r="84" spans="1:42" ht="13.5" customHeight="1">
      <c r="B84" s="110" t="s">
        <v>272</v>
      </c>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96" t="str">
        <f>IF($L$62&lt;&gt;"",IF(L84="","NG",""),"")</f>
        <v/>
      </c>
      <c r="AP84" s="201" t="s">
        <v>868</v>
      </c>
    </row>
    <row r="85" spans="1:42" ht="13.5" customHeight="1">
      <c r="B85" s="110" t="s">
        <v>208</v>
      </c>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96" t="str">
        <f>IF($L$62&lt;&gt;"",IF(L85="","NG",""),"")</f>
        <v/>
      </c>
      <c r="AP85" s="201" t="s">
        <v>941</v>
      </c>
    </row>
    <row r="86" spans="1:42" ht="13.5" customHeight="1">
      <c r="L86" s="118" t="s">
        <v>86</v>
      </c>
      <c r="M86" s="163"/>
      <c r="N86" s="163"/>
      <c r="O86" s="110" t="s">
        <v>745</v>
      </c>
      <c r="U86" s="118" t="s">
        <v>86</v>
      </c>
      <c r="V86" s="163"/>
      <c r="W86" s="163"/>
      <c r="X86" s="163"/>
      <c r="Y86" s="163"/>
      <c r="Z86" s="163"/>
      <c r="AA86" s="110" t="s">
        <v>213</v>
      </c>
      <c r="AF86" s="118" t="s">
        <v>343</v>
      </c>
      <c r="AG86" s="188"/>
      <c r="AH86" s="188"/>
      <c r="AI86" s="188"/>
      <c r="AJ86" s="188"/>
      <c r="AK86" s="188"/>
      <c r="AL86" s="118" t="s">
        <v>341</v>
      </c>
      <c r="AO86" s="196"/>
      <c r="AP86" s="201" t="s">
        <v>937</v>
      </c>
    </row>
    <row r="87" spans="1:42" ht="13.5" customHeight="1">
      <c r="B87" s="110" t="s">
        <v>345</v>
      </c>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96" t="str">
        <f>IF($L$62&lt;&gt;"",IF(L87="","NG",""),"")</f>
        <v/>
      </c>
      <c r="AP87" s="201" t="s">
        <v>1147</v>
      </c>
    </row>
    <row r="88" spans="1:42" ht="13.5" customHeight="1">
      <c r="B88" s="110" t="s">
        <v>209</v>
      </c>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96" t="str">
        <f>IF($L$62&lt;&gt;"",IF(L88="","NG",""),"")</f>
        <v/>
      </c>
      <c r="AP88" s="201" t="s">
        <v>1148</v>
      </c>
    </row>
    <row r="89" spans="1:42" ht="13.5" customHeight="1">
      <c r="B89" s="110" t="s">
        <v>347</v>
      </c>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96" t="str">
        <f>IF($L$62&lt;&gt;"",IF(L89="","NG",""),"")</f>
        <v/>
      </c>
      <c r="AP89" s="201" t="s">
        <v>1062</v>
      </c>
    </row>
    <row r="90" spans="1:42" ht="11.25" customHeight="1">
      <c r="A90" s="121" t="s">
        <v>8</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row>
    <row r="91" spans="1:42" ht="13.5" customHeight="1">
      <c r="B91" s="110" t="s">
        <v>732</v>
      </c>
      <c r="L91" s="163" t="s">
        <v>658</v>
      </c>
      <c r="M91" s="163"/>
      <c r="N91" s="163"/>
      <c r="O91" s="163"/>
      <c r="P91" s="163"/>
      <c r="Q91" s="163"/>
      <c r="R91" s="163"/>
      <c r="S91" s="163"/>
      <c r="T91" s="163"/>
      <c r="U91" s="118" t="s">
        <v>86</v>
      </c>
      <c r="V91" s="163"/>
      <c r="W91" s="163"/>
      <c r="X91" s="163"/>
      <c r="Y91" s="163"/>
      <c r="Z91" s="163"/>
      <c r="AA91" s="110" t="s">
        <v>871</v>
      </c>
      <c r="AF91" s="118" t="s">
        <v>363</v>
      </c>
      <c r="AG91" s="188"/>
      <c r="AH91" s="188"/>
      <c r="AI91" s="188"/>
      <c r="AJ91" s="188"/>
      <c r="AK91" s="188"/>
      <c r="AL91" s="118" t="s">
        <v>341</v>
      </c>
      <c r="AO91" s="195"/>
      <c r="AP91" s="204"/>
    </row>
    <row r="92" spans="1:42" ht="13.5" customHeight="1">
      <c r="AF92" s="118"/>
      <c r="AO92" s="195"/>
      <c r="AP92" s="204"/>
    </row>
    <row r="93" spans="1:42" ht="13.5" customHeight="1">
      <c r="B93" s="110" t="s">
        <v>219</v>
      </c>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95"/>
      <c r="AP93" s="204"/>
    </row>
    <row r="94" spans="1:42" ht="13.5" customHeight="1">
      <c r="B94" s="110" t="s">
        <v>272</v>
      </c>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95"/>
      <c r="AP94" s="204"/>
    </row>
    <row r="95" spans="1:42" ht="13.5" customHeight="1">
      <c r="B95" s="110" t="s">
        <v>208</v>
      </c>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95"/>
      <c r="AP95" s="204"/>
    </row>
    <row r="96" spans="1:42" ht="13.5" customHeight="1">
      <c r="L96" s="118" t="s">
        <v>86</v>
      </c>
      <c r="M96" s="163"/>
      <c r="N96" s="163"/>
      <c r="O96" s="110" t="s">
        <v>745</v>
      </c>
      <c r="U96" s="118" t="s">
        <v>86</v>
      </c>
      <c r="V96" s="163"/>
      <c r="W96" s="163"/>
      <c r="X96" s="163"/>
      <c r="Y96" s="163"/>
      <c r="Z96" s="163"/>
      <c r="AA96" s="110" t="s">
        <v>213</v>
      </c>
      <c r="AF96" s="118" t="s">
        <v>343</v>
      </c>
      <c r="AG96" s="188"/>
      <c r="AH96" s="188"/>
      <c r="AI96" s="188"/>
      <c r="AJ96" s="188"/>
      <c r="AK96" s="188"/>
      <c r="AL96" s="118" t="s">
        <v>341</v>
      </c>
      <c r="AO96" s="195"/>
      <c r="AP96" s="204"/>
    </row>
    <row r="97" spans="1:42" ht="13.5" customHeight="1">
      <c r="B97" s="110" t="s">
        <v>345</v>
      </c>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95"/>
      <c r="AP97" s="204"/>
    </row>
    <row r="98" spans="1:42" ht="13.5" customHeight="1">
      <c r="B98" s="110" t="s">
        <v>209</v>
      </c>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95"/>
      <c r="AP98" s="204"/>
    </row>
    <row r="99" spans="1:42" ht="13.5" customHeight="1">
      <c r="B99" s="110" t="s">
        <v>347</v>
      </c>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95"/>
      <c r="AP99" s="204"/>
    </row>
    <row r="100" spans="1:42" ht="2.2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row>
    <row r="101" spans="1:42" ht="2.2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row>
    <row r="102" spans="1:42" ht="11.25" customHeight="1">
      <c r="A102" s="121" t="s">
        <v>884</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row>
    <row r="103" spans="1:42" ht="13.5" customHeight="1">
      <c r="B103" s="110" t="s">
        <v>250</v>
      </c>
      <c r="L103" s="156"/>
      <c r="M103" s="110" t="s">
        <v>357</v>
      </c>
      <c r="X103" s="118" t="s">
        <v>86</v>
      </c>
      <c r="Y103" s="163"/>
      <c r="Z103" s="163"/>
      <c r="AA103" s="118" t="s">
        <v>350</v>
      </c>
      <c r="AB103" s="118"/>
      <c r="AC103" s="163"/>
      <c r="AD103" s="163"/>
      <c r="AE103" s="110" t="s">
        <v>64</v>
      </c>
      <c r="AO103" s="195" t="b">
        <f>IF($L$62&lt;&gt;"",IF(AND(L103="",L105="",L107="",L109="",AG109=""),"NG",IF(AND(OR(L103="レ",L105="レ",L107="レ",L109="レ"),AG109="レ"),"NG","")))</f>
        <v>0</v>
      </c>
      <c r="AP103" s="205" t="s">
        <v>1150</v>
      </c>
    </row>
    <row r="104" spans="1:42" ht="2.25" customHeight="1">
      <c r="L104" s="164"/>
      <c r="X104" s="118"/>
      <c r="Y104" s="164"/>
      <c r="Z104" s="164"/>
      <c r="AA104" s="121"/>
      <c r="AC104" s="164"/>
      <c r="AD104" s="164"/>
      <c r="AO104" s="195"/>
      <c r="AP104" s="205"/>
    </row>
    <row r="105" spans="1:42" ht="13.5" customHeight="1">
      <c r="L105" s="156"/>
      <c r="M105" s="110" t="s">
        <v>766</v>
      </c>
      <c r="X105" s="118" t="s">
        <v>86</v>
      </c>
      <c r="Y105" s="163"/>
      <c r="Z105" s="163"/>
      <c r="AA105" s="118" t="s">
        <v>350</v>
      </c>
      <c r="AB105" s="118"/>
      <c r="AC105" s="163"/>
      <c r="AD105" s="163"/>
      <c r="AE105" s="110" t="s">
        <v>64</v>
      </c>
      <c r="AO105" s="195"/>
      <c r="AP105" s="205"/>
    </row>
    <row r="106" spans="1:42" ht="2.25" customHeight="1">
      <c r="L106" s="164"/>
      <c r="M106" s="121"/>
      <c r="N106" s="121"/>
      <c r="O106" s="121"/>
      <c r="P106" s="121"/>
      <c r="Q106" s="121"/>
      <c r="X106" s="118"/>
      <c r="Y106" s="164"/>
      <c r="Z106" s="164"/>
      <c r="AA106" s="121"/>
      <c r="AC106" s="164"/>
      <c r="AD106" s="164"/>
      <c r="AO106" s="195"/>
      <c r="AP106" s="205"/>
    </row>
    <row r="107" spans="1:42" ht="13.5" customHeight="1">
      <c r="L107" s="156"/>
      <c r="M107" s="110" t="s">
        <v>757</v>
      </c>
      <c r="X107" s="118" t="s">
        <v>86</v>
      </c>
      <c r="Y107" s="163"/>
      <c r="Z107" s="163"/>
      <c r="AA107" s="118" t="s">
        <v>350</v>
      </c>
      <c r="AB107" s="118"/>
      <c r="AC107" s="163"/>
      <c r="AD107" s="163"/>
      <c r="AE107" s="110" t="s">
        <v>64</v>
      </c>
      <c r="AO107" s="195"/>
      <c r="AP107" s="205"/>
    </row>
    <row r="108" spans="1:42" ht="2.25" customHeight="1">
      <c r="L108" s="164"/>
      <c r="X108" s="118"/>
      <c r="Y108" s="164"/>
      <c r="Z108" s="164"/>
      <c r="AA108" s="121"/>
      <c r="AC108" s="164"/>
      <c r="AD108" s="164"/>
      <c r="AO108" s="195"/>
      <c r="AP108" s="205"/>
    </row>
    <row r="109" spans="1:42" ht="13.5" customHeight="1">
      <c r="L109" s="156"/>
      <c r="M109" s="110" t="s">
        <v>425</v>
      </c>
      <c r="X109" s="118" t="s">
        <v>86</v>
      </c>
      <c r="Y109" s="163"/>
      <c r="Z109" s="163"/>
      <c r="AA109" s="118" t="s">
        <v>350</v>
      </c>
      <c r="AB109" s="118"/>
      <c r="AC109" s="163"/>
      <c r="AD109" s="163"/>
      <c r="AE109" s="110" t="s">
        <v>64</v>
      </c>
      <c r="AG109" s="156"/>
      <c r="AH109" s="110" t="s">
        <v>257</v>
      </c>
      <c r="AO109" s="196"/>
      <c r="AP109" s="206"/>
    </row>
    <row r="110" spans="1:42" ht="2.25" customHeight="1">
      <c r="L110" s="164"/>
      <c r="Y110" s="164"/>
      <c r="Z110" s="164"/>
      <c r="AC110" s="164"/>
      <c r="AD110" s="164"/>
      <c r="AP110" s="207"/>
    </row>
    <row r="111" spans="1:42" ht="13.5" customHeight="1">
      <c r="B111" s="110" t="s">
        <v>254</v>
      </c>
      <c r="L111" s="156"/>
      <c r="M111" s="110" t="s">
        <v>357</v>
      </c>
      <c r="X111" s="118" t="s">
        <v>86</v>
      </c>
      <c r="Y111" s="163"/>
      <c r="Z111" s="163"/>
      <c r="AA111" s="118" t="s">
        <v>350</v>
      </c>
      <c r="AB111" s="118"/>
      <c r="AC111" s="163"/>
      <c r="AD111" s="163"/>
      <c r="AE111" s="110" t="s">
        <v>64</v>
      </c>
      <c r="AO111" s="195" t="b">
        <f>IF($L$62&lt;&gt;"",IF(AND(L111="",L113="",L115="",AG115=""),"NG",IF(AND(OR(L111="レ",L113="レ",L115="レ"),AG115="レ"),"NG","")))</f>
        <v>0</v>
      </c>
      <c r="AP111" s="205" t="s">
        <v>1150</v>
      </c>
    </row>
    <row r="112" spans="1:42" ht="2.25" customHeight="1">
      <c r="L112" s="164"/>
      <c r="X112" s="118"/>
      <c r="Y112" s="164"/>
      <c r="Z112" s="164"/>
      <c r="AA112" s="121"/>
      <c r="AC112" s="164"/>
      <c r="AD112" s="164"/>
      <c r="AO112" s="195"/>
      <c r="AP112" s="205"/>
    </row>
    <row r="113" spans="1:42" ht="13.5" customHeight="1">
      <c r="L113" s="156"/>
      <c r="M113" s="110" t="s">
        <v>766</v>
      </c>
      <c r="X113" s="118" t="s">
        <v>86</v>
      </c>
      <c r="Y113" s="163"/>
      <c r="Z113" s="163"/>
      <c r="AA113" s="118" t="s">
        <v>350</v>
      </c>
      <c r="AB113" s="118"/>
      <c r="AC113" s="163"/>
      <c r="AD113" s="163"/>
      <c r="AE113" s="110" t="s">
        <v>64</v>
      </c>
      <c r="AO113" s="195"/>
      <c r="AP113" s="205"/>
    </row>
    <row r="114" spans="1:42" ht="2.25" customHeight="1">
      <c r="L114" s="164"/>
      <c r="X114" s="118"/>
      <c r="Y114" s="164"/>
      <c r="Z114" s="164"/>
      <c r="AA114" s="121"/>
      <c r="AC114" s="164"/>
      <c r="AD114" s="164"/>
      <c r="AO114" s="195"/>
      <c r="AP114" s="205"/>
    </row>
    <row r="115" spans="1:42" ht="13.5" customHeight="1">
      <c r="L115" s="156"/>
      <c r="M115" s="110" t="s">
        <v>425</v>
      </c>
      <c r="X115" s="118" t="s">
        <v>86</v>
      </c>
      <c r="Y115" s="163"/>
      <c r="Z115" s="163"/>
      <c r="AA115" s="118" t="s">
        <v>350</v>
      </c>
      <c r="AB115" s="118"/>
      <c r="AC115" s="163"/>
      <c r="AD115" s="163"/>
      <c r="AE115" s="110" t="s">
        <v>64</v>
      </c>
      <c r="AG115" s="156"/>
      <c r="AH115" s="110" t="s">
        <v>257</v>
      </c>
      <c r="AO115" s="196"/>
      <c r="AP115" s="206"/>
    </row>
    <row r="116" spans="1:42" ht="2.25" customHeight="1">
      <c r="L116" s="164"/>
      <c r="X116" s="118"/>
      <c r="Y116" s="164"/>
      <c r="Z116" s="164"/>
      <c r="AC116" s="164"/>
      <c r="AD116" s="164"/>
    </row>
    <row r="117" spans="1:42" ht="13.5" customHeight="1">
      <c r="B117" s="110" t="s">
        <v>474</v>
      </c>
      <c r="L117" s="156"/>
      <c r="M117" s="110" t="s">
        <v>357</v>
      </c>
      <c r="X117" s="118" t="s">
        <v>86</v>
      </c>
      <c r="Y117" s="163"/>
      <c r="Z117" s="163"/>
      <c r="AA117" s="118" t="s">
        <v>350</v>
      </c>
      <c r="AB117" s="118"/>
      <c r="AC117" s="163"/>
      <c r="AD117" s="163"/>
      <c r="AE117" s="110" t="s">
        <v>64</v>
      </c>
      <c r="AO117" s="195" t="b">
        <f>IF($L$62&lt;&gt;"",IF(AND(L117="",L119="",L121="",L123="",AG123=""),"NG",IF(AND(OR(L117="レ",L119="レ",L121="レ",L123="レ"),AG123="レ"),"NG","")))</f>
        <v>0</v>
      </c>
      <c r="AP117" s="205" t="s">
        <v>1150</v>
      </c>
    </row>
    <row r="118" spans="1:42" ht="2.25" customHeight="1">
      <c r="L118" s="164"/>
      <c r="X118" s="118"/>
      <c r="Y118" s="164"/>
      <c r="Z118" s="164"/>
      <c r="AC118" s="164"/>
      <c r="AD118" s="164"/>
      <c r="AO118" s="195"/>
      <c r="AP118" s="205"/>
    </row>
    <row r="119" spans="1:42" ht="13.5" customHeight="1">
      <c r="L119" s="156"/>
      <c r="M119" s="110" t="s">
        <v>766</v>
      </c>
      <c r="X119" s="118" t="s">
        <v>86</v>
      </c>
      <c r="Y119" s="163"/>
      <c r="Z119" s="163"/>
      <c r="AA119" s="118" t="s">
        <v>350</v>
      </c>
      <c r="AB119" s="118"/>
      <c r="AC119" s="163"/>
      <c r="AD119" s="163"/>
      <c r="AE119" s="110" t="s">
        <v>64</v>
      </c>
      <c r="AO119" s="195"/>
      <c r="AP119" s="205"/>
    </row>
    <row r="120" spans="1:42" ht="2.25" customHeight="1">
      <c r="L120" s="164"/>
      <c r="M120" s="121"/>
      <c r="N120" s="121"/>
      <c r="O120" s="121"/>
      <c r="P120" s="121"/>
      <c r="Q120" s="121"/>
      <c r="X120" s="118"/>
      <c r="Y120" s="164"/>
      <c r="Z120" s="164"/>
      <c r="AC120" s="164"/>
      <c r="AD120" s="164"/>
      <c r="AO120" s="195"/>
      <c r="AP120" s="205"/>
    </row>
    <row r="121" spans="1:42" ht="13.5" customHeight="1">
      <c r="L121" s="156"/>
      <c r="M121" s="110" t="s">
        <v>757</v>
      </c>
      <c r="X121" s="118" t="s">
        <v>86</v>
      </c>
      <c r="Y121" s="163"/>
      <c r="Z121" s="163"/>
      <c r="AA121" s="118" t="s">
        <v>350</v>
      </c>
      <c r="AB121" s="118"/>
      <c r="AC121" s="163"/>
      <c r="AD121" s="163"/>
      <c r="AE121" s="110" t="s">
        <v>64</v>
      </c>
      <c r="AO121" s="195"/>
      <c r="AP121" s="205"/>
    </row>
    <row r="122" spans="1:42" ht="2.25" customHeight="1">
      <c r="L122" s="164"/>
      <c r="X122" s="118"/>
      <c r="Y122" s="164"/>
      <c r="Z122" s="164"/>
      <c r="AB122" s="118"/>
      <c r="AC122" s="164"/>
      <c r="AD122" s="164"/>
      <c r="AO122" s="195"/>
      <c r="AP122" s="205"/>
    </row>
    <row r="123" spans="1:42" ht="13.5" customHeight="1">
      <c r="L123" s="156"/>
      <c r="M123" s="110" t="s">
        <v>425</v>
      </c>
      <c r="X123" s="118" t="s">
        <v>86</v>
      </c>
      <c r="Y123" s="163"/>
      <c r="Z123" s="163"/>
      <c r="AA123" s="118" t="s">
        <v>350</v>
      </c>
      <c r="AB123" s="118"/>
      <c r="AC123" s="163"/>
      <c r="AD123" s="163"/>
      <c r="AE123" s="110" t="s">
        <v>64</v>
      </c>
      <c r="AG123" s="156"/>
      <c r="AH123" s="110" t="s">
        <v>257</v>
      </c>
      <c r="AO123" s="196"/>
      <c r="AP123" s="206"/>
    </row>
    <row r="124" spans="1:42" ht="2.25" customHeight="1">
      <c r="AA124" s="118"/>
      <c r="AB124" s="118"/>
    </row>
    <row r="125" spans="1:42" ht="13.5" customHeight="1">
      <c r="B125" s="110" t="s">
        <v>768</v>
      </c>
      <c r="T125" s="156"/>
      <c r="U125" s="110" t="s">
        <v>586</v>
      </c>
      <c r="AG125" s="156"/>
      <c r="AH125" s="110" t="s">
        <v>257</v>
      </c>
      <c r="AO125" s="196" t="b">
        <f>IF($L$62&lt;&gt;"",IF(AND(T125="",AG125=""),"NG",IF(AND(T125="レ",AG125="レ"),"NG","")))</f>
        <v>0</v>
      </c>
      <c r="AP125" s="201" t="s">
        <v>978</v>
      </c>
    </row>
    <row r="126" spans="1:42" ht="2.2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row>
    <row r="127" spans="1:42" ht="2.2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row>
    <row r="128" spans="1:42" ht="11.25" customHeight="1">
      <c r="A128" s="121" t="s">
        <v>752</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row>
    <row r="129" spans="1:42" ht="13.5" customHeight="1">
      <c r="B129" s="110" t="s">
        <v>270</v>
      </c>
      <c r="L129" s="156"/>
      <c r="M129" s="110" t="s">
        <v>271</v>
      </c>
      <c r="U129" s="110" t="s">
        <v>320</v>
      </c>
      <c r="V129" s="156"/>
      <c r="W129" s="110" t="s">
        <v>981</v>
      </c>
      <c r="AA129" s="167" t="s">
        <v>588</v>
      </c>
      <c r="AC129" s="156"/>
      <c r="AD129" s="110" t="s">
        <v>214</v>
      </c>
      <c r="AO129" s="196" t="str">
        <f>IF($L$62&lt;&gt;"",IF(COUNTBLANK(L129)+COUNTBLANK(AC129)&lt;&gt;1,"NG",""),"")</f>
        <v/>
      </c>
      <c r="AP129" s="201" t="s">
        <v>1151</v>
      </c>
    </row>
    <row r="130" spans="1:42" ht="13.5" customHeight="1">
      <c r="B130" s="110" t="s">
        <v>274</v>
      </c>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96" t="str">
        <f>IF($L$62&lt;&gt;"",IF(AND(L129&lt;&gt;"",V129=""),IF(L130="","NG",""),""),"")</f>
        <v/>
      </c>
      <c r="AP130" s="201" t="s">
        <v>944</v>
      </c>
    </row>
    <row r="131" spans="1:42" ht="13.5" customHeight="1">
      <c r="B131" s="110" t="s">
        <v>275</v>
      </c>
      <c r="L131" s="156"/>
      <c r="M131" s="110" t="s">
        <v>267</v>
      </c>
      <c r="N131" s="118" t="s">
        <v>86</v>
      </c>
      <c r="O131" s="118" t="s">
        <v>481</v>
      </c>
      <c r="P131" s="118"/>
      <c r="Q131" s="163"/>
      <c r="R131" s="163"/>
      <c r="S131" s="118" t="s">
        <v>310</v>
      </c>
      <c r="T131" s="163"/>
      <c r="U131" s="163"/>
      <c r="V131" s="121" t="s">
        <v>458</v>
      </c>
      <c r="AC131" s="156"/>
      <c r="AD131" s="110" t="s">
        <v>216</v>
      </c>
      <c r="AO131" s="196" t="b">
        <f>IF($L$62&lt;&gt;"",IF(AND(L131="",AC131=""),"NG",IF(AND(L131="レ",AC131="レ"),"NG","")))</f>
        <v>0</v>
      </c>
      <c r="AP131" s="201" t="s">
        <v>1152</v>
      </c>
    </row>
    <row r="132" spans="1:42" ht="2.2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row>
    <row r="133" spans="1:42" ht="2.2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row>
    <row r="134" spans="1:42" ht="11.25" customHeight="1">
      <c r="A134" s="121" t="s">
        <v>700</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row>
    <row r="135" spans="1:42" ht="13.5" customHeight="1">
      <c r="B135" s="110" t="s">
        <v>734</v>
      </c>
      <c r="L135" s="156"/>
      <c r="M135" s="110" t="s">
        <v>267</v>
      </c>
      <c r="P135" s="156"/>
      <c r="Q135" s="110" t="s">
        <v>216</v>
      </c>
      <c r="AO135" s="196" t="b">
        <f>IF($L$62&lt;&gt;"",IF(AND(L135="",P135=""),"NG",IF(AND(L135="レ",P135="レ"),"NG","")))</f>
        <v>0</v>
      </c>
      <c r="AP135" s="201" t="s">
        <v>948</v>
      </c>
    </row>
    <row r="136" spans="1:42" ht="2.25" customHeight="1">
      <c r="L136" s="164"/>
      <c r="P136" s="164"/>
    </row>
    <row r="137" spans="1:42" ht="13.5" customHeight="1">
      <c r="B137" s="110" t="s">
        <v>735</v>
      </c>
      <c r="L137" s="156"/>
      <c r="M137" s="110" t="s">
        <v>267</v>
      </c>
      <c r="P137" s="156"/>
      <c r="Q137" s="110" t="s">
        <v>216</v>
      </c>
      <c r="AO137" s="196" t="b">
        <f>IF($L$62&lt;&gt;"",IF(AND(L137="",P137=""),"NG",IF(AND(L137="レ",P137="レ"),"NG","")))</f>
        <v>0</v>
      </c>
      <c r="AP137" s="201" t="s">
        <v>947</v>
      </c>
    </row>
    <row r="138" spans="1:42" ht="2.25" customHeight="1">
      <c r="L138" s="164"/>
      <c r="P138" s="164"/>
    </row>
    <row r="139" spans="1:42" ht="13.5" customHeight="1">
      <c r="B139" s="110" t="s">
        <v>278</v>
      </c>
      <c r="L139" s="156"/>
      <c r="M139" s="110" t="s">
        <v>280</v>
      </c>
      <c r="P139" s="156"/>
      <c r="Q139" s="110" t="s">
        <v>353</v>
      </c>
      <c r="U139" s="118" t="s">
        <v>86</v>
      </c>
      <c r="V139" s="118" t="s">
        <v>481</v>
      </c>
      <c r="W139" s="118"/>
      <c r="X139" s="163"/>
      <c r="Y139" s="163"/>
      <c r="Z139" s="118" t="s">
        <v>120</v>
      </c>
      <c r="AA139" s="163"/>
      <c r="AB139" s="163"/>
      <c r="AC139" s="110" t="s">
        <v>358</v>
      </c>
      <c r="AJ139" s="156"/>
      <c r="AK139" s="110" t="s">
        <v>246</v>
      </c>
      <c r="AO139" s="196" t="b">
        <f>IF($L$62&lt;&gt;"",IF(AND(L139="",P139="",AJ139=""),"NG",IF(AND(L139="レ",P139="レ",AJ139="レ"),"NG",IF(AND(L139="レ",P139="レ"),"NG",IF(AND(P139="レ",AJ139="レ"),"NG",IF(AND(L139="レ",AJ139="レ"),"NG",""))))))</f>
        <v>0</v>
      </c>
      <c r="AP139" s="201" t="s">
        <v>570</v>
      </c>
    </row>
    <row r="140" spans="1:42" ht="2.2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row>
    <row r="141" spans="1:42" ht="2.2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row>
    <row r="142" spans="1:42" s="115" customFormat="1" ht="7.5" customHeight="1">
      <c r="A142" s="117" t="str">
        <f>旭川市用!A3</f>
        <v>R7.7.1ver</v>
      </c>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95"/>
      <c r="AP142" s="204"/>
    </row>
    <row r="143" spans="1:42" ht="11.25" customHeight="1">
      <c r="A143" s="121" t="s">
        <v>885</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row>
    <row r="144" spans="1:42" ht="11.25" customHeight="1">
      <c r="A144" s="121" t="s">
        <v>484</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row>
    <row r="145" spans="1:42" ht="13.5" customHeight="1">
      <c r="B145" s="110" t="s">
        <v>732</v>
      </c>
      <c r="L145" s="163"/>
      <c r="M145" s="163"/>
      <c r="N145" s="163"/>
      <c r="O145" s="163"/>
      <c r="P145" s="163"/>
      <c r="Q145" s="163"/>
      <c r="R145" s="163"/>
      <c r="S145" s="163"/>
      <c r="T145" s="163"/>
      <c r="U145" s="118" t="s">
        <v>86</v>
      </c>
      <c r="V145" s="163"/>
      <c r="W145" s="163"/>
      <c r="X145" s="163"/>
      <c r="Y145" s="163"/>
      <c r="Z145" s="163"/>
      <c r="AA145" s="110" t="s">
        <v>871</v>
      </c>
      <c r="AF145" s="118" t="s">
        <v>363</v>
      </c>
      <c r="AG145" s="188"/>
      <c r="AH145" s="188"/>
      <c r="AI145" s="188"/>
      <c r="AJ145" s="188"/>
      <c r="AK145" s="188"/>
      <c r="AL145" s="118" t="s">
        <v>341</v>
      </c>
      <c r="AO145" s="195" t="str">
        <f>IF($U$62&lt;&gt;"",IF(AND(OR(L145="",V145="",AG145=""),AG146=""),"NG",""),"")</f>
        <v/>
      </c>
      <c r="AP145" s="204" t="s">
        <v>773</v>
      </c>
    </row>
    <row r="146" spans="1:42" ht="13.5" customHeight="1">
      <c r="AF146" s="118"/>
      <c r="AO146" s="196"/>
      <c r="AP146" s="201"/>
    </row>
    <row r="147" spans="1:42" ht="13.5" customHeight="1">
      <c r="B147" s="110" t="s">
        <v>219</v>
      </c>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96" t="str">
        <f>IF($U$62&lt;&gt;"",IF(L147="","NG",""),"")</f>
        <v/>
      </c>
      <c r="AP147" s="201" t="s">
        <v>1061</v>
      </c>
    </row>
    <row r="148" spans="1:42" ht="13.5" customHeight="1">
      <c r="B148" s="110" t="s">
        <v>272</v>
      </c>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96" t="str">
        <f>IF($U$62&lt;&gt;"",IF(L148="","NG",""),"")</f>
        <v/>
      </c>
      <c r="AP148" s="201" t="s">
        <v>868</v>
      </c>
    </row>
    <row r="149" spans="1:42" ht="13.5" customHeight="1">
      <c r="B149" s="110" t="s">
        <v>208</v>
      </c>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96" t="str">
        <f>IF($U$62&lt;&gt;"",IF(L149="","NG",""),"")</f>
        <v/>
      </c>
      <c r="AP149" s="201" t="s">
        <v>941</v>
      </c>
    </row>
    <row r="150" spans="1:42" ht="13.5" customHeight="1">
      <c r="L150" s="118" t="s">
        <v>86</v>
      </c>
      <c r="M150" s="163"/>
      <c r="N150" s="163"/>
      <c r="O150" s="110" t="s">
        <v>745</v>
      </c>
      <c r="U150" s="118" t="s">
        <v>86</v>
      </c>
      <c r="V150" s="163"/>
      <c r="W150" s="163"/>
      <c r="X150" s="163"/>
      <c r="Y150" s="163"/>
      <c r="Z150" s="163"/>
      <c r="AA150" s="110" t="s">
        <v>213</v>
      </c>
      <c r="AF150" s="118" t="s">
        <v>343</v>
      </c>
      <c r="AG150" s="188"/>
      <c r="AH150" s="188"/>
      <c r="AI150" s="188"/>
      <c r="AJ150" s="188"/>
      <c r="AK150" s="188"/>
      <c r="AL150" s="118" t="s">
        <v>341</v>
      </c>
      <c r="AO150" s="196"/>
      <c r="AP150" s="201" t="s">
        <v>937</v>
      </c>
    </row>
    <row r="151" spans="1:42" ht="13.5" customHeight="1">
      <c r="B151" s="110" t="s">
        <v>345</v>
      </c>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96" t="str">
        <f>IF($U$62&lt;&gt;"",IF(L151="","NG",""),"")</f>
        <v/>
      </c>
      <c r="AP151" s="201" t="s">
        <v>1065</v>
      </c>
    </row>
    <row r="152" spans="1:42" ht="13.5" customHeight="1">
      <c r="B152" s="110" t="s">
        <v>209</v>
      </c>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96" t="str">
        <f>IF($U$62&lt;&gt;"",IF(L152="","NG",""),"")</f>
        <v/>
      </c>
      <c r="AP152" s="201" t="s">
        <v>231</v>
      </c>
    </row>
    <row r="153" spans="1:42" ht="13.5" customHeight="1">
      <c r="B153" s="110" t="s">
        <v>347</v>
      </c>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96" t="str">
        <f>IF($U$62&lt;&gt;"",IF(L153="","NG",""),"")</f>
        <v/>
      </c>
      <c r="AP153" s="201" t="s">
        <v>1062</v>
      </c>
    </row>
    <row r="154" spans="1:42" ht="11.25" customHeight="1">
      <c r="A154" s="121" t="s">
        <v>8</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row>
    <row r="155" spans="1:42" ht="13.5" customHeight="1">
      <c r="B155" s="110" t="s">
        <v>732</v>
      </c>
      <c r="L155" s="163"/>
      <c r="M155" s="163"/>
      <c r="N155" s="163"/>
      <c r="O155" s="163"/>
      <c r="P155" s="163"/>
      <c r="Q155" s="163"/>
      <c r="R155" s="163"/>
      <c r="S155" s="163"/>
      <c r="T155" s="163"/>
      <c r="U155" s="118" t="s">
        <v>86</v>
      </c>
      <c r="V155" s="163"/>
      <c r="W155" s="163"/>
      <c r="X155" s="163"/>
      <c r="Y155" s="163"/>
      <c r="Z155" s="163"/>
      <c r="AA155" s="110" t="s">
        <v>871</v>
      </c>
      <c r="AF155" s="118" t="s">
        <v>363</v>
      </c>
      <c r="AG155" s="188"/>
      <c r="AH155" s="188"/>
      <c r="AI155" s="188"/>
      <c r="AJ155" s="188"/>
      <c r="AK155" s="188"/>
      <c r="AL155" s="118" t="s">
        <v>341</v>
      </c>
      <c r="AO155" s="195"/>
      <c r="AP155" s="204"/>
    </row>
    <row r="156" spans="1:42" ht="13.5" customHeight="1">
      <c r="AF156" s="118"/>
      <c r="AO156" s="195"/>
      <c r="AP156" s="204"/>
    </row>
    <row r="157" spans="1:42" ht="13.5" customHeight="1">
      <c r="B157" s="110" t="s">
        <v>219</v>
      </c>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95"/>
      <c r="AP157" s="204"/>
    </row>
    <row r="158" spans="1:42" ht="13.5" customHeight="1">
      <c r="B158" s="110" t="s">
        <v>272</v>
      </c>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95"/>
      <c r="AP158" s="204"/>
    </row>
    <row r="159" spans="1:42" ht="13.5" customHeight="1">
      <c r="B159" s="110" t="s">
        <v>208</v>
      </c>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95"/>
      <c r="AP159" s="204"/>
    </row>
    <row r="160" spans="1:42" ht="13.5" customHeight="1">
      <c r="L160" s="118" t="s">
        <v>86</v>
      </c>
      <c r="M160" s="163"/>
      <c r="N160" s="163"/>
      <c r="O160" s="110" t="s">
        <v>745</v>
      </c>
      <c r="U160" s="118" t="s">
        <v>86</v>
      </c>
      <c r="V160" s="163"/>
      <c r="W160" s="163"/>
      <c r="X160" s="163"/>
      <c r="Y160" s="163"/>
      <c r="Z160" s="163"/>
      <c r="AA160" s="110" t="s">
        <v>213</v>
      </c>
      <c r="AF160" s="118" t="s">
        <v>343</v>
      </c>
      <c r="AG160" s="163"/>
      <c r="AH160" s="163"/>
      <c r="AI160" s="163"/>
      <c r="AJ160" s="163"/>
      <c r="AK160" s="163"/>
      <c r="AL160" s="118" t="s">
        <v>341</v>
      </c>
      <c r="AO160" s="195"/>
      <c r="AP160" s="204"/>
    </row>
    <row r="161" spans="1:42" ht="13.5" customHeight="1">
      <c r="B161" s="110" t="s">
        <v>345</v>
      </c>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95"/>
      <c r="AP161" s="204"/>
    </row>
    <row r="162" spans="1:42" ht="13.5" customHeight="1">
      <c r="B162" s="110" t="s">
        <v>209</v>
      </c>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95"/>
      <c r="AP162" s="204"/>
    </row>
    <row r="163" spans="1:42" ht="13.5" customHeight="1">
      <c r="B163" s="110" t="s">
        <v>347</v>
      </c>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95"/>
      <c r="AP163" s="204"/>
    </row>
    <row r="164" spans="1:42" ht="1.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row>
    <row r="165" spans="1:42" ht="1.5" customHeight="1">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row>
    <row r="166" spans="1:42" ht="11.25" customHeight="1">
      <c r="A166" s="121" t="s">
        <v>149</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row>
    <row r="167" spans="1:42" ht="13.5" customHeight="1">
      <c r="B167" s="110" t="s">
        <v>187</v>
      </c>
      <c r="P167" s="156"/>
      <c r="Q167" s="110" t="s">
        <v>176</v>
      </c>
      <c r="Y167" s="118" t="s">
        <v>86</v>
      </c>
      <c r="Z167" s="163"/>
      <c r="AA167" s="110" t="s">
        <v>874</v>
      </c>
      <c r="AC167" s="156"/>
      <c r="AD167" s="150" t="s">
        <v>769</v>
      </c>
      <c r="AK167" s="118" t="s">
        <v>86</v>
      </c>
      <c r="AL167" s="163"/>
      <c r="AM167" s="110" t="s">
        <v>874</v>
      </c>
      <c r="AO167" s="195"/>
      <c r="AP167" s="205" t="s">
        <v>165</v>
      </c>
    </row>
    <row r="168" spans="1:42" ht="1.5" customHeight="1">
      <c r="P168" s="164"/>
      <c r="AC168" s="164"/>
      <c r="AO168" s="195"/>
      <c r="AP168" s="205"/>
    </row>
    <row r="169" spans="1:42" ht="13.5" customHeight="1">
      <c r="P169" s="156"/>
      <c r="Q169" s="110" t="s">
        <v>397</v>
      </c>
      <c r="AC169" s="156"/>
      <c r="AD169" s="110" t="s">
        <v>256</v>
      </c>
      <c r="AG169" s="118" t="s">
        <v>320</v>
      </c>
      <c r="AH169" s="163"/>
      <c r="AI169" s="163"/>
      <c r="AJ169" s="163"/>
      <c r="AK169" s="163"/>
      <c r="AL169" s="163"/>
      <c r="AM169" s="163"/>
      <c r="AN169" s="118" t="s">
        <v>588</v>
      </c>
      <c r="AO169" s="196"/>
      <c r="AP169" s="206"/>
    </row>
    <row r="170" spans="1:42" ht="1.5" customHeight="1"/>
    <row r="171" spans="1:42" ht="13.5" customHeight="1">
      <c r="B171" s="110" t="s">
        <v>295</v>
      </c>
      <c r="U171" s="156"/>
      <c r="V171" s="110" t="s">
        <v>393</v>
      </c>
      <c r="Y171" s="118" t="s">
        <v>86</v>
      </c>
      <c r="Z171" s="163"/>
      <c r="AA171" s="163"/>
      <c r="AB171" s="110" t="s">
        <v>870</v>
      </c>
      <c r="AE171" s="156"/>
      <c r="AF171" s="110" t="s">
        <v>509</v>
      </c>
      <c r="AI171" s="118" t="s">
        <v>86</v>
      </c>
      <c r="AJ171" s="163"/>
      <c r="AK171" s="163"/>
      <c r="AL171" s="110" t="s">
        <v>870</v>
      </c>
      <c r="AO171" s="195" t="b">
        <f>IF($U$62&lt;&gt;"",IF(AND(U171="",U173="",AE171="",AE173=""),"NG",IF(AND(OR(U171="レ",AE171="レ",U173="レ"),AE173="レ"),"NG","")))</f>
        <v>0</v>
      </c>
      <c r="AP171" s="205" t="s">
        <v>1150</v>
      </c>
    </row>
    <row r="172" spans="1:42" ht="1.5" customHeight="1">
      <c r="U172" s="164"/>
      <c r="Y172" s="118"/>
      <c r="Z172" s="164"/>
      <c r="AA172" s="164"/>
      <c r="AE172" s="164"/>
      <c r="AI172" s="118"/>
      <c r="AO172" s="195"/>
      <c r="AP172" s="205"/>
    </row>
    <row r="173" spans="1:42" ht="13.5" customHeight="1">
      <c r="U173" s="156"/>
      <c r="V173" s="110" t="s">
        <v>858</v>
      </c>
      <c r="Y173" s="118" t="s">
        <v>86</v>
      </c>
      <c r="Z173" s="163"/>
      <c r="AA173" s="163"/>
      <c r="AB173" s="110" t="s">
        <v>870</v>
      </c>
      <c r="AE173" s="156"/>
      <c r="AF173" s="110" t="s">
        <v>257</v>
      </c>
      <c r="AI173" s="118"/>
      <c r="AN173" s="121"/>
      <c r="AO173" s="196"/>
      <c r="AP173" s="206"/>
    </row>
    <row r="174" spans="1:42" ht="1.5" customHeight="1">
      <c r="U174" s="164"/>
      <c r="Y174" s="118"/>
      <c r="Z174" s="164"/>
      <c r="AA174" s="164"/>
      <c r="AE174" s="164"/>
      <c r="AI174" s="118"/>
    </row>
    <row r="175" spans="1:42" ht="13.5" customHeight="1">
      <c r="B175" s="140" t="s">
        <v>145</v>
      </c>
      <c r="U175" s="156"/>
      <c r="V175" s="110" t="s">
        <v>393</v>
      </c>
      <c r="Y175" s="118" t="s">
        <v>86</v>
      </c>
      <c r="Z175" s="163"/>
      <c r="AA175" s="163"/>
      <c r="AB175" s="110" t="s">
        <v>870</v>
      </c>
      <c r="AE175" s="156"/>
      <c r="AF175" s="110" t="s">
        <v>509</v>
      </c>
      <c r="AI175" s="118" t="s">
        <v>86</v>
      </c>
      <c r="AJ175" s="163"/>
      <c r="AK175" s="163"/>
      <c r="AL175" s="110" t="s">
        <v>870</v>
      </c>
      <c r="AO175" s="195" t="b">
        <f>IF($U$62&lt;&gt;"",IF(AND(U175="",U177="",AE175="",AE177=""),"NG",IF(AND(OR(U175="レ",AE175="レ",U177="レ"),AE177="レ"),"NG","")))</f>
        <v>0</v>
      </c>
      <c r="AP175" s="205" t="s">
        <v>1150</v>
      </c>
    </row>
    <row r="176" spans="1:42" ht="1.5" customHeight="1">
      <c r="U176" s="164"/>
      <c r="Y176" s="118"/>
      <c r="Z176" s="164"/>
      <c r="AA176" s="164"/>
      <c r="AE176" s="164"/>
      <c r="AI176" s="118"/>
      <c r="AO176" s="195"/>
      <c r="AP176" s="205"/>
    </row>
    <row r="177" spans="1:42" ht="13.5" customHeight="1">
      <c r="U177" s="156"/>
      <c r="V177" s="110" t="s">
        <v>858</v>
      </c>
      <c r="Y177" s="118" t="s">
        <v>86</v>
      </c>
      <c r="Z177" s="163"/>
      <c r="AA177" s="163"/>
      <c r="AB177" s="110" t="s">
        <v>870</v>
      </c>
      <c r="AE177" s="156"/>
      <c r="AF177" s="110" t="s">
        <v>257</v>
      </c>
      <c r="AI177" s="118"/>
      <c r="AN177" s="121"/>
      <c r="AO177" s="196"/>
      <c r="AP177" s="206"/>
    </row>
    <row r="178" spans="1:42" ht="1.5" customHeight="1">
      <c r="U178" s="164"/>
      <c r="Y178" s="118"/>
      <c r="Z178" s="164"/>
      <c r="AA178" s="164"/>
      <c r="AE178" s="164"/>
      <c r="AI178" s="118"/>
    </row>
    <row r="179" spans="1:42" ht="13.5" customHeight="1">
      <c r="B179" s="140" t="s">
        <v>591</v>
      </c>
      <c r="U179" s="156"/>
      <c r="V179" s="110" t="s">
        <v>393</v>
      </c>
      <c r="Y179" s="118" t="s">
        <v>86</v>
      </c>
      <c r="Z179" s="163"/>
      <c r="AA179" s="163"/>
      <c r="AB179" s="110" t="s">
        <v>870</v>
      </c>
      <c r="AE179" s="156"/>
      <c r="AF179" s="110" t="s">
        <v>509</v>
      </c>
      <c r="AI179" s="118" t="s">
        <v>86</v>
      </c>
      <c r="AJ179" s="163"/>
      <c r="AK179" s="163"/>
      <c r="AL179" s="110" t="s">
        <v>870</v>
      </c>
      <c r="AO179" s="195" t="b">
        <f>IF($U$62&lt;&gt;"",IF(AND(U179="",U181="",AE179="",AE181=""),"NG",IF(AND(OR(U179="レ",AE179="レ",U181="レ"),AE181="レ"),"NG","")))</f>
        <v>0</v>
      </c>
      <c r="AP179" s="205" t="s">
        <v>1150</v>
      </c>
    </row>
    <row r="180" spans="1:42" ht="1.5" customHeight="1">
      <c r="U180" s="164"/>
      <c r="Y180" s="118"/>
      <c r="Z180" s="164"/>
      <c r="AA180" s="164"/>
      <c r="AE180" s="164"/>
      <c r="AI180" s="118"/>
      <c r="AO180" s="195"/>
      <c r="AP180" s="205"/>
    </row>
    <row r="181" spans="1:42" ht="13.5" customHeight="1">
      <c r="U181" s="156"/>
      <c r="V181" s="110" t="s">
        <v>858</v>
      </c>
      <c r="Y181" s="118" t="s">
        <v>86</v>
      </c>
      <c r="Z181" s="163"/>
      <c r="AA181" s="163"/>
      <c r="AB181" s="110" t="s">
        <v>870</v>
      </c>
      <c r="AE181" s="156"/>
      <c r="AF181" s="110" t="s">
        <v>257</v>
      </c>
      <c r="AI181" s="118"/>
      <c r="AN181" s="121"/>
      <c r="AO181" s="196"/>
      <c r="AP181" s="206"/>
    </row>
    <row r="182" spans="1:42" ht="1.5" customHeight="1">
      <c r="U182" s="164"/>
      <c r="Y182" s="118"/>
      <c r="Z182" s="164"/>
      <c r="AA182" s="164"/>
      <c r="AE182" s="164"/>
      <c r="AI182" s="118"/>
    </row>
    <row r="183" spans="1:42" ht="13.5" customHeight="1">
      <c r="B183" s="110" t="s">
        <v>362</v>
      </c>
      <c r="U183" s="156"/>
      <c r="V183" s="110" t="s">
        <v>393</v>
      </c>
      <c r="Y183" s="118" t="s">
        <v>86</v>
      </c>
      <c r="Z183" s="163"/>
      <c r="AA183" s="163"/>
      <c r="AB183" s="110" t="s">
        <v>870</v>
      </c>
      <c r="AE183" s="156"/>
      <c r="AF183" s="110" t="s">
        <v>509</v>
      </c>
      <c r="AI183" s="118" t="s">
        <v>86</v>
      </c>
      <c r="AJ183" s="163"/>
      <c r="AK183" s="163"/>
      <c r="AL183" s="110" t="s">
        <v>870</v>
      </c>
      <c r="AO183" s="195" t="b">
        <f>IF($U$62&lt;&gt;"",IF(AND(U183="",AE183="",AE185=""),"NG",IF(AND(OR(U183="レ",AE183="レ"),AE185="レ"),"NG","")))</f>
        <v>0</v>
      </c>
      <c r="AP183" s="205" t="s">
        <v>1150</v>
      </c>
    </row>
    <row r="184" spans="1:42" ht="1.5" customHeight="1">
      <c r="AE184" s="164"/>
      <c r="AO184" s="195"/>
      <c r="AP184" s="205"/>
    </row>
    <row r="185" spans="1:42" ht="13.5" customHeight="1">
      <c r="AE185" s="156"/>
      <c r="AF185" s="110" t="s">
        <v>257</v>
      </c>
      <c r="AO185" s="196"/>
      <c r="AP185" s="206"/>
    </row>
    <row r="186" spans="1:42" ht="1.5" customHeight="1">
      <c r="AE186" s="164"/>
    </row>
    <row r="187" spans="1:42" ht="13.5" customHeight="1">
      <c r="B187" s="110" t="s">
        <v>770</v>
      </c>
      <c r="I187" s="156"/>
      <c r="J187" s="110" t="s">
        <v>258</v>
      </c>
      <c r="M187" s="156"/>
      <c r="N187" s="110" t="s">
        <v>762</v>
      </c>
      <c r="U187" s="156"/>
      <c r="V187" s="110" t="s">
        <v>260</v>
      </c>
      <c r="AE187" s="156"/>
      <c r="AF187" s="110" t="s">
        <v>256</v>
      </c>
      <c r="AI187" s="118" t="s">
        <v>86</v>
      </c>
      <c r="AJ187" s="163"/>
      <c r="AK187" s="163"/>
      <c r="AL187" s="163"/>
      <c r="AM187" s="163"/>
      <c r="AN187" s="118" t="s">
        <v>588</v>
      </c>
      <c r="AO187" s="196" t="str">
        <f>IF($U$62&lt;&gt;"",IF(AND(I187="",M187="",U187="",AE187=""),"NG",""),"")</f>
        <v/>
      </c>
      <c r="AP187" s="201" t="s">
        <v>950</v>
      </c>
    </row>
    <row r="188" spans="1:42" ht="1.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row>
    <row r="189" spans="1:42" ht="1.5" customHeight="1">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row>
    <row r="190" spans="1:42" ht="11.25" customHeight="1">
      <c r="A190" s="121" t="s">
        <v>377</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row>
    <row r="191" spans="1:42" ht="13.5" customHeight="1">
      <c r="B191" s="110" t="s">
        <v>270</v>
      </c>
      <c r="L191" s="156"/>
      <c r="M191" s="110" t="s">
        <v>271</v>
      </c>
      <c r="U191" s="118" t="s">
        <v>320</v>
      </c>
      <c r="V191" s="156"/>
      <c r="W191" s="110" t="s">
        <v>981</v>
      </c>
      <c r="AA191" s="167" t="s">
        <v>588</v>
      </c>
      <c r="AC191" s="179"/>
      <c r="AD191" s="110" t="s">
        <v>214</v>
      </c>
      <c r="AO191" s="196" t="b">
        <f>IF($U$62&lt;&gt;"",IF(COUNTBLANK(L191)+COUNTBLANK(AC191)&lt;&gt;1,"NG",IF(AND(V191="レ",AC191="レ"),"NG","")))</f>
        <v>0</v>
      </c>
      <c r="AP191" s="201" t="s">
        <v>1154</v>
      </c>
    </row>
    <row r="192" spans="1:42" ht="13.5" customHeight="1">
      <c r="B192" s="110" t="s">
        <v>274</v>
      </c>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96" t="str">
        <f>IF($U$62&lt;&gt;"",IF(AND(L191&lt;&gt;"",V191=""),IF(L192="","NG",""),""),"")</f>
        <v/>
      </c>
      <c r="AP192" s="201" t="s">
        <v>944</v>
      </c>
    </row>
    <row r="193" spans="1:42" ht="13.5" customHeight="1">
      <c r="B193" s="110" t="s">
        <v>275</v>
      </c>
      <c r="L193" s="156"/>
      <c r="M193" s="110" t="s">
        <v>267</v>
      </c>
      <c r="N193" s="118" t="s">
        <v>86</v>
      </c>
      <c r="O193" s="118" t="s">
        <v>481</v>
      </c>
      <c r="P193" s="118"/>
      <c r="Q193" s="163"/>
      <c r="R193" s="163"/>
      <c r="S193" s="118" t="s">
        <v>310</v>
      </c>
      <c r="T193" s="163"/>
      <c r="U193" s="163"/>
      <c r="V193" s="118" t="s">
        <v>248</v>
      </c>
      <c r="W193" s="110" t="s">
        <v>234</v>
      </c>
      <c r="AC193" s="156"/>
      <c r="AD193" s="110" t="s">
        <v>216</v>
      </c>
      <c r="AO193" s="196" t="b">
        <f>IF($L$62&lt;&gt;"",IF(AND(L193="",AC193=""),"NG",IF(AND(L193="レ",AC193="レ"),"NG","")))</f>
        <v>0</v>
      </c>
      <c r="AP193" s="201" t="s">
        <v>1152</v>
      </c>
    </row>
    <row r="194" spans="1:42" ht="1.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row>
    <row r="195" spans="1:42" ht="1.5" customHeight="1">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row>
    <row r="196" spans="1:42" ht="11.25" customHeight="1">
      <c r="A196" s="121" t="s">
        <v>784</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row>
    <row r="197" spans="1:42" ht="13.5" customHeight="1">
      <c r="B197" s="110" t="s">
        <v>734</v>
      </c>
      <c r="L197" s="156"/>
      <c r="M197" s="110" t="s">
        <v>267</v>
      </c>
      <c r="P197" s="156"/>
      <c r="Q197" s="110" t="s">
        <v>216</v>
      </c>
      <c r="AO197" s="196" t="b">
        <f>IF($L$62&lt;&gt;"",IF(AND(L197="",P197=""),"NG",IF(AND(L197="レ",P197="レ"),"NG","")))</f>
        <v>0</v>
      </c>
      <c r="AP197" s="201" t="s">
        <v>935</v>
      </c>
    </row>
    <row r="198" spans="1:42" ht="1.5" customHeight="1">
      <c r="L198" s="164"/>
      <c r="P198" s="164"/>
      <c r="AN198" s="121"/>
    </row>
    <row r="199" spans="1:42" ht="13.5" customHeight="1">
      <c r="B199" s="110" t="s">
        <v>735</v>
      </c>
      <c r="L199" s="156"/>
      <c r="M199" s="110" t="s">
        <v>267</v>
      </c>
      <c r="P199" s="156"/>
      <c r="Q199" s="110" t="s">
        <v>216</v>
      </c>
      <c r="AO199" s="196" t="b">
        <f>IF($L$62&lt;&gt;"",IF(AND(L199="",P199=""),"NG",IF(AND(L199="レ",P199="レ"),"NG","")))</f>
        <v>0</v>
      </c>
      <c r="AP199" s="201" t="s">
        <v>681</v>
      </c>
    </row>
    <row r="200" spans="1:42" ht="1.5" customHeight="1">
      <c r="L200" s="164"/>
      <c r="P200" s="164"/>
      <c r="AN200" s="121"/>
    </row>
    <row r="201" spans="1:42" ht="13.5" customHeight="1">
      <c r="B201" s="110" t="s">
        <v>278</v>
      </c>
      <c r="L201" s="156"/>
      <c r="M201" s="110" t="s">
        <v>280</v>
      </c>
      <c r="P201" s="156"/>
      <c r="Q201" s="110" t="s">
        <v>353</v>
      </c>
      <c r="U201" s="118" t="s">
        <v>86</v>
      </c>
      <c r="V201" s="118" t="s">
        <v>481</v>
      </c>
      <c r="W201" s="118"/>
      <c r="X201" s="163"/>
      <c r="Y201" s="163"/>
      <c r="Z201" s="118" t="s">
        <v>120</v>
      </c>
      <c r="AA201" s="163"/>
      <c r="AB201" s="163"/>
      <c r="AC201" s="110" t="s">
        <v>358</v>
      </c>
      <c r="AJ201" s="156"/>
      <c r="AK201" s="110" t="s">
        <v>246</v>
      </c>
      <c r="AO201" s="196" t="b">
        <f>IF($L$62&lt;&gt;"",IF(AND(L201="",P201="",AJ201=""),"NG",IF(AND(L201="レ",P201="レ",AJ201="レ"),"NG",IF(AND(L201="レ",P201="レ"),"NG",IF(AND(P201="レ",AJ201="レ"),"NG",IF(AND(L201="レ",AJ201="レ"),"NG",""))))))</f>
        <v>0</v>
      </c>
      <c r="AP201" s="201" t="s">
        <v>530</v>
      </c>
    </row>
    <row r="202" spans="1:42" ht="1.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row>
    <row r="203" spans="1:42" ht="1.5" customHeight="1">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row>
    <row r="204" spans="1:42" ht="11.25" customHeight="1">
      <c r="A204" s="121" t="s">
        <v>128</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row>
    <row r="205" spans="1:42" ht="11.25" customHeight="1">
      <c r="A205" s="121" t="s">
        <v>484</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row>
    <row r="206" spans="1:42" ht="13.5" customHeight="1">
      <c r="B206" s="110" t="s">
        <v>732</v>
      </c>
      <c r="L206" s="163"/>
      <c r="M206" s="163"/>
      <c r="N206" s="163"/>
      <c r="O206" s="163"/>
      <c r="P206" s="163"/>
      <c r="Q206" s="163"/>
      <c r="R206" s="163"/>
      <c r="S206" s="163"/>
      <c r="T206" s="163"/>
      <c r="U206" s="118" t="s">
        <v>86</v>
      </c>
      <c r="V206" s="163"/>
      <c r="W206" s="163"/>
      <c r="X206" s="163"/>
      <c r="Y206" s="163"/>
      <c r="Z206" s="163"/>
      <c r="AA206" s="110" t="s">
        <v>871</v>
      </c>
      <c r="AF206" s="118" t="s">
        <v>363</v>
      </c>
      <c r="AG206" s="188"/>
      <c r="AH206" s="188"/>
      <c r="AI206" s="188"/>
      <c r="AJ206" s="188"/>
      <c r="AK206" s="188"/>
      <c r="AL206" s="118" t="s">
        <v>341</v>
      </c>
      <c r="AO206" s="195" t="str">
        <f>IF($AD$62&lt;&gt;"",IF(AND(OR(L206="",V206="",AG206=""),AG207=""),"NG",""),"")</f>
        <v/>
      </c>
      <c r="AP206" s="204" t="s">
        <v>773</v>
      </c>
    </row>
    <row r="207" spans="1:42" ht="13.5" customHeight="1">
      <c r="AF207" s="118"/>
      <c r="AO207" s="196"/>
      <c r="AP207" s="201"/>
    </row>
    <row r="208" spans="1:42" ht="13.5" customHeight="1">
      <c r="B208" s="110" t="s">
        <v>219</v>
      </c>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96" t="str">
        <f>IF($AD$62&lt;&gt;"",IF(L208="","NG",""),"")</f>
        <v/>
      </c>
      <c r="AP208" s="201" t="s">
        <v>1061</v>
      </c>
    </row>
    <row r="209" spans="1:42" ht="13.5" customHeight="1">
      <c r="B209" s="110" t="s">
        <v>272</v>
      </c>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96" t="str">
        <f>IF($AD$62&lt;&gt;"",IF(L209="","NG",""),"")</f>
        <v/>
      </c>
      <c r="AP209" s="201" t="s">
        <v>868</v>
      </c>
    </row>
    <row r="210" spans="1:42" ht="13.5" customHeight="1">
      <c r="B210" s="110" t="s">
        <v>208</v>
      </c>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96" t="str">
        <f>IF($AD$62&lt;&gt;"",IF(L210="","NG",""),"")</f>
        <v/>
      </c>
      <c r="AP210" s="201" t="s">
        <v>941</v>
      </c>
    </row>
    <row r="211" spans="1:42" ht="13.5" customHeight="1">
      <c r="L211" s="118" t="s">
        <v>86</v>
      </c>
      <c r="M211" s="163"/>
      <c r="N211" s="163"/>
      <c r="O211" s="110" t="s">
        <v>745</v>
      </c>
      <c r="U211" s="118" t="s">
        <v>86</v>
      </c>
      <c r="V211" s="163"/>
      <c r="W211" s="163"/>
      <c r="X211" s="163"/>
      <c r="Y211" s="163"/>
      <c r="Z211" s="163"/>
      <c r="AA211" s="110" t="s">
        <v>213</v>
      </c>
      <c r="AF211" s="118" t="s">
        <v>343</v>
      </c>
      <c r="AG211" s="188"/>
      <c r="AH211" s="188"/>
      <c r="AI211" s="188"/>
      <c r="AJ211" s="188"/>
      <c r="AK211" s="188"/>
      <c r="AL211" s="118" t="s">
        <v>341</v>
      </c>
      <c r="AO211" s="196"/>
      <c r="AP211" s="201" t="s">
        <v>937</v>
      </c>
    </row>
    <row r="212" spans="1:42" ht="13.5" customHeight="1">
      <c r="B212" s="110" t="s">
        <v>345</v>
      </c>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96" t="str">
        <f>IF($AD$62&lt;&gt;"",IF(L212="","NG",""),"")</f>
        <v/>
      </c>
      <c r="AP212" s="201" t="s">
        <v>1147</v>
      </c>
    </row>
    <row r="213" spans="1:42" ht="13.5" customHeight="1">
      <c r="B213" s="110" t="s">
        <v>209</v>
      </c>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96" t="str">
        <f>IF($AD$62&lt;&gt;"",IF(L213="","NG",""),"")</f>
        <v/>
      </c>
      <c r="AP213" s="201" t="s">
        <v>1148</v>
      </c>
    </row>
    <row r="214" spans="1:42" ht="13.5" customHeight="1">
      <c r="B214" s="110" t="s">
        <v>347</v>
      </c>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96" t="str">
        <f>IF($AD$62&lt;&gt;"",IF(L214="","NG",""),"")</f>
        <v/>
      </c>
      <c r="AP214" s="201" t="s">
        <v>1062</v>
      </c>
    </row>
    <row r="215" spans="1:42" ht="11.25" customHeight="1">
      <c r="A215" s="121" t="s">
        <v>8</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row>
    <row r="216" spans="1:42" ht="13.5" customHeight="1">
      <c r="B216" s="110" t="s">
        <v>732</v>
      </c>
      <c r="L216" s="163"/>
      <c r="M216" s="163"/>
      <c r="N216" s="163"/>
      <c r="O216" s="163"/>
      <c r="P216" s="163"/>
      <c r="Q216" s="163"/>
      <c r="R216" s="163"/>
      <c r="S216" s="163"/>
      <c r="T216" s="163"/>
      <c r="U216" s="118" t="s">
        <v>86</v>
      </c>
      <c r="V216" s="163"/>
      <c r="W216" s="163"/>
      <c r="X216" s="163"/>
      <c r="Y216" s="163"/>
      <c r="Z216" s="163"/>
      <c r="AA216" s="110" t="s">
        <v>871</v>
      </c>
      <c r="AF216" s="118" t="s">
        <v>363</v>
      </c>
      <c r="AG216" s="188"/>
      <c r="AH216" s="188"/>
      <c r="AI216" s="188"/>
      <c r="AJ216" s="188"/>
      <c r="AK216" s="188"/>
      <c r="AL216" s="118" t="s">
        <v>341</v>
      </c>
      <c r="AO216" s="195"/>
      <c r="AP216" s="204"/>
    </row>
    <row r="217" spans="1:42" ht="13.5" customHeight="1">
      <c r="AF217" s="118"/>
      <c r="AO217" s="195"/>
      <c r="AP217" s="204"/>
    </row>
    <row r="218" spans="1:42" ht="13.5" customHeight="1">
      <c r="B218" s="110" t="s">
        <v>219</v>
      </c>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95"/>
      <c r="AP218" s="204"/>
    </row>
    <row r="219" spans="1:42" ht="13.5" customHeight="1">
      <c r="B219" s="110" t="s">
        <v>272</v>
      </c>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95"/>
      <c r="AP219" s="204"/>
    </row>
    <row r="220" spans="1:42" ht="13.5" customHeight="1">
      <c r="B220" s="110" t="s">
        <v>208</v>
      </c>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95"/>
      <c r="AP220" s="204"/>
    </row>
    <row r="221" spans="1:42" ht="13.5" customHeight="1">
      <c r="L221" s="118" t="s">
        <v>86</v>
      </c>
      <c r="M221" s="163"/>
      <c r="N221" s="163"/>
      <c r="O221" s="110" t="s">
        <v>745</v>
      </c>
      <c r="U221" s="118" t="s">
        <v>86</v>
      </c>
      <c r="V221" s="163"/>
      <c r="W221" s="163"/>
      <c r="X221" s="163"/>
      <c r="Y221" s="163"/>
      <c r="Z221" s="163"/>
      <c r="AA221" s="110" t="s">
        <v>213</v>
      </c>
      <c r="AF221" s="118" t="s">
        <v>343</v>
      </c>
      <c r="AG221" s="188"/>
      <c r="AH221" s="188"/>
      <c r="AI221" s="188"/>
      <c r="AJ221" s="188"/>
      <c r="AK221" s="188"/>
      <c r="AL221" s="118" t="s">
        <v>341</v>
      </c>
      <c r="AO221" s="195"/>
      <c r="AP221" s="204"/>
    </row>
    <row r="222" spans="1:42" ht="13.5" customHeight="1">
      <c r="B222" s="110" t="s">
        <v>345</v>
      </c>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95"/>
      <c r="AP222" s="204"/>
    </row>
    <row r="223" spans="1:42" ht="13.5" customHeight="1">
      <c r="B223" s="110" t="s">
        <v>209</v>
      </c>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95"/>
      <c r="AP223" s="204"/>
    </row>
    <row r="224" spans="1:42" ht="13.5" customHeight="1">
      <c r="B224" s="110" t="s">
        <v>347</v>
      </c>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95"/>
      <c r="AP224" s="204"/>
    </row>
    <row r="225" spans="1:42" ht="1.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95"/>
      <c r="AP225" s="204"/>
    </row>
    <row r="226" spans="1:42" ht="1.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row>
    <row r="227" spans="1:42" s="115" customFormat="1" ht="7.5" customHeight="1">
      <c r="A227" s="117" t="str">
        <f>旭川市用!A3</f>
        <v>R7.7.1ver</v>
      </c>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95"/>
      <c r="AP227" s="204"/>
    </row>
    <row r="228" spans="1:42" ht="11.25" customHeight="1">
      <c r="A228" s="121" t="s">
        <v>793</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row>
    <row r="229" spans="1:42" ht="13.5" customHeight="1">
      <c r="A229" s="121"/>
      <c r="B229" s="110" t="s">
        <v>771</v>
      </c>
      <c r="L229" s="156"/>
      <c r="M229" s="110" t="s">
        <v>774</v>
      </c>
      <c r="U229" s="121" t="s">
        <v>86</v>
      </c>
      <c r="V229" s="163"/>
      <c r="W229" s="163"/>
      <c r="X229" s="121" t="s">
        <v>872</v>
      </c>
      <c r="Z229" s="156"/>
      <c r="AA229" s="110" t="s">
        <v>612</v>
      </c>
      <c r="AF229" s="121"/>
      <c r="AG229" s="121" t="s">
        <v>86</v>
      </c>
      <c r="AH229" s="163"/>
      <c r="AI229" s="163"/>
      <c r="AJ229" s="121" t="s">
        <v>872</v>
      </c>
      <c r="AO229" s="195" t="str">
        <f>IF($AD$62&lt;&gt;"",IF(AND(L229="",L231="",Z229="",Z231=""),"NG",""),"")</f>
        <v/>
      </c>
      <c r="AP229" s="204" t="s">
        <v>953</v>
      </c>
    </row>
    <row r="230" spans="1:42" ht="1.5" customHeight="1">
      <c r="L230" s="164"/>
      <c r="V230" s="164"/>
      <c r="W230" s="164"/>
      <c r="AH230" s="164"/>
      <c r="AI230" s="164"/>
      <c r="AN230" s="121"/>
      <c r="AO230" s="195"/>
      <c r="AP230" s="204"/>
    </row>
    <row r="231" spans="1:42" ht="13.5" customHeight="1">
      <c r="A231" s="121"/>
      <c r="B231" s="121"/>
      <c r="C231" s="121"/>
      <c r="D231" s="121"/>
      <c r="E231" s="121"/>
      <c r="F231" s="121"/>
      <c r="G231" s="121"/>
      <c r="L231" s="156"/>
      <c r="M231" s="110" t="s">
        <v>923</v>
      </c>
      <c r="U231" s="121" t="s">
        <v>86</v>
      </c>
      <c r="V231" s="163"/>
      <c r="W231" s="163"/>
      <c r="X231" s="121" t="s">
        <v>872</v>
      </c>
      <c r="Z231" s="156"/>
      <c r="AA231" s="110" t="s">
        <v>256</v>
      </c>
      <c r="AF231" s="121"/>
      <c r="AG231" s="121" t="s">
        <v>86</v>
      </c>
      <c r="AH231" s="163"/>
      <c r="AI231" s="163"/>
      <c r="AJ231" s="121" t="s">
        <v>872</v>
      </c>
      <c r="AO231" s="196"/>
      <c r="AP231" s="201"/>
    </row>
    <row r="232" spans="1:42" ht="1.5" customHeight="1">
      <c r="L232" s="164"/>
      <c r="V232" s="164"/>
      <c r="W232" s="164"/>
      <c r="AH232" s="164"/>
      <c r="AI232" s="164"/>
      <c r="AN232" s="121"/>
    </row>
    <row r="233" spans="1:42" ht="13.5" customHeight="1">
      <c r="A233" s="121"/>
      <c r="B233" s="110" t="s">
        <v>443</v>
      </c>
      <c r="L233" s="156"/>
      <c r="M233" s="110" t="s">
        <v>776</v>
      </c>
      <c r="S233" s="121" t="s">
        <v>86</v>
      </c>
      <c r="T233" s="118" t="s">
        <v>683</v>
      </c>
      <c r="U233" s="118"/>
      <c r="V233" s="163"/>
      <c r="W233" s="163"/>
      <c r="X233" s="121" t="s">
        <v>876</v>
      </c>
      <c r="Y233" s="121"/>
      <c r="Z233" s="118" t="s">
        <v>777</v>
      </c>
      <c r="AA233" s="118"/>
      <c r="AB233" s="163"/>
      <c r="AC233" s="163"/>
      <c r="AD233" s="121" t="s">
        <v>876</v>
      </c>
      <c r="AE233" s="121"/>
      <c r="AF233" s="118" t="s">
        <v>780</v>
      </c>
      <c r="AG233" s="118"/>
      <c r="AH233" s="163"/>
      <c r="AI233" s="163"/>
      <c r="AJ233" s="121" t="s">
        <v>872</v>
      </c>
      <c r="AK233" s="121"/>
      <c r="AO233" s="195" t="str">
        <f>IF($AD$62&lt;&gt;"",IF(AND(L233="",L235="",L237="",L239="",L241=""),"NG",""),"")</f>
        <v/>
      </c>
      <c r="AP233" s="205" t="s">
        <v>1066</v>
      </c>
    </row>
    <row r="234" spans="1:42" ht="1.5" customHeight="1">
      <c r="L234" s="164"/>
      <c r="V234" s="164"/>
      <c r="W234" s="164"/>
      <c r="AB234" s="164"/>
      <c r="AC234" s="164"/>
      <c r="AH234" s="164"/>
      <c r="AI234" s="164"/>
      <c r="AN234" s="121"/>
      <c r="AO234" s="195"/>
      <c r="AP234" s="205"/>
    </row>
    <row r="235" spans="1:42" ht="13.5" customHeight="1">
      <c r="A235" s="121"/>
      <c r="B235" s="121"/>
      <c r="C235" s="121"/>
      <c r="D235" s="121"/>
      <c r="E235" s="121"/>
      <c r="F235" s="121"/>
      <c r="G235" s="121"/>
      <c r="L235" s="156"/>
      <c r="M235" s="110" t="s">
        <v>641</v>
      </c>
      <c r="S235" s="121" t="s">
        <v>86</v>
      </c>
      <c r="T235" s="118" t="s">
        <v>683</v>
      </c>
      <c r="U235" s="118"/>
      <c r="V235" s="163"/>
      <c r="W235" s="163"/>
      <c r="X235" s="121" t="s">
        <v>876</v>
      </c>
      <c r="Y235" s="121"/>
      <c r="Z235" s="118" t="s">
        <v>777</v>
      </c>
      <c r="AA235" s="118"/>
      <c r="AB235" s="163"/>
      <c r="AC235" s="163"/>
      <c r="AD235" s="121" t="s">
        <v>876</v>
      </c>
      <c r="AE235" s="121"/>
      <c r="AF235" s="118" t="s">
        <v>780</v>
      </c>
      <c r="AG235" s="118"/>
      <c r="AH235" s="163"/>
      <c r="AI235" s="163"/>
      <c r="AJ235" s="121" t="s">
        <v>872</v>
      </c>
      <c r="AK235" s="121"/>
      <c r="AO235" s="195"/>
      <c r="AP235" s="205"/>
    </row>
    <row r="236" spans="1:42" ht="1.5" customHeight="1">
      <c r="L236" s="164"/>
      <c r="V236" s="164"/>
      <c r="W236" s="164"/>
      <c r="AB236" s="164"/>
      <c r="AC236" s="164"/>
      <c r="AH236" s="164"/>
      <c r="AI236" s="164"/>
      <c r="AN236" s="121"/>
      <c r="AO236" s="195"/>
      <c r="AP236" s="205"/>
    </row>
    <row r="237" spans="1:42" ht="13.5" customHeight="1">
      <c r="A237" s="121"/>
      <c r="B237" s="121"/>
      <c r="C237" s="121"/>
      <c r="D237" s="121"/>
      <c r="E237" s="121"/>
      <c r="F237" s="121"/>
      <c r="G237" s="121"/>
      <c r="L237" s="156"/>
      <c r="M237" s="110" t="s">
        <v>860</v>
      </c>
      <c r="S237" s="121" t="s">
        <v>86</v>
      </c>
      <c r="T237" s="118" t="s">
        <v>683</v>
      </c>
      <c r="U237" s="118"/>
      <c r="V237" s="163"/>
      <c r="W237" s="163"/>
      <c r="X237" s="121" t="s">
        <v>876</v>
      </c>
      <c r="Y237" s="121"/>
      <c r="Z237" s="118" t="s">
        <v>777</v>
      </c>
      <c r="AA237" s="118"/>
      <c r="AB237" s="163"/>
      <c r="AC237" s="163"/>
      <c r="AD237" s="121" t="s">
        <v>876</v>
      </c>
      <c r="AE237" s="121"/>
      <c r="AF237" s="118" t="s">
        <v>780</v>
      </c>
      <c r="AG237" s="118"/>
      <c r="AH237" s="163"/>
      <c r="AI237" s="163"/>
      <c r="AJ237" s="121" t="s">
        <v>1050</v>
      </c>
      <c r="AK237" s="121"/>
      <c r="AO237" s="195"/>
      <c r="AP237" s="205"/>
    </row>
    <row r="238" spans="1:42" ht="1.5" customHeight="1">
      <c r="L238" s="164"/>
      <c r="AN238" s="121"/>
      <c r="AO238" s="195"/>
      <c r="AP238" s="205"/>
    </row>
    <row r="239" spans="1:42" ht="13.5" customHeight="1">
      <c r="L239" s="156"/>
      <c r="M239" s="110" t="s">
        <v>97</v>
      </c>
      <c r="AO239" s="195"/>
      <c r="AP239" s="205"/>
    </row>
    <row r="240" spans="1:42" ht="13.5" customHeight="1">
      <c r="S240" s="121" t="s">
        <v>86</v>
      </c>
      <c r="T240" s="118" t="s">
        <v>683</v>
      </c>
      <c r="U240" s="118"/>
      <c r="V240" s="163"/>
      <c r="W240" s="163"/>
      <c r="X240" s="121" t="s">
        <v>90</v>
      </c>
      <c r="Y240" s="121" t="s">
        <v>178</v>
      </c>
      <c r="Z240" s="118" t="s">
        <v>777</v>
      </c>
      <c r="AA240" s="118"/>
      <c r="AB240" s="163"/>
      <c r="AC240" s="163"/>
      <c r="AD240" s="121" t="s">
        <v>90</v>
      </c>
      <c r="AE240" s="121" t="s">
        <v>178</v>
      </c>
      <c r="AF240" s="118" t="s">
        <v>780</v>
      </c>
      <c r="AG240" s="118"/>
      <c r="AH240" s="163"/>
      <c r="AI240" s="163"/>
      <c r="AJ240" s="121" t="s">
        <v>1050</v>
      </c>
      <c r="AK240" s="121"/>
      <c r="AO240" s="195"/>
      <c r="AP240" s="205"/>
    </row>
    <row r="241" spans="1:42" ht="13.5" customHeight="1">
      <c r="L241" s="156"/>
      <c r="M241" s="110" t="s">
        <v>256</v>
      </c>
      <c r="P241" s="118" t="s">
        <v>86</v>
      </c>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18" t="s">
        <v>588</v>
      </c>
      <c r="AO241" s="196"/>
      <c r="AP241" s="206"/>
    </row>
    <row r="242" spans="1:42" ht="1.5"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row>
    <row r="243" spans="1:42" ht="1.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row>
    <row r="244" spans="1:42" ht="11.25" customHeight="1">
      <c r="A244" s="121" t="s">
        <v>791</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row>
    <row r="245" spans="1:42" ht="13.5" customHeight="1">
      <c r="B245" s="110" t="s">
        <v>270</v>
      </c>
      <c r="L245" s="156"/>
      <c r="M245" s="110" t="s">
        <v>271</v>
      </c>
      <c r="U245" s="118" t="s">
        <v>320</v>
      </c>
      <c r="V245" s="156"/>
      <c r="W245" s="110" t="s">
        <v>981</v>
      </c>
      <c r="AA245" s="167" t="s">
        <v>588</v>
      </c>
      <c r="AC245" s="156"/>
      <c r="AD245" s="110" t="s">
        <v>214</v>
      </c>
      <c r="AO245" s="196" t="b">
        <f>IF($U$62&lt;&gt;"",IF(COUNTBLANK(L245)+COUNTBLANK(AC245)&lt;&gt;1,"NG",IF(AND(V245="レ",AC245="レ"),"NG","")))</f>
        <v>0</v>
      </c>
      <c r="AP245" s="201" t="s">
        <v>1076</v>
      </c>
    </row>
    <row r="246" spans="1:42" ht="13.5" customHeight="1">
      <c r="B246" s="110" t="s">
        <v>274</v>
      </c>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96" t="str">
        <f>IF($U$62&lt;&gt;"",IF(AND(L245&lt;&gt;"",V245=""),IF(L246="","NG",""),""),"")</f>
        <v/>
      </c>
      <c r="AP246" s="201" t="s">
        <v>944</v>
      </c>
    </row>
    <row r="247" spans="1:42" ht="13.5" customHeight="1">
      <c r="B247" s="110" t="s">
        <v>275</v>
      </c>
      <c r="L247" s="156"/>
      <c r="M247" s="110" t="s">
        <v>267</v>
      </c>
      <c r="N247" s="118" t="s">
        <v>86</v>
      </c>
      <c r="O247" s="118" t="s">
        <v>481</v>
      </c>
      <c r="P247" s="118"/>
      <c r="Q247" s="163"/>
      <c r="R247" s="163"/>
      <c r="S247" s="110" t="s">
        <v>310</v>
      </c>
      <c r="T247" s="163"/>
      <c r="U247" s="163"/>
      <c r="V247" s="110" t="s">
        <v>248</v>
      </c>
      <c r="W247" s="110" t="s">
        <v>234</v>
      </c>
      <c r="AC247" s="156"/>
      <c r="AD247" s="110" t="s">
        <v>216</v>
      </c>
      <c r="AO247" s="196" t="b">
        <f>IF($L$62&lt;&gt;"",IF(AND(L247="",AC247=""),"NG",IF(AND(L247="レ",AC247="レ"),"NG","")))</f>
        <v>0</v>
      </c>
      <c r="AP247" s="201" t="s">
        <v>943</v>
      </c>
    </row>
    <row r="248" spans="1:42" ht="1.5" customHeight="1">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row>
    <row r="249" spans="1:42" ht="1.5" customHeight="1">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row>
    <row r="250" spans="1:42" ht="11.25" customHeight="1">
      <c r="A250" s="121" t="s">
        <v>321</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row>
    <row r="251" spans="1:42" ht="13.5" customHeight="1">
      <c r="B251" s="110" t="s">
        <v>734</v>
      </c>
      <c r="L251" s="156"/>
      <c r="M251" s="110" t="s">
        <v>267</v>
      </c>
      <c r="P251" s="156"/>
      <c r="Q251" s="110" t="s">
        <v>216</v>
      </c>
      <c r="AO251" s="196" t="b">
        <f>IF($L$62&lt;&gt;"",IF(AND(L251="",P251=""),"NG",IF(AND(L251="レ",P251="レ"),"NG","")))</f>
        <v>0</v>
      </c>
      <c r="AP251" s="201" t="s">
        <v>935</v>
      </c>
    </row>
    <row r="252" spans="1:42" ht="1.5" customHeight="1">
      <c r="L252" s="164"/>
      <c r="P252" s="164"/>
      <c r="AN252" s="121"/>
    </row>
    <row r="253" spans="1:42" ht="13.5" customHeight="1">
      <c r="B253" s="110" t="s">
        <v>735</v>
      </c>
      <c r="L253" s="156"/>
      <c r="M253" s="110" t="s">
        <v>267</v>
      </c>
      <c r="P253" s="156"/>
      <c r="Q253" s="110" t="s">
        <v>216</v>
      </c>
      <c r="AO253" s="196" t="b">
        <f>IF($L$62&lt;&gt;"",IF(AND(L253="",P253=""),"NG",IF(AND(L253="レ",P253="レ"),"NG","")))</f>
        <v>0</v>
      </c>
      <c r="AP253" s="201" t="s">
        <v>681</v>
      </c>
    </row>
    <row r="254" spans="1:42" ht="1.5" customHeight="1">
      <c r="L254" s="164"/>
      <c r="P254" s="164"/>
      <c r="AN254" s="121"/>
    </row>
    <row r="255" spans="1:42" ht="13.5" customHeight="1">
      <c r="B255" s="110" t="s">
        <v>278</v>
      </c>
      <c r="L255" s="156"/>
      <c r="M255" s="110" t="s">
        <v>280</v>
      </c>
      <c r="P255" s="156"/>
      <c r="Q255" s="110" t="s">
        <v>353</v>
      </c>
      <c r="U255" s="118" t="s">
        <v>86</v>
      </c>
      <c r="V255" s="118" t="s">
        <v>481</v>
      </c>
      <c r="W255" s="118"/>
      <c r="X255" s="163"/>
      <c r="Y255" s="163"/>
      <c r="Z255" s="110" t="s">
        <v>120</v>
      </c>
      <c r="AA255" s="163"/>
      <c r="AB255" s="163"/>
      <c r="AC255" s="110" t="s">
        <v>358</v>
      </c>
      <c r="AJ255" s="156"/>
      <c r="AK255" s="110" t="s">
        <v>246</v>
      </c>
      <c r="AO255" s="196" t="b">
        <f>IF($L$62&lt;&gt;"",IF(AND(L255="",P255="",AJ255=""),"NG",IF(AND(L255="レ",P255="レ",AJ255="レ"),"NG",IF(AND(L255="レ",P255="レ"),"NG",IF(AND(P255="レ",AJ255="レ"),"NG",IF(AND(L255="レ",AJ255="レ"),"NG",""))))))</f>
        <v>0</v>
      </c>
      <c r="AP255" s="201" t="s">
        <v>530</v>
      </c>
    </row>
    <row r="256" spans="1:42" ht="1.5" customHeight="1">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row>
    <row r="257" spans="1:42" ht="1.5" customHeight="1">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row>
    <row r="258" spans="1:42" ht="11.25" customHeight="1">
      <c r="A258" s="121" t="s">
        <v>365</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row>
    <row r="259" spans="1:42" ht="67.5" customHeight="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96"/>
      <c r="AP259" s="208" t="s">
        <v>955</v>
      </c>
    </row>
    <row r="260" spans="1:42" s="115" customFormat="1" ht="7.5" customHeight="1">
      <c r="A260" s="117" t="str">
        <f>旭川市用!A3</f>
        <v>R7.7.1ver</v>
      </c>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95"/>
      <c r="AP260" s="204"/>
    </row>
    <row r="261" spans="1:42" ht="27" customHeight="1">
      <c r="A261" s="118" t="s">
        <v>739</v>
      </c>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row>
    <row r="262" spans="1:42" ht="13.5" customHeight="1">
      <c r="A262" s="121" t="s">
        <v>785</v>
      </c>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row>
    <row r="263" spans="1:42" ht="15" customHeight="1">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row>
    <row r="264" spans="1:42" ht="15" customHeight="1">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row>
    <row r="265" spans="1:42" ht="27" customHeight="1">
      <c r="A265" s="130" t="s">
        <v>613</v>
      </c>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row>
    <row r="266" spans="1:42" ht="27" customHeight="1">
      <c r="A266" s="131" t="s">
        <v>493</v>
      </c>
      <c r="B266" s="131"/>
      <c r="C266" s="131"/>
      <c r="D266" s="131"/>
      <c r="E266" s="131"/>
      <c r="F266" s="142" t="s">
        <v>352</v>
      </c>
      <c r="G266" s="142"/>
      <c r="H266" s="142"/>
      <c r="I266" s="142"/>
      <c r="J266" s="142"/>
      <c r="K266" s="142"/>
      <c r="L266" s="142"/>
      <c r="M266" s="142"/>
      <c r="N266" s="142"/>
      <c r="O266" s="131" t="s">
        <v>717</v>
      </c>
      <c r="P266" s="131"/>
      <c r="Q266" s="131"/>
      <c r="R266" s="131"/>
      <c r="S266" s="131"/>
      <c r="T266" s="131"/>
      <c r="U266" s="131"/>
      <c r="V266" s="131"/>
      <c r="W266" s="131"/>
      <c r="X266" s="131" t="s">
        <v>786</v>
      </c>
      <c r="Y266" s="131"/>
      <c r="Z266" s="131"/>
      <c r="AA266" s="131"/>
      <c r="AB266" s="131"/>
      <c r="AC266" s="142" t="s">
        <v>282</v>
      </c>
      <c r="AD266" s="142"/>
      <c r="AE266" s="142"/>
      <c r="AF266" s="142"/>
      <c r="AG266" s="142"/>
      <c r="AH266" s="142"/>
      <c r="AI266" s="142"/>
      <c r="AJ266" s="142"/>
      <c r="AK266" s="142"/>
      <c r="AL266" s="142"/>
      <c r="AM266" s="142"/>
      <c r="AN266" s="142"/>
    </row>
    <row r="267" spans="1:42" ht="40.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P267" s="209" t="s">
        <v>687</v>
      </c>
    </row>
    <row r="268" spans="1:42" ht="40.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P268" s="209"/>
    </row>
    <row r="269" spans="1:42" ht="40.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96"/>
      <c r="AP269" s="210"/>
    </row>
    <row r="270" spans="1:42" ht="15" customHeight="1">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row>
    <row r="271" spans="1:42" ht="15" customHeight="1">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row>
    <row r="272" spans="1:42" ht="27" customHeight="1">
      <c r="A272" s="130" t="s">
        <v>888</v>
      </c>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row>
    <row r="273" spans="1:42" ht="27" customHeight="1">
      <c r="A273" s="131" t="s">
        <v>493</v>
      </c>
      <c r="B273" s="131"/>
      <c r="C273" s="131"/>
      <c r="D273" s="131"/>
      <c r="E273" s="131"/>
      <c r="F273" s="142" t="s">
        <v>352</v>
      </c>
      <c r="G273" s="142"/>
      <c r="H273" s="142"/>
      <c r="I273" s="142"/>
      <c r="J273" s="142"/>
      <c r="K273" s="142"/>
      <c r="L273" s="142"/>
      <c r="M273" s="142"/>
      <c r="N273" s="142"/>
      <c r="O273" s="131" t="s">
        <v>717</v>
      </c>
      <c r="P273" s="131"/>
      <c r="Q273" s="131"/>
      <c r="R273" s="131"/>
      <c r="S273" s="131"/>
      <c r="T273" s="131"/>
      <c r="U273" s="131"/>
      <c r="V273" s="131"/>
      <c r="W273" s="131"/>
      <c r="X273" s="131" t="s">
        <v>786</v>
      </c>
      <c r="Y273" s="131"/>
      <c r="Z273" s="131"/>
      <c r="AA273" s="131"/>
      <c r="AB273" s="131"/>
      <c r="AC273" s="142" t="s">
        <v>282</v>
      </c>
      <c r="AD273" s="142"/>
      <c r="AE273" s="142"/>
      <c r="AF273" s="142"/>
      <c r="AG273" s="142"/>
      <c r="AH273" s="142"/>
      <c r="AI273" s="142"/>
      <c r="AJ273" s="142"/>
      <c r="AK273" s="142"/>
      <c r="AL273" s="142"/>
      <c r="AM273" s="142"/>
      <c r="AN273" s="142"/>
    </row>
    <row r="274" spans="1:42" ht="40.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P274" s="209" t="s">
        <v>158</v>
      </c>
    </row>
    <row r="275" spans="1:42" ht="40.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P275" s="209"/>
    </row>
    <row r="276" spans="1:42" ht="40.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96"/>
      <c r="AP276" s="210"/>
    </row>
    <row r="277" spans="1:42" ht="15" customHeight="1">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row>
    <row r="278" spans="1:42" ht="15" customHeight="1">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row>
    <row r="279" spans="1:42" ht="27" customHeight="1">
      <c r="A279" s="130" t="s">
        <v>821</v>
      </c>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row>
    <row r="280" spans="1:42" ht="27" customHeight="1">
      <c r="A280" s="131" t="s">
        <v>493</v>
      </c>
      <c r="B280" s="131"/>
      <c r="C280" s="131"/>
      <c r="D280" s="131"/>
      <c r="E280" s="131"/>
      <c r="F280" s="142" t="s">
        <v>352</v>
      </c>
      <c r="G280" s="142"/>
      <c r="H280" s="142"/>
      <c r="I280" s="142"/>
      <c r="J280" s="142"/>
      <c r="K280" s="142"/>
      <c r="L280" s="142"/>
      <c r="M280" s="142"/>
      <c r="N280" s="142"/>
      <c r="O280" s="131" t="s">
        <v>717</v>
      </c>
      <c r="P280" s="131"/>
      <c r="Q280" s="131"/>
      <c r="R280" s="131"/>
      <c r="S280" s="131"/>
      <c r="T280" s="131"/>
      <c r="U280" s="131"/>
      <c r="V280" s="131"/>
      <c r="W280" s="131"/>
      <c r="X280" s="131" t="s">
        <v>786</v>
      </c>
      <c r="Y280" s="131"/>
      <c r="Z280" s="131"/>
      <c r="AA280" s="131"/>
      <c r="AB280" s="131"/>
      <c r="AC280" s="142" t="s">
        <v>282</v>
      </c>
      <c r="AD280" s="142"/>
      <c r="AE280" s="142"/>
      <c r="AF280" s="142"/>
      <c r="AG280" s="142"/>
      <c r="AH280" s="142"/>
      <c r="AI280" s="142"/>
      <c r="AJ280" s="142"/>
      <c r="AK280" s="142"/>
      <c r="AL280" s="142"/>
      <c r="AM280" s="142"/>
      <c r="AN280" s="142"/>
    </row>
    <row r="281" spans="1:42" ht="40.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P281" s="209" t="s">
        <v>238</v>
      </c>
    </row>
    <row r="282" spans="1:42" ht="40.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P282" s="209"/>
    </row>
    <row r="283" spans="1:42" ht="40.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96"/>
      <c r="AP283" s="210"/>
    </row>
    <row r="284" spans="1:42" s="116" customFormat="1" ht="27" customHeight="1">
      <c r="A284" s="133" t="s">
        <v>818</v>
      </c>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98"/>
      <c r="AP284" s="204"/>
    </row>
    <row r="285" spans="1:42" s="116" customFormat="1" ht="27" customHeight="1">
      <c r="A285" s="133" t="s">
        <v>662</v>
      </c>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98"/>
      <c r="AP285" s="204"/>
    </row>
    <row r="286" spans="1:42" s="116" customFormat="1" ht="13.5" customHeight="1">
      <c r="A286" s="133"/>
      <c r="B286" s="133" t="s">
        <v>468</v>
      </c>
      <c r="C286" s="133" t="s">
        <v>820</v>
      </c>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98"/>
      <c r="AP286" s="204"/>
    </row>
    <row r="287" spans="1:42" s="116" customFormat="1" ht="13.5" customHeight="1">
      <c r="A287" s="133"/>
      <c r="B287" s="133" t="s">
        <v>438</v>
      </c>
      <c r="C287" s="133" t="s">
        <v>823</v>
      </c>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98"/>
      <c r="AP287" s="204"/>
    </row>
    <row r="288" spans="1:42" s="116" customFormat="1" ht="27" customHeight="1">
      <c r="A288" s="133"/>
      <c r="B288" s="133" t="s">
        <v>317</v>
      </c>
      <c r="C288" s="133" t="s">
        <v>792</v>
      </c>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98"/>
      <c r="AP288" s="204"/>
    </row>
    <row r="289" spans="1:42" s="116" customFormat="1" ht="27" customHeight="1">
      <c r="A289" s="133" t="s">
        <v>504</v>
      </c>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98"/>
      <c r="AP289" s="204"/>
    </row>
    <row r="290" spans="1:42" s="116" customFormat="1" ht="13.5" customHeight="1">
      <c r="A290" s="133"/>
      <c r="B290" s="133" t="s">
        <v>468</v>
      </c>
      <c r="C290" s="133" t="s">
        <v>826</v>
      </c>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98"/>
      <c r="AP290" s="204"/>
    </row>
    <row r="291" spans="1:42" s="116" customFormat="1" ht="27" customHeight="1">
      <c r="A291" s="133"/>
      <c r="B291" s="133" t="s">
        <v>438</v>
      </c>
      <c r="C291" s="133" t="s">
        <v>690</v>
      </c>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98"/>
      <c r="AP291" s="204"/>
    </row>
    <row r="292" spans="1:42" s="116" customFormat="1" ht="81" customHeight="1">
      <c r="A292" s="133"/>
      <c r="B292" s="133" t="s">
        <v>317</v>
      </c>
      <c r="C292" s="133" t="s">
        <v>354</v>
      </c>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98"/>
      <c r="AP292" s="204"/>
    </row>
    <row r="293" spans="1:42" s="116" customFormat="1" ht="13.5" customHeight="1">
      <c r="A293" s="133"/>
      <c r="B293" s="133" t="s">
        <v>80</v>
      </c>
      <c r="C293" s="133" t="s">
        <v>925</v>
      </c>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98"/>
      <c r="AP293" s="204"/>
    </row>
    <row r="294" spans="1:42" s="116" customFormat="1" ht="40.5" customHeight="1">
      <c r="A294" s="133"/>
      <c r="B294" s="133" t="s">
        <v>63</v>
      </c>
      <c r="C294" s="133" t="s">
        <v>926</v>
      </c>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98"/>
      <c r="AP294" s="204"/>
    </row>
    <row r="295" spans="1:42" s="116" customFormat="1" ht="13.5" customHeight="1">
      <c r="A295" s="133"/>
      <c r="B295" s="133" t="s">
        <v>0</v>
      </c>
      <c r="C295" s="133" t="s">
        <v>532</v>
      </c>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98"/>
      <c r="AP295" s="204"/>
    </row>
    <row r="296" spans="1:42" s="116" customFormat="1" ht="27" customHeight="1">
      <c r="A296" s="133" t="s">
        <v>220</v>
      </c>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98"/>
      <c r="AP296" s="204"/>
    </row>
    <row r="297" spans="1:42" s="116" customFormat="1" ht="27" customHeight="1">
      <c r="A297" s="133"/>
      <c r="B297" s="133" t="s">
        <v>468</v>
      </c>
      <c r="C297" s="133" t="s">
        <v>632</v>
      </c>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98"/>
      <c r="AP297" s="204"/>
    </row>
    <row r="298" spans="1:42" s="116" customFormat="1" ht="27" customHeight="1">
      <c r="A298" s="133"/>
      <c r="B298" s="133" t="s">
        <v>438</v>
      </c>
      <c r="C298" s="133" t="s">
        <v>308</v>
      </c>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98"/>
      <c r="AP298" s="204"/>
    </row>
    <row r="299" spans="1:42" s="116" customFormat="1" ht="54" customHeight="1">
      <c r="A299" s="133"/>
      <c r="B299" s="133" t="s">
        <v>317</v>
      </c>
      <c r="C299" s="133" t="s">
        <v>827</v>
      </c>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98"/>
      <c r="AP299" s="204"/>
    </row>
    <row r="300" spans="1:42" s="116" customFormat="1" ht="27" customHeight="1">
      <c r="A300" s="133"/>
      <c r="B300" s="133" t="s">
        <v>80</v>
      </c>
      <c r="C300" s="133" t="s">
        <v>828</v>
      </c>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98"/>
      <c r="AP300" s="204"/>
    </row>
    <row r="301" spans="1:42" s="116" customFormat="1" ht="27" customHeight="1">
      <c r="A301" s="133"/>
      <c r="B301" s="133" t="s">
        <v>63</v>
      </c>
      <c r="C301" s="133" t="s">
        <v>829</v>
      </c>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98"/>
      <c r="AP301" s="204"/>
    </row>
    <row r="302" spans="1:42" s="116" customFormat="1" ht="27" customHeight="1">
      <c r="A302" s="133"/>
      <c r="B302" s="133" t="s">
        <v>0</v>
      </c>
      <c r="C302" s="133" t="s">
        <v>469</v>
      </c>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98"/>
      <c r="AP302" s="204"/>
    </row>
    <row r="303" spans="1:42" s="116" customFormat="1" ht="13.5" customHeight="1">
      <c r="A303" s="133"/>
      <c r="B303" s="133" t="s">
        <v>73</v>
      </c>
      <c r="C303" s="133" t="s">
        <v>709</v>
      </c>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98"/>
      <c r="AP303" s="204"/>
    </row>
    <row r="304" spans="1:42" s="116" customFormat="1" ht="13.5" customHeight="1">
      <c r="A304" s="133"/>
      <c r="B304" s="133" t="s">
        <v>56</v>
      </c>
      <c r="C304" s="133" t="s">
        <v>830</v>
      </c>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98"/>
      <c r="AP304" s="204"/>
    </row>
    <row r="305" spans="1:42" s="116" customFormat="1" ht="40.5" customHeight="1">
      <c r="A305" s="133"/>
      <c r="B305" s="133" t="s">
        <v>151</v>
      </c>
      <c r="C305" s="133" t="s">
        <v>831</v>
      </c>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98"/>
      <c r="AP305" s="204"/>
    </row>
    <row r="306" spans="1:42" s="116" customFormat="1" ht="40.5" customHeight="1">
      <c r="A306" s="133"/>
      <c r="B306" s="133" t="s">
        <v>168</v>
      </c>
      <c r="C306" s="133" t="s">
        <v>422</v>
      </c>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98"/>
      <c r="AP306" s="204"/>
    </row>
    <row r="307" spans="1:42" s="116" customFormat="1" ht="27" customHeight="1">
      <c r="A307" s="133"/>
      <c r="B307" s="133" t="s">
        <v>173</v>
      </c>
      <c r="C307" s="133" t="s">
        <v>832</v>
      </c>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98"/>
      <c r="AP307" s="204"/>
    </row>
    <row r="308" spans="1:42" s="116" customFormat="1" ht="27" customHeight="1">
      <c r="A308" s="133"/>
      <c r="B308" s="133" t="s">
        <v>10</v>
      </c>
      <c r="C308" s="133" t="s">
        <v>833</v>
      </c>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98"/>
      <c r="AP308" s="204"/>
    </row>
    <row r="309" spans="1:42" s="116" customFormat="1" ht="67.5" customHeight="1">
      <c r="A309" s="133"/>
      <c r="B309" s="133" t="s">
        <v>19</v>
      </c>
      <c r="C309" s="133" t="s">
        <v>787</v>
      </c>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98"/>
      <c r="AP309" s="204"/>
    </row>
    <row r="310" spans="1:42" s="116" customFormat="1" ht="27" customHeight="1">
      <c r="A310" s="133"/>
      <c r="B310" s="133" t="s">
        <v>301</v>
      </c>
      <c r="C310" s="133" t="s">
        <v>835</v>
      </c>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98"/>
      <c r="AP310" s="204"/>
    </row>
    <row r="311" spans="1:42" s="116" customFormat="1" ht="54" customHeight="1">
      <c r="A311" s="133"/>
      <c r="B311" s="133" t="s">
        <v>72</v>
      </c>
      <c r="C311" s="133" t="s">
        <v>836</v>
      </c>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98"/>
      <c r="AP311" s="204"/>
    </row>
    <row r="312" spans="1:42" s="116" customFormat="1" ht="40.5" customHeight="1">
      <c r="A312" s="133"/>
      <c r="B312" s="133" t="s">
        <v>304</v>
      </c>
      <c r="C312" s="133" t="s">
        <v>837</v>
      </c>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98"/>
      <c r="AP312" s="204"/>
    </row>
    <row r="313" spans="1:42" s="116" customFormat="1" ht="54" customHeight="1">
      <c r="A313" s="133"/>
      <c r="B313" s="133" t="s">
        <v>550</v>
      </c>
      <c r="C313" s="133" t="s">
        <v>839</v>
      </c>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98"/>
      <c r="AP313" s="204"/>
    </row>
    <row r="314" spans="1:42" s="116" customFormat="1" ht="148.5" customHeight="1">
      <c r="A314" s="133"/>
      <c r="B314" s="133" t="s">
        <v>391</v>
      </c>
      <c r="C314" s="133" t="s">
        <v>841</v>
      </c>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98"/>
      <c r="AP314" s="204"/>
    </row>
    <row r="315" spans="1:42" s="116" customFormat="1" ht="148.5" customHeight="1">
      <c r="A315" s="133"/>
      <c r="B315" s="133" t="s">
        <v>789</v>
      </c>
      <c r="C315" s="133" t="s">
        <v>848</v>
      </c>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98"/>
      <c r="AP315" s="204"/>
    </row>
    <row r="316" spans="1:42" s="116" customFormat="1" ht="40.5" customHeight="1">
      <c r="A316" s="133"/>
      <c r="B316" s="133" t="s">
        <v>677</v>
      </c>
      <c r="C316" s="133" t="s">
        <v>651</v>
      </c>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98"/>
      <c r="AP316" s="204"/>
    </row>
    <row r="317" spans="1:42" s="116" customFormat="1" ht="27" customHeight="1">
      <c r="A317" s="133"/>
      <c r="B317" s="133" t="s">
        <v>842</v>
      </c>
      <c r="C317" s="133" t="s">
        <v>636</v>
      </c>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98"/>
      <c r="AP317" s="204"/>
    </row>
    <row r="318" spans="1:42" s="116" customFormat="1" ht="27" customHeight="1">
      <c r="A318" s="133" t="s">
        <v>890</v>
      </c>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98"/>
      <c r="AP318" s="204"/>
    </row>
    <row r="319" spans="1:42" s="116" customFormat="1" ht="40.5" customHeight="1">
      <c r="A319" s="133"/>
      <c r="B319" s="133" t="s">
        <v>468</v>
      </c>
      <c r="C319" s="133" t="s">
        <v>843</v>
      </c>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98"/>
      <c r="AP319" s="204"/>
    </row>
    <row r="320" spans="1:42" s="116" customFormat="1" ht="27" customHeight="1">
      <c r="A320" s="133"/>
      <c r="B320" s="133" t="s">
        <v>438</v>
      </c>
      <c r="C320" s="133" t="s">
        <v>85</v>
      </c>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98"/>
      <c r="AP320" s="204"/>
    </row>
    <row r="321" spans="1:42" s="116" customFormat="1" ht="27" customHeight="1">
      <c r="A321" s="133"/>
      <c r="B321" s="133" t="s">
        <v>317</v>
      </c>
      <c r="C321" s="133" t="s">
        <v>844</v>
      </c>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98"/>
      <c r="AP321" s="204"/>
    </row>
    <row r="322" spans="1:42" s="116" customFormat="1" ht="27" customHeight="1">
      <c r="A322" s="133"/>
      <c r="B322" s="133" t="s">
        <v>80</v>
      </c>
      <c r="C322" s="133" t="s">
        <v>720</v>
      </c>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98"/>
      <c r="AP322" s="204"/>
    </row>
    <row r="323" spans="1:42" s="116" customFormat="1" ht="27" customHeight="1">
      <c r="A323" s="133"/>
      <c r="B323" s="133" t="s">
        <v>63</v>
      </c>
      <c r="C323" s="133" t="s">
        <v>845</v>
      </c>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98"/>
      <c r="AP323" s="204"/>
    </row>
    <row r="324" spans="1:42" s="116" customFormat="1" ht="27" customHeight="1">
      <c r="A324" s="133"/>
      <c r="B324" s="133" t="s">
        <v>0</v>
      </c>
      <c r="C324" s="133" t="s">
        <v>452</v>
      </c>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98"/>
      <c r="AP324" s="204"/>
    </row>
  </sheetData>
  <sheetProtection password="E798" sheet="1" objects="1" scenarios="1"/>
  <mergeCells count="491">
    <mergeCell ref="A1:AN1"/>
    <mergeCell ref="A2:AN2"/>
    <mergeCell ref="A3:AN3"/>
    <mergeCell ref="AR3:AU3"/>
    <mergeCell ref="AV3:BK3"/>
    <mergeCell ref="BL3:BN3"/>
    <mergeCell ref="A4:AN4"/>
    <mergeCell ref="A5:AN5"/>
    <mergeCell ref="A6:AN6"/>
    <mergeCell ref="A7:AN7"/>
    <mergeCell ref="AD8:AE8"/>
    <mergeCell ref="AF8:AG8"/>
    <mergeCell ref="AI8:AJ8"/>
    <mergeCell ref="AL8:AM8"/>
    <mergeCell ref="U9:Y9"/>
    <mergeCell ref="Z9:AN9"/>
    <mergeCell ref="U10:Y10"/>
    <mergeCell ref="Z10:AN10"/>
    <mergeCell ref="A11:AN11"/>
    <mergeCell ref="A12:AN12"/>
    <mergeCell ref="U13:Y13"/>
    <mergeCell ref="Z13:AN13"/>
    <mergeCell ref="A14:AN14"/>
    <mergeCell ref="A15:AN15"/>
    <mergeCell ref="A16:AN16"/>
    <mergeCell ref="B17:J17"/>
    <mergeCell ref="K17:AN17"/>
    <mergeCell ref="B18:J18"/>
    <mergeCell ref="K18:AN18"/>
    <mergeCell ref="B19:J19"/>
    <mergeCell ref="K19:AN19"/>
    <mergeCell ref="B20:J20"/>
    <mergeCell ref="K20:AN20"/>
    <mergeCell ref="B21:J21"/>
    <mergeCell ref="K21:AN21"/>
    <mergeCell ref="A22:AN22"/>
    <mergeCell ref="A23:AN23"/>
    <mergeCell ref="A24:AN24"/>
    <mergeCell ref="B25:J25"/>
    <mergeCell ref="K25:AN25"/>
    <mergeCell ref="B26:J26"/>
    <mergeCell ref="K26:AN26"/>
    <mergeCell ref="B27:J27"/>
    <mergeCell ref="K27:AN27"/>
    <mergeCell ref="B28:J28"/>
    <mergeCell ref="K28:AN28"/>
    <mergeCell ref="B29:J29"/>
    <mergeCell ref="K29:AN29"/>
    <mergeCell ref="A30:AN30"/>
    <mergeCell ref="A31:AN31"/>
    <mergeCell ref="A32:AN32"/>
    <mergeCell ref="B33:J33"/>
    <mergeCell ref="K33:AN33"/>
    <mergeCell ref="B34:J34"/>
    <mergeCell ref="K34:AN34"/>
    <mergeCell ref="B35:J35"/>
    <mergeCell ref="K35:AN35"/>
    <mergeCell ref="B36:J36"/>
    <mergeCell ref="K36:AN36"/>
    <mergeCell ref="A37:AN37"/>
    <mergeCell ref="A38:AN38"/>
    <mergeCell ref="A39:AN39"/>
    <mergeCell ref="B40:J40"/>
    <mergeCell ref="B41:J41"/>
    <mergeCell ref="K41:AN41"/>
    <mergeCell ref="B42:J42"/>
    <mergeCell ref="N42:O42"/>
    <mergeCell ref="P42:Q42"/>
    <mergeCell ref="S42:T42"/>
    <mergeCell ref="B43:J43"/>
    <mergeCell ref="K43:AN43"/>
    <mergeCell ref="A44:AN44"/>
    <mergeCell ref="A45:AN45"/>
    <mergeCell ref="A47:G47"/>
    <mergeCell ref="H47:AA47"/>
    <mergeCell ref="AC47:AN47"/>
    <mergeCell ref="AC48:AD48"/>
    <mergeCell ref="AF48:AG48"/>
    <mergeCell ref="AI48:AK48"/>
    <mergeCell ref="AM48:AN48"/>
    <mergeCell ref="A52:AA52"/>
    <mergeCell ref="AC52:AN52"/>
    <mergeCell ref="A53:AN53"/>
    <mergeCell ref="A54:AN54"/>
    <mergeCell ref="A55:AN55"/>
    <mergeCell ref="A56:AN56"/>
    <mergeCell ref="A57:AN57"/>
    <mergeCell ref="A58:AN58"/>
    <mergeCell ref="N59:P59"/>
    <mergeCell ref="U59:W59"/>
    <mergeCell ref="L60:P60"/>
    <mergeCell ref="L61:P61"/>
    <mergeCell ref="A63:AN63"/>
    <mergeCell ref="A64:AN64"/>
    <mergeCell ref="A65:AN65"/>
    <mergeCell ref="V66:W66"/>
    <mergeCell ref="X66:Y66"/>
    <mergeCell ref="AA66:AB66"/>
    <mergeCell ref="AD66:AE66"/>
    <mergeCell ref="AH66:AM66"/>
    <mergeCell ref="AA67:AM67"/>
    <mergeCell ref="V68:W68"/>
    <mergeCell ref="X68:Y68"/>
    <mergeCell ref="AA68:AB68"/>
    <mergeCell ref="AD68:AE68"/>
    <mergeCell ref="AH68:AM68"/>
    <mergeCell ref="AA69:AM69"/>
    <mergeCell ref="A70:AN70"/>
    <mergeCell ref="A71:AN71"/>
    <mergeCell ref="A72:AN72"/>
    <mergeCell ref="S73:T73"/>
    <mergeCell ref="U73:V73"/>
    <mergeCell ref="X73:Y73"/>
    <mergeCell ref="AA73:AB73"/>
    <mergeCell ref="S74:T74"/>
    <mergeCell ref="U74:V74"/>
    <mergeCell ref="X74:Y74"/>
    <mergeCell ref="AA74:AB74"/>
    <mergeCell ref="A77:AN77"/>
    <mergeCell ref="A78:AN78"/>
    <mergeCell ref="A79:AN79"/>
    <mergeCell ref="A80:AN80"/>
    <mergeCell ref="L81:T81"/>
    <mergeCell ref="V81:Z81"/>
    <mergeCell ref="AG81:AK81"/>
    <mergeCell ref="L83:AN83"/>
    <mergeCell ref="L84:AN84"/>
    <mergeCell ref="L85:AN85"/>
    <mergeCell ref="M86:N86"/>
    <mergeCell ref="V86:Z86"/>
    <mergeCell ref="AG86:AK86"/>
    <mergeCell ref="L87:AN87"/>
    <mergeCell ref="L88:AN88"/>
    <mergeCell ref="L89:AN89"/>
    <mergeCell ref="A90:AN90"/>
    <mergeCell ref="L91:T91"/>
    <mergeCell ref="V91:Z91"/>
    <mergeCell ref="AG91:AK91"/>
    <mergeCell ref="L93:AN93"/>
    <mergeCell ref="L94:AN94"/>
    <mergeCell ref="L95:AN95"/>
    <mergeCell ref="M96:N96"/>
    <mergeCell ref="V96:Z96"/>
    <mergeCell ref="AG96:AK96"/>
    <mergeCell ref="L97:AN97"/>
    <mergeCell ref="L98:AN98"/>
    <mergeCell ref="L99:AN99"/>
    <mergeCell ref="A100:AN100"/>
    <mergeCell ref="A101:AN101"/>
    <mergeCell ref="A102:AN102"/>
    <mergeCell ref="Y103:Z103"/>
    <mergeCell ref="AA103:AB103"/>
    <mergeCell ref="AC103:AD103"/>
    <mergeCell ref="Y105:Z105"/>
    <mergeCell ref="AA105:AB105"/>
    <mergeCell ref="AC105:AD105"/>
    <mergeCell ref="Y107:Z107"/>
    <mergeCell ref="AA107:AB107"/>
    <mergeCell ref="AC107:AD107"/>
    <mergeCell ref="Y109:Z109"/>
    <mergeCell ref="AA109:AB109"/>
    <mergeCell ref="AC109:AD109"/>
    <mergeCell ref="Y111:Z111"/>
    <mergeCell ref="AA111:AB111"/>
    <mergeCell ref="AC111:AD111"/>
    <mergeCell ref="Y113:Z113"/>
    <mergeCell ref="AA113:AB113"/>
    <mergeCell ref="AC113:AD113"/>
    <mergeCell ref="Y115:Z115"/>
    <mergeCell ref="AA115:AB115"/>
    <mergeCell ref="AC115:AD115"/>
    <mergeCell ref="Y117:Z117"/>
    <mergeCell ref="AA117:AB117"/>
    <mergeCell ref="AC117:AD117"/>
    <mergeCell ref="Y119:Z119"/>
    <mergeCell ref="AA119:AB119"/>
    <mergeCell ref="AC119:AD119"/>
    <mergeCell ref="Y121:Z121"/>
    <mergeCell ref="AA121:AB121"/>
    <mergeCell ref="AC121:AD121"/>
    <mergeCell ref="Y123:Z123"/>
    <mergeCell ref="AA123:AB123"/>
    <mergeCell ref="AC123:AD123"/>
    <mergeCell ref="A126:AN126"/>
    <mergeCell ref="A127:AN127"/>
    <mergeCell ref="A128:AJ128"/>
    <mergeCell ref="L130:AN130"/>
    <mergeCell ref="O131:P131"/>
    <mergeCell ref="Q131:R131"/>
    <mergeCell ref="T131:U131"/>
    <mergeCell ref="A132:AN132"/>
    <mergeCell ref="A133:AN133"/>
    <mergeCell ref="A134:AJ134"/>
    <mergeCell ref="V139:W139"/>
    <mergeCell ref="X139:Y139"/>
    <mergeCell ref="AA139:AB139"/>
    <mergeCell ref="A140:AN140"/>
    <mergeCell ref="A141:AN141"/>
    <mergeCell ref="A142:AN142"/>
    <mergeCell ref="A143:AN143"/>
    <mergeCell ref="A144:AN144"/>
    <mergeCell ref="L145:T145"/>
    <mergeCell ref="V145:Z145"/>
    <mergeCell ref="AG145:AK145"/>
    <mergeCell ref="L147:AN147"/>
    <mergeCell ref="L148:AN148"/>
    <mergeCell ref="L149:AN149"/>
    <mergeCell ref="M150:N150"/>
    <mergeCell ref="V150:Z150"/>
    <mergeCell ref="AG150:AK150"/>
    <mergeCell ref="L151:AN151"/>
    <mergeCell ref="L152:AN152"/>
    <mergeCell ref="L153:AN153"/>
    <mergeCell ref="A154:AN154"/>
    <mergeCell ref="L155:T155"/>
    <mergeCell ref="V155:Z155"/>
    <mergeCell ref="AG155:AK155"/>
    <mergeCell ref="L157:AN157"/>
    <mergeCell ref="L158:AN158"/>
    <mergeCell ref="L159:AN159"/>
    <mergeCell ref="M160:N160"/>
    <mergeCell ref="V160:Z160"/>
    <mergeCell ref="AG160:AK160"/>
    <mergeCell ref="L161:AN161"/>
    <mergeCell ref="L162:AN162"/>
    <mergeCell ref="L163:AN163"/>
    <mergeCell ref="A164:AN164"/>
    <mergeCell ref="A165:AN165"/>
    <mergeCell ref="A166:AN166"/>
    <mergeCell ref="AH169:AM169"/>
    <mergeCell ref="Z171:AA171"/>
    <mergeCell ref="AJ171:AK171"/>
    <mergeCell ref="Z173:AA173"/>
    <mergeCell ref="Z175:AA175"/>
    <mergeCell ref="AJ175:AK175"/>
    <mergeCell ref="Z177:AA177"/>
    <mergeCell ref="Z179:AA179"/>
    <mergeCell ref="AJ179:AK179"/>
    <mergeCell ref="Z181:AA181"/>
    <mergeCell ref="Z183:AA183"/>
    <mergeCell ref="AJ183:AK183"/>
    <mergeCell ref="AJ187:AM187"/>
    <mergeCell ref="A188:AN188"/>
    <mergeCell ref="A189:AN189"/>
    <mergeCell ref="A190:AN190"/>
    <mergeCell ref="L192:AN192"/>
    <mergeCell ref="O193:P193"/>
    <mergeCell ref="Q193:R193"/>
    <mergeCell ref="T193:U193"/>
    <mergeCell ref="A194:AN194"/>
    <mergeCell ref="A195:AN195"/>
    <mergeCell ref="A196:AN196"/>
    <mergeCell ref="V201:W201"/>
    <mergeCell ref="X201:Y201"/>
    <mergeCell ref="AA201:AB201"/>
    <mergeCell ref="A202:AN202"/>
    <mergeCell ref="A203:AN203"/>
    <mergeCell ref="A204:AN204"/>
    <mergeCell ref="A205:AN205"/>
    <mergeCell ref="L206:T206"/>
    <mergeCell ref="V206:Z206"/>
    <mergeCell ref="AG206:AK206"/>
    <mergeCell ref="L208:AN208"/>
    <mergeCell ref="L209:AN209"/>
    <mergeCell ref="L210:AN210"/>
    <mergeCell ref="M211:N211"/>
    <mergeCell ref="V211:Z211"/>
    <mergeCell ref="AG211:AK211"/>
    <mergeCell ref="L212:AN212"/>
    <mergeCell ref="L213:AN213"/>
    <mergeCell ref="L214:AN214"/>
    <mergeCell ref="A215:AN215"/>
    <mergeCell ref="L216:T216"/>
    <mergeCell ref="V216:Z216"/>
    <mergeCell ref="AG216:AK216"/>
    <mergeCell ref="L218:AN218"/>
    <mergeCell ref="L219:AN219"/>
    <mergeCell ref="L220:AN220"/>
    <mergeCell ref="M221:N221"/>
    <mergeCell ref="V221:Z221"/>
    <mergeCell ref="AG221:AK221"/>
    <mergeCell ref="L222:AN222"/>
    <mergeCell ref="L223:AN223"/>
    <mergeCell ref="L224:AN224"/>
    <mergeCell ref="A225:AN225"/>
    <mergeCell ref="A226:AN226"/>
    <mergeCell ref="A227:AN227"/>
    <mergeCell ref="A228:AN228"/>
    <mergeCell ref="V229:W229"/>
    <mergeCell ref="AH229:AI229"/>
    <mergeCell ref="V231:W231"/>
    <mergeCell ref="AH231:AI231"/>
    <mergeCell ref="T233:U233"/>
    <mergeCell ref="V233:W233"/>
    <mergeCell ref="Z233:AA233"/>
    <mergeCell ref="AB233:AC233"/>
    <mergeCell ref="AF233:AG233"/>
    <mergeCell ref="AH233:AI233"/>
    <mergeCell ref="T235:U235"/>
    <mergeCell ref="V235:W235"/>
    <mergeCell ref="Z235:AA235"/>
    <mergeCell ref="AB235:AC235"/>
    <mergeCell ref="AF235:AG235"/>
    <mergeCell ref="AH235:AI235"/>
    <mergeCell ref="T237:U237"/>
    <mergeCell ref="V237:W237"/>
    <mergeCell ref="Z237:AA237"/>
    <mergeCell ref="AB237:AC237"/>
    <mergeCell ref="AF237:AG237"/>
    <mergeCell ref="AH237:AI237"/>
    <mergeCell ref="T240:U240"/>
    <mergeCell ref="V240:W240"/>
    <mergeCell ref="Z240:AA240"/>
    <mergeCell ref="AB240:AC240"/>
    <mergeCell ref="AF240:AG240"/>
    <mergeCell ref="AH240:AI240"/>
    <mergeCell ref="Q241:AM241"/>
    <mergeCell ref="A242:AN242"/>
    <mergeCell ref="A243:AN243"/>
    <mergeCell ref="A244:AN244"/>
    <mergeCell ref="L246:AN246"/>
    <mergeCell ref="O247:P247"/>
    <mergeCell ref="Q247:R247"/>
    <mergeCell ref="T247:U247"/>
    <mergeCell ref="A248:AN248"/>
    <mergeCell ref="A249:AN249"/>
    <mergeCell ref="A250:AN250"/>
    <mergeCell ref="V255:W255"/>
    <mergeCell ref="X255:Y255"/>
    <mergeCell ref="AA255:AB255"/>
    <mergeCell ref="A256:AN256"/>
    <mergeCell ref="A257:AN257"/>
    <mergeCell ref="A258:AN258"/>
    <mergeCell ref="B259:AN259"/>
    <mergeCell ref="A260:AN260"/>
    <mergeCell ref="A261:AN261"/>
    <mergeCell ref="A262:AN262"/>
    <mergeCell ref="A263:AN263"/>
    <mergeCell ref="A264:AN264"/>
    <mergeCell ref="A265:AN265"/>
    <mergeCell ref="A266:E266"/>
    <mergeCell ref="F266:N266"/>
    <mergeCell ref="O266:W266"/>
    <mergeCell ref="X266:AB266"/>
    <mergeCell ref="AC266:AN266"/>
    <mergeCell ref="A267:E267"/>
    <mergeCell ref="F267:N267"/>
    <mergeCell ref="O267:W267"/>
    <mergeCell ref="X267:AB267"/>
    <mergeCell ref="AC267:AN267"/>
    <mergeCell ref="A268:E268"/>
    <mergeCell ref="F268:N268"/>
    <mergeCell ref="O268:W268"/>
    <mergeCell ref="X268:AB268"/>
    <mergeCell ref="AC268:AN268"/>
    <mergeCell ref="A269:E269"/>
    <mergeCell ref="F269:N269"/>
    <mergeCell ref="O269:W269"/>
    <mergeCell ref="X269:AB269"/>
    <mergeCell ref="AC269:AN269"/>
    <mergeCell ref="A270:AN270"/>
    <mergeCell ref="A271:AN271"/>
    <mergeCell ref="A272:AN272"/>
    <mergeCell ref="A273:E273"/>
    <mergeCell ref="F273:N273"/>
    <mergeCell ref="O273:W273"/>
    <mergeCell ref="X273:AB273"/>
    <mergeCell ref="AC273:AN273"/>
    <mergeCell ref="A274:E274"/>
    <mergeCell ref="F274:N274"/>
    <mergeCell ref="O274:W274"/>
    <mergeCell ref="X274:AB274"/>
    <mergeCell ref="AC274:AN274"/>
    <mergeCell ref="A275:E275"/>
    <mergeCell ref="F275:N275"/>
    <mergeCell ref="O275:W275"/>
    <mergeCell ref="X275:AB275"/>
    <mergeCell ref="AC275:AN275"/>
    <mergeCell ref="A276:E276"/>
    <mergeCell ref="F276:N276"/>
    <mergeCell ref="O276:W276"/>
    <mergeCell ref="X276:AB276"/>
    <mergeCell ref="AC276:AN276"/>
    <mergeCell ref="A277:AN277"/>
    <mergeCell ref="A278:AN278"/>
    <mergeCell ref="A279:AN279"/>
    <mergeCell ref="A280:E280"/>
    <mergeCell ref="F280:N280"/>
    <mergeCell ref="O280:W280"/>
    <mergeCell ref="X280:AB280"/>
    <mergeCell ref="AC280:AN280"/>
    <mergeCell ref="A281:E281"/>
    <mergeCell ref="F281:N281"/>
    <mergeCell ref="O281:W281"/>
    <mergeCell ref="X281:AB281"/>
    <mergeCell ref="AC281:AN281"/>
    <mergeCell ref="A282:E282"/>
    <mergeCell ref="F282:N282"/>
    <mergeCell ref="O282:W282"/>
    <mergeCell ref="X282:AB282"/>
    <mergeCell ref="AC282:AN282"/>
    <mergeCell ref="A283:E283"/>
    <mergeCell ref="F283:N283"/>
    <mergeCell ref="O283:W283"/>
    <mergeCell ref="X283:AB283"/>
    <mergeCell ref="AC283:AN283"/>
    <mergeCell ref="A284:AN284"/>
    <mergeCell ref="A285:AN285"/>
    <mergeCell ref="C286:AN286"/>
    <mergeCell ref="C287:AN287"/>
    <mergeCell ref="C288:AN288"/>
    <mergeCell ref="A289:AN289"/>
    <mergeCell ref="C290:AN290"/>
    <mergeCell ref="C291:AN291"/>
    <mergeCell ref="C292:AN292"/>
    <mergeCell ref="C293:AN293"/>
    <mergeCell ref="C294:AN294"/>
    <mergeCell ref="C295:AN295"/>
    <mergeCell ref="A296:AN296"/>
    <mergeCell ref="C297:AN297"/>
    <mergeCell ref="C298:AN298"/>
    <mergeCell ref="C299:AN299"/>
    <mergeCell ref="C300:AN300"/>
    <mergeCell ref="C301:AN301"/>
    <mergeCell ref="C302:AN302"/>
    <mergeCell ref="C303:AN303"/>
    <mergeCell ref="C304:AN304"/>
    <mergeCell ref="C305:AN305"/>
    <mergeCell ref="C306:AN306"/>
    <mergeCell ref="C307:AN307"/>
    <mergeCell ref="C308:AN308"/>
    <mergeCell ref="C309:AN309"/>
    <mergeCell ref="C310:AN310"/>
    <mergeCell ref="C311:AN311"/>
    <mergeCell ref="C312:AN312"/>
    <mergeCell ref="C313:AN313"/>
    <mergeCell ref="C314:AN314"/>
    <mergeCell ref="C315:AN315"/>
    <mergeCell ref="C316:AN316"/>
    <mergeCell ref="C317:AN317"/>
    <mergeCell ref="A318:AN318"/>
    <mergeCell ref="C319:AN319"/>
    <mergeCell ref="C320:AN320"/>
    <mergeCell ref="C321:AN321"/>
    <mergeCell ref="C322:AN322"/>
    <mergeCell ref="C323:AN323"/>
    <mergeCell ref="C324:AN324"/>
    <mergeCell ref="AP1:AP6"/>
    <mergeCell ref="AQ1:BM2"/>
    <mergeCell ref="AC49:AD51"/>
    <mergeCell ref="AE49:AE51"/>
    <mergeCell ref="AF49:AG51"/>
    <mergeCell ref="AH49:AH51"/>
    <mergeCell ref="AI49:AK51"/>
    <mergeCell ref="AL49:AL51"/>
    <mergeCell ref="AM49:AN51"/>
    <mergeCell ref="AO81:AO82"/>
    <mergeCell ref="AP81:AP82"/>
    <mergeCell ref="AO91:AO92"/>
    <mergeCell ref="AP91:AP92"/>
    <mergeCell ref="AO111:AO115"/>
    <mergeCell ref="AP111:AP115"/>
    <mergeCell ref="AO145:AO146"/>
    <mergeCell ref="AP145:AP146"/>
    <mergeCell ref="AO155:AO156"/>
    <mergeCell ref="AP155:AP156"/>
    <mergeCell ref="AO167:AO169"/>
    <mergeCell ref="AP167:AP169"/>
    <mergeCell ref="AO171:AO173"/>
    <mergeCell ref="AP171:AP173"/>
    <mergeCell ref="AO175:AO177"/>
    <mergeCell ref="AP175:AP177"/>
    <mergeCell ref="AO179:AO181"/>
    <mergeCell ref="AP179:AP181"/>
    <mergeCell ref="AO183:AO185"/>
    <mergeCell ref="AP183:AP185"/>
    <mergeCell ref="AO206:AO207"/>
    <mergeCell ref="AP206:AP207"/>
    <mergeCell ref="AO216:AO217"/>
    <mergeCell ref="AP216:AP217"/>
    <mergeCell ref="AO229:AO231"/>
    <mergeCell ref="AP229:AP231"/>
    <mergeCell ref="AP267:AP269"/>
    <mergeCell ref="AP274:AP276"/>
    <mergeCell ref="AP281:AP283"/>
    <mergeCell ref="AO103:AO109"/>
    <mergeCell ref="AP103:AP109"/>
    <mergeCell ref="AO117:AO123"/>
    <mergeCell ref="AP117:AP123"/>
    <mergeCell ref="AO233:AO241"/>
    <mergeCell ref="AP233:AP241"/>
  </mergeCells>
  <phoneticPr fontId="19"/>
  <conditionalFormatting sqref="AO51">
    <cfRule type="expression" dxfId="39" priority="1">
      <formula>$AO51=""</formula>
    </cfRule>
  </conditionalFormatting>
  <conditionalFormatting sqref="AO50">
    <cfRule type="expression" dxfId="38" priority="2">
      <formula>$AO50=""</formula>
    </cfRule>
  </conditionalFormatting>
  <conditionalFormatting sqref="AO49">
    <cfRule type="expression" dxfId="37" priority="3">
      <formula>$AO49=""</formula>
    </cfRule>
  </conditionalFormatting>
  <conditionalFormatting sqref="V216:Z216">
    <cfRule type="expression" dxfId="36" priority="6">
      <formula>$L$62=""</formula>
    </cfRule>
  </conditionalFormatting>
  <conditionalFormatting sqref="V155:Z155">
    <cfRule type="expression" dxfId="35" priority="7">
      <formula>$L$62=""</formula>
    </cfRule>
  </conditionalFormatting>
  <conditionalFormatting sqref="V91:Z91">
    <cfRule type="expression" dxfId="34" priority="8">
      <formula>$L$62=""</formula>
    </cfRule>
  </conditionalFormatting>
  <conditionalFormatting sqref="A79:AN80 A81:L81 U81:AN81 A82:AN90 A91:K92 A93:AN139 A265:AN269">
    <cfRule type="expression" dxfId="33" priority="9">
      <formula>$L$62=""</formula>
    </cfRule>
  </conditionalFormatting>
  <conditionalFormatting sqref="AA91:AN91 U91 L92:AN92">
    <cfRule type="expression" dxfId="32" priority="10">
      <formula>$L$62=""</formula>
    </cfRule>
  </conditionalFormatting>
  <conditionalFormatting sqref="AA155:AN155 U155 L156:AN156">
    <cfRule type="expression" dxfId="31" priority="11">
      <formula>$L$62=""</formula>
    </cfRule>
  </conditionalFormatting>
  <conditionalFormatting sqref="U145:AN145 L146:AN146">
    <cfRule type="expression" dxfId="30" priority="12">
      <formula>$L$62=""</formula>
    </cfRule>
  </conditionalFormatting>
  <conditionalFormatting sqref="U206:AN206 L207:AN207">
    <cfRule type="expression" dxfId="29" priority="13">
      <formula>$L$62=""</formula>
    </cfRule>
  </conditionalFormatting>
  <conditionalFormatting sqref="AA216:AN216 U216 L217:AN217">
    <cfRule type="expression" dxfId="28" priority="14">
      <formula>$L$62=""</formula>
    </cfRule>
  </conditionalFormatting>
  <conditionalFormatting sqref="L216">
    <cfRule type="expression" dxfId="27" priority="15">
      <formula>$L$62=""</formula>
    </cfRule>
  </conditionalFormatting>
  <conditionalFormatting sqref="L206">
    <cfRule type="expression" dxfId="26" priority="16">
      <formula>$L$62=""</formula>
    </cfRule>
  </conditionalFormatting>
  <conditionalFormatting sqref="L155">
    <cfRule type="expression" dxfId="25" priority="17">
      <formula>$L$62=""</formula>
    </cfRule>
  </conditionalFormatting>
  <conditionalFormatting sqref="L145">
    <cfRule type="expression" dxfId="24" priority="18">
      <formula>$L$62=""</formula>
    </cfRule>
  </conditionalFormatting>
  <conditionalFormatting sqref="L91">
    <cfRule type="expression" dxfId="23" priority="19">
      <formula>$L$62=""</formula>
    </cfRule>
  </conditionalFormatting>
  <conditionalFormatting sqref="AO8:AP46 AP47 AO48 AO52:AP255">
    <cfRule type="expression" dxfId="22" priority="37">
      <formula>$AO8=""</formula>
    </cfRule>
  </conditionalFormatting>
  <conditionalFormatting sqref="L143:AN144 L147:AN154 L157:AN201 A143:K201 A272:AN276">
    <cfRule type="expression" dxfId="21" priority="34">
      <formula>$U$62=""</formula>
    </cfRule>
  </conditionalFormatting>
  <conditionalFormatting sqref="L204:AN205 L208:AN215 L218:AN255 A204:K255 A279:AN283">
    <cfRule type="expression" dxfId="20" priority="33">
      <formula>$AD$62=""</formula>
    </cfRule>
  </conditionalFormatting>
  <conditionalFormatting sqref="H51">
    <cfRule type="expression" dxfId="19" priority="32">
      <formula>$L$129&lt;&gt;""</formula>
    </cfRule>
  </conditionalFormatting>
  <conditionalFormatting sqref="I51">
    <cfRule type="expression" dxfId="18" priority="31">
      <formula>$L$191&lt;&gt;""</formula>
    </cfRule>
  </conditionalFormatting>
  <conditionalFormatting sqref="J51">
    <cfRule type="expression" dxfId="17" priority="30">
      <formula>$L$245&lt;&gt;""</formula>
    </cfRule>
  </conditionalFormatting>
  <conditionalFormatting sqref="AR51">
    <cfRule type="expression" dxfId="16" priority="4" stopIfTrue="1">
      <formula>AR51="NG"</formula>
    </cfRule>
  </conditionalFormatting>
  <conditionalFormatting sqref="AR48:AR50">
    <cfRule type="expression" dxfId="15" priority="5" stopIfTrue="1">
      <formula>AR48="NG"</formula>
    </cfRule>
  </conditionalFormatting>
  <dataValidations count="5">
    <dataValidation type="whole" imeMode="halfAlpha" allowBlank="1" showDropDown="0" showInputMessage="1" showErrorMessage="1" error="数字で入力してください" prompt="数字で入力してください" sqref="X66:Y66 X68:Y68 U73:V74 AF8:AG8">
      <formula1>0</formula1>
      <formula2>3000</formula2>
    </dataValidation>
    <dataValidation type="list" allowBlank="1" showDropDown="0" showInputMessage="1" showErrorMessage="1" sqref="M86:N86 M96:N96 M160:N160 M211:N211 M150:N150 M221:N221">
      <formula1>"一級,二級"</formula1>
    </dataValidation>
    <dataValidation type="list" allowBlank="1" showDropDown="0" showInputMessage="1" showErrorMessage="1" sqref="L206:T206 L145:T145 L81:T81 L91:T91 L155:T155 L216:T216">
      <formula1>"　,一級建築士,二級建築士,建築設備検査員"</formula1>
    </dataValidation>
    <dataValidation type="custom" allowBlank="1" showDropDown="0" showInputMessage="1" showErrorMessage="0" errorTitle="旭川市　建築指導課" error="アルファベット半角大文字＋半角数字5桁で入力してください。" sqref="AI48 AE48">
      <formula1>AND(LEN(AE48)=6,ISNUMBER(VALUE(RIGHT(AE48,5))),IF(OR(LEFT(AE48,1)="A",LEFT(AE48,1)="B",LEFT(AE48,1)="C",LEFT(AE48,1)="D",LEFT(AE48,1)="E",LEFT(AE48,1)="F",LEFT(AE48,1)="G",LEFT(AE48,1)="H",LEFT(AE48,1)="J",LEFT(AE48,1)="K"),TRUE))=TRUE</formula1>
    </dataValidation>
    <dataValidation type="custom" imeMode="halfAlpha" allowBlank="1" showDropDown="0" showInputMessage="1" showErrorMessage="0" errorTitle="旭川市　建築指導課" error="アルファベット半角大文字＋半角数字5桁で入力してください。" sqref="AF48 AL48">
      <formula1>AND(LEN(AF48)=6,ISNUMBER(VALUE(RIGHT(AF48,5))),IF(OR(LEFT(AF48,1)="A",LEFT(AF48,1)="B",LEFT(AF48,1)="C",LEFT(AF48,1)="D",LEFT(AF48,1)="E",LEFT(AF48,1)="F",LEFT(AF48,1)="G",LEFT(AF48,1)="H",LEFT(AF48,1)="J",LEFT(AF48,1)="K"),TRUE))=TRUE</formula1>
    </dataValidation>
  </dataValidations>
  <printOptions horizontalCentered="1"/>
  <pageMargins left="0.59055118110236227" right="0.59055118110236227" top="0.39370078740157483" bottom="0.39370078740157483" header="0" footer="0"/>
  <pageSetup paperSize="9" fitToWidth="1" fitToHeight="0" orientation="portrait" usePrinterDefaults="1" blackAndWhite="1" r:id="rId1"/>
  <headerFooter scaleWithDoc="0" alignWithMargins="0"/>
  <rowBreaks count="6" manualBreakCount="6">
    <brk id="52" max="16383" man="1"/>
    <brk id="141" max="16383" man="1"/>
    <brk id="226" max="16383" man="1"/>
    <brk id="259" max="16383" man="1"/>
    <brk id="283" max="16383" man="1"/>
    <brk id="311" max="16383" man="1"/>
  </rowBreaks>
  <drawing r:id="rId2"/>
  <legacyDrawing r:id="rId3"/>
  <extLst>
    <ext xmlns:x14="http://schemas.microsoft.com/office/spreadsheetml/2009/9/main" uri="{CCE6A557-97BC-4b89-ADB6-D9C93CAAB3DF}">
      <x14:dataValidations xmlns:xm="http://schemas.microsoft.com/office/excel/2006/main" count="16">
        <x14:dataValidation type="list" errorStyle="information" allowBlank="1" showDropDown="0" showInputMessage="1" showErrorMessage="0" prompt="所有者または管理者から入力補完します">
          <x14:formula1>
            <xm:f>旭川市用!$B$3:$B$4</xm:f>
          </x14:formula1>
          <xm:sqref>Z9:AN10</xm:sqref>
        </x14:dataValidation>
        <x14:dataValidation type="list" allowBlank="1" showDropDown="0" showInputMessage="0" showErrorMessage="0">
          <x14:formula1>
            <xm:f>旭川市用!$E$3:$E$5</xm:f>
          </x14:formula1>
          <xm:sqref>S74:T74 V68:W68 V66:W66</xm:sqref>
        </x14:dataValidation>
        <x14:dataValidation type="list" imeMode="halfAlpha" allowBlank="1" showDropDown="0" showInputMessage="1" showErrorMessage="0" prompt="数字で入力してください">
          <x14:formula1>
            <xm:f>旭川市用!$G$3:$G$14</xm:f>
          </x14:formula1>
          <xm:sqref>AI8:AJ8</xm:sqref>
        </x14:dataValidation>
        <x14:dataValidation type="list" imeMode="halfAlpha" allowBlank="1" showDropDown="0" showInputMessage="1" showErrorMessage="0" prompt="数字で入力してください">
          <x14:formula1>
            <xm:f>旭川市用!$H$3:$H$33</xm:f>
          </x14:formula1>
          <xm:sqref>AL8:AM8</xm:sqref>
        </x14:dataValidation>
        <x14:dataValidation type="list" imeMode="fullKatakana" allowBlank="1" showDropDown="0" showInputMessage="0" showErrorMessage="1" error="レ点のみ入力できます">
          <x14:formula1>
            <xm:f>旭川市用!$K$3:$K$4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DropDown="0" showInputMessage="1" showErrorMessage="0" prompt="第二面の代表となる検査者から入力補完できます">
          <x14:formula1>
            <xm:f>旭川市用!$C$3:$C$5</xm:f>
          </x14:formula1>
          <xm:sqref>Z13:AN13</xm:sqref>
        </x14:dataValidation>
        <x14:dataValidation type="list" imeMode="fullKatakana" allowBlank="1" showDropDown="0" showInputMessage="1" showErrorMessage="0" prompt="所有者氏名から入力補完できます">
          <x14:formula1>
            <xm:f>旭川市用!$N$3</xm:f>
          </x14:formula1>
          <xm:sqref>K17:AN17</xm:sqref>
        </x14:dataValidation>
        <x14:dataValidation type="list" allowBlank="1" showDropDown="0" showInputMessage="1" showErrorMessage="0" prompt="名称から入力補完できます">
          <x14:formula1>
            <xm:f>旭川市用!$Q$3</xm:f>
          </x14:formula1>
          <xm:sqref>K34:AN34</xm:sqref>
        </x14:dataValidation>
        <x14:dataValidation type="list" allowBlank="1" showDropDown="0" showInputMessage="1" showErrorMessage="0" prompt="所有者氏名から入力補完できます">
          <x14:formula1>
            <xm:f>旭川市用!$O$3</xm:f>
          </x14:formula1>
          <xm:sqref>K25:AN25</xm:sqref>
        </x14:dataValidation>
        <x14:dataValidation type="list" allowBlank="1" showDropDown="0" showInputMessage="1" showErrorMessage="0" prompt="検査者氏名から入力補完できます">
          <x14:formula1>
            <xm:f>旭川市用!$S$3</xm:f>
          </x14:formula1>
          <xm:sqref>L83:AN83 L147:AN147 L208:AN208</xm:sqref>
        </x14:dataValidation>
        <x14:dataValidation type="list" allowBlank="1" showDropDown="0" showInputMessage="1" showErrorMessage="0" prompt="検査者氏名から入力補完できます">
          <x14:formula1>
            <xm:f>旭川市用!$T$3</xm:f>
          </x14:formula1>
          <xm:sqref>L93:AN93 L157:AN157 L218:AN218</xm:sqref>
        </x14:dataValidation>
        <x14:dataValidation type="list" allowBlank="1" showDropDown="0" showInputMessage="1" showErrorMessage="1">
          <x14:formula1>
            <xm:f>旭川市用!$I$3:$I$20</xm:f>
          </x14:formula1>
          <xm:sqref>AA67:AM67 AA69:AM69</xm:sqref>
        </x14:dataValidation>
        <x14:dataValidation type="list" imeMode="halfAlpha" allowBlank="1" showDropDown="0" showInputMessage="1" showErrorMessage="1" prompt="数字で入力してください">
          <x14:formula1>
            <xm:f>旭川市用!$H$3:$H$33</xm:f>
          </x14:formula1>
          <xm:sqref>AD66:AE66 AD68:AE68 AA73:AB74</xm:sqref>
        </x14:dataValidation>
        <x14:dataValidation type="list" imeMode="halfAlpha" allowBlank="1" showDropDown="0" showInputMessage="1" showErrorMessage="1" prompt="数字で入力してください">
          <x14:formula1>
            <xm:f>旭川市用!$G$3:$G$14</xm:f>
          </x14:formula1>
          <xm:sqref>AA66:AB66 AA68:AB68 X73:Y74</xm:sqref>
        </x14:dataValidation>
        <x14:dataValidation type="list" errorStyle="warning" allowBlank="1" showDropDown="0" showInputMessage="1" showErrorMessage="1" prompt="一級建築士の場合は国土交通大臣登録、二級建築士の場合は都道府県知事登録となります">
          <x14:formula1>
            <xm:f>旭川市用!$Y$3:$Y$50</xm:f>
          </x14:formula1>
          <xm:sqref>V216:Z216 V155:Z155 V91:Z91 V81:Z81 V145:Z145 V206:Z206</xm:sqref>
        </x14:dataValidation>
        <x14:dataValidation type="list" allowBlank="1" showDropDown="0" showInputMessage="1" showErrorMessage="1" prompt="都道府県知事登録となります">
          <x14:formula1>
            <xm:f>旭川市用!$Z$3:$Z$49</xm:f>
          </x14:formula1>
          <xm:sqref>V221:Z221 V160:Z160 V96:Z96 V86:Z86 V150:Z150 V211:Z211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rgb="FFFFE9E9"/>
  </sheetPr>
  <dimension ref="A1:AP219"/>
  <sheetViews>
    <sheetView workbookViewId="0">
      <selection activeCell="A4" sqref="A4:AN4"/>
    </sheetView>
  </sheetViews>
  <sheetFormatPr defaultColWidth="2.25" defaultRowHeight="13.5" customHeight="1"/>
  <cols>
    <col min="1" max="34" width="2.25" style="113"/>
    <col min="35" max="35" width="2.5" style="113" bestFit="1" customWidth="1"/>
    <col min="36" max="36" width="2.25" style="113"/>
    <col min="37" max="37" width="2.5" style="113" bestFit="1" customWidth="1"/>
    <col min="38" max="39" width="2.25" style="113"/>
    <col min="40" max="40" width="3.75" style="113" customWidth="1"/>
    <col min="41" max="41" width="2.25" style="113"/>
    <col min="42" max="42" width="37.5" style="113" customWidth="1"/>
    <col min="43" max="16384" width="2.25" style="113"/>
  </cols>
  <sheetData>
    <row r="1" spans="1:40" ht="13.5" customHeight="1">
      <c r="AF1" s="272">
        <f>'１報告書'!AC49</f>
        <v>0</v>
      </c>
      <c r="AG1" s="272" t="s">
        <v>465</v>
      </c>
      <c r="AH1" s="272">
        <f>'１報告書'!AF49</f>
        <v>0</v>
      </c>
      <c r="AI1" s="272" t="s">
        <v>465</v>
      </c>
      <c r="AJ1" s="252">
        <f>'１報告書'!AI49</f>
        <v>0</v>
      </c>
      <c r="AK1" s="252"/>
      <c r="AL1" s="272" t="s">
        <v>465</v>
      </c>
      <c r="AM1" s="252">
        <f>'１報告書'!AM49</f>
        <v>0</v>
      </c>
      <c r="AN1" s="252"/>
    </row>
    <row r="2" spans="1:40" s="114" customFormat="1" ht="7.5" customHeight="1">
      <c r="A2" s="221" t="str">
        <f>旭川市用!A3</f>
        <v>R7.7.1ver</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row>
    <row r="3" spans="1:40" ht="13.5" customHeight="1">
      <c r="A3" s="222" t="s">
        <v>5</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row>
    <row r="4" spans="1:40" ht="13.5" customHeight="1">
      <c r="A4" s="223" t="s">
        <v>924</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row>
    <row r="5" spans="1:40" ht="13.5" customHeight="1">
      <c r="A5" s="222" t="s">
        <v>782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row>
    <row r="6" spans="1:40" ht="27.75" customHeight="1">
      <c r="A6" s="222" t="s">
        <v>262</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40" ht="2.2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row>
    <row r="8" spans="1:40" ht="2.2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row>
    <row r="9" spans="1:40" ht="13.5" customHeight="1">
      <c r="A9" s="226" t="s">
        <v>754</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row>
    <row r="10" spans="1:40" ht="13.5" customHeight="1">
      <c r="B10" s="226" t="s">
        <v>198</v>
      </c>
      <c r="C10" s="226"/>
      <c r="D10" s="226"/>
      <c r="E10" s="226"/>
      <c r="F10" s="226"/>
      <c r="G10" s="226"/>
      <c r="H10" s="226"/>
      <c r="I10" s="226"/>
      <c r="J10" s="226"/>
      <c r="K10" s="238">
        <f>'１報告書'!K17</f>
        <v>0</v>
      </c>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row>
    <row r="11" spans="1:40" ht="13.5" customHeight="1">
      <c r="B11" s="226" t="s">
        <v>201</v>
      </c>
      <c r="C11" s="226"/>
      <c r="D11" s="226"/>
      <c r="E11" s="226"/>
      <c r="F11" s="226"/>
      <c r="G11" s="226"/>
      <c r="H11" s="226"/>
      <c r="I11" s="226"/>
      <c r="J11" s="226" t="e">
        <f>#REF!</f>
        <v>#REF!</v>
      </c>
      <c r="K11" s="238">
        <f>'１報告書'!K18</f>
        <v>0</v>
      </c>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row>
    <row r="12" spans="1:40" ht="13.5" customHeight="1">
      <c r="B12" s="226" t="s">
        <v>202</v>
      </c>
      <c r="C12" s="226"/>
      <c r="D12" s="226"/>
      <c r="E12" s="226"/>
      <c r="F12" s="226"/>
      <c r="G12" s="226"/>
      <c r="H12" s="226"/>
      <c r="I12" s="226"/>
      <c r="J12" s="226" t="e">
        <f>#REF!</f>
        <v>#REF!</v>
      </c>
      <c r="K12" s="238">
        <f>'１報告書'!K19</f>
        <v>0</v>
      </c>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row>
    <row r="13" spans="1:40" ht="13.5" customHeight="1">
      <c r="B13" s="226" t="s">
        <v>205</v>
      </c>
      <c r="C13" s="226"/>
      <c r="D13" s="226"/>
      <c r="E13" s="226"/>
      <c r="F13" s="226"/>
      <c r="G13" s="226"/>
      <c r="H13" s="226"/>
      <c r="I13" s="226"/>
      <c r="J13" s="226" t="e">
        <f>#REF!</f>
        <v>#REF!</v>
      </c>
      <c r="K13" s="238">
        <f>'１報告書'!K20</f>
        <v>0</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row>
    <row r="14" spans="1:40" ht="2.2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row>
    <row r="15" spans="1:40" ht="2.2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0" ht="13.5" customHeight="1">
      <c r="A16" s="226" t="s">
        <v>756</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row>
    <row r="17" spans="1:40" ht="13.5" customHeight="1">
      <c r="B17" s="226" t="s">
        <v>198</v>
      </c>
      <c r="C17" s="226"/>
      <c r="D17" s="226"/>
      <c r="E17" s="226"/>
      <c r="F17" s="226"/>
      <c r="G17" s="226"/>
      <c r="H17" s="226"/>
      <c r="I17" s="226"/>
      <c r="J17" s="226" t="e">
        <f>#REF!</f>
        <v>#REF!</v>
      </c>
      <c r="K17" s="238">
        <f>'１報告書'!K25</f>
        <v>0</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row>
    <row r="18" spans="1:40" ht="13.5" customHeight="1">
      <c r="B18" s="226" t="s">
        <v>201</v>
      </c>
      <c r="C18" s="226"/>
      <c r="D18" s="226"/>
      <c r="E18" s="226"/>
      <c r="F18" s="226"/>
      <c r="G18" s="226"/>
      <c r="H18" s="226"/>
      <c r="I18" s="226"/>
      <c r="J18" s="226" t="e">
        <f>#REF!</f>
        <v>#REF!</v>
      </c>
      <c r="K18" s="238">
        <f>'１報告書'!K26</f>
        <v>0</v>
      </c>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row>
    <row r="19" spans="1:40" ht="13.5" customHeight="1">
      <c r="B19" s="226" t="s">
        <v>202</v>
      </c>
      <c r="C19" s="226"/>
      <c r="D19" s="226"/>
      <c r="E19" s="226"/>
      <c r="F19" s="226"/>
      <c r="G19" s="226"/>
      <c r="H19" s="226"/>
      <c r="I19" s="226"/>
      <c r="J19" s="226" t="e">
        <f>#REF!</f>
        <v>#REF!</v>
      </c>
      <c r="K19" s="238">
        <f>'１報告書'!K27</f>
        <v>0</v>
      </c>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row>
    <row r="20" spans="1:40" ht="13.5" customHeight="1">
      <c r="B20" s="226" t="s">
        <v>205</v>
      </c>
      <c r="C20" s="226"/>
      <c r="D20" s="226"/>
      <c r="E20" s="226"/>
      <c r="F20" s="226"/>
      <c r="G20" s="226"/>
      <c r="H20" s="226"/>
      <c r="I20" s="226"/>
      <c r="J20" s="226" t="e">
        <f>#REF!</f>
        <v>#REF!</v>
      </c>
      <c r="K20" s="238">
        <f>'１報告書'!K28</f>
        <v>0</v>
      </c>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row>
    <row r="21" spans="1:40" ht="2.25" customHeight="1">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row>
    <row r="22" spans="1:40" ht="2.25" customHeight="1">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0" ht="13.5" customHeight="1">
      <c r="A23" s="226" t="s">
        <v>556</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row>
    <row r="24" spans="1:40" ht="13.5" customHeight="1">
      <c r="B24" s="226" t="s">
        <v>164</v>
      </c>
      <c r="C24" s="226"/>
      <c r="D24" s="226"/>
      <c r="E24" s="226"/>
      <c r="F24" s="226"/>
      <c r="G24" s="226"/>
      <c r="H24" s="226"/>
      <c r="I24" s="226"/>
      <c r="J24" s="226"/>
      <c r="K24" s="238">
        <f>'１報告書'!K33</f>
        <v>0</v>
      </c>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row>
    <row r="25" spans="1:40" ht="13.5" customHeight="1">
      <c r="B25" s="226" t="s">
        <v>226</v>
      </c>
      <c r="C25" s="226"/>
      <c r="D25" s="226"/>
      <c r="E25" s="226"/>
      <c r="F25" s="226"/>
      <c r="G25" s="226"/>
      <c r="H25" s="226"/>
      <c r="I25" s="226"/>
      <c r="J25" s="226" t="e">
        <f>#REF!</f>
        <v>#REF!</v>
      </c>
      <c r="K25" s="238">
        <f>'１報告書'!K34</f>
        <v>0</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row>
    <row r="26" spans="1:40" ht="13.5" customHeight="1">
      <c r="B26" s="226" t="s">
        <v>313</v>
      </c>
      <c r="C26" s="226"/>
      <c r="D26" s="226"/>
      <c r="E26" s="226"/>
      <c r="F26" s="226"/>
      <c r="G26" s="226"/>
      <c r="H26" s="226"/>
      <c r="I26" s="226"/>
      <c r="J26" s="226" t="e">
        <f>#REF!</f>
        <v>#REF!</v>
      </c>
      <c r="K26" s="238">
        <f>'１報告書'!K35</f>
        <v>0</v>
      </c>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row>
    <row r="27" spans="1:40" ht="13.5" customHeight="1">
      <c r="B27" s="226" t="s">
        <v>230</v>
      </c>
      <c r="C27" s="226"/>
      <c r="D27" s="226"/>
      <c r="E27" s="226"/>
      <c r="F27" s="226"/>
      <c r="G27" s="226"/>
      <c r="H27" s="226"/>
      <c r="I27" s="226"/>
      <c r="J27" s="226" t="e">
        <f>#REF!</f>
        <v>#REF!</v>
      </c>
      <c r="K27" s="238">
        <f>'１報告書'!K36</f>
        <v>0</v>
      </c>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row>
    <row r="28" spans="1:40" ht="2.25" customHeight="1">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row>
    <row r="29" spans="1:40" ht="2.25" customHeight="1">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row>
    <row r="30" spans="1:40" ht="13.5" customHeight="1">
      <c r="A30" s="226" t="s">
        <v>759</v>
      </c>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row>
    <row r="31" spans="1:40" ht="13.5" customHeight="1">
      <c r="B31" s="226" t="s">
        <v>270</v>
      </c>
      <c r="C31" s="226"/>
      <c r="D31" s="226"/>
      <c r="E31" s="226"/>
      <c r="F31" s="226"/>
      <c r="G31" s="226"/>
      <c r="H31" s="226"/>
      <c r="I31" s="226"/>
      <c r="J31" s="226"/>
      <c r="K31" s="247" t="str">
        <f>'１報告書'!K40</f>
        <v/>
      </c>
      <c r="L31" s="113" t="s">
        <v>271</v>
      </c>
      <c r="T31" s="113" t="s">
        <v>320</v>
      </c>
      <c r="U31" s="247" t="str">
        <f>'１報告書'!U40</f>
        <v/>
      </c>
      <c r="V31" s="113" t="s">
        <v>648</v>
      </c>
      <c r="AB31" s="247" t="str">
        <f>'１報告書'!AB40</f>
        <v/>
      </c>
      <c r="AC31" s="113" t="s">
        <v>214</v>
      </c>
    </row>
    <row r="32" spans="1:40" ht="13.5" customHeight="1">
      <c r="B32" s="226" t="s">
        <v>274</v>
      </c>
      <c r="C32" s="226"/>
      <c r="D32" s="226"/>
      <c r="E32" s="226"/>
      <c r="F32" s="226"/>
      <c r="G32" s="226"/>
      <c r="H32" s="226"/>
      <c r="I32" s="226"/>
      <c r="J32" s="226"/>
      <c r="K32" s="238">
        <f>'１報告書'!K41</f>
        <v>0</v>
      </c>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row>
    <row r="33" spans="1:42" ht="13.5" customHeight="1">
      <c r="B33" s="226" t="s">
        <v>275</v>
      </c>
      <c r="C33" s="226"/>
      <c r="D33" s="226"/>
      <c r="E33" s="226"/>
      <c r="F33" s="226"/>
      <c r="G33" s="226"/>
      <c r="H33" s="226"/>
      <c r="I33" s="226"/>
      <c r="J33" s="226"/>
      <c r="K33" s="247">
        <f>'１報告書'!K42</f>
        <v>0</v>
      </c>
      <c r="L33" s="113" t="s">
        <v>267</v>
      </c>
      <c r="M33" s="113" t="s">
        <v>86</v>
      </c>
      <c r="N33" s="222" t="s">
        <v>481</v>
      </c>
      <c r="O33" s="222"/>
      <c r="P33" s="250">
        <f>'１報告書'!P42</f>
        <v>0</v>
      </c>
      <c r="Q33" s="250"/>
      <c r="R33" s="113" t="s">
        <v>310</v>
      </c>
      <c r="S33" s="250">
        <f>'１報告書'!S42</f>
        <v>0</v>
      </c>
      <c r="T33" s="250"/>
      <c r="U33" s="113" t="s">
        <v>458</v>
      </c>
      <c r="AB33" s="247">
        <f>'１報告書'!AB42</f>
        <v>0</v>
      </c>
      <c r="AC33" s="113" t="s">
        <v>216</v>
      </c>
    </row>
    <row r="34" spans="1:42" ht="13.5" customHeight="1">
      <c r="B34" s="226" t="s">
        <v>28</v>
      </c>
      <c r="C34" s="226"/>
      <c r="D34" s="226"/>
      <c r="E34" s="226"/>
      <c r="F34" s="226"/>
      <c r="G34" s="226"/>
      <c r="H34" s="226"/>
      <c r="I34" s="226"/>
      <c r="J34" s="226"/>
      <c r="K34" s="238">
        <f>'１報告書'!K43</f>
        <v>0</v>
      </c>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row>
    <row r="35" spans="1:42" ht="2.25" customHeight="1">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row>
    <row r="36" spans="1:42" ht="2.25" customHeight="1">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row>
    <row r="37" spans="1:42" ht="13.5" customHeight="1">
      <c r="A37" s="226" t="s">
        <v>877</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row>
    <row r="38" spans="1:42" ht="13.5" customHeight="1">
      <c r="A38" s="222"/>
      <c r="B38" s="226" t="s">
        <v>734</v>
      </c>
      <c r="C38" s="226"/>
      <c r="D38" s="226"/>
      <c r="E38" s="226"/>
      <c r="F38" s="226"/>
      <c r="G38" s="226"/>
      <c r="H38" s="226"/>
      <c r="I38" s="226"/>
      <c r="J38" s="226"/>
      <c r="K38" s="247" t="str">
        <f>IF(OR('１報告書'!L135&lt;&gt;"",'１報告書'!L197&lt;&gt;"",'１報告書'!L251&lt;&gt;""),"レ","")</f>
        <v/>
      </c>
      <c r="L38" s="222" t="s">
        <v>267</v>
      </c>
      <c r="M38" s="222"/>
      <c r="N38" s="222"/>
      <c r="O38" s="222"/>
      <c r="P38" s="247" t="str">
        <f>IF(AND('１報告書'!L135="",'１報告書'!L197="",'１報告書'!L251="",OR('１報告書'!P135&lt;&gt;"",'１報告書'!P197&lt;&gt;"",'１報告書'!P251&lt;&gt;""))=TRUE,"レ","")</f>
        <v/>
      </c>
      <c r="Q38" s="222" t="s">
        <v>216</v>
      </c>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row>
    <row r="39" spans="1:42" ht="2.25" customHeight="1"/>
    <row r="40" spans="1:42" ht="13.5" customHeight="1">
      <c r="A40" s="222"/>
      <c r="B40" s="226" t="s">
        <v>735</v>
      </c>
      <c r="C40" s="226"/>
      <c r="D40" s="226"/>
      <c r="E40" s="226"/>
      <c r="F40" s="226"/>
      <c r="G40" s="226"/>
      <c r="H40" s="226"/>
      <c r="I40" s="226"/>
      <c r="J40" s="226"/>
      <c r="K40" s="247" t="str">
        <f>IF(OR('１報告書'!L137&lt;&gt;"",'１報告書'!L199&lt;&gt;"",'１報告書'!L253&lt;&gt;""),"レ","")</f>
        <v/>
      </c>
      <c r="L40" s="222" t="s">
        <v>267</v>
      </c>
      <c r="M40" s="222"/>
      <c r="N40" s="222"/>
      <c r="O40" s="222"/>
      <c r="P40" s="247" t="str">
        <f>IF(AND('１報告書'!L137="",'１報告書'!L199="",'１報告書'!L253="",OR('１報告書'!P137&lt;&gt;"",'１報告書'!P199&lt;&gt;"",'１報告書'!P253&lt;&gt;""))=TRUE,"レ","")</f>
        <v/>
      </c>
      <c r="Q40" s="222" t="s">
        <v>216</v>
      </c>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row>
    <row r="41" spans="1:42" ht="13.5" customHeight="1">
      <c r="A41" s="222"/>
      <c r="B41" s="226" t="s">
        <v>287</v>
      </c>
      <c r="C41" s="226"/>
      <c r="D41" s="226"/>
      <c r="E41" s="226"/>
      <c r="F41" s="226"/>
      <c r="G41" s="226"/>
      <c r="H41" s="226"/>
      <c r="I41" s="226"/>
      <c r="J41" s="226"/>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P41" s="277" t="s">
        <v>962</v>
      </c>
    </row>
    <row r="42" spans="1:42" ht="13.5" customHeight="1">
      <c r="A42" s="222"/>
      <c r="B42" s="226" t="s">
        <v>579</v>
      </c>
      <c r="C42" s="226"/>
      <c r="D42" s="226"/>
      <c r="E42" s="226"/>
      <c r="F42" s="226"/>
      <c r="G42" s="226"/>
      <c r="H42" s="226"/>
      <c r="I42" s="226"/>
      <c r="J42" s="226"/>
      <c r="K42" s="249"/>
      <c r="L42" s="226" t="s">
        <v>280</v>
      </c>
      <c r="M42" s="222"/>
      <c r="N42" s="222"/>
      <c r="O42" s="222"/>
      <c r="P42" s="249"/>
      <c r="Q42" s="226" t="s">
        <v>353</v>
      </c>
      <c r="R42" s="222"/>
      <c r="S42" s="222"/>
      <c r="T42" s="222"/>
      <c r="U42" s="222" t="s">
        <v>86</v>
      </c>
      <c r="V42" s="222" t="s">
        <v>481</v>
      </c>
      <c r="W42" s="222"/>
      <c r="X42" s="256"/>
      <c r="Y42" s="256"/>
      <c r="Z42" s="222" t="s">
        <v>120</v>
      </c>
      <c r="AA42" s="256"/>
      <c r="AB42" s="256"/>
      <c r="AC42" s="226" t="s">
        <v>358</v>
      </c>
      <c r="AD42" s="222"/>
      <c r="AE42" s="222"/>
      <c r="AF42" s="222"/>
      <c r="AG42" s="222"/>
      <c r="AH42" s="222"/>
      <c r="AI42" s="222"/>
      <c r="AJ42" s="222"/>
      <c r="AK42" s="222"/>
      <c r="AL42" s="222"/>
      <c r="AM42" s="222"/>
      <c r="AN42" s="222"/>
    </row>
    <row r="43" spans="1:42" ht="2.25" customHeight="1"/>
    <row r="44" spans="1:42" ht="13.5" customHeight="1">
      <c r="A44" s="222"/>
      <c r="B44" s="222"/>
      <c r="C44" s="222"/>
      <c r="D44" s="222"/>
      <c r="E44" s="222"/>
      <c r="F44" s="222"/>
      <c r="G44" s="222"/>
      <c r="H44" s="222"/>
      <c r="I44" s="222"/>
      <c r="J44" s="222"/>
      <c r="K44" s="249"/>
      <c r="L44" s="113" t="s">
        <v>116</v>
      </c>
      <c r="M44" s="222"/>
      <c r="N44" s="222"/>
      <c r="O44" s="222"/>
      <c r="P44" s="226" t="s">
        <v>179</v>
      </c>
      <c r="Q44" s="222"/>
      <c r="R44" s="222"/>
      <c r="S44" s="222" t="s">
        <v>574</v>
      </c>
      <c r="T44" s="248"/>
      <c r="U44" s="248"/>
      <c r="V44" s="248"/>
      <c r="W44" s="248"/>
      <c r="X44" s="248"/>
      <c r="Y44" s="248"/>
      <c r="Z44" s="248"/>
      <c r="AA44" s="248"/>
      <c r="AB44" s="248"/>
      <c r="AC44" s="248"/>
      <c r="AD44" s="248"/>
      <c r="AE44" s="248"/>
      <c r="AF44" s="248"/>
      <c r="AG44" s="248"/>
      <c r="AH44" s="248"/>
      <c r="AI44" s="248"/>
      <c r="AJ44" s="248"/>
      <c r="AK44" s="248"/>
      <c r="AL44" s="248"/>
      <c r="AM44" s="248"/>
      <c r="AN44" s="222" t="s">
        <v>588</v>
      </c>
      <c r="AP44" s="277" t="s">
        <v>900</v>
      </c>
    </row>
    <row r="45" spans="1:42" ht="2.25" customHeight="1">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row>
    <row r="46" spans="1:42" ht="2.25" customHeight="1">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row>
    <row r="47" spans="1:42" ht="276.75" customHeight="1"/>
    <row r="48" spans="1:42" ht="13.5" customHeight="1">
      <c r="A48" s="227" t="s">
        <v>236</v>
      </c>
      <c r="B48" s="227"/>
      <c r="C48" s="227"/>
      <c r="D48" s="227"/>
      <c r="E48" s="227"/>
      <c r="F48" s="227"/>
      <c r="G48" s="227"/>
      <c r="H48" s="243" t="s">
        <v>728</v>
      </c>
      <c r="I48" s="245"/>
      <c r="J48" s="245"/>
      <c r="K48" s="245"/>
      <c r="L48" s="245"/>
      <c r="M48" s="245"/>
      <c r="N48" s="245"/>
      <c r="O48" s="245"/>
      <c r="P48" s="245"/>
      <c r="Q48" s="245"/>
      <c r="R48" s="245"/>
      <c r="S48" s="245"/>
      <c r="T48" s="245"/>
      <c r="U48" s="245"/>
      <c r="V48" s="245"/>
      <c r="W48" s="245"/>
      <c r="X48" s="245"/>
      <c r="Y48" s="245"/>
      <c r="Z48" s="245"/>
      <c r="AA48" s="258"/>
      <c r="AB48" s="137"/>
      <c r="AC48" s="174" t="s">
        <v>1055</v>
      </c>
      <c r="AD48" s="180"/>
      <c r="AE48" s="180"/>
      <c r="AF48" s="180"/>
      <c r="AG48" s="180"/>
      <c r="AH48" s="180"/>
      <c r="AI48" s="180"/>
      <c r="AJ48" s="180"/>
      <c r="AK48" s="180"/>
      <c r="AL48" s="180"/>
      <c r="AM48" s="180"/>
      <c r="AN48" s="190"/>
    </row>
    <row r="49" spans="1:40" ht="13.5" customHeight="1">
      <c r="A49" s="228"/>
      <c r="B49" s="123"/>
      <c r="C49" s="123"/>
      <c r="D49" s="123"/>
      <c r="E49" s="123"/>
      <c r="F49" s="123"/>
      <c r="G49" s="239"/>
      <c r="H49" s="149"/>
      <c r="I49" s="153"/>
      <c r="J49" s="153"/>
      <c r="K49" s="153"/>
      <c r="L49" s="153"/>
      <c r="M49" s="153"/>
      <c r="N49" s="153"/>
      <c r="O49" s="153"/>
      <c r="P49" s="153"/>
      <c r="Q49" s="153"/>
      <c r="R49" s="153"/>
      <c r="S49" s="153"/>
      <c r="T49" s="153"/>
      <c r="U49" s="153"/>
      <c r="V49" s="153"/>
      <c r="W49" s="153"/>
      <c r="X49" s="153"/>
      <c r="Y49" s="153"/>
      <c r="Z49" s="153"/>
      <c r="AA49" s="169"/>
      <c r="AB49" s="154"/>
      <c r="AC49" s="261">
        <f>'１報告書'!AC49</f>
        <v>0</v>
      </c>
      <c r="AD49" s="265"/>
      <c r="AE49" s="268" t="s">
        <v>1077</v>
      </c>
      <c r="AF49" s="265">
        <f>'１報告書'!AF49</f>
        <v>0</v>
      </c>
      <c r="AG49" s="265"/>
      <c r="AH49" s="268" t="s">
        <v>1077</v>
      </c>
      <c r="AI49" s="265">
        <f>'１報告書'!AI49</f>
        <v>0</v>
      </c>
      <c r="AJ49" s="265"/>
      <c r="AK49" s="265"/>
      <c r="AL49" s="268" t="s">
        <v>1077</v>
      </c>
      <c r="AM49" s="265">
        <f>'１報告書'!AM49</f>
        <v>0</v>
      </c>
      <c r="AN49" s="274"/>
    </row>
    <row r="50" spans="1:40" ht="27" customHeight="1">
      <c r="A50" s="229"/>
      <c r="B50" s="234"/>
      <c r="C50" s="234"/>
      <c r="D50" s="234"/>
      <c r="E50" s="234"/>
      <c r="F50" s="234"/>
      <c r="G50" s="240"/>
      <c r="H50" s="150"/>
      <c r="I50" s="154"/>
      <c r="J50" s="154"/>
      <c r="K50" s="154"/>
      <c r="L50" s="154"/>
      <c r="M50" s="154"/>
      <c r="N50" s="154"/>
      <c r="O50" s="154"/>
      <c r="P50" s="154"/>
      <c r="Q50" s="154"/>
      <c r="R50" s="154"/>
      <c r="S50" s="154"/>
      <c r="T50" s="154"/>
      <c r="U50" s="154"/>
      <c r="V50" s="154"/>
      <c r="W50" s="154"/>
      <c r="X50" s="154"/>
      <c r="Y50" s="154"/>
      <c r="Z50" s="154"/>
      <c r="AA50" s="170"/>
      <c r="AB50" s="154"/>
      <c r="AC50" s="262"/>
      <c r="AD50" s="266"/>
      <c r="AE50" s="269"/>
      <c r="AF50" s="266"/>
      <c r="AG50" s="266"/>
      <c r="AH50" s="269"/>
      <c r="AI50" s="266"/>
      <c r="AJ50" s="266"/>
      <c r="AK50" s="266"/>
      <c r="AL50" s="269"/>
      <c r="AM50" s="266"/>
      <c r="AN50" s="275"/>
    </row>
    <row r="51" spans="1:40" ht="13.5" customHeight="1">
      <c r="A51" s="230"/>
      <c r="B51" s="118"/>
      <c r="C51" s="118"/>
      <c r="D51" s="118"/>
      <c r="E51" s="118"/>
      <c r="F51" s="118"/>
      <c r="G51" s="241"/>
      <c r="H51" s="150"/>
      <c r="I51" s="154"/>
      <c r="J51" s="154"/>
      <c r="K51" s="154"/>
      <c r="L51" s="154"/>
      <c r="M51" s="154"/>
      <c r="N51" s="154"/>
      <c r="O51" s="154"/>
      <c r="P51" s="154"/>
      <c r="Q51" s="154"/>
      <c r="R51" s="154"/>
      <c r="S51" s="154"/>
      <c r="T51" s="154"/>
      <c r="U51" s="154"/>
      <c r="V51" s="154"/>
      <c r="W51" s="154"/>
      <c r="X51" s="154"/>
      <c r="Y51" s="154"/>
      <c r="Z51" s="154"/>
      <c r="AA51" s="170"/>
      <c r="AB51" s="154"/>
      <c r="AC51" s="262"/>
      <c r="AD51" s="266"/>
      <c r="AE51" s="269"/>
      <c r="AF51" s="266"/>
      <c r="AG51" s="266"/>
      <c r="AH51" s="269"/>
      <c r="AI51" s="266"/>
      <c r="AJ51" s="266"/>
      <c r="AK51" s="266"/>
      <c r="AL51" s="269"/>
      <c r="AM51" s="266"/>
      <c r="AN51" s="275"/>
    </row>
    <row r="52" spans="1:40" ht="27" customHeight="1">
      <c r="A52" s="231"/>
      <c r="B52" s="235"/>
      <c r="C52" s="235"/>
      <c r="D52" s="235"/>
      <c r="E52" s="235"/>
      <c r="F52" s="235"/>
      <c r="G52" s="242"/>
      <c r="H52" s="244" t="str">
        <f>'１報告書'!H51</f>
        <v/>
      </c>
      <c r="I52" s="246" t="str">
        <f>'１報告書'!I51</f>
        <v/>
      </c>
      <c r="J52" s="246" t="str">
        <f>'１報告書'!J51</f>
        <v/>
      </c>
      <c r="K52" s="246"/>
      <c r="L52" s="246"/>
      <c r="M52" s="246"/>
      <c r="N52" s="246"/>
      <c r="O52" s="246"/>
      <c r="P52" s="246"/>
      <c r="Q52" s="246"/>
      <c r="R52" s="246"/>
      <c r="S52" s="246"/>
      <c r="T52" s="246"/>
      <c r="U52" s="246"/>
      <c r="V52" s="246"/>
      <c r="W52" s="246"/>
      <c r="X52" s="246"/>
      <c r="Y52" s="246"/>
      <c r="Z52" s="246"/>
      <c r="AA52" s="259"/>
      <c r="AB52" s="173"/>
      <c r="AC52" s="263"/>
      <c r="AD52" s="267"/>
      <c r="AE52" s="270"/>
      <c r="AF52" s="267"/>
      <c r="AG52" s="267"/>
      <c r="AH52" s="270"/>
      <c r="AI52" s="267"/>
      <c r="AJ52" s="267"/>
      <c r="AK52" s="267"/>
      <c r="AL52" s="270"/>
      <c r="AM52" s="267"/>
      <c r="AN52" s="276"/>
    </row>
    <row r="53" spans="1:40" ht="13.5" customHeight="1">
      <c r="A53" s="232" t="s">
        <v>781</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60"/>
      <c r="AB53" s="137"/>
      <c r="AC53" s="178" t="s">
        <v>714</v>
      </c>
      <c r="AD53" s="184"/>
      <c r="AE53" s="184"/>
      <c r="AF53" s="184"/>
      <c r="AG53" s="184"/>
      <c r="AH53" s="184"/>
      <c r="AI53" s="184"/>
      <c r="AJ53" s="184"/>
      <c r="AK53" s="184"/>
      <c r="AL53" s="184"/>
      <c r="AM53" s="184"/>
      <c r="AN53" s="194"/>
    </row>
    <row r="54" spans="1:40" s="115" customFormat="1" ht="7.5" customHeight="1">
      <c r="A54" s="221" t="str">
        <f>旭川市用!A3</f>
        <v>R7.7.1ver</v>
      </c>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row>
    <row r="55" spans="1:40" ht="13.5" customHeight="1">
      <c r="A55" s="222" t="s">
        <v>264</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row>
    <row r="56" spans="1:40" ht="13.5" customHeight="1">
      <c r="A56" s="226" t="s">
        <v>284</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row>
    <row r="57" spans="1:40" ht="2.25" customHeight="1">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row>
    <row r="58" spans="1:40" ht="2.25" customHeight="1">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row>
    <row r="59" spans="1:40" ht="13.5" customHeight="1">
      <c r="A59" s="226" t="s">
        <v>879</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row>
    <row r="60" spans="1:40" ht="13.5" customHeight="1">
      <c r="B60" s="113" t="s">
        <v>334</v>
      </c>
      <c r="L60" s="226" t="s">
        <v>323</v>
      </c>
      <c r="M60" s="226"/>
      <c r="N60" s="250">
        <f>'１報告書'!N59</f>
        <v>0</v>
      </c>
      <c r="O60" s="250"/>
      <c r="P60" s="250"/>
      <c r="Q60" s="113" t="s">
        <v>326</v>
      </c>
      <c r="S60" s="226" t="s">
        <v>331</v>
      </c>
      <c r="T60" s="226"/>
      <c r="U60" s="250">
        <f>'１報告書'!U59</f>
        <v>0</v>
      </c>
      <c r="V60" s="250"/>
      <c r="W60" s="250"/>
      <c r="X60" s="113" t="s">
        <v>326</v>
      </c>
    </row>
    <row r="61" spans="1:40" ht="13.5" customHeight="1">
      <c r="B61" s="113" t="s">
        <v>433</v>
      </c>
      <c r="L61" s="250">
        <f>'１報告書'!L60</f>
        <v>0</v>
      </c>
      <c r="M61" s="250"/>
      <c r="N61" s="250"/>
      <c r="O61" s="250"/>
      <c r="P61" s="250"/>
      <c r="Q61" s="113" t="s">
        <v>338</v>
      </c>
    </row>
    <row r="62" spans="1:40" ht="13.5" customHeight="1">
      <c r="B62" s="113" t="s">
        <v>439</v>
      </c>
      <c r="L62" s="250">
        <f>'１報告書'!L61</f>
        <v>0</v>
      </c>
      <c r="M62" s="250"/>
      <c r="N62" s="250"/>
      <c r="O62" s="250"/>
      <c r="P62" s="250"/>
      <c r="Q62" s="113" t="s">
        <v>338</v>
      </c>
    </row>
    <row r="63" spans="1:40" ht="13.5" customHeight="1">
      <c r="B63" s="113" t="s">
        <v>196</v>
      </c>
      <c r="L63" s="247">
        <f>'１報告書'!L62</f>
        <v>0</v>
      </c>
      <c r="M63" s="113" t="s">
        <v>237</v>
      </c>
      <c r="U63" s="247">
        <f>'１報告書'!U62</f>
        <v>0</v>
      </c>
      <c r="V63" s="113" t="s">
        <v>30</v>
      </c>
      <c r="AD63" s="247">
        <f>'１報告書'!AD62</f>
        <v>0</v>
      </c>
      <c r="AE63" s="127" t="s">
        <v>731</v>
      </c>
    </row>
    <row r="64" spans="1:40" ht="2.25" customHeight="1">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row>
    <row r="65" spans="1:40" ht="2.25" customHeight="1">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row>
    <row r="66" spans="1:40" ht="13.5" customHeight="1">
      <c r="A66" s="226" t="s">
        <v>880</v>
      </c>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row>
    <row r="67" spans="1:40" ht="13.5" customHeight="1">
      <c r="B67" s="113" t="s">
        <v>435</v>
      </c>
      <c r="M67" s="253"/>
      <c r="N67" s="253"/>
      <c r="O67" s="253"/>
      <c r="P67" s="253"/>
      <c r="Q67" s="253"/>
      <c r="R67" s="253"/>
      <c r="V67" s="250">
        <f>'１報告書'!V66</f>
        <v>0</v>
      </c>
      <c r="W67" s="250"/>
      <c r="X67" s="250">
        <f>'１報告書'!X66</f>
        <v>0</v>
      </c>
      <c r="Y67" s="250"/>
      <c r="Z67" s="253" t="s">
        <v>310</v>
      </c>
      <c r="AA67" s="250">
        <f>'１報告書'!AA66</f>
        <v>0</v>
      </c>
      <c r="AB67" s="250"/>
      <c r="AC67" s="253" t="s">
        <v>712</v>
      </c>
      <c r="AD67" s="250">
        <f>'１報告書'!AD66</f>
        <v>0</v>
      </c>
      <c r="AE67" s="250"/>
      <c r="AF67" s="113" t="s">
        <v>48</v>
      </c>
      <c r="AG67" s="113" t="s">
        <v>343</v>
      </c>
      <c r="AH67" s="250">
        <f>'１報告書'!AH66</f>
        <v>0</v>
      </c>
      <c r="AI67" s="250"/>
      <c r="AJ67" s="250"/>
      <c r="AK67" s="250"/>
      <c r="AL67" s="250"/>
      <c r="AM67" s="250"/>
      <c r="AN67" s="113" t="s">
        <v>341</v>
      </c>
    </row>
    <row r="68" spans="1:40" ht="13.5" customHeight="1">
      <c r="B68" s="113" t="s">
        <v>239</v>
      </c>
      <c r="L68" s="247">
        <f>'１報告書'!L67</f>
        <v>0</v>
      </c>
      <c r="M68" s="113" t="s">
        <v>1351</v>
      </c>
      <c r="R68" s="247">
        <f>'１報告書'!R67</f>
        <v>0</v>
      </c>
      <c r="S68" s="113" t="s">
        <v>760</v>
      </c>
      <c r="Z68" s="113" t="s">
        <v>86</v>
      </c>
      <c r="AA68" s="250">
        <f>'１報告書'!AA67</f>
        <v>0</v>
      </c>
      <c r="AB68" s="250"/>
      <c r="AC68" s="250"/>
      <c r="AD68" s="250"/>
      <c r="AE68" s="250"/>
      <c r="AF68" s="250"/>
      <c r="AG68" s="250"/>
      <c r="AH68" s="250"/>
      <c r="AI68" s="250"/>
      <c r="AJ68" s="250"/>
      <c r="AK68" s="250"/>
      <c r="AL68" s="250"/>
      <c r="AM68" s="250"/>
      <c r="AN68" s="113" t="s">
        <v>588</v>
      </c>
    </row>
    <row r="69" spans="1:40" ht="13.5" customHeight="1">
      <c r="B69" s="113" t="s">
        <v>437</v>
      </c>
      <c r="M69" s="253"/>
      <c r="N69" s="253"/>
      <c r="O69" s="253"/>
      <c r="P69" s="253"/>
      <c r="Q69" s="253"/>
      <c r="R69" s="253"/>
      <c r="V69" s="250">
        <f>'１報告書'!V68</f>
        <v>0</v>
      </c>
      <c r="W69" s="250"/>
      <c r="X69" s="250">
        <f>'１報告書'!X68</f>
        <v>0</v>
      </c>
      <c r="Y69" s="250"/>
      <c r="Z69" s="253" t="s">
        <v>310</v>
      </c>
      <c r="AA69" s="250">
        <f>'１報告書'!AA68</f>
        <v>0</v>
      </c>
      <c r="AB69" s="250"/>
      <c r="AC69" s="253" t="s">
        <v>712</v>
      </c>
      <c r="AD69" s="250">
        <f>'１報告書'!AD68</f>
        <v>0</v>
      </c>
      <c r="AE69" s="250"/>
      <c r="AF69" s="113" t="s">
        <v>48</v>
      </c>
      <c r="AG69" s="113" t="s">
        <v>343</v>
      </c>
      <c r="AH69" s="250">
        <f>'１報告書'!AH68</f>
        <v>0</v>
      </c>
      <c r="AI69" s="250"/>
      <c r="AJ69" s="250"/>
      <c r="AK69" s="250"/>
      <c r="AL69" s="250"/>
      <c r="AM69" s="250"/>
      <c r="AN69" s="113" t="s">
        <v>341</v>
      </c>
    </row>
    <row r="70" spans="1:40" ht="13.5" customHeight="1">
      <c r="B70" s="113" t="s">
        <v>355</v>
      </c>
      <c r="L70" s="247">
        <f>'１報告書'!L69</f>
        <v>0</v>
      </c>
      <c r="M70" s="113" t="s">
        <v>408</v>
      </c>
      <c r="R70" s="247">
        <f>'１報告書'!R69</f>
        <v>0</v>
      </c>
      <c r="S70" s="113" t="s">
        <v>760</v>
      </c>
      <c r="Z70" s="113" t="s">
        <v>86</v>
      </c>
      <c r="AA70" s="250">
        <f>'１報告書'!AA69</f>
        <v>0</v>
      </c>
      <c r="AB70" s="250"/>
      <c r="AC70" s="250"/>
      <c r="AD70" s="250"/>
      <c r="AE70" s="250"/>
      <c r="AF70" s="250"/>
      <c r="AG70" s="250"/>
      <c r="AH70" s="250"/>
      <c r="AI70" s="250"/>
      <c r="AJ70" s="250"/>
      <c r="AK70" s="250"/>
      <c r="AL70" s="250"/>
      <c r="AM70" s="250"/>
      <c r="AN70" s="113" t="s">
        <v>588</v>
      </c>
    </row>
    <row r="71" spans="1:40" ht="2.25" customHeight="1">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row>
    <row r="72" spans="1:40" ht="2.25" customHeight="1">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row>
    <row r="73" spans="1:40" ht="13.5" customHeight="1">
      <c r="A73" s="226" t="s">
        <v>53</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row>
    <row r="74" spans="1:40" ht="13.5" customHeight="1">
      <c r="B74" s="113" t="s">
        <v>242</v>
      </c>
      <c r="S74" s="222" t="s">
        <v>481</v>
      </c>
      <c r="T74" s="222"/>
      <c r="U74" s="250">
        <f>'１報告書'!U73</f>
        <v>0</v>
      </c>
      <c r="V74" s="250"/>
      <c r="W74" s="113" t="s">
        <v>310</v>
      </c>
      <c r="X74" s="250">
        <f>'１報告書'!X73</f>
        <v>0</v>
      </c>
      <c r="Y74" s="250"/>
      <c r="Z74" s="113" t="s">
        <v>248</v>
      </c>
      <c r="AA74" s="250">
        <f>'１報告書'!AA73</f>
        <v>0</v>
      </c>
      <c r="AB74" s="250"/>
      <c r="AC74" s="113" t="s">
        <v>761</v>
      </c>
      <c r="AD74" s="113" t="s">
        <v>764</v>
      </c>
    </row>
    <row r="75" spans="1:40" ht="13.5" customHeight="1">
      <c r="B75" s="113" t="s">
        <v>247</v>
      </c>
      <c r="O75" s="247">
        <f>'１報告書'!O74</f>
        <v>0</v>
      </c>
      <c r="P75" s="113" t="s">
        <v>340</v>
      </c>
      <c r="R75" s="113" t="s">
        <v>86</v>
      </c>
      <c r="S75" s="250">
        <f>'１報告書'!S74</f>
        <v>0</v>
      </c>
      <c r="T75" s="250"/>
      <c r="U75" s="250">
        <f>'１報告書'!U74</f>
        <v>0</v>
      </c>
      <c r="V75" s="250"/>
      <c r="W75" s="113" t="s">
        <v>310</v>
      </c>
      <c r="X75" s="250">
        <f>'１報告書'!X74</f>
        <v>0</v>
      </c>
      <c r="Y75" s="250"/>
      <c r="Z75" s="113" t="s">
        <v>248</v>
      </c>
      <c r="AA75" s="250">
        <f>'１報告書'!AA74</f>
        <v>0</v>
      </c>
      <c r="AB75" s="250"/>
      <c r="AC75" s="113" t="s">
        <v>761</v>
      </c>
      <c r="AD75" s="113" t="s">
        <v>922</v>
      </c>
      <c r="AG75" s="247">
        <f>'１報告書'!AG74</f>
        <v>0</v>
      </c>
      <c r="AH75" s="113" t="s">
        <v>218</v>
      </c>
    </row>
    <row r="76" spans="1:40" ht="2.25" customHeight="1"/>
    <row r="77" spans="1:40" ht="13.5" customHeight="1">
      <c r="B77" s="113" t="s">
        <v>249</v>
      </c>
      <c r="V77" s="247">
        <f>'１報告書'!V76</f>
        <v>0</v>
      </c>
      <c r="W77" s="113" t="s">
        <v>267</v>
      </c>
      <c r="Y77" s="257"/>
      <c r="AG77" s="247">
        <f>'１報告書'!AG76</f>
        <v>0</v>
      </c>
      <c r="AH77" s="113" t="s">
        <v>216</v>
      </c>
    </row>
    <row r="78" spans="1:40" ht="2.25" customHeight="1">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row>
    <row r="79" spans="1:40" ht="2.25" customHeight="1">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row>
    <row r="80" spans="1:40" ht="13.5" customHeight="1">
      <c r="A80" s="226" t="s">
        <v>883</v>
      </c>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row>
    <row r="81" spans="1:40" ht="12.75" customHeight="1">
      <c r="A81" s="226" t="s">
        <v>484</v>
      </c>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row>
    <row r="82" spans="1:40" ht="12.75" customHeight="1">
      <c r="B82" s="113" t="s">
        <v>732</v>
      </c>
      <c r="L82" s="250" t="str">
        <f>'１報告書'!L81</f>
        <v>　</v>
      </c>
      <c r="M82" s="250"/>
      <c r="N82" s="250"/>
      <c r="O82" s="250"/>
      <c r="P82" s="250"/>
      <c r="Q82" s="250"/>
      <c r="R82" s="250"/>
      <c r="S82" s="250"/>
      <c r="T82" s="250"/>
      <c r="U82" s="226" t="s">
        <v>86</v>
      </c>
      <c r="V82" s="250">
        <f>'１報告書'!V81</f>
        <v>0</v>
      </c>
      <c r="W82" s="250"/>
      <c r="X82" s="250"/>
      <c r="Y82" s="250"/>
      <c r="Z82" s="250"/>
      <c r="AA82" s="113" t="s">
        <v>871</v>
      </c>
      <c r="AF82" s="113" t="s">
        <v>363</v>
      </c>
      <c r="AG82" s="250">
        <f>'１報告書'!AG81</f>
        <v>0</v>
      </c>
      <c r="AH82" s="250"/>
      <c r="AI82" s="250"/>
      <c r="AJ82" s="250"/>
      <c r="AK82" s="250"/>
      <c r="AL82" s="251" t="s">
        <v>341</v>
      </c>
    </row>
    <row r="83" spans="1:40" ht="12.75" customHeight="1"/>
    <row r="84" spans="1:40" ht="12.75" customHeight="1">
      <c r="B84" s="113" t="s">
        <v>219</v>
      </c>
      <c r="L84" s="238">
        <f>'１報告書'!L83</f>
        <v>0</v>
      </c>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row>
    <row r="85" spans="1:40" ht="12.75" customHeight="1">
      <c r="B85" s="113" t="s">
        <v>272</v>
      </c>
      <c r="L85" s="238">
        <f>'１報告書'!L84</f>
        <v>0</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row>
    <row r="86" spans="1:40" ht="12.75" customHeight="1">
      <c r="B86" s="113" t="s">
        <v>208</v>
      </c>
      <c r="L86" s="238">
        <f>'１報告書'!L85</f>
        <v>0</v>
      </c>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row>
    <row r="87" spans="1:40" ht="12.75" customHeight="1">
      <c r="L87" s="251" t="s">
        <v>86</v>
      </c>
      <c r="M87" s="250">
        <f>'１報告書'!M86</f>
        <v>0</v>
      </c>
      <c r="N87" s="250"/>
      <c r="O87" s="113" t="s">
        <v>745</v>
      </c>
      <c r="U87" s="226" t="s">
        <v>86</v>
      </c>
      <c r="V87" s="250">
        <f>'１報告書'!V86</f>
        <v>0</v>
      </c>
      <c r="W87" s="250"/>
      <c r="X87" s="250"/>
      <c r="Y87" s="250"/>
      <c r="Z87" s="250"/>
      <c r="AA87" s="113" t="s">
        <v>213</v>
      </c>
      <c r="AF87" s="113" t="s">
        <v>343</v>
      </c>
      <c r="AG87" s="250">
        <f>'１報告書'!AG86</f>
        <v>0</v>
      </c>
      <c r="AH87" s="250"/>
      <c r="AI87" s="250"/>
      <c r="AJ87" s="250"/>
      <c r="AK87" s="250"/>
      <c r="AL87" s="251" t="s">
        <v>341</v>
      </c>
    </row>
    <row r="88" spans="1:40" ht="12.75" customHeight="1">
      <c r="B88" s="113" t="s">
        <v>345</v>
      </c>
      <c r="L88" s="238">
        <f>'１報告書'!L87</f>
        <v>0</v>
      </c>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row>
    <row r="89" spans="1:40" ht="12.75" customHeight="1">
      <c r="B89" s="113" t="s">
        <v>209</v>
      </c>
      <c r="L89" s="238">
        <f>'１報告書'!L88</f>
        <v>0</v>
      </c>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row>
    <row r="90" spans="1:40" ht="12.75" customHeight="1">
      <c r="B90" s="113" t="s">
        <v>347</v>
      </c>
      <c r="L90" s="238">
        <f>'１報告書'!L89</f>
        <v>0</v>
      </c>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row>
    <row r="91" spans="1:40" ht="12.75" customHeight="1">
      <c r="A91" s="226" t="s">
        <v>8</v>
      </c>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row>
    <row r="92" spans="1:40" ht="12.75" customHeight="1">
      <c r="B92" s="113" t="s">
        <v>732</v>
      </c>
      <c r="L92" s="250" t="str">
        <f>'１報告書'!L91</f>
        <v>　</v>
      </c>
      <c r="M92" s="250"/>
      <c r="N92" s="250"/>
      <c r="O92" s="250"/>
      <c r="P92" s="250"/>
      <c r="Q92" s="250"/>
      <c r="R92" s="250"/>
      <c r="S92" s="250"/>
      <c r="T92" s="250"/>
      <c r="U92" s="226" t="s">
        <v>86</v>
      </c>
      <c r="V92" s="250">
        <f>'１報告書'!V91</f>
        <v>0</v>
      </c>
      <c r="W92" s="250"/>
      <c r="X92" s="250"/>
      <c r="Y92" s="250"/>
      <c r="Z92" s="250"/>
      <c r="AA92" s="113" t="s">
        <v>871</v>
      </c>
      <c r="AF92" s="113" t="s">
        <v>363</v>
      </c>
      <c r="AG92" s="250">
        <f>'１報告書'!AG91</f>
        <v>0</v>
      </c>
      <c r="AH92" s="250"/>
      <c r="AI92" s="250"/>
      <c r="AJ92" s="250"/>
      <c r="AK92" s="250"/>
      <c r="AL92" s="251" t="s">
        <v>341</v>
      </c>
    </row>
    <row r="93" spans="1:40" ht="12.75" customHeight="1"/>
    <row r="94" spans="1:40" ht="12.75" customHeight="1">
      <c r="B94" s="113" t="s">
        <v>219</v>
      </c>
      <c r="L94" s="238">
        <f>'１報告書'!L93</f>
        <v>0</v>
      </c>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row>
    <row r="95" spans="1:40" ht="12.75" customHeight="1">
      <c r="B95" s="113" t="s">
        <v>272</v>
      </c>
      <c r="L95" s="238">
        <f>'１報告書'!L94</f>
        <v>0</v>
      </c>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row>
    <row r="96" spans="1:40" ht="12.75" customHeight="1">
      <c r="B96" s="113" t="s">
        <v>208</v>
      </c>
      <c r="L96" s="238">
        <f>'１報告書'!L95</f>
        <v>0</v>
      </c>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row>
    <row r="97" spans="1:40" ht="12.75" customHeight="1">
      <c r="L97" s="251" t="s">
        <v>86</v>
      </c>
      <c r="M97" s="250">
        <f>'１報告書'!M96</f>
        <v>0</v>
      </c>
      <c r="N97" s="250"/>
      <c r="O97" s="113" t="s">
        <v>745</v>
      </c>
      <c r="U97" s="226" t="s">
        <v>86</v>
      </c>
      <c r="V97" s="250">
        <f>'１報告書'!V96</f>
        <v>0</v>
      </c>
      <c r="W97" s="250"/>
      <c r="X97" s="250"/>
      <c r="Y97" s="250"/>
      <c r="Z97" s="250"/>
      <c r="AA97" s="113" t="s">
        <v>213</v>
      </c>
      <c r="AF97" s="113" t="s">
        <v>343</v>
      </c>
      <c r="AG97" s="250">
        <f>'１報告書'!AG96</f>
        <v>0</v>
      </c>
      <c r="AH97" s="250"/>
      <c r="AI97" s="250"/>
      <c r="AJ97" s="250"/>
      <c r="AK97" s="250"/>
      <c r="AL97" s="251" t="s">
        <v>341</v>
      </c>
    </row>
    <row r="98" spans="1:40" ht="12.75" customHeight="1">
      <c r="B98" s="113" t="s">
        <v>345</v>
      </c>
      <c r="L98" s="238">
        <f>'１報告書'!L97</f>
        <v>0</v>
      </c>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row>
    <row r="99" spans="1:40" ht="12.75" customHeight="1">
      <c r="B99" s="113" t="s">
        <v>209</v>
      </c>
      <c r="L99" s="238">
        <f>'１報告書'!L98</f>
        <v>0</v>
      </c>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row>
    <row r="100" spans="1:40" ht="12.75" customHeight="1">
      <c r="B100" s="113" t="s">
        <v>347</v>
      </c>
      <c r="L100" s="238">
        <f>'１報告書'!L99</f>
        <v>0</v>
      </c>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row>
    <row r="101" spans="1:40" ht="2.2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row>
    <row r="102" spans="1:40" ht="2.25" customHeight="1">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row>
    <row r="103" spans="1:40" ht="13.5" customHeight="1">
      <c r="A103" s="226" t="s">
        <v>884</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row>
    <row r="104" spans="1:40" ht="13.5" customHeight="1">
      <c r="B104" s="113" t="s">
        <v>250</v>
      </c>
      <c r="L104" s="247">
        <f>'１報告書'!L103</f>
        <v>0</v>
      </c>
      <c r="M104" s="113" t="s">
        <v>357</v>
      </c>
      <c r="X104" s="113" t="s">
        <v>86</v>
      </c>
      <c r="Y104" s="250">
        <f>'１報告書'!Y103</f>
        <v>0</v>
      </c>
      <c r="Z104" s="250"/>
      <c r="AA104" s="222" t="s">
        <v>350</v>
      </c>
      <c r="AB104" s="222"/>
      <c r="AC104" s="250">
        <f>'１報告書'!AC103</f>
        <v>0</v>
      </c>
      <c r="AD104" s="250"/>
      <c r="AE104" s="113" t="s">
        <v>64</v>
      </c>
    </row>
    <row r="105" spans="1:40" ht="2.25" customHeight="1">
      <c r="L105" s="252"/>
      <c r="Y105" s="252"/>
      <c r="Z105" s="252"/>
      <c r="AA105" s="226"/>
      <c r="AC105" s="252"/>
      <c r="AD105" s="252"/>
    </row>
    <row r="106" spans="1:40" ht="13.5" customHeight="1">
      <c r="L106" s="247">
        <f>'１報告書'!L105</f>
        <v>0</v>
      </c>
      <c r="M106" s="226" t="s">
        <v>766</v>
      </c>
      <c r="N106" s="226"/>
      <c r="O106" s="226"/>
      <c r="P106" s="226"/>
      <c r="Q106" s="226"/>
      <c r="X106" s="113" t="s">
        <v>86</v>
      </c>
      <c r="Y106" s="250">
        <f>'１報告書'!Y105</f>
        <v>0</v>
      </c>
      <c r="Z106" s="250"/>
      <c r="AA106" s="222" t="s">
        <v>350</v>
      </c>
      <c r="AB106" s="222"/>
      <c r="AC106" s="250">
        <f>'１報告書'!AC105</f>
        <v>0</v>
      </c>
      <c r="AD106" s="250"/>
      <c r="AE106" s="113" t="s">
        <v>64</v>
      </c>
    </row>
    <row r="107" spans="1:40" ht="2.25" customHeight="1">
      <c r="L107" s="252"/>
      <c r="M107" s="226"/>
      <c r="N107" s="226"/>
      <c r="O107" s="226"/>
      <c r="P107" s="226"/>
      <c r="Q107" s="226"/>
      <c r="Y107" s="252"/>
      <c r="Z107" s="252"/>
      <c r="AA107" s="226"/>
      <c r="AC107" s="252"/>
      <c r="AD107" s="252"/>
    </row>
    <row r="108" spans="1:40" ht="13.5" customHeight="1">
      <c r="L108" s="247">
        <f>'１報告書'!L107</f>
        <v>0</v>
      </c>
      <c r="M108" s="113" t="s">
        <v>757</v>
      </c>
      <c r="X108" s="113" t="s">
        <v>86</v>
      </c>
      <c r="Y108" s="250">
        <f>'１報告書'!Y107</f>
        <v>0</v>
      </c>
      <c r="Z108" s="250"/>
      <c r="AA108" s="222" t="s">
        <v>350</v>
      </c>
      <c r="AB108" s="222"/>
      <c r="AC108" s="250">
        <f>'１報告書'!AC107</f>
        <v>0</v>
      </c>
      <c r="AD108" s="250"/>
      <c r="AE108" s="113" t="s">
        <v>64</v>
      </c>
    </row>
    <row r="109" spans="1:40" ht="2.25" customHeight="1">
      <c r="L109" s="252"/>
      <c r="Y109" s="252"/>
      <c r="Z109" s="252"/>
      <c r="AA109" s="226"/>
      <c r="AC109" s="252"/>
      <c r="AD109" s="252"/>
    </row>
    <row r="110" spans="1:40" ht="13.5" customHeight="1">
      <c r="L110" s="247">
        <f>'１報告書'!L109</f>
        <v>0</v>
      </c>
      <c r="M110" s="113" t="s">
        <v>425</v>
      </c>
      <c r="X110" s="113" t="s">
        <v>86</v>
      </c>
      <c r="Y110" s="250">
        <f>'１報告書'!Y109</f>
        <v>0</v>
      </c>
      <c r="Z110" s="250"/>
      <c r="AA110" s="222" t="s">
        <v>350</v>
      </c>
      <c r="AB110" s="222"/>
      <c r="AC110" s="250">
        <f>'１報告書'!AC109</f>
        <v>0</v>
      </c>
      <c r="AD110" s="250"/>
      <c r="AE110" s="113" t="s">
        <v>64</v>
      </c>
      <c r="AG110" s="247">
        <f>'１報告書'!AG109</f>
        <v>0</v>
      </c>
      <c r="AH110" s="113" t="s">
        <v>257</v>
      </c>
    </row>
    <row r="111" spans="1:40" ht="2.25" customHeight="1">
      <c r="L111" s="252"/>
      <c r="Y111" s="252"/>
      <c r="Z111" s="252"/>
      <c r="AC111" s="252"/>
      <c r="AD111" s="252"/>
      <c r="AG111" s="273"/>
    </row>
    <row r="112" spans="1:40" ht="13.5" customHeight="1">
      <c r="B112" s="113" t="s">
        <v>254</v>
      </c>
      <c r="L112" s="247">
        <f>'１報告書'!L111</f>
        <v>0</v>
      </c>
      <c r="M112" s="113" t="s">
        <v>357</v>
      </c>
      <c r="X112" s="113" t="s">
        <v>86</v>
      </c>
      <c r="Y112" s="250">
        <f>'１報告書'!Y111</f>
        <v>0</v>
      </c>
      <c r="Z112" s="250"/>
      <c r="AA112" s="222" t="s">
        <v>350</v>
      </c>
      <c r="AB112" s="222"/>
      <c r="AC112" s="250">
        <f>'１報告書'!AC111</f>
        <v>0</v>
      </c>
      <c r="AD112" s="250"/>
      <c r="AE112" s="113" t="s">
        <v>64</v>
      </c>
      <c r="AG112" s="273"/>
    </row>
    <row r="113" spans="1:40" ht="2.25" customHeight="1">
      <c r="L113" s="252"/>
      <c r="Y113" s="252"/>
      <c r="Z113" s="252"/>
      <c r="AA113" s="226"/>
      <c r="AC113" s="252"/>
      <c r="AD113" s="252"/>
      <c r="AG113" s="273"/>
    </row>
    <row r="114" spans="1:40" ht="13.5" customHeight="1">
      <c r="L114" s="247">
        <f>'１報告書'!L113</f>
        <v>0</v>
      </c>
      <c r="M114" s="226" t="s">
        <v>766</v>
      </c>
      <c r="N114" s="226"/>
      <c r="O114" s="226"/>
      <c r="P114" s="226"/>
      <c r="Q114" s="226"/>
      <c r="X114" s="113" t="s">
        <v>86</v>
      </c>
      <c r="Y114" s="250">
        <f>'１報告書'!Y113</f>
        <v>0</v>
      </c>
      <c r="Z114" s="250"/>
      <c r="AA114" s="222" t="s">
        <v>350</v>
      </c>
      <c r="AB114" s="222"/>
      <c r="AC114" s="250">
        <f>'１報告書'!AC113</f>
        <v>0</v>
      </c>
      <c r="AD114" s="250"/>
      <c r="AE114" s="113" t="s">
        <v>64</v>
      </c>
      <c r="AG114" s="273"/>
    </row>
    <row r="115" spans="1:40" ht="2.25" customHeight="1">
      <c r="L115" s="252"/>
      <c r="Y115" s="252"/>
      <c r="Z115" s="252"/>
      <c r="AA115" s="226"/>
      <c r="AC115" s="252"/>
      <c r="AD115" s="252"/>
      <c r="AG115" s="273"/>
    </row>
    <row r="116" spans="1:40" ht="13.5" customHeight="1">
      <c r="L116" s="247">
        <f>'１報告書'!L115</f>
        <v>0</v>
      </c>
      <c r="M116" s="113" t="s">
        <v>425</v>
      </c>
      <c r="X116" s="113" t="s">
        <v>86</v>
      </c>
      <c r="Y116" s="250">
        <f>'１報告書'!Y115</f>
        <v>0</v>
      </c>
      <c r="Z116" s="250"/>
      <c r="AA116" s="222" t="s">
        <v>350</v>
      </c>
      <c r="AB116" s="222"/>
      <c r="AC116" s="250">
        <f>'１報告書'!AC115</f>
        <v>0</v>
      </c>
      <c r="AD116" s="250"/>
      <c r="AE116" s="113" t="s">
        <v>64</v>
      </c>
      <c r="AG116" s="247">
        <f>'１報告書'!AG115</f>
        <v>0</v>
      </c>
      <c r="AH116" s="113" t="s">
        <v>257</v>
      </c>
    </row>
    <row r="117" spans="1:40" ht="2.25" customHeight="1">
      <c r="L117" s="252"/>
      <c r="Y117" s="252"/>
      <c r="Z117" s="252"/>
      <c r="AC117" s="252"/>
      <c r="AD117" s="252"/>
      <c r="AG117" s="273"/>
    </row>
    <row r="118" spans="1:40" ht="13.5" customHeight="1">
      <c r="B118" s="113" t="s">
        <v>474</v>
      </c>
      <c r="L118" s="247">
        <f>'１報告書'!L117</f>
        <v>0</v>
      </c>
      <c r="M118" s="113" t="s">
        <v>357</v>
      </c>
      <c r="X118" s="113" t="s">
        <v>86</v>
      </c>
      <c r="Y118" s="250">
        <f>'１報告書'!Y117</f>
        <v>0</v>
      </c>
      <c r="Z118" s="250"/>
      <c r="AA118" s="222" t="s">
        <v>350</v>
      </c>
      <c r="AB118" s="222"/>
      <c r="AC118" s="250">
        <f>'１報告書'!AC117</f>
        <v>0</v>
      </c>
      <c r="AD118" s="250"/>
      <c r="AE118" s="113" t="s">
        <v>64</v>
      </c>
      <c r="AG118" s="273"/>
    </row>
    <row r="119" spans="1:40" ht="2.25" customHeight="1">
      <c r="L119" s="252"/>
      <c r="X119" s="226"/>
      <c r="Y119" s="252"/>
      <c r="Z119" s="252"/>
      <c r="AC119" s="252"/>
      <c r="AD119" s="252"/>
      <c r="AG119" s="273"/>
    </row>
    <row r="120" spans="1:40" ht="13.5" customHeight="1">
      <c r="L120" s="247">
        <f>'１報告書'!L119</f>
        <v>0</v>
      </c>
      <c r="M120" s="226" t="s">
        <v>766</v>
      </c>
      <c r="N120" s="226"/>
      <c r="O120" s="226"/>
      <c r="P120" s="226"/>
      <c r="Q120" s="226"/>
      <c r="X120" s="113" t="s">
        <v>86</v>
      </c>
      <c r="Y120" s="250">
        <f>'１報告書'!Y119</f>
        <v>0</v>
      </c>
      <c r="Z120" s="250"/>
      <c r="AA120" s="222" t="s">
        <v>350</v>
      </c>
      <c r="AB120" s="222"/>
      <c r="AC120" s="250">
        <f>'１報告書'!AC119</f>
        <v>0</v>
      </c>
      <c r="AD120" s="250"/>
      <c r="AE120" s="113" t="s">
        <v>64</v>
      </c>
      <c r="AG120" s="273"/>
    </row>
    <row r="121" spans="1:40" ht="2.25" customHeight="1">
      <c r="L121" s="252"/>
      <c r="M121" s="226"/>
      <c r="N121" s="226"/>
      <c r="O121" s="226"/>
      <c r="P121" s="226"/>
      <c r="Q121" s="226"/>
      <c r="X121" s="226"/>
      <c r="Y121" s="252"/>
      <c r="Z121" s="252"/>
      <c r="AC121" s="252"/>
      <c r="AD121" s="252"/>
      <c r="AG121" s="273"/>
    </row>
    <row r="122" spans="1:40" ht="13.5" customHeight="1">
      <c r="L122" s="247">
        <f>'１報告書'!L121</f>
        <v>0</v>
      </c>
      <c r="M122" s="113" t="s">
        <v>757</v>
      </c>
      <c r="X122" s="113" t="s">
        <v>86</v>
      </c>
      <c r="Y122" s="250">
        <f>'１報告書'!Y121</f>
        <v>0</v>
      </c>
      <c r="Z122" s="250"/>
      <c r="AA122" s="222" t="s">
        <v>350</v>
      </c>
      <c r="AB122" s="222"/>
      <c r="AC122" s="250">
        <f>'１報告書'!AC121</f>
        <v>0</v>
      </c>
      <c r="AD122" s="250"/>
      <c r="AE122" s="113" t="s">
        <v>64</v>
      </c>
      <c r="AG122" s="273"/>
    </row>
    <row r="123" spans="1:40" ht="2.25" customHeight="1">
      <c r="L123" s="252"/>
      <c r="Y123" s="252"/>
      <c r="Z123" s="252"/>
      <c r="AB123" s="222"/>
      <c r="AC123" s="252"/>
      <c r="AD123" s="252"/>
      <c r="AG123" s="273"/>
    </row>
    <row r="124" spans="1:40" ht="13.5" customHeight="1">
      <c r="L124" s="247">
        <f>'１報告書'!L123</f>
        <v>0</v>
      </c>
      <c r="M124" s="113" t="s">
        <v>425</v>
      </c>
      <c r="X124" s="113" t="s">
        <v>86</v>
      </c>
      <c r="Y124" s="250">
        <f>'１報告書'!Y123</f>
        <v>0</v>
      </c>
      <c r="Z124" s="250"/>
      <c r="AA124" s="222" t="s">
        <v>350</v>
      </c>
      <c r="AB124" s="222"/>
      <c r="AC124" s="250">
        <f>'１報告書'!AC123</f>
        <v>0</v>
      </c>
      <c r="AD124" s="250"/>
      <c r="AE124" s="113" t="s">
        <v>64</v>
      </c>
      <c r="AG124" s="247">
        <f>'１報告書'!AG123</f>
        <v>0</v>
      </c>
      <c r="AH124" s="113" t="s">
        <v>257</v>
      </c>
    </row>
    <row r="125" spans="1:40" ht="2.25" customHeight="1">
      <c r="AA125" s="222"/>
      <c r="AB125" s="222"/>
    </row>
    <row r="126" spans="1:40" ht="13.5" customHeight="1">
      <c r="B126" s="113" t="s">
        <v>768</v>
      </c>
      <c r="T126" s="247">
        <f>'１報告書'!T125</f>
        <v>0</v>
      </c>
      <c r="U126" s="113" t="s">
        <v>586</v>
      </c>
      <c r="AG126" s="247">
        <f>'１報告書'!AG125</f>
        <v>0</v>
      </c>
      <c r="AH126" s="113" t="s">
        <v>257</v>
      </c>
    </row>
    <row r="127" spans="1:40" ht="2.25" customHeight="1">
      <c r="A127" s="224"/>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row>
    <row r="128" spans="1:40" ht="2.25" customHeight="1">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row>
    <row r="129" spans="1:40" s="115" customFormat="1" ht="7.5" customHeight="1">
      <c r="A129" s="221" t="str">
        <f>旭川市用!A3</f>
        <v>R7.7.1ver</v>
      </c>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row>
    <row r="130" spans="1:40" ht="13.5" customHeight="1">
      <c r="A130" s="226" t="s">
        <v>891</v>
      </c>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row>
    <row r="131" spans="1:40" ht="12.75" customHeight="1">
      <c r="A131" s="226" t="s">
        <v>484</v>
      </c>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row>
    <row r="132" spans="1:40" ht="12.75" customHeight="1">
      <c r="B132" s="113" t="s">
        <v>732</v>
      </c>
      <c r="L132" s="250">
        <f>'１報告書'!L145</f>
        <v>0</v>
      </c>
      <c r="M132" s="250"/>
      <c r="N132" s="250"/>
      <c r="O132" s="250"/>
      <c r="P132" s="250"/>
      <c r="Q132" s="250"/>
      <c r="R132" s="250"/>
      <c r="S132" s="250"/>
      <c r="T132" s="250"/>
      <c r="U132" s="226" t="s">
        <v>86</v>
      </c>
      <c r="V132" s="250">
        <f>'１報告書'!V145</f>
        <v>0</v>
      </c>
      <c r="W132" s="250"/>
      <c r="X132" s="250"/>
      <c r="Y132" s="250"/>
      <c r="Z132" s="250"/>
      <c r="AA132" s="113" t="s">
        <v>871</v>
      </c>
      <c r="AF132" s="113" t="s">
        <v>363</v>
      </c>
      <c r="AG132" s="250">
        <f>'１報告書'!AG145</f>
        <v>0</v>
      </c>
      <c r="AH132" s="250"/>
      <c r="AI132" s="250"/>
      <c r="AJ132" s="250"/>
      <c r="AK132" s="250"/>
      <c r="AL132" s="251" t="s">
        <v>341</v>
      </c>
    </row>
    <row r="133" spans="1:40" ht="12.75" customHeight="1"/>
    <row r="134" spans="1:40" ht="12.75" customHeight="1">
      <c r="B134" s="113" t="s">
        <v>219</v>
      </c>
      <c r="L134" s="238">
        <f>'１報告書'!L147</f>
        <v>0</v>
      </c>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row>
    <row r="135" spans="1:40" ht="12.75" customHeight="1">
      <c r="B135" s="113" t="s">
        <v>272</v>
      </c>
      <c r="L135" s="238">
        <f>'１報告書'!L148</f>
        <v>0</v>
      </c>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row>
    <row r="136" spans="1:40" ht="12.75" customHeight="1">
      <c r="B136" s="113" t="s">
        <v>208</v>
      </c>
      <c r="L136" s="238">
        <f>'１報告書'!L149</f>
        <v>0</v>
      </c>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row>
    <row r="137" spans="1:40" ht="12.75" customHeight="1">
      <c r="L137" s="251" t="s">
        <v>86</v>
      </c>
      <c r="M137" s="250">
        <f>'１報告書'!M150</f>
        <v>0</v>
      </c>
      <c r="N137" s="250"/>
      <c r="O137" s="113" t="s">
        <v>745</v>
      </c>
      <c r="U137" s="226" t="s">
        <v>86</v>
      </c>
      <c r="V137" s="250">
        <f>'１報告書'!V150</f>
        <v>0</v>
      </c>
      <c r="W137" s="250"/>
      <c r="X137" s="250"/>
      <c r="Y137" s="250"/>
      <c r="Z137" s="250"/>
      <c r="AA137" s="113" t="s">
        <v>213</v>
      </c>
      <c r="AF137" s="113" t="s">
        <v>343</v>
      </c>
      <c r="AG137" s="250">
        <f>'１報告書'!AG150</f>
        <v>0</v>
      </c>
      <c r="AH137" s="250"/>
      <c r="AI137" s="250"/>
      <c r="AJ137" s="250"/>
      <c r="AK137" s="250"/>
      <c r="AL137" s="251" t="s">
        <v>341</v>
      </c>
    </row>
    <row r="138" spans="1:40" ht="12.75" customHeight="1">
      <c r="B138" s="113" t="s">
        <v>345</v>
      </c>
      <c r="L138" s="238">
        <f>'１報告書'!L151</f>
        <v>0</v>
      </c>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row>
    <row r="139" spans="1:40" ht="12.75" customHeight="1">
      <c r="B139" s="113" t="s">
        <v>209</v>
      </c>
      <c r="L139" s="238">
        <f>'１報告書'!L152</f>
        <v>0</v>
      </c>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row>
    <row r="140" spans="1:40" ht="12.75" customHeight="1">
      <c r="B140" s="113" t="s">
        <v>347</v>
      </c>
      <c r="L140" s="238">
        <f>'１報告書'!L153</f>
        <v>0</v>
      </c>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row>
    <row r="141" spans="1:40" ht="12.75" customHeight="1">
      <c r="A141" s="226" t="s">
        <v>8</v>
      </c>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row>
    <row r="142" spans="1:40" ht="12.75" customHeight="1">
      <c r="B142" s="113" t="s">
        <v>732</v>
      </c>
      <c r="L142" s="250">
        <f>'１報告書'!L155</f>
        <v>0</v>
      </c>
      <c r="M142" s="250"/>
      <c r="N142" s="250"/>
      <c r="O142" s="250"/>
      <c r="P142" s="250"/>
      <c r="Q142" s="250"/>
      <c r="R142" s="250"/>
      <c r="S142" s="250"/>
      <c r="T142" s="250"/>
      <c r="U142" s="226" t="s">
        <v>86</v>
      </c>
      <c r="V142" s="250">
        <f>'１報告書'!V155</f>
        <v>0</v>
      </c>
      <c r="W142" s="250"/>
      <c r="X142" s="250"/>
      <c r="Y142" s="250"/>
      <c r="Z142" s="250"/>
      <c r="AA142" s="113" t="s">
        <v>871</v>
      </c>
      <c r="AF142" s="113" t="s">
        <v>363</v>
      </c>
      <c r="AG142" s="250">
        <f>'１報告書'!AG155</f>
        <v>0</v>
      </c>
      <c r="AH142" s="250"/>
      <c r="AI142" s="250"/>
      <c r="AJ142" s="250"/>
      <c r="AK142" s="250"/>
      <c r="AL142" s="251" t="s">
        <v>341</v>
      </c>
    </row>
    <row r="143" spans="1:40" ht="12.75" customHeight="1"/>
    <row r="144" spans="1:40" ht="12.75" customHeight="1">
      <c r="B144" s="113" t="s">
        <v>219</v>
      </c>
      <c r="L144" s="238">
        <f>'１報告書'!L157</f>
        <v>0</v>
      </c>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row>
    <row r="145" spans="1:40" ht="12.75" customHeight="1">
      <c r="B145" s="113" t="s">
        <v>272</v>
      </c>
      <c r="L145" s="238">
        <f>'１報告書'!L158</f>
        <v>0</v>
      </c>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row>
    <row r="146" spans="1:40" ht="12.75" customHeight="1">
      <c r="B146" s="113" t="s">
        <v>208</v>
      </c>
      <c r="L146" s="238">
        <f>'１報告書'!L159</f>
        <v>0</v>
      </c>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row>
    <row r="147" spans="1:40" ht="12.75" customHeight="1">
      <c r="L147" s="251" t="s">
        <v>86</v>
      </c>
      <c r="M147" s="250">
        <f>'１報告書'!M160</f>
        <v>0</v>
      </c>
      <c r="N147" s="250"/>
      <c r="O147" s="113" t="s">
        <v>745</v>
      </c>
      <c r="U147" s="226" t="s">
        <v>86</v>
      </c>
      <c r="V147" s="250">
        <f>'１報告書'!V160</f>
        <v>0</v>
      </c>
      <c r="W147" s="250"/>
      <c r="X147" s="250"/>
      <c r="Y147" s="250"/>
      <c r="Z147" s="250"/>
      <c r="AA147" s="113" t="s">
        <v>213</v>
      </c>
      <c r="AF147" s="113" t="s">
        <v>343</v>
      </c>
      <c r="AG147" s="250">
        <f>'１報告書'!AG160</f>
        <v>0</v>
      </c>
      <c r="AH147" s="250"/>
      <c r="AI147" s="250"/>
      <c r="AJ147" s="250"/>
      <c r="AK147" s="250"/>
      <c r="AL147" s="251" t="s">
        <v>341</v>
      </c>
    </row>
    <row r="148" spans="1:40" ht="12.75" customHeight="1">
      <c r="B148" s="113" t="s">
        <v>345</v>
      </c>
      <c r="L148" s="238">
        <f>'１報告書'!L161</f>
        <v>0</v>
      </c>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row>
    <row r="149" spans="1:40" ht="12.75" customHeight="1">
      <c r="B149" s="113" t="s">
        <v>209</v>
      </c>
      <c r="L149" s="238">
        <f>'１報告書'!L162</f>
        <v>0</v>
      </c>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row>
    <row r="150" spans="1:40" ht="12.75" customHeight="1">
      <c r="B150" s="113" t="s">
        <v>347</v>
      </c>
      <c r="L150" s="238">
        <f>'１報告書'!L163</f>
        <v>0</v>
      </c>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row>
    <row r="151" spans="1:40" ht="2.25" customHeight="1">
      <c r="A151" s="224"/>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row>
    <row r="152" spans="1:40" ht="2.25" customHeight="1">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row>
    <row r="153" spans="1:40" ht="13.5" customHeight="1">
      <c r="A153" s="226" t="s">
        <v>893</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row>
    <row r="154" spans="1:40" ht="13.5" customHeight="1">
      <c r="B154" s="113" t="s">
        <v>187</v>
      </c>
      <c r="P154" s="247">
        <f>'１報告書'!P167</f>
        <v>0</v>
      </c>
      <c r="Q154" s="254" t="s">
        <v>176</v>
      </c>
      <c r="T154" s="254"/>
      <c r="U154" s="254"/>
      <c r="V154" s="254"/>
      <c r="W154" s="254"/>
      <c r="X154" s="254"/>
      <c r="Y154" s="113" t="s">
        <v>86</v>
      </c>
      <c r="Z154" s="250">
        <f>'１報告書'!Z167</f>
        <v>0</v>
      </c>
      <c r="AA154" s="113" t="s">
        <v>874</v>
      </c>
      <c r="AC154" s="247">
        <f>'１報告書'!AC167</f>
        <v>0</v>
      </c>
      <c r="AD154" s="127" t="s">
        <v>769</v>
      </c>
      <c r="AK154" s="113" t="s">
        <v>86</v>
      </c>
      <c r="AL154" s="250">
        <f>'１報告書'!AL167</f>
        <v>0</v>
      </c>
      <c r="AM154" s="113" t="s">
        <v>874</v>
      </c>
    </row>
    <row r="155" spans="1:40" ht="2.25" customHeight="1"/>
    <row r="156" spans="1:40" ht="13.5" customHeight="1">
      <c r="P156" s="247">
        <f>'１報告書'!P169</f>
        <v>0</v>
      </c>
      <c r="Q156" s="254" t="s">
        <v>397</v>
      </c>
      <c r="T156" s="254"/>
      <c r="U156" s="254"/>
      <c r="V156" s="254"/>
      <c r="W156" s="254"/>
      <c r="X156" s="254"/>
      <c r="AC156" s="264">
        <f>'１報告書'!AC169</f>
        <v>0</v>
      </c>
      <c r="AD156" s="113" t="s">
        <v>256</v>
      </c>
      <c r="AG156" s="113" t="s">
        <v>320</v>
      </c>
      <c r="AH156" s="250">
        <f>'１報告書'!AH169</f>
        <v>0</v>
      </c>
      <c r="AI156" s="250"/>
      <c r="AJ156" s="250"/>
      <c r="AK156" s="250"/>
      <c r="AL156" s="250"/>
      <c r="AM156" s="250"/>
      <c r="AN156" s="113" t="s">
        <v>588</v>
      </c>
    </row>
    <row r="157" spans="1:40" ht="2.25" customHeight="1"/>
    <row r="158" spans="1:40" ht="13.5" customHeight="1">
      <c r="B158" s="113" t="s">
        <v>295</v>
      </c>
      <c r="U158" s="247">
        <f>'１報告書'!U171</f>
        <v>0</v>
      </c>
      <c r="V158" s="113" t="s">
        <v>393</v>
      </c>
      <c r="Y158" s="113" t="s">
        <v>86</v>
      </c>
      <c r="Z158" s="250">
        <f>'１報告書'!Z171</f>
        <v>0</v>
      </c>
      <c r="AA158" s="250"/>
      <c r="AB158" s="113" t="s">
        <v>870</v>
      </c>
      <c r="AE158" s="247">
        <f>'１報告書'!AE171</f>
        <v>0</v>
      </c>
      <c r="AF158" s="113" t="s">
        <v>509</v>
      </c>
      <c r="AI158" s="113" t="s">
        <v>86</v>
      </c>
      <c r="AJ158" s="250">
        <f>'１報告書'!AJ171</f>
        <v>0</v>
      </c>
      <c r="AK158" s="250"/>
      <c r="AL158" s="113" t="s">
        <v>870</v>
      </c>
    </row>
    <row r="159" spans="1:40" ht="2.25" customHeight="1">
      <c r="U159" s="252"/>
      <c r="Z159" s="252"/>
      <c r="AA159" s="252"/>
      <c r="AE159" s="252"/>
      <c r="AJ159" s="273"/>
      <c r="AK159" s="273"/>
    </row>
    <row r="160" spans="1:40" ht="13.5" customHeight="1">
      <c r="U160" s="247">
        <f>'１報告書'!U173</f>
        <v>0</v>
      </c>
      <c r="V160" s="113" t="s">
        <v>858</v>
      </c>
      <c r="Y160" s="113" t="s">
        <v>86</v>
      </c>
      <c r="Z160" s="250">
        <f>'１報告書'!Z173</f>
        <v>0</v>
      </c>
      <c r="AA160" s="250"/>
      <c r="AB160" s="113" t="s">
        <v>870</v>
      </c>
      <c r="AE160" s="247">
        <f>'１報告書'!AE173</f>
        <v>0</v>
      </c>
      <c r="AF160" s="113" t="s">
        <v>257</v>
      </c>
      <c r="AJ160" s="273"/>
      <c r="AK160" s="273"/>
      <c r="AN160" s="226"/>
    </row>
    <row r="161" spans="1:40" ht="2.25" customHeight="1">
      <c r="U161" s="252"/>
      <c r="Z161" s="252"/>
      <c r="AA161" s="252"/>
      <c r="AE161" s="252"/>
      <c r="AJ161" s="273"/>
      <c r="AK161" s="273"/>
    </row>
    <row r="162" spans="1:40" ht="13.5" customHeight="1">
      <c r="B162" s="237" t="s">
        <v>145</v>
      </c>
      <c r="U162" s="247">
        <f>'１報告書'!U175</f>
        <v>0</v>
      </c>
      <c r="V162" s="113" t="s">
        <v>393</v>
      </c>
      <c r="Y162" s="113" t="s">
        <v>86</v>
      </c>
      <c r="Z162" s="250">
        <f>'１報告書'!Z175</f>
        <v>0</v>
      </c>
      <c r="AA162" s="250"/>
      <c r="AB162" s="113" t="s">
        <v>870</v>
      </c>
      <c r="AE162" s="247">
        <f>'１報告書'!AE175</f>
        <v>0</v>
      </c>
      <c r="AF162" s="113" t="s">
        <v>509</v>
      </c>
      <c r="AI162" s="113" t="s">
        <v>86</v>
      </c>
      <c r="AJ162" s="250">
        <f>'１報告書'!AJ175</f>
        <v>0</v>
      </c>
      <c r="AK162" s="250"/>
      <c r="AL162" s="113" t="s">
        <v>870</v>
      </c>
    </row>
    <row r="163" spans="1:40" ht="2.25" customHeight="1">
      <c r="U163" s="252"/>
      <c r="Z163" s="252"/>
      <c r="AA163" s="252"/>
      <c r="AE163" s="252"/>
      <c r="AJ163" s="273"/>
      <c r="AK163" s="273"/>
    </row>
    <row r="164" spans="1:40" ht="13.5" customHeight="1">
      <c r="U164" s="247">
        <f>'１報告書'!U177</f>
        <v>0</v>
      </c>
      <c r="V164" s="113" t="s">
        <v>858</v>
      </c>
      <c r="Y164" s="113" t="s">
        <v>86</v>
      </c>
      <c r="Z164" s="250">
        <f>'１報告書'!Z177</f>
        <v>0</v>
      </c>
      <c r="AA164" s="250"/>
      <c r="AB164" s="113" t="s">
        <v>870</v>
      </c>
      <c r="AE164" s="247">
        <f>'１報告書'!AE177</f>
        <v>0</v>
      </c>
      <c r="AF164" s="113" t="s">
        <v>257</v>
      </c>
      <c r="AJ164" s="273"/>
      <c r="AK164" s="273"/>
      <c r="AN164" s="226"/>
    </row>
    <row r="165" spans="1:40" ht="2.25" customHeight="1">
      <c r="U165" s="252"/>
      <c r="Z165" s="252"/>
      <c r="AA165" s="252"/>
      <c r="AE165" s="252"/>
      <c r="AJ165" s="273"/>
      <c r="AK165" s="273"/>
    </row>
    <row r="166" spans="1:40" ht="13.5" customHeight="1">
      <c r="B166" s="237" t="s">
        <v>591</v>
      </c>
      <c r="U166" s="247">
        <f>'１報告書'!U179</f>
        <v>0</v>
      </c>
      <c r="V166" s="113" t="s">
        <v>393</v>
      </c>
      <c r="Y166" s="113" t="s">
        <v>86</v>
      </c>
      <c r="Z166" s="250">
        <f>'１報告書'!Z179</f>
        <v>0</v>
      </c>
      <c r="AA166" s="250"/>
      <c r="AB166" s="113" t="s">
        <v>870</v>
      </c>
      <c r="AE166" s="247">
        <f>'１報告書'!AE179</f>
        <v>0</v>
      </c>
      <c r="AF166" s="113" t="s">
        <v>509</v>
      </c>
      <c r="AI166" s="113" t="s">
        <v>86</v>
      </c>
      <c r="AJ166" s="250">
        <f>'１報告書'!AJ179</f>
        <v>0</v>
      </c>
      <c r="AK166" s="250"/>
      <c r="AL166" s="113" t="s">
        <v>870</v>
      </c>
    </row>
    <row r="167" spans="1:40" ht="2.25" customHeight="1">
      <c r="U167" s="252"/>
      <c r="Z167" s="252"/>
      <c r="AA167" s="252"/>
      <c r="AE167" s="252"/>
      <c r="AJ167" s="273"/>
      <c r="AK167" s="273"/>
    </row>
    <row r="168" spans="1:40" ht="13.5" customHeight="1">
      <c r="U168" s="247">
        <f>'１報告書'!U181</f>
        <v>0</v>
      </c>
      <c r="V168" s="113" t="s">
        <v>858</v>
      </c>
      <c r="Y168" s="113" t="s">
        <v>86</v>
      </c>
      <c r="Z168" s="250">
        <f>'１報告書'!Z181</f>
        <v>0</v>
      </c>
      <c r="AA168" s="250"/>
      <c r="AB168" s="113" t="s">
        <v>870</v>
      </c>
      <c r="AE168" s="247">
        <f>'１報告書'!AE181</f>
        <v>0</v>
      </c>
      <c r="AF168" s="113" t="s">
        <v>257</v>
      </c>
      <c r="AJ168" s="273"/>
      <c r="AK168" s="273"/>
      <c r="AN168" s="226"/>
    </row>
    <row r="169" spans="1:40" ht="2.25" customHeight="1">
      <c r="U169" s="252"/>
      <c r="Z169" s="252"/>
      <c r="AA169" s="252"/>
      <c r="AE169" s="252"/>
      <c r="AJ169" s="273"/>
      <c r="AK169" s="273"/>
    </row>
    <row r="170" spans="1:40" ht="13.5" customHeight="1">
      <c r="B170" s="113" t="s">
        <v>362</v>
      </c>
      <c r="U170" s="247">
        <f>'１報告書'!U183</f>
        <v>0</v>
      </c>
      <c r="V170" s="113" t="s">
        <v>393</v>
      </c>
      <c r="Y170" s="113" t="s">
        <v>86</v>
      </c>
      <c r="Z170" s="250">
        <f>'１報告書'!Z183</f>
        <v>0</v>
      </c>
      <c r="AA170" s="250"/>
      <c r="AB170" s="113" t="s">
        <v>870</v>
      </c>
      <c r="AE170" s="247">
        <f>'１報告書'!AE183</f>
        <v>0</v>
      </c>
      <c r="AF170" s="113" t="s">
        <v>509</v>
      </c>
      <c r="AI170" s="113" t="s">
        <v>86</v>
      </c>
      <c r="AJ170" s="250">
        <f>'１報告書'!AJ183</f>
        <v>0</v>
      </c>
      <c r="AK170" s="250"/>
      <c r="AL170" s="113" t="s">
        <v>870</v>
      </c>
    </row>
    <row r="171" spans="1:40" ht="2.25" customHeight="1">
      <c r="AE171" s="252"/>
    </row>
    <row r="172" spans="1:40" ht="13.5" customHeight="1">
      <c r="AE172" s="247">
        <f>'１報告書'!AE185</f>
        <v>0</v>
      </c>
      <c r="AF172" s="113" t="s">
        <v>257</v>
      </c>
    </row>
    <row r="173" spans="1:40" ht="2.25" customHeight="1">
      <c r="AE173" s="271"/>
    </row>
    <row r="174" spans="1:40" ht="13.5" customHeight="1">
      <c r="B174" s="113" t="s">
        <v>770</v>
      </c>
      <c r="I174" s="247">
        <f>'１報告書'!I187</f>
        <v>0</v>
      </c>
      <c r="J174" s="113" t="s">
        <v>258</v>
      </c>
      <c r="M174" s="247">
        <f>'１報告書'!M187</f>
        <v>0</v>
      </c>
      <c r="N174" s="113" t="s">
        <v>762</v>
      </c>
      <c r="U174" s="247">
        <f>'１報告書'!U187</f>
        <v>0</v>
      </c>
      <c r="V174" s="113" t="s">
        <v>260</v>
      </c>
      <c r="AE174" s="247"/>
      <c r="AF174" s="113" t="s">
        <v>256</v>
      </c>
      <c r="AI174" s="113" t="s">
        <v>86</v>
      </c>
      <c r="AJ174" s="250">
        <f>'１報告書'!AJ187</f>
        <v>0</v>
      </c>
      <c r="AK174" s="250"/>
      <c r="AL174" s="250"/>
      <c r="AM174" s="250"/>
      <c r="AN174" s="113" t="s">
        <v>588</v>
      </c>
    </row>
    <row r="175" spans="1:40" ht="2.25" customHeight="1">
      <c r="A175" s="224"/>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row>
    <row r="176" spans="1:40" ht="2.25" customHeight="1">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row>
    <row r="177" spans="1:40" ht="13.5" customHeight="1">
      <c r="A177" s="226" t="s">
        <v>240</v>
      </c>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row>
    <row r="178" spans="1:40" ht="12.75" customHeight="1">
      <c r="A178" s="226" t="s">
        <v>484</v>
      </c>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row>
    <row r="179" spans="1:40" ht="12.75" customHeight="1">
      <c r="B179" s="113" t="s">
        <v>732</v>
      </c>
      <c r="L179" s="250">
        <f>'１報告書'!L206</f>
        <v>0</v>
      </c>
      <c r="M179" s="250"/>
      <c r="N179" s="250"/>
      <c r="O179" s="250"/>
      <c r="P179" s="250"/>
      <c r="Q179" s="250"/>
      <c r="R179" s="250"/>
      <c r="S179" s="250"/>
      <c r="T179" s="250"/>
      <c r="U179" s="226" t="s">
        <v>86</v>
      </c>
      <c r="V179" s="250">
        <f>'１報告書'!V206</f>
        <v>0</v>
      </c>
      <c r="W179" s="250"/>
      <c r="X179" s="250"/>
      <c r="Y179" s="250"/>
      <c r="Z179" s="250"/>
      <c r="AA179" s="113" t="s">
        <v>871</v>
      </c>
      <c r="AF179" s="113" t="s">
        <v>363</v>
      </c>
      <c r="AG179" s="250">
        <f>'１報告書'!AG206</f>
        <v>0</v>
      </c>
      <c r="AH179" s="250"/>
      <c r="AI179" s="250"/>
      <c r="AJ179" s="250"/>
      <c r="AK179" s="250"/>
      <c r="AL179" s="251" t="s">
        <v>341</v>
      </c>
    </row>
    <row r="180" spans="1:40" ht="12.75" customHeight="1"/>
    <row r="181" spans="1:40" ht="12.75" customHeight="1">
      <c r="B181" s="113" t="s">
        <v>219</v>
      </c>
      <c r="L181" s="238">
        <f>'１報告書'!L208</f>
        <v>0</v>
      </c>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c r="AL181" s="238"/>
      <c r="AM181" s="238"/>
      <c r="AN181" s="238"/>
    </row>
    <row r="182" spans="1:40" ht="12.75" customHeight="1">
      <c r="B182" s="113" t="s">
        <v>272</v>
      </c>
      <c r="L182" s="238">
        <f>'１報告書'!L209</f>
        <v>0</v>
      </c>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row>
    <row r="183" spans="1:40" ht="12.75" customHeight="1">
      <c r="B183" s="113" t="s">
        <v>208</v>
      </c>
      <c r="L183" s="238">
        <f>'１報告書'!L210</f>
        <v>0</v>
      </c>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row>
    <row r="184" spans="1:40" ht="12.75" customHeight="1">
      <c r="L184" s="251" t="s">
        <v>86</v>
      </c>
      <c r="M184" s="250">
        <f>'１報告書'!M211</f>
        <v>0</v>
      </c>
      <c r="N184" s="250"/>
      <c r="O184" s="113" t="s">
        <v>745</v>
      </c>
      <c r="U184" s="226" t="s">
        <v>86</v>
      </c>
      <c r="V184" s="250">
        <f>'１報告書'!V211</f>
        <v>0</v>
      </c>
      <c r="W184" s="250"/>
      <c r="X184" s="250"/>
      <c r="Y184" s="250"/>
      <c r="Z184" s="250"/>
      <c r="AA184" s="113" t="s">
        <v>213</v>
      </c>
      <c r="AF184" s="113" t="s">
        <v>343</v>
      </c>
      <c r="AG184" s="250">
        <f>'１報告書'!AG211</f>
        <v>0</v>
      </c>
      <c r="AH184" s="250"/>
      <c r="AI184" s="250"/>
      <c r="AJ184" s="250"/>
      <c r="AK184" s="250"/>
      <c r="AL184" s="251" t="s">
        <v>341</v>
      </c>
    </row>
    <row r="185" spans="1:40" ht="12.75" customHeight="1">
      <c r="B185" s="113" t="s">
        <v>345</v>
      </c>
      <c r="L185" s="238">
        <f>'１報告書'!L212</f>
        <v>0</v>
      </c>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row>
    <row r="186" spans="1:40" ht="12.75" customHeight="1">
      <c r="B186" s="113" t="s">
        <v>209</v>
      </c>
      <c r="L186" s="238">
        <f>'１報告書'!L213</f>
        <v>0</v>
      </c>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row>
    <row r="187" spans="1:40" ht="12.75" customHeight="1">
      <c r="B187" s="113" t="s">
        <v>347</v>
      </c>
      <c r="L187" s="238">
        <f>'１報告書'!L214</f>
        <v>0</v>
      </c>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row>
    <row r="188" spans="1:40" ht="12.75" customHeight="1">
      <c r="A188" s="226" t="s">
        <v>8</v>
      </c>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row>
    <row r="189" spans="1:40" ht="12.75" customHeight="1">
      <c r="B189" s="113" t="s">
        <v>732</v>
      </c>
      <c r="L189" s="250">
        <f>'１報告書'!L216</f>
        <v>0</v>
      </c>
      <c r="M189" s="250"/>
      <c r="N189" s="250"/>
      <c r="O189" s="250"/>
      <c r="P189" s="250"/>
      <c r="Q189" s="250"/>
      <c r="R189" s="250"/>
      <c r="S189" s="250"/>
      <c r="T189" s="250"/>
      <c r="U189" s="226" t="s">
        <v>86</v>
      </c>
      <c r="V189" s="250">
        <f>'１報告書'!V216</f>
        <v>0</v>
      </c>
      <c r="W189" s="250"/>
      <c r="X189" s="250"/>
      <c r="Y189" s="250"/>
      <c r="Z189" s="250"/>
      <c r="AA189" s="113" t="s">
        <v>871</v>
      </c>
      <c r="AF189" s="113" t="s">
        <v>363</v>
      </c>
      <c r="AG189" s="250">
        <f>'１報告書'!AG216</f>
        <v>0</v>
      </c>
      <c r="AH189" s="250"/>
      <c r="AI189" s="250"/>
      <c r="AJ189" s="250"/>
      <c r="AK189" s="250"/>
      <c r="AL189" s="251" t="s">
        <v>341</v>
      </c>
    </row>
    <row r="190" spans="1:40" ht="12.75" customHeight="1"/>
    <row r="191" spans="1:40" ht="12.75" customHeight="1">
      <c r="B191" s="113" t="s">
        <v>219</v>
      </c>
      <c r="L191" s="238">
        <f>'１報告書'!L218</f>
        <v>0</v>
      </c>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row>
    <row r="192" spans="1:40" ht="12.75" customHeight="1">
      <c r="B192" s="113" t="s">
        <v>272</v>
      </c>
      <c r="L192" s="238">
        <f>'１報告書'!L219</f>
        <v>0</v>
      </c>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row>
    <row r="193" spans="1:40" ht="12.75" customHeight="1">
      <c r="B193" s="113" t="s">
        <v>208</v>
      </c>
      <c r="L193" s="238">
        <f>'１報告書'!L220</f>
        <v>0</v>
      </c>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row>
    <row r="194" spans="1:40" ht="12.75" customHeight="1">
      <c r="L194" s="251" t="s">
        <v>86</v>
      </c>
      <c r="M194" s="250">
        <f>'１報告書'!M221</f>
        <v>0</v>
      </c>
      <c r="N194" s="250"/>
      <c r="O194" s="113" t="s">
        <v>745</v>
      </c>
      <c r="U194" s="226" t="s">
        <v>86</v>
      </c>
      <c r="V194" s="250">
        <f>'１報告書'!V221</f>
        <v>0</v>
      </c>
      <c r="W194" s="250"/>
      <c r="X194" s="250"/>
      <c r="Y194" s="250"/>
      <c r="Z194" s="250"/>
      <c r="AA194" s="113" t="s">
        <v>213</v>
      </c>
      <c r="AF194" s="113" t="s">
        <v>343</v>
      </c>
      <c r="AG194" s="250">
        <f>'１報告書'!AG221</f>
        <v>0</v>
      </c>
      <c r="AH194" s="250"/>
      <c r="AI194" s="250"/>
      <c r="AJ194" s="250"/>
      <c r="AK194" s="250"/>
      <c r="AL194" s="251" t="s">
        <v>341</v>
      </c>
    </row>
    <row r="195" spans="1:40" ht="12.75" customHeight="1">
      <c r="B195" s="113" t="s">
        <v>345</v>
      </c>
      <c r="L195" s="238">
        <f>'１報告書'!L222</f>
        <v>0</v>
      </c>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row>
    <row r="196" spans="1:40" ht="12.75" customHeight="1">
      <c r="B196" s="113" t="s">
        <v>209</v>
      </c>
      <c r="L196" s="238">
        <f>'１報告書'!L223</f>
        <v>0</v>
      </c>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c r="AL196" s="238"/>
      <c r="AM196" s="238"/>
      <c r="AN196" s="238"/>
    </row>
    <row r="197" spans="1:40" ht="12.75" customHeight="1">
      <c r="B197" s="113" t="s">
        <v>347</v>
      </c>
      <c r="L197" s="238">
        <f>'１報告書'!L224</f>
        <v>0</v>
      </c>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row>
    <row r="198" spans="1:40" ht="2.25" customHeight="1">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row>
    <row r="199" spans="1:40" ht="2.25" customHeight="1">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row>
    <row r="200" spans="1:40" s="115" customFormat="1" ht="7.5" customHeight="1">
      <c r="A200" s="221" t="str">
        <f>旭川市用!A3</f>
        <v>R7.7.1ver</v>
      </c>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row>
    <row r="201" spans="1:40" ht="13.5" customHeight="1">
      <c r="A201" s="226" t="s">
        <v>108</v>
      </c>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row>
    <row r="202" spans="1:40" ht="13.5" customHeight="1">
      <c r="A202" s="226"/>
      <c r="B202" s="113" t="s">
        <v>771</v>
      </c>
      <c r="L202" s="247">
        <f>'１報告書'!L229</f>
        <v>0</v>
      </c>
      <c r="M202" s="113" t="s">
        <v>774</v>
      </c>
      <c r="U202" s="226" t="s">
        <v>86</v>
      </c>
      <c r="V202" s="250">
        <f>'１報告書'!V229</f>
        <v>0</v>
      </c>
      <c r="W202" s="250"/>
      <c r="X202" s="226" t="s">
        <v>872</v>
      </c>
      <c r="Z202" s="247">
        <f>'１報告書'!Z229</f>
        <v>0</v>
      </c>
      <c r="AA202" s="113" t="s">
        <v>612</v>
      </c>
      <c r="AF202" s="226"/>
      <c r="AG202" s="226" t="s">
        <v>86</v>
      </c>
      <c r="AH202" s="250">
        <f>'１報告書'!AH229</f>
        <v>0</v>
      </c>
      <c r="AI202" s="250"/>
      <c r="AJ202" s="226" t="s">
        <v>872</v>
      </c>
    </row>
    <row r="203" spans="1:40" ht="2.25" customHeight="1">
      <c r="L203" s="252"/>
      <c r="V203" s="252"/>
      <c r="W203" s="252"/>
      <c r="Z203" s="252"/>
      <c r="AH203" s="252"/>
      <c r="AI203" s="252"/>
      <c r="AN203" s="226"/>
    </row>
    <row r="204" spans="1:40" ht="13.5" customHeight="1">
      <c r="A204" s="226"/>
      <c r="B204" s="226"/>
      <c r="C204" s="226"/>
      <c r="D204" s="226"/>
      <c r="E204" s="226"/>
      <c r="F204" s="226"/>
      <c r="G204" s="226"/>
      <c r="L204" s="247">
        <f>'１報告書'!L231</f>
        <v>0</v>
      </c>
      <c r="M204" s="113" t="s">
        <v>923</v>
      </c>
      <c r="U204" s="226" t="s">
        <v>86</v>
      </c>
      <c r="V204" s="250">
        <f>'１報告書'!V231</f>
        <v>0</v>
      </c>
      <c r="W204" s="250"/>
      <c r="X204" s="226" t="s">
        <v>872</v>
      </c>
      <c r="Z204" s="247">
        <f>'１報告書'!Z231</f>
        <v>0</v>
      </c>
      <c r="AA204" s="113" t="s">
        <v>256</v>
      </c>
      <c r="AF204" s="226"/>
      <c r="AG204" s="226" t="s">
        <v>86</v>
      </c>
      <c r="AH204" s="250">
        <f>'１報告書'!AH231</f>
        <v>0</v>
      </c>
      <c r="AI204" s="250"/>
      <c r="AJ204" s="226" t="s">
        <v>872</v>
      </c>
    </row>
    <row r="205" spans="1:40" ht="2.25" customHeight="1">
      <c r="L205" s="252"/>
      <c r="V205" s="252"/>
      <c r="W205" s="252"/>
      <c r="AH205" s="252"/>
      <c r="AI205" s="252"/>
      <c r="AN205" s="226"/>
    </row>
    <row r="206" spans="1:40" ht="13.5" customHeight="1">
      <c r="A206" s="226"/>
      <c r="B206" s="113" t="s">
        <v>443</v>
      </c>
      <c r="L206" s="247">
        <f>'１報告書'!L233</f>
        <v>0</v>
      </c>
      <c r="M206" s="226" t="s">
        <v>776</v>
      </c>
      <c r="N206" s="226"/>
      <c r="O206" s="226"/>
      <c r="P206" s="226"/>
      <c r="Q206" s="226"/>
      <c r="R206" s="226"/>
      <c r="S206" s="226" t="s">
        <v>86</v>
      </c>
      <c r="T206" s="222" t="s">
        <v>683</v>
      </c>
      <c r="U206" s="222"/>
      <c r="V206" s="250">
        <f>'１報告書'!V233</f>
        <v>0</v>
      </c>
      <c r="W206" s="250"/>
      <c r="X206" s="226" t="s">
        <v>876</v>
      </c>
      <c r="Y206" s="226"/>
      <c r="Z206" s="222" t="s">
        <v>777</v>
      </c>
      <c r="AA206" s="222"/>
      <c r="AB206" s="250">
        <f>'１報告書'!AB233</f>
        <v>0</v>
      </c>
      <c r="AC206" s="250"/>
      <c r="AD206" s="226" t="s">
        <v>876</v>
      </c>
      <c r="AE206" s="226"/>
      <c r="AF206" s="222" t="s">
        <v>780</v>
      </c>
      <c r="AG206" s="222"/>
      <c r="AH206" s="250">
        <f>'１報告書'!AH233</f>
        <v>0</v>
      </c>
      <c r="AI206" s="250"/>
      <c r="AJ206" s="226" t="s">
        <v>872</v>
      </c>
      <c r="AK206" s="226"/>
    </row>
    <row r="207" spans="1:40" ht="2.25" customHeight="1">
      <c r="L207" s="252"/>
      <c r="V207" s="252"/>
      <c r="W207" s="252"/>
      <c r="AB207" s="252"/>
      <c r="AC207" s="252"/>
      <c r="AH207" s="252"/>
      <c r="AI207" s="252"/>
      <c r="AN207" s="226"/>
    </row>
    <row r="208" spans="1:40" ht="13.5" customHeight="1">
      <c r="A208" s="226"/>
      <c r="B208" s="226"/>
      <c r="C208" s="226"/>
      <c r="D208" s="226"/>
      <c r="E208" s="226"/>
      <c r="F208" s="226"/>
      <c r="G208" s="226"/>
      <c r="L208" s="247">
        <f>'１報告書'!L235</f>
        <v>0</v>
      </c>
      <c r="M208" s="226" t="s">
        <v>641</v>
      </c>
      <c r="N208" s="226"/>
      <c r="O208" s="226"/>
      <c r="P208" s="226"/>
      <c r="Q208" s="226"/>
      <c r="R208" s="226"/>
      <c r="S208" s="226" t="s">
        <v>86</v>
      </c>
      <c r="T208" s="222" t="s">
        <v>683</v>
      </c>
      <c r="U208" s="222"/>
      <c r="V208" s="250">
        <f>'１報告書'!V235</f>
        <v>0</v>
      </c>
      <c r="W208" s="250"/>
      <c r="X208" s="226" t="s">
        <v>876</v>
      </c>
      <c r="Y208" s="226"/>
      <c r="Z208" s="222" t="s">
        <v>777</v>
      </c>
      <c r="AA208" s="222"/>
      <c r="AB208" s="250">
        <f>'１報告書'!AB235</f>
        <v>0</v>
      </c>
      <c r="AC208" s="250"/>
      <c r="AD208" s="226" t="s">
        <v>876</v>
      </c>
      <c r="AE208" s="226"/>
      <c r="AF208" s="222" t="s">
        <v>780</v>
      </c>
      <c r="AG208" s="222"/>
      <c r="AH208" s="250">
        <f>'１報告書'!AH235</f>
        <v>0</v>
      </c>
      <c r="AI208" s="250"/>
      <c r="AJ208" s="226" t="s">
        <v>872</v>
      </c>
      <c r="AK208" s="226"/>
    </row>
    <row r="209" spans="1:40" ht="2.25" customHeight="1">
      <c r="L209" s="252"/>
      <c r="V209" s="252"/>
      <c r="W209" s="252"/>
      <c r="AB209" s="252"/>
      <c r="AC209" s="252"/>
      <c r="AH209" s="252"/>
      <c r="AI209" s="252"/>
      <c r="AN209" s="226"/>
    </row>
    <row r="210" spans="1:40" ht="13.5" customHeight="1">
      <c r="A210" s="226"/>
      <c r="B210" s="226"/>
      <c r="C210" s="226"/>
      <c r="D210" s="226"/>
      <c r="E210" s="226"/>
      <c r="F210" s="226"/>
      <c r="G210" s="226"/>
      <c r="L210" s="247">
        <f>'１報告書'!L237</f>
        <v>0</v>
      </c>
      <c r="M210" s="113" t="s">
        <v>860</v>
      </c>
      <c r="S210" s="226" t="s">
        <v>86</v>
      </c>
      <c r="T210" s="222" t="s">
        <v>683</v>
      </c>
      <c r="U210" s="222"/>
      <c r="V210" s="250">
        <f>'１報告書'!V237</f>
        <v>0</v>
      </c>
      <c r="W210" s="250"/>
      <c r="X210" s="226" t="s">
        <v>90</v>
      </c>
      <c r="Y210" s="226" t="s">
        <v>178</v>
      </c>
      <c r="Z210" s="222" t="s">
        <v>777</v>
      </c>
      <c r="AA210" s="222"/>
      <c r="AB210" s="250">
        <f>'１報告書'!AB237</f>
        <v>0</v>
      </c>
      <c r="AC210" s="250"/>
      <c r="AD210" s="226" t="s">
        <v>90</v>
      </c>
      <c r="AE210" s="226" t="s">
        <v>178</v>
      </c>
      <c r="AF210" s="222" t="s">
        <v>780</v>
      </c>
      <c r="AG210" s="222"/>
      <c r="AH210" s="250">
        <f>'１報告書'!AH237</f>
        <v>0</v>
      </c>
      <c r="AI210" s="250"/>
      <c r="AJ210" s="226" t="s">
        <v>90</v>
      </c>
      <c r="AK210" s="226" t="s">
        <v>588</v>
      </c>
    </row>
    <row r="211" spans="1:40" ht="2.25" customHeight="1">
      <c r="L211" s="252"/>
      <c r="V211" s="252"/>
      <c r="W211" s="252"/>
      <c r="AB211" s="252"/>
      <c r="AC211" s="252"/>
      <c r="AH211" s="252"/>
      <c r="AI211" s="252"/>
      <c r="AN211" s="226"/>
    </row>
    <row r="212" spans="1:40" ht="13.5" customHeight="1">
      <c r="L212" s="247">
        <f>'１報告書'!L239</f>
        <v>0</v>
      </c>
      <c r="M212" s="113" t="s">
        <v>97</v>
      </c>
      <c r="V212" s="252"/>
      <c r="W212" s="252"/>
      <c r="AB212" s="252"/>
      <c r="AC212" s="252"/>
      <c r="AH212" s="252"/>
      <c r="AI212" s="252"/>
    </row>
    <row r="213" spans="1:40" ht="13.5" customHeight="1">
      <c r="L213" s="252"/>
      <c r="S213" s="226" t="s">
        <v>86</v>
      </c>
      <c r="T213" s="222" t="s">
        <v>683</v>
      </c>
      <c r="U213" s="222"/>
      <c r="V213" s="250">
        <f>'１報告書'!V240</f>
        <v>0</v>
      </c>
      <c r="W213" s="250"/>
      <c r="X213" s="226" t="s">
        <v>90</v>
      </c>
      <c r="Y213" s="226" t="s">
        <v>178</v>
      </c>
      <c r="Z213" s="222" t="s">
        <v>777</v>
      </c>
      <c r="AA213" s="222"/>
      <c r="AB213" s="250">
        <f>'１報告書'!AB240</f>
        <v>0</v>
      </c>
      <c r="AC213" s="250"/>
      <c r="AD213" s="226" t="s">
        <v>90</v>
      </c>
      <c r="AE213" s="226" t="s">
        <v>178</v>
      </c>
      <c r="AF213" s="222" t="s">
        <v>780</v>
      </c>
      <c r="AG213" s="222"/>
      <c r="AH213" s="250">
        <f>'１報告書'!AH240</f>
        <v>0</v>
      </c>
      <c r="AI213" s="250"/>
      <c r="AJ213" s="226" t="s">
        <v>90</v>
      </c>
      <c r="AK213" s="226" t="s">
        <v>588</v>
      </c>
    </row>
    <row r="214" spans="1:40" ht="13.5" customHeight="1">
      <c r="L214" s="247">
        <f>'１報告書'!L241</f>
        <v>0</v>
      </c>
      <c r="M214" s="222" t="s">
        <v>256</v>
      </c>
      <c r="N214" s="222"/>
      <c r="O214" s="222"/>
      <c r="P214" s="226" t="s">
        <v>86</v>
      </c>
      <c r="Q214" s="255">
        <f>'１報告書'!Q241</f>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113" t="s">
        <v>588</v>
      </c>
    </row>
    <row r="215" spans="1:40" ht="2.25" customHeight="1">
      <c r="A215" s="224"/>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row>
    <row r="216" spans="1:40" ht="2.25" customHeight="1">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row>
    <row r="217" spans="1:40" ht="13.5" customHeight="1">
      <c r="A217" s="226" t="s">
        <v>285</v>
      </c>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row>
    <row r="218" spans="1:40" ht="73.5" customHeight="1">
      <c r="B218" s="238">
        <f>'１報告書'!B259</f>
        <v>0</v>
      </c>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row>
    <row r="219" spans="1:40" ht="44.25" customHeight="1">
      <c r="A219" s="233" t="s">
        <v>701</v>
      </c>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row>
  </sheetData>
  <sheetProtection password="E798" sheet="1" objects="1" scenarios="1"/>
  <mergeCells count="304">
    <mergeCell ref="AJ1:AK1"/>
    <mergeCell ref="AM1:AN1"/>
    <mergeCell ref="A2:AN2"/>
    <mergeCell ref="A3:AN3"/>
    <mergeCell ref="A4:AN4"/>
    <mergeCell ref="A5:AN5"/>
    <mergeCell ref="A6:AN6"/>
    <mergeCell ref="A7:AN7"/>
    <mergeCell ref="A8:AN8"/>
    <mergeCell ref="A9:AN9"/>
    <mergeCell ref="B10:J10"/>
    <mergeCell ref="K10:AN10"/>
    <mergeCell ref="B11:J11"/>
    <mergeCell ref="K11:AN11"/>
    <mergeCell ref="B12:J12"/>
    <mergeCell ref="K12:AN12"/>
    <mergeCell ref="B13:J13"/>
    <mergeCell ref="K13:AN13"/>
    <mergeCell ref="A14:AN14"/>
    <mergeCell ref="A15:AN15"/>
    <mergeCell ref="A16:AN16"/>
    <mergeCell ref="B17:J17"/>
    <mergeCell ref="K17:AN17"/>
    <mergeCell ref="B18:J18"/>
    <mergeCell ref="K18:AN18"/>
    <mergeCell ref="B19:J19"/>
    <mergeCell ref="K19:AN19"/>
    <mergeCell ref="B20:J20"/>
    <mergeCell ref="K20:AN20"/>
    <mergeCell ref="A21:AN21"/>
    <mergeCell ref="A22:AN22"/>
    <mergeCell ref="A23:AN23"/>
    <mergeCell ref="B24:J24"/>
    <mergeCell ref="K24:AN24"/>
    <mergeCell ref="B25:J25"/>
    <mergeCell ref="K25:AN25"/>
    <mergeCell ref="B26:J26"/>
    <mergeCell ref="K26:AN26"/>
    <mergeCell ref="B27:J27"/>
    <mergeCell ref="K27:AN27"/>
    <mergeCell ref="A28:AN28"/>
    <mergeCell ref="A29:AN29"/>
    <mergeCell ref="A30:AN30"/>
    <mergeCell ref="B31:J31"/>
    <mergeCell ref="B32:J32"/>
    <mergeCell ref="K32:AN32"/>
    <mergeCell ref="B33:J33"/>
    <mergeCell ref="N33:O33"/>
    <mergeCell ref="P33:Q33"/>
    <mergeCell ref="S33:T33"/>
    <mergeCell ref="B34:J34"/>
    <mergeCell ref="K34:AN34"/>
    <mergeCell ref="A35:AN35"/>
    <mergeCell ref="A36:AN36"/>
    <mergeCell ref="A37:AN37"/>
    <mergeCell ref="B38:J38"/>
    <mergeCell ref="B40:J40"/>
    <mergeCell ref="B41:J41"/>
    <mergeCell ref="K41:AN41"/>
    <mergeCell ref="B42:J42"/>
    <mergeCell ref="V42:W42"/>
    <mergeCell ref="X42:Y42"/>
    <mergeCell ref="AA42:AB42"/>
    <mergeCell ref="T44:AM44"/>
    <mergeCell ref="A45:AN45"/>
    <mergeCell ref="A46:AN46"/>
    <mergeCell ref="A48:G48"/>
    <mergeCell ref="H48:AA48"/>
    <mergeCell ref="AC48:AN48"/>
    <mergeCell ref="A49:G49"/>
    <mergeCell ref="A50:G50"/>
    <mergeCell ref="A51:G51"/>
    <mergeCell ref="A52:G52"/>
    <mergeCell ref="A53:AA53"/>
    <mergeCell ref="AC53:AN53"/>
    <mergeCell ref="A54:AN54"/>
    <mergeCell ref="A55:AN55"/>
    <mergeCell ref="A56:AN56"/>
    <mergeCell ref="A57:AN57"/>
    <mergeCell ref="A58:AN58"/>
    <mergeCell ref="A59:AN59"/>
    <mergeCell ref="L60:M60"/>
    <mergeCell ref="N60:P60"/>
    <mergeCell ref="S60:T60"/>
    <mergeCell ref="U60:W60"/>
    <mergeCell ref="L61:P61"/>
    <mergeCell ref="L62:P62"/>
    <mergeCell ref="A64:AN64"/>
    <mergeCell ref="A65:AN65"/>
    <mergeCell ref="A66:AN66"/>
    <mergeCell ref="V67:W67"/>
    <mergeCell ref="X67:Y67"/>
    <mergeCell ref="AA67:AB67"/>
    <mergeCell ref="AD67:AE67"/>
    <mergeCell ref="AH67:AM67"/>
    <mergeCell ref="AA68:AM68"/>
    <mergeCell ref="V69:W69"/>
    <mergeCell ref="X69:Y69"/>
    <mergeCell ref="AA69:AB69"/>
    <mergeCell ref="AD69:AE69"/>
    <mergeCell ref="AH69:AM69"/>
    <mergeCell ref="AA70:AM70"/>
    <mergeCell ref="A71:AN71"/>
    <mergeCell ref="A72:AN72"/>
    <mergeCell ref="A73:AN73"/>
    <mergeCell ref="S74:T74"/>
    <mergeCell ref="U74:V74"/>
    <mergeCell ref="X74:Y74"/>
    <mergeCell ref="AA74:AB74"/>
    <mergeCell ref="S75:T75"/>
    <mergeCell ref="U75:V75"/>
    <mergeCell ref="X75:Y75"/>
    <mergeCell ref="AA75:AB75"/>
    <mergeCell ref="A78:AN78"/>
    <mergeCell ref="A79:AN79"/>
    <mergeCell ref="A80:AN80"/>
    <mergeCell ref="A81:AN81"/>
    <mergeCell ref="L82:T82"/>
    <mergeCell ref="V82:Z82"/>
    <mergeCell ref="AG82:AK82"/>
    <mergeCell ref="L84:AN84"/>
    <mergeCell ref="L85:AN85"/>
    <mergeCell ref="L86:AN86"/>
    <mergeCell ref="M87:N87"/>
    <mergeCell ref="V87:Z87"/>
    <mergeCell ref="AG87:AK87"/>
    <mergeCell ref="L88:AN88"/>
    <mergeCell ref="L89:AN89"/>
    <mergeCell ref="L90:AN90"/>
    <mergeCell ref="A91:AN91"/>
    <mergeCell ref="L92:T92"/>
    <mergeCell ref="V92:Z92"/>
    <mergeCell ref="AG92:AK92"/>
    <mergeCell ref="L94:AN94"/>
    <mergeCell ref="L95:AN95"/>
    <mergeCell ref="L96:AN96"/>
    <mergeCell ref="M97:N97"/>
    <mergeCell ref="V97:Z97"/>
    <mergeCell ref="AG97:AK97"/>
    <mergeCell ref="L98:AN98"/>
    <mergeCell ref="L99:AN99"/>
    <mergeCell ref="L100:AN100"/>
    <mergeCell ref="A101:AN101"/>
    <mergeCell ref="A102:AN102"/>
    <mergeCell ref="A103:AJ103"/>
    <mergeCell ref="Y104:Z104"/>
    <mergeCell ref="AA104:AB104"/>
    <mergeCell ref="AC104:AD104"/>
    <mergeCell ref="M106:Q106"/>
    <mergeCell ref="Y106:Z106"/>
    <mergeCell ref="AA106:AB106"/>
    <mergeCell ref="AC106:AD106"/>
    <mergeCell ref="Y108:Z108"/>
    <mergeCell ref="AA108:AB108"/>
    <mergeCell ref="AC108:AD108"/>
    <mergeCell ref="Y110:Z110"/>
    <mergeCell ref="AA110:AB110"/>
    <mergeCell ref="AC110:AD110"/>
    <mergeCell ref="Y112:Z112"/>
    <mergeCell ref="AA112:AB112"/>
    <mergeCell ref="AC112:AD112"/>
    <mergeCell ref="M114:Q114"/>
    <mergeCell ref="Y114:Z114"/>
    <mergeCell ref="AA114:AB114"/>
    <mergeCell ref="AC114:AD114"/>
    <mergeCell ref="Y116:Z116"/>
    <mergeCell ref="AA116:AB116"/>
    <mergeCell ref="AC116:AD116"/>
    <mergeCell ref="Y118:Z118"/>
    <mergeCell ref="AA118:AB118"/>
    <mergeCell ref="AC118:AD118"/>
    <mergeCell ref="M120:Q120"/>
    <mergeCell ref="Y120:Z120"/>
    <mergeCell ref="AA120:AB120"/>
    <mergeCell ref="AC120:AD120"/>
    <mergeCell ref="Y122:Z122"/>
    <mergeCell ref="AA122:AB122"/>
    <mergeCell ref="AC122:AD122"/>
    <mergeCell ref="Y124:Z124"/>
    <mergeCell ref="AA124:AB124"/>
    <mergeCell ref="AC124:AD124"/>
    <mergeCell ref="A127:AN127"/>
    <mergeCell ref="A128:AN128"/>
    <mergeCell ref="A129:AN129"/>
    <mergeCell ref="A130:AN130"/>
    <mergeCell ref="A131:AN131"/>
    <mergeCell ref="L132:T132"/>
    <mergeCell ref="V132:Z132"/>
    <mergeCell ref="AG132:AK132"/>
    <mergeCell ref="L134:AN134"/>
    <mergeCell ref="L135:AN135"/>
    <mergeCell ref="L136:AN136"/>
    <mergeCell ref="M137:N137"/>
    <mergeCell ref="V137:Z137"/>
    <mergeCell ref="AG137:AK137"/>
    <mergeCell ref="L138:AN138"/>
    <mergeCell ref="L139:AN139"/>
    <mergeCell ref="L140:AN140"/>
    <mergeCell ref="A141:AN141"/>
    <mergeCell ref="L142:T142"/>
    <mergeCell ref="V142:Z142"/>
    <mergeCell ref="AG142:AK142"/>
    <mergeCell ref="L144:AN144"/>
    <mergeCell ref="L145:AN145"/>
    <mergeCell ref="L146:AN146"/>
    <mergeCell ref="M147:N147"/>
    <mergeCell ref="V147:Z147"/>
    <mergeCell ref="AG147:AK147"/>
    <mergeCell ref="L148:AN148"/>
    <mergeCell ref="L149:AN149"/>
    <mergeCell ref="L150:AN150"/>
    <mergeCell ref="A151:AN151"/>
    <mergeCell ref="A152:AN152"/>
    <mergeCell ref="A153:AN153"/>
    <mergeCell ref="AH156:AM156"/>
    <mergeCell ref="Z158:AA158"/>
    <mergeCell ref="AJ158:AK158"/>
    <mergeCell ref="Z160:AA160"/>
    <mergeCell ref="Z162:AA162"/>
    <mergeCell ref="AJ162:AK162"/>
    <mergeCell ref="Z164:AA164"/>
    <mergeCell ref="Z166:AA166"/>
    <mergeCell ref="AJ166:AK166"/>
    <mergeCell ref="Z168:AA168"/>
    <mergeCell ref="Z170:AA170"/>
    <mergeCell ref="AJ170:AK170"/>
    <mergeCell ref="AJ174:AM174"/>
    <mergeCell ref="A175:AN175"/>
    <mergeCell ref="A176:AN176"/>
    <mergeCell ref="A177:AN177"/>
    <mergeCell ref="A178:AN178"/>
    <mergeCell ref="L179:T179"/>
    <mergeCell ref="V179:Z179"/>
    <mergeCell ref="AG179:AK179"/>
    <mergeCell ref="L181:AN181"/>
    <mergeCell ref="L182:AN182"/>
    <mergeCell ref="L183:AN183"/>
    <mergeCell ref="M184:N184"/>
    <mergeCell ref="V184:Z184"/>
    <mergeCell ref="AG184:AK184"/>
    <mergeCell ref="L185:AN185"/>
    <mergeCell ref="L186:AN186"/>
    <mergeCell ref="L187:AN187"/>
    <mergeCell ref="A188:AN188"/>
    <mergeCell ref="L189:T189"/>
    <mergeCell ref="V189:Z189"/>
    <mergeCell ref="AG189:AK189"/>
    <mergeCell ref="L191:AN191"/>
    <mergeCell ref="L192:AN192"/>
    <mergeCell ref="L193:AN193"/>
    <mergeCell ref="M194:N194"/>
    <mergeCell ref="V194:Z194"/>
    <mergeCell ref="AG194:AK194"/>
    <mergeCell ref="L195:AN195"/>
    <mergeCell ref="L196:AN196"/>
    <mergeCell ref="L197:AN197"/>
    <mergeCell ref="A198:AN198"/>
    <mergeCell ref="A199:AN199"/>
    <mergeCell ref="A200:AN200"/>
    <mergeCell ref="A201:AN201"/>
    <mergeCell ref="V202:W202"/>
    <mergeCell ref="AH202:AI202"/>
    <mergeCell ref="V204:W204"/>
    <mergeCell ref="AH204:AI204"/>
    <mergeCell ref="M206:R206"/>
    <mergeCell ref="T206:U206"/>
    <mergeCell ref="V206:W206"/>
    <mergeCell ref="Z206:AA206"/>
    <mergeCell ref="AB206:AC206"/>
    <mergeCell ref="AF206:AG206"/>
    <mergeCell ref="AH206:AI206"/>
    <mergeCell ref="M208:R208"/>
    <mergeCell ref="T208:U208"/>
    <mergeCell ref="V208:W208"/>
    <mergeCell ref="Z208:AA208"/>
    <mergeCell ref="AB208:AC208"/>
    <mergeCell ref="AF208:AG208"/>
    <mergeCell ref="AH208:AI208"/>
    <mergeCell ref="T210:U210"/>
    <mergeCell ref="V210:W210"/>
    <mergeCell ref="Z210:AA210"/>
    <mergeCell ref="AB210:AC210"/>
    <mergeCell ref="AF210:AG210"/>
    <mergeCell ref="AH210:AI210"/>
    <mergeCell ref="T213:U213"/>
    <mergeCell ref="V213:W213"/>
    <mergeCell ref="Z213:AA213"/>
    <mergeCell ref="AB213:AC213"/>
    <mergeCell ref="AF213:AG213"/>
    <mergeCell ref="AH213:AI213"/>
    <mergeCell ref="M214:O214"/>
    <mergeCell ref="Q214:AM214"/>
    <mergeCell ref="A215:AN215"/>
    <mergeCell ref="A216:AN216"/>
    <mergeCell ref="A217:AN217"/>
    <mergeCell ref="B218:AN218"/>
    <mergeCell ref="A219:AN219"/>
    <mergeCell ref="AC49:AD52"/>
    <mergeCell ref="AE49:AE52"/>
    <mergeCell ref="AF49:AG52"/>
    <mergeCell ref="AH49:AH52"/>
    <mergeCell ref="AI49:AK52"/>
    <mergeCell ref="AL49:AL52"/>
    <mergeCell ref="AM49:AN52"/>
  </mergeCells>
  <phoneticPr fontId="19"/>
  <conditionalFormatting sqref="AE190:AL190">
    <cfRule type="expression" dxfId="14" priority="1">
      <formula>$L$63=""</formula>
    </cfRule>
  </conditionalFormatting>
  <conditionalFormatting sqref="L190:S190">
    <cfRule type="expression" dxfId="13" priority="2">
      <formula>$L$63=""</formula>
    </cfRule>
  </conditionalFormatting>
  <conditionalFormatting sqref="AE133:AL133">
    <cfRule type="expression" dxfId="12" priority="3">
      <formula>$L$63=""</formula>
    </cfRule>
  </conditionalFormatting>
  <conditionalFormatting sqref="L133:S133">
    <cfRule type="expression" dxfId="11" priority="4">
      <formula>$L$63=""</formula>
    </cfRule>
  </conditionalFormatting>
  <conditionalFormatting sqref="L143:S143">
    <cfRule type="expression" dxfId="10" priority="5">
      <formula>$L$63=""</formula>
    </cfRule>
  </conditionalFormatting>
  <conditionalFormatting sqref="AE143:AL143">
    <cfRule type="expression" dxfId="9" priority="6">
      <formula>$L$63=""</formula>
    </cfRule>
  </conditionalFormatting>
  <conditionalFormatting sqref="L132 U132:AN132 T133:AD133 AM133:AN133 L134:AN140">
    <cfRule type="expression" dxfId="8" priority="19">
      <formula>$L$63=""</formula>
    </cfRule>
  </conditionalFormatting>
  <conditionalFormatting sqref="L142 U142:AN142 T143:AD143 AM143:AN143 L144:AN150">
    <cfRule type="expression" dxfId="7" priority="18">
      <formula>$L$63=""</formula>
    </cfRule>
  </conditionalFormatting>
  <conditionalFormatting sqref="L179 U179:AN179 L180:AN187">
    <cfRule type="expression" dxfId="6" priority="17">
      <formula>$L$63=""</formula>
    </cfRule>
  </conditionalFormatting>
  <conditionalFormatting sqref="L189 U189:AN189 T190:AD190 AM190:AN190 L191:AN197">
    <cfRule type="expression" dxfId="5" priority="16">
      <formula>$L$63=""</formula>
    </cfRule>
  </conditionalFormatting>
  <conditionalFormatting sqref="K42">
    <cfRule type="expression" dxfId="4" priority="12">
      <formula>$L$63=""</formula>
    </cfRule>
  </conditionalFormatting>
  <conditionalFormatting sqref="P42">
    <cfRule type="expression" dxfId="3" priority="11">
      <formula>$L$63=""</formula>
    </cfRule>
  </conditionalFormatting>
  <conditionalFormatting sqref="K44">
    <cfRule type="expression" dxfId="2" priority="9">
      <formula>$L$63=""</formula>
    </cfRule>
  </conditionalFormatting>
  <printOptions horizontalCentered="1"/>
  <pageMargins left="0.59055118110236227" right="0.59055118110236227" top="0.39370078740157483" bottom="0.39370078740157483" header="0" footer="0"/>
  <pageSetup paperSize="9" scale="99" fitToWidth="1" fitToHeight="0" orientation="portrait" usePrinterDefaults="1" blackAndWhite="1" r:id="rId1"/>
  <headerFooter scaleWithDoc="0" alignWithMargins="0"/>
  <rowBreaks count="3" manualBreakCount="3">
    <brk id="53" max="16383" man="1"/>
    <brk id="128" max="16383" man="1"/>
    <brk id="1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 id="{CE968761-020E-4295-BFFC-F13197F7ED04}">
            <xm:f>'１報告書'!$L$129&lt;&gt;""</xm:f>
            <x14:dxf>
              <font>
                <b/>
                <i val="0"/>
              </font>
            </x14:dxf>
          </x14:cfRule>
          <xm:sqref>H52</xm:sqref>
        </x14:conditionalFormatting>
        <x14:conditionalFormatting xmlns:xm="http://schemas.microsoft.com/office/excel/2006/main">
          <x14:cfRule type="expression" priority="7" id="{BB84D9F4-8C1B-43CC-A76A-C807C44C4EBB}">
            <xm:f>'１報告書'!$L$245&lt;&gt;""</xm:f>
            <x14:dxf>
              <font>
                <b/>
                <i val="0"/>
              </font>
            </x14:dxf>
          </x14:cfRule>
          <xm:sqref>J52</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P42 K44 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rgb="FFBFE4FF"/>
  </sheetPr>
  <dimension ref="A1:K137"/>
  <sheetViews>
    <sheetView workbookViewId="0">
      <selection activeCell="K25" sqref="K25"/>
    </sheetView>
  </sheetViews>
  <sheetFormatPr defaultRowHeight="11.25" customHeight="1"/>
  <cols>
    <col min="1" max="1" width="3.75" style="278" customWidth="1"/>
    <col min="2" max="2" width="8.125" style="278" customWidth="1"/>
    <col min="3" max="3" width="13.875" style="278" customWidth="1"/>
    <col min="4" max="4" width="31.25" style="278" customWidth="1"/>
    <col min="5" max="5" width="15" style="278" customWidth="1"/>
    <col min="6" max="9" width="5" style="278" customWidth="1"/>
    <col min="10" max="10" width="9" style="278" customWidth="1"/>
    <col min="11" max="11" width="54.125" style="278" customWidth="1"/>
    <col min="12" max="16384" width="9" style="278" customWidth="1"/>
  </cols>
  <sheetData>
    <row r="1" spans="1:9" ht="10.5" customHeight="1">
      <c r="A1" s="280"/>
      <c r="B1" s="280"/>
      <c r="C1" s="280"/>
      <c r="D1" s="280"/>
      <c r="E1" s="280"/>
      <c r="F1" s="280"/>
      <c r="G1" s="280"/>
      <c r="H1" s="280"/>
      <c r="I1" s="280"/>
    </row>
    <row r="2" spans="1:9" ht="10.5" customHeight="1">
      <c r="A2" s="281" t="s">
        <v>689</v>
      </c>
      <c r="B2" s="281"/>
      <c r="C2" s="281"/>
      <c r="D2" s="281"/>
      <c r="E2" s="281"/>
      <c r="F2" s="281"/>
      <c r="G2" s="281"/>
      <c r="H2" s="281"/>
      <c r="I2" s="281"/>
    </row>
    <row r="3" spans="1:9" ht="10.5" customHeight="1">
      <c r="A3" s="282" t="s">
        <v>181</v>
      </c>
      <c r="B3" s="282"/>
      <c r="C3" s="282"/>
      <c r="D3" s="282"/>
      <c r="E3" s="282"/>
      <c r="F3" s="282"/>
      <c r="G3" s="282"/>
      <c r="H3" s="282"/>
      <c r="I3" s="282"/>
    </row>
    <row r="4" spans="1:9" ht="21" customHeight="1">
      <c r="A4" s="283" t="s">
        <v>367</v>
      </c>
      <c r="B4" s="283"/>
      <c r="C4" s="283"/>
      <c r="D4" s="283"/>
      <c r="E4" s="283"/>
      <c r="F4" s="283"/>
      <c r="G4" s="283"/>
      <c r="H4" s="283"/>
      <c r="I4" s="283"/>
    </row>
    <row r="5" spans="1:9" ht="10.5" customHeight="1">
      <c r="A5" s="284" t="s">
        <v>349</v>
      </c>
      <c r="B5" s="308"/>
      <c r="C5" s="336"/>
      <c r="D5" s="357" t="s">
        <v>123</v>
      </c>
      <c r="E5" s="367"/>
      <c r="F5" s="367"/>
      <c r="G5" s="390"/>
      <c r="H5" s="332" t="s">
        <v>373</v>
      </c>
      <c r="I5" s="396"/>
    </row>
    <row r="6" spans="1:9" ht="10.5" customHeight="1">
      <c r="A6" s="285"/>
      <c r="B6" s="309"/>
      <c r="C6" s="337" t="s">
        <v>266</v>
      </c>
      <c r="D6" s="358" t="str">
        <f>'１報告書'!L84&amp;""</f>
        <v/>
      </c>
      <c r="E6" s="368"/>
      <c r="F6" s="368"/>
      <c r="G6" s="391"/>
      <c r="H6" s="333"/>
      <c r="I6" s="397"/>
    </row>
    <row r="7" spans="1:9" ht="10.5" customHeight="1">
      <c r="A7" s="285"/>
      <c r="B7" s="309"/>
      <c r="C7" s="338" t="s">
        <v>41</v>
      </c>
      <c r="D7" s="358" t="str">
        <f>'１報告書'!L94&amp;""</f>
        <v/>
      </c>
      <c r="E7" s="368"/>
      <c r="F7" s="368"/>
      <c r="G7" s="391"/>
      <c r="H7" s="333"/>
      <c r="I7" s="397"/>
    </row>
    <row r="8" spans="1:9" ht="10.5" customHeight="1">
      <c r="A8" s="286"/>
      <c r="B8" s="310"/>
      <c r="C8" s="339"/>
      <c r="D8" s="359"/>
      <c r="E8" s="369"/>
      <c r="F8" s="369"/>
      <c r="G8" s="392"/>
      <c r="H8" s="334"/>
      <c r="I8" s="398"/>
    </row>
    <row r="9" spans="1:9" ht="10.5" customHeight="1">
      <c r="A9" s="287"/>
      <c r="B9" s="311"/>
      <c r="C9" s="311"/>
      <c r="D9" s="311"/>
      <c r="E9" s="311"/>
      <c r="F9" s="311"/>
      <c r="G9" s="311"/>
      <c r="H9" s="311"/>
      <c r="I9" s="399"/>
    </row>
    <row r="10" spans="1:9" ht="10.5" customHeight="1">
      <c r="A10" s="288" t="s">
        <v>376</v>
      </c>
      <c r="B10" s="312" t="s">
        <v>694</v>
      </c>
      <c r="C10" s="340"/>
      <c r="D10" s="340"/>
      <c r="E10" s="370"/>
      <c r="F10" s="332" t="s">
        <v>212</v>
      </c>
      <c r="G10" s="387"/>
      <c r="H10" s="354"/>
      <c r="I10" s="400" t="s">
        <v>329</v>
      </c>
    </row>
    <row r="11" spans="1:9" ht="10.5" customHeight="1">
      <c r="A11" s="289"/>
      <c r="B11" s="313"/>
      <c r="C11" s="341"/>
      <c r="D11" s="341"/>
      <c r="E11" s="371"/>
      <c r="F11" s="381" t="s">
        <v>381</v>
      </c>
      <c r="G11" s="393" t="s">
        <v>383</v>
      </c>
      <c r="H11" s="394"/>
      <c r="I11" s="401"/>
    </row>
    <row r="12" spans="1:9" ht="21" customHeight="1">
      <c r="A12" s="290"/>
      <c r="B12" s="314"/>
      <c r="C12" s="342"/>
      <c r="D12" s="342"/>
      <c r="E12" s="372"/>
      <c r="F12" s="339"/>
      <c r="G12" s="339"/>
      <c r="H12" s="395" t="s">
        <v>795</v>
      </c>
      <c r="I12" s="402"/>
    </row>
    <row r="13" spans="1:9" s="279" customFormat="1" ht="10.5" customHeight="1">
      <c r="A13" s="291">
        <v>1</v>
      </c>
      <c r="B13" s="315" t="s">
        <v>390</v>
      </c>
      <c r="C13" s="343"/>
      <c r="D13" s="343"/>
      <c r="E13" s="343"/>
      <c r="F13" s="343"/>
      <c r="G13" s="343"/>
      <c r="H13" s="343"/>
      <c r="I13" s="403"/>
    </row>
    <row r="14" spans="1:9" s="278" customFormat="1" ht="10.5" customHeight="1">
      <c r="A14" s="292">
        <v>1</v>
      </c>
      <c r="B14" s="316" t="s">
        <v>390</v>
      </c>
      <c r="C14" s="344"/>
      <c r="D14" s="344"/>
      <c r="E14" s="344"/>
      <c r="F14" s="344"/>
      <c r="G14" s="344"/>
      <c r="H14" s="344"/>
      <c r="I14" s="404"/>
    </row>
    <row r="15" spans="1:9" s="278" customFormat="1" ht="21" customHeight="1">
      <c r="A15" s="293" t="s">
        <v>9</v>
      </c>
      <c r="B15" s="317" t="s">
        <v>766</v>
      </c>
      <c r="C15" s="322" t="s">
        <v>794</v>
      </c>
      <c r="D15" s="347" t="s">
        <v>1357</v>
      </c>
      <c r="E15" s="373"/>
      <c r="F15" s="382"/>
      <c r="G15" s="382"/>
      <c r="H15" s="382"/>
      <c r="I15" s="405"/>
    </row>
    <row r="16" spans="1:9" s="278" customFormat="1" ht="10.5" customHeight="1">
      <c r="A16" s="293" t="s">
        <v>52</v>
      </c>
      <c r="B16" s="318"/>
      <c r="C16" s="323"/>
      <c r="D16" s="347" t="s">
        <v>27</v>
      </c>
      <c r="E16" s="373"/>
      <c r="F16" s="382" t="s">
        <v>658</v>
      </c>
      <c r="G16" s="382"/>
      <c r="H16" s="382"/>
      <c r="I16" s="405"/>
    </row>
    <row r="17" spans="1:9" s="278" customFormat="1" ht="10.5" customHeight="1">
      <c r="A17" s="293" t="s">
        <v>121</v>
      </c>
      <c r="B17" s="318"/>
      <c r="C17" s="323"/>
      <c r="D17" s="360" t="s">
        <v>204</v>
      </c>
      <c r="E17" s="374"/>
      <c r="F17" s="382"/>
      <c r="G17" s="382"/>
      <c r="H17" s="382"/>
      <c r="I17" s="405"/>
    </row>
    <row r="18" spans="1:9" s="278" customFormat="1" ht="10.5" customHeight="1">
      <c r="A18" s="293" t="s">
        <v>70</v>
      </c>
      <c r="B18" s="318"/>
      <c r="C18" s="323"/>
      <c r="D18" s="360" t="s">
        <v>154</v>
      </c>
      <c r="E18" s="374"/>
      <c r="F18" s="382"/>
      <c r="G18" s="382" t="s">
        <v>658</v>
      </c>
      <c r="H18" s="382"/>
      <c r="I18" s="405"/>
    </row>
    <row r="19" spans="1:9" s="278" customFormat="1" ht="10.5" customHeight="1">
      <c r="A19" s="293" t="s">
        <v>76</v>
      </c>
      <c r="B19" s="318"/>
      <c r="C19" s="323"/>
      <c r="D19" s="360" t="s">
        <v>394</v>
      </c>
      <c r="E19" s="374"/>
      <c r="F19" s="382"/>
      <c r="G19" s="382"/>
      <c r="H19" s="382"/>
      <c r="I19" s="405"/>
    </row>
    <row r="20" spans="1:9" s="278" customFormat="1" ht="10.5" customHeight="1">
      <c r="A20" s="293" t="s">
        <v>137</v>
      </c>
      <c r="B20" s="318"/>
      <c r="C20" s="323"/>
      <c r="D20" s="360" t="s">
        <v>395</v>
      </c>
      <c r="E20" s="374"/>
      <c r="F20" s="382"/>
      <c r="G20" s="382"/>
      <c r="H20" s="382"/>
      <c r="I20" s="405"/>
    </row>
    <row r="21" spans="1:9" s="278" customFormat="1" ht="10.5" customHeight="1">
      <c r="A21" s="293" t="s">
        <v>126</v>
      </c>
      <c r="B21" s="318"/>
      <c r="C21" s="323"/>
      <c r="D21" s="360" t="s">
        <v>106</v>
      </c>
      <c r="E21" s="374"/>
      <c r="F21" s="382"/>
      <c r="G21" s="382"/>
      <c r="H21" s="382"/>
      <c r="I21" s="405"/>
    </row>
    <row r="22" spans="1:9" s="278" customFormat="1" ht="10.5" customHeight="1">
      <c r="A22" s="294" t="s">
        <v>100</v>
      </c>
      <c r="B22" s="318"/>
      <c r="C22" s="323"/>
      <c r="D22" s="360" t="s">
        <v>399</v>
      </c>
      <c r="E22" s="374"/>
      <c r="F22" s="382"/>
      <c r="G22" s="382"/>
      <c r="H22" s="382"/>
      <c r="I22" s="405"/>
    </row>
    <row r="23" spans="1:9" s="278" customFormat="1" ht="10.5" customHeight="1">
      <c r="A23" s="295" t="s">
        <v>401</v>
      </c>
      <c r="B23" s="318"/>
      <c r="C23" s="324"/>
      <c r="D23" s="348" t="s">
        <v>1343</v>
      </c>
      <c r="E23" s="375"/>
      <c r="F23" s="382"/>
      <c r="G23" s="382"/>
      <c r="H23" s="382"/>
      <c r="I23" s="405"/>
    </row>
    <row r="24" spans="1:9" s="278" customFormat="1" ht="21" customHeight="1">
      <c r="A24" s="294" t="s">
        <v>74</v>
      </c>
      <c r="B24" s="318"/>
      <c r="C24" s="326" t="s">
        <v>342</v>
      </c>
      <c r="D24" s="360" t="s">
        <v>661</v>
      </c>
      <c r="E24" s="374"/>
      <c r="F24" s="382"/>
      <c r="G24" s="382"/>
      <c r="H24" s="382"/>
      <c r="I24" s="405"/>
    </row>
    <row r="25" spans="1:9" s="278" customFormat="1" ht="21" customHeight="1">
      <c r="A25" s="294" t="s">
        <v>157</v>
      </c>
      <c r="B25" s="318"/>
      <c r="C25" s="326"/>
      <c r="D25" s="347" t="s">
        <v>57</v>
      </c>
      <c r="E25" s="373"/>
      <c r="F25" s="382"/>
      <c r="G25" s="382"/>
      <c r="H25" s="382"/>
      <c r="I25" s="405"/>
    </row>
    <row r="26" spans="1:9" s="278" customFormat="1" ht="10.5" customHeight="1">
      <c r="A26" s="294" t="s">
        <v>404</v>
      </c>
      <c r="B26" s="317" t="s">
        <v>286</v>
      </c>
      <c r="C26" s="326" t="s">
        <v>595</v>
      </c>
      <c r="D26" s="360" t="s">
        <v>1</v>
      </c>
      <c r="E26" s="374"/>
      <c r="F26" s="382"/>
      <c r="G26" s="382"/>
      <c r="H26" s="382"/>
      <c r="I26" s="405"/>
    </row>
    <row r="27" spans="1:9" s="278" customFormat="1" ht="10.5" customHeight="1">
      <c r="A27" s="294" t="s">
        <v>113</v>
      </c>
      <c r="B27" s="318"/>
      <c r="C27" s="326"/>
      <c r="D27" s="360" t="s">
        <v>406</v>
      </c>
      <c r="E27" s="374"/>
      <c r="F27" s="382"/>
      <c r="G27" s="382"/>
      <c r="H27" s="382"/>
      <c r="I27" s="405"/>
    </row>
    <row r="28" spans="1:9" s="278" customFormat="1" ht="10.5" customHeight="1">
      <c r="A28" s="294" t="s">
        <v>103</v>
      </c>
      <c r="B28" s="318"/>
      <c r="C28" s="326"/>
      <c r="D28" s="360" t="s">
        <v>410</v>
      </c>
      <c r="E28" s="374"/>
      <c r="F28" s="382"/>
      <c r="G28" s="382"/>
      <c r="H28" s="382"/>
      <c r="I28" s="405"/>
    </row>
    <row r="29" spans="1:9" s="278" customFormat="1" ht="10.5" customHeight="1">
      <c r="A29" s="294" t="s">
        <v>494</v>
      </c>
      <c r="B29" s="318"/>
      <c r="C29" s="326"/>
      <c r="D29" s="360" t="s">
        <v>416</v>
      </c>
      <c r="E29" s="374"/>
      <c r="F29" s="382"/>
      <c r="G29" s="382"/>
      <c r="H29" s="382"/>
      <c r="I29" s="405"/>
    </row>
    <row r="30" spans="1:9" s="278" customFormat="1" ht="10.5" customHeight="1">
      <c r="A30" s="294" t="s">
        <v>497</v>
      </c>
      <c r="B30" s="318"/>
      <c r="C30" s="326"/>
      <c r="D30" s="360" t="s">
        <v>174</v>
      </c>
      <c r="E30" s="374"/>
      <c r="F30" s="382"/>
      <c r="G30" s="382"/>
      <c r="H30" s="382"/>
      <c r="I30" s="405"/>
    </row>
    <row r="31" spans="1:9" s="278" customFormat="1" ht="10.5" customHeight="1">
      <c r="A31" s="294" t="s">
        <v>500</v>
      </c>
      <c r="B31" s="319"/>
      <c r="C31" s="326" t="s">
        <v>418</v>
      </c>
      <c r="D31" s="347" t="s">
        <v>138</v>
      </c>
      <c r="E31" s="373"/>
      <c r="F31" s="382"/>
      <c r="G31" s="382"/>
      <c r="H31" s="382"/>
      <c r="I31" s="405"/>
    </row>
    <row r="32" spans="1:9" s="278" customFormat="1" ht="10.5" customHeight="1">
      <c r="A32" s="294" t="s">
        <v>501</v>
      </c>
      <c r="B32" s="319"/>
      <c r="C32" s="326"/>
      <c r="D32" s="347" t="s">
        <v>312</v>
      </c>
      <c r="E32" s="373"/>
      <c r="F32" s="382"/>
      <c r="G32" s="382"/>
      <c r="H32" s="382"/>
      <c r="I32" s="405"/>
    </row>
    <row r="33" spans="1:11" s="278" customFormat="1" ht="10.5" customHeight="1">
      <c r="A33" s="294" t="s">
        <v>431</v>
      </c>
      <c r="B33" s="319"/>
      <c r="C33" s="326"/>
      <c r="D33" s="347" t="s">
        <v>663</v>
      </c>
      <c r="E33" s="373"/>
      <c r="F33" s="382"/>
      <c r="G33" s="382"/>
      <c r="H33" s="382"/>
      <c r="I33" s="405"/>
    </row>
    <row r="34" spans="1:11" s="278" customFormat="1" ht="10.5" customHeight="1">
      <c r="A34" s="294" t="s">
        <v>510</v>
      </c>
      <c r="B34" s="319"/>
      <c r="C34" s="326"/>
      <c r="D34" s="347" t="s">
        <v>664</v>
      </c>
      <c r="E34" s="373"/>
      <c r="F34" s="382"/>
      <c r="G34" s="382"/>
      <c r="H34" s="382"/>
      <c r="I34" s="405"/>
    </row>
    <row r="35" spans="1:11" s="278" customFormat="1" ht="10.5" customHeight="1">
      <c r="A35" s="294" t="s">
        <v>514</v>
      </c>
      <c r="B35" s="319"/>
      <c r="C35" s="326"/>
      <c r="D35" s="347" t="s">
        <v>665</v>
      </c>
      <c r="E35" s="373"/>
      <c r="F35" s="382"/>
      <c r="G35" s="382"/>
      <c r="H35" s="382"/>
      <c r="I35" s="405"/>
    </row>
    <row r="36" spans="1:11" s="278" customFormat="1" ht="10.5" customHeight="1">
      <c r="A36" s="294" t="s">
        <v>515</v>
      </c>
      <c r="B36" s="320"/>
      <c r="C36" s="345"/>
      <c r="D36" s="361" t="s">
        <v>392</v>
      </c>
      <c r="E36" s="376"/>
      <c r="F36" s="383"/>
      <c r="G36" s="383"/>
      <c r="H36" s="383"/>
      <c r="I36" s="405"/>
    </row>
    <row r="37" spans="1:11" s="278" customFormat="1" ht="10.5" customHeight="1">
      <c r="A37" s="292">
        <v>2</v>
      </c>
      <c r="B37" s="321" t="s">
        <v>332</v>
      </c>
      <c r="C37" s="346"/>
      <c r="D37" s="346"/>
      <c r="E37" s="346"/>
      <c r="F37" s="346"/>
      <c r="G37" s="346"/>
      <c r="H37" s="346"/>
      <c r="I37" s="406"/>
    </row>
    <row r="38" spans="1:11" s="278" customFormat="1" ht="10.5" customHeight="1">
      <c r="A38" s="293" t="s">
        <v>9</v>
      </c>
      <c r="B38" s="322" t="s">
        <v>667</v>
      </c>
      <c r="C38" s="347" t="s">
        <v>405</v>
      </c>
      <c r="D38" s="362"/>
      <c r="E38" s="373"/>
      <c r="F38" s="382"/>
      <c r="G38" s="382"/>
      <c r="H38" s="382"/>
      <c r="I38" s="405"/>
    </row>
    <row r="39" spans="1:11" s="278" customFormat="1" ht="10.5" customHeight="1">
      <c r="A39" s="293" t="s">
        <v>52</v>
      </c>
      <c r="B39" s="323"/>
      <c r="C39" s="347" t="s">
        <v>288</v>
      </c>
      <c r="D39" s="362"/>
      <c r="E39" s="373"/>
      <c r="F39" s="382"/>
      <c r="G39" s="382"/>
      <c r="H39" s="382"/>
      <c r="I39" s="405"/>
    </row>
    <row r="40" spans="1:11" s="278" customFormat="1" ht="10.5" customHeight="1">
      <c r="A40" s="293" t="s">
        <v>121</v>
      </c>
      <c r="B40" s="323"/>
      <c r="C40" s="347" t="s">
        <v>170</v>
      </c>
      <c r="D40" s="362"/>
      <c r="E40" s="373"/>
      <c r="F40" s="382"/>
      <c r="G40" s="382"/>
      <c r="H40" s="382"/>
      <c r="I40" s="405"/>
    </row>
    <row r="41" spans="1:11" s="278" customFormat="1" ht="10.5" customHeight="1">
      <c r="A41" s="293" t="s">
        <v>70</v>
      </c>
      <c r="B41" s="323"/>
      <c r="C41" s="347" t="s">
        <v>421</v>
      </c>
      <c r="D41" s="362"/>
      <c r="E41" s="373"/>
      <c r="F41" s="382"/>
      <c r="G41" s="382"/>
      <c r="H41" s="382"/>
      <c r="I41" s="405"/>
    </row>
    <row r="42" spans="1:11" s="278" customFormat="1" ht="10.5" customHeight="1">
      <c r="A42" s="293" t="s">
        <v>76</v>
      </c>
      <c r="B42" s="323"/>
      <c r="C42" s="347" t="s">
        <v>552</v>
      </c>
      <c r="D42" s="362"/>
      <c r="E42" s="373"/>
      <c r="F42" s="382"/>
      <c r="G42" s="382"/>
      <c r="H42" s="382"/>
      <c r="I42" s="405"/>
    </row>
    <row r="43" spans="1:11" s="278" customFormat="1" ht="10.5" customHeight="1">
      <c r="A43" s="293" t="s">
        <v>137</v>
      </c>
      <c r="B43" s="323"/>
      <c r="C43" s="347" t="s">
        <v>426</v>
      </c>
      <c r="D43" s="362"/>
      <c r="E43" s="373"/>
      <c r="F43" s="382"/>
      <c r="G43" s="382"/>
      <c r="H43" s="382"/>
      <c r="I43" s="405"/>
    </row>
    <row r="44" spans="1:11" s="278" customFormat="1" ht="10.5" customHeight="1">
      <c r="A44" s="293" t="s">
        <v>126</v>
      </c>
      <c r="B44" s="323"/>
      <c r="C44" s="347" t="s">
        <v>428</v>
      </c>
      <c r="D44" s="362"/>
      <c r="E44" s="373"/>
      <c r="F44" s="382"/>
      <c r="G44" s="382"/>
      <c r="H44" s="382"/>
      <c r="I44" s="405"/>
    </row>
    <row r="45" spans="1:11" s="278" customFormat="1" ht="10.5" customHeight="1">
      <c r="A45" s="293" t="s">
        <v>100</v>
      </c>
      <c r="B45" s="323"/>
      <c r="C45" s="347" t="s">
        <v>430</v>
      </c>
      <c r="D45" s="362"/>
      <c r="E45" s="373"/>
      <c r="F45" s="382"/>
      <c r="G45" s="382"/>
      <c r="H45" s="382"/>
      <c r="I45" s="405"/>
    </row>
    <row r="46" spans="1:11" s="278" customFormat="1" ht="10.5" customHeight="1">
      <c r="A46" s="296" t="s">
        <v>401</v>
      </c>
      <c r="B46" s="324"/>
      <c r="C46" s="348" t="s">
        <v>1343</v>
      </c>
      <c r="D46" s="363"/>
      <c r="E46" s="375"/>
      <c r="F46" s="382"/>
      <c r="G46" s="382"/>
      <c r="H46" s="382"/>
      <c r="I46" s="405"/>
    </row>
    <row r="47" spans="1:11" s="278" customFormat="1" ht="21" customHeight="1">
      <c r="A47" s="297" t="s">
        <v>74</v>
      </c>
      <c r="B47" s="325" t="s">
        <v>1352</v>
      </c>
      <c r="C47" s="349" t="s">
        <v>432</v>
      </c>
      <c r="D47" s="364"/>
      <c r="E47" s="377"/>
      <c r="F47" s="384" t="s">
        <v>1344</v>
      </c>
      <c r="G47" s="384" t="s">
        <v>1344</v>
      </c>
      <c r="H47" s="384" t="s">
        <v>1344</v>
      </c>
      <c r="I47" s="407" t="s">
        <v>1344</v>
      </c>
      <c r="K47" s="412"/>
    </row>
    <row r="48" spans="1:11" s="278" customFormat="1" ht="10.5" customHeight="1">
      <c r="A48" s="293" t="s">
        <v>157</v>
      </c>
      <c r="B48" s="326" t="s">
        <v>666</v>
      </c>
      <c r="C48" s="347" t="s">
        <v>592</v>
      </c>
      <c r="D48" s="365"/>
      <c r="E48" s="374"/>
      <c r="F48" s="382"/>
      <c r="G48" s="382"/>
      <c r="H48" s="382"/>
      <c r="I48" s="405"/>
    </row>
    <row r="49" spans="1:9" s="278" customFormat="1" ht="10.5" customHeight="1">
      <c r="A49" s="293" t="s">
        <v>404</v>
      </c>
      <c r="B49" s="326"/>
      <c r="C49" s="347" t="s">
        <v>369</v>
      </c>
      <c r="D49" s="365"/>
      <c r="E49" s="374"/>
      <c r="F49" s="382"/>
      <c r="G49" s="382"/>
      <c r="H49" s="382"/>
      <c r="I49" s="405"/>
    </row>
    <row r="50" spans="1:9" s="278" customFormat="1" ht="10.5" customHeight="1">
      <c r="A50" s="293" t="s">
        <v>113</v>
      </c>
      <c r="B50" s="317"/>
      <c r="C50" s="347" t="s">
        <v>542</v>
      </c>
      <c r="D50" s="365"/>
      <c r="E50" s="374"/>
      <c r="F50" s="382"/>
      <c r="G50" s="382"/>
      <c r="H50" s="382"/>
      <c r="I50" s="405"/>
    </row>
    <row r="51" spans="1:9" s="278" customFormat="1" ht="10.5" customHeight="1">
      <c r="A51" s="293" t="s">
        <v>103</v>
      </c>
      <c r="B51" s="327"/>
      <c r="C51" s="350" t="s">
        <v>440</v>
      </c>
      <c r="D51" s="366"/>
      <c r="E51" s="378"/>
      <c r="F51" s="382"/>
      <c r="G51" s="382"/>
      <c r="H51" s="382"/>
      <c r="I51" s="405"/>
    </row>
    <row r="52" spans="1:9" s="278" customFormat="1" ht="10.5" customHeight="1">
      <c r="A52" s="292">
        <v>3</v>
      </c>
      <c r="B52" s="321" t="s">
        <v>111</v>
      </c>
      <c r="C52" s="346"/>
      <c r="D52" s="346"/>
      <c r="E52" s="346"/>
      <c r="F52" s="346"/>
      <c r="G52" s="346"/>
      <c r="H52" s="346"/>
      <c r="I52" s="406"/>
    </row>
    <row r="53" spans="1:9" s="278" customFormat="1" ht="10.5" customHeight="1">
      <c r="A53" s="293" t="s">
        <v>9</v>
      </c>
      <c r="B53" s="326" t="s">
        <v>682</v>
      </c>
      <c r="C53" s="347" t="s">
        <v>444</v>
      </c>
      <c r="D53" s="362"/>
      <c r="E53" s="373"/>
      <c r="F53" s="382"/>
      <c r="G53" s="382"/>
      <c r="H53" s="382"/>
      <c r="I53" s="405"/>
    </row>
    <row r="54" spans="1:9" s="278" customFormat="1" ht="10.5" customHeight="1">
      <c r="A54" s="293" t="s">
        <v>52</v>
      </c>
      <c r="B54" s="326"/>
      <c r="C54" s="347" t="s">
        <v>447</v>
      </c>
      <c r="D54" s="362"/>
      <c r="E54" s="373"/>
      <c r="F54" s="382"/>
      <c r="G54" s="382"/>
      <c r="H54" s="382"/>
      <c r="I54" s="405"/>
    </row>
    <row r="55" spans="1:9" s="278" customFormat="1" ht="10.5" customHeight="1">
      <c r="A55" s="293" t="s">
        <v>121</v>
      </c>
      <c r="B55" s="326"/>
      <c r="C55" s="347" t="s">
        <v>449</v>
      </c>
      <c r="D55" s="362"/>
      <c r="E55" s="373"/>
      <c r="F55" s="382"/>
      <c r="G55" s="382"/>
      <c r="H55" s="382"/>
      <c r="I55" s="405"/>
    </row>
    <row r="56" spans="1:9" s="278" customFormat="1" ht="10.5" customHeight="1">
      <c r="A56" s="293" t="s">
        <v>70</v>
      </c>
      <c r="B56" s="326"/>
      <c r="C56" s="347" t="s">
        <v>450</v>
      </c>
      <c r="D56" s="362"/>
      <c r="E56" s="373"/>
      <c r="F56" s="382"/>
      <c r="G56" s="382"/>
      <c r="H56" s="382"/>
      <c r="I56" s="405"/>
    </row>
    <row r="57" spans="1:9" s="278" customFormat="1" ht="10.5" customHeight="1">
      <c r="A57" s="293" t="s">
        <v>76</v>
      </c>
      <c r="B57" s="326"/>
      <c r="C57" s="347" t="s">
        <v>451</v>
      </c>
      <c r="D57" s="362"/>
      <c r="E57" s="373"/>
      <c r="F57" s="382"/>
      <c r="G57" s="382"/>
      <c r="H57" s="382"/>
      <c r="I57" s="405"/>
    </row>
    <row r="58" spans="1:9" s="278" customFormat="1" ht="10.5" customHeight="1">
      <c r="A58" s="293" t="s">
        <v>137</v>
      </c>
      <c r="B58" s="326"/>
      <c r="C58" s="347" t="s">
        <v>455</v>
      </c>
      <c r="D58" s="362"/>
      <c r="E58" s="373"/>
      <c r="F58" s="382"/>
      <c r="G58" s="382"/>
      <c r="H58" s="382"/>
      <c r="I58" s="405"/>
    </row>
    <row r="59" spans="1:9" s="278" customFormat="1" ht="10.5" customHeight="1">
      <c r="A59" s="293" t="s">
        <v>126</v>
      </c>
      <c r="B59" s="326"/>
      <c r="C59" s="347" t="s">
        <v>587</v>
      </c>
      <c r="D59" s="362"/>
      <c r="E59" s="373"/>
      <c r="F59" s="382"/>
      <c r="G59" s="382"/>
      <c r="H59" s="382"/>
      <c r="I59" s="405"/>
    </row>
    <row r="60" spans="1:9" s="278" customFormat="1" ht="10.5" customHeight="1">
      <c r="A60" s="293" t="s">
        <v>100</v>
      </c>
      <c r="B60" s="326"/>
      <c r="C60" s="347" t="s">
        <v>303</v>
      </c>
      <c r="D60" s="362"/>
      <c r="E60" s="373"/>
      <c r="F60" s="382"/>
      <c r="G60" s="382"/>
      <c r="H60" s="382"/>
      <c r="I60" s="405"/>
    </row>
    <row r="61" spans="1:9" s="278" customFormat="1" ht="10.5" customHeight="1">
      <c r="A61" s="293" t="s">
        <v>401</v>
      </c>
      <c r="B61" s="326"/>
      <c r="C61" s="347" t="s">
        <v>459</v>
      </c>
      <c r="D61" s="362"/>
      <c r="E61" s="373"/>
      <c r="F61" s="382"/>
      <c r="G61" s="382"/>
      <c r="H61" s="382"/>
      <c r="I61" s="405"/>
    </row>
    <row r="62" spans="1:9" s="279" customFormat="1" ht="10.5" customHeight="1">
      <c r="A62" s="298">
        <v>4</v>
      </c>
      <c r="B62" s="328" t="s">
        <v>77</v>
      </c>
      <c r="C62" s="351"/>
      <c r="D62" s="351"/>
      <c r="E62" s="351"/>
      <c r="F62" s="351"/>
      <c r="G62" s="351"/>
      <c r="H62" s="351"/>
      <c r="I62" s="408"/>
    </row>
    <row r="63" spans="1:9" s="279" customFormat="1" ht="10.5" customHeight="1">
      <c r="A63" s="299"/>
      <c r="B63" s="329"/>
      <c r="C63" s="352"/>
      <c r="D63" s="352"/>
      <c r="E63" s="379"/>
      <c r="F63" s="385"/>
      <c r="G63" s="385"/>
      <c r="H63" s="385"/>
      <c r="I63" s="409"/>
    </row>
    <row r="64" spans="1:9" s="279" customFormat="1" ht="10.5" customHeight="1">
      <c r="A64" s="299"/>
      <c r="B64" s="329"/>
      <c r="C64" s="352"/>
      <c r="D64" s="352"/>
      <c r="E64" s="379"/>
      <c r="F64" s="385"/>
      <c r="G64" s="385"/>
      <c r="H64" s="385"/>
      <c r="I64" s="409"/>
    </row>
    <row r="65" spans="1:10" s="279" customFormat="1" ht="10.5" customHeight="1">
      <c r="A65" s="300"/>
      <c r="B65" s="330"/>
      <c r="C65" s="353"/>
      <c r="D65" s="353"/>
      <c r="E65" s="380"/>
      <c r="F65" s="386"/>
      <c r="G65" s="386"/>
      <c r="H65" s="386"/>
      <c r="I65" s="410"/>
      <c r="J65" s="279"/>
    </row>
    <row r="66" spans="1:10" s="279" customFormat="1" ht="10.5" customHeight="1">
      <c r="A66" s="301" t="s">
        <v>462</v>
      </c>
      <c r="B66" s="331"/>
      <c r="C66" s="331"/>
      <c r="D66" s="331"/>
      <c r="E66" s="331"/>
      <c r="F66" s="331"/>
      <c r="G66" s="331"/>
      <c r="H66" s="331"/>
      <c r="I66" s="411"/>
      <c r="J66" s="279"/>
    </row>
    <row r="67" spans="1:10" s="279" customFormat="1" ht="21" customHeight="1">
      <c r="A67" s="291" t="s">
        <v>376</v>
      </c>
      <c r="B67" s="332" t="s">
        <v>737</v>
      </c>
      <c r="C67" s="354"/>
      <c r="D67" s="332" t="s">
        <v>463</v>
      </c>
      <c r="E67" s="332" t="s">
        <v>427</v>
      </c>
      <c r="F67" s="387"/>
      <c r="G67" s="387"/>
      <c r="H67" s="332" t="s">
        <v>602</v>
      </c>
      <c r="I67" s="396"/>
      <c r="J67" s="279"/>
    </row>
    <row r="68" spans="1:10" s="279" customFormat="1" ht="21" customHeight="1">
      <c r="A68" s="302"/>
      <c r="B68" s="333"/>
      <c r="C68" s="355"/>
      <c r="D68" s="333"/>
      <c r="E68" s="333"/>
      <c r="F68" s="388"/>
      <c r="G68" s="388"/>
      <c r="H68" s="333"/>
      <c r="I68" s="397"/>
      <c r="J68" s="279"/>
    </row>
    <row r="69" spans="1:10" s="279" customFormat="1" ht="21" customHeight="1">
      <c r="A69" s="302"/>
      <c r="B69" s="333"/>
      <c r="C69" s="355"/>
      <c r="D69" s="333"/>
      <c r="E69" s="333"/>
      <c r="F69" s="388"/>
      <c r="G69" s="388"/>
      <c r="H69" s="333"/>
      <c r="I69" s="397"/>
      <c r="J69" s="279"/>
    </row>
    <row r="70" spans="1:10" s="279" customFormat="1" ht="21" customHeight="1">
      <c r="A70" s="302"/>
      <c r="B70" s="333"/>
      <c r="C70" s="355"/>
      <c r="D70" s="333"/>
      <c r="E70" s="333"/>
      <c r="F70" s="388"/>
      <c r="G70" s="388"/>
      <c r="H70" s="333"/>
      <c r="I70" s="397"/>
      <c r="J70" s="279"/>
    </row>
    <row r="71" spans="1:10" s="279" customFormat="1" ht="21" customHeight="1">
      <c r="A71" s="302"/>
      <c r="B71" s="333"/>
      <c r="C71" s="355"/>
      <c r="D71" s="333"/>
      <c r="E71" s="333"/>
      <c r="F71" s="388"/>
      <c r="G71" s="388"/>
      <c r="H71" s="333"/>
      <c r="I71" s="397"/>
      <c r="J71" s="279"/>
    </row>
    <row r="72" spans="1:10" s="279" customFormat="1" ht="21" customHeight="1">
      <c r="A72" s="303"/>
      <c r="B72" s="334"/>
      <c r="C72" s="356"/>
      <c r="D72" s="334"/>
      <c r="E72" s="334"/>
      <c r="F72" s="389"/>
      <c r="G72" s="389"/>
      <c r="H72" s="334"/>
      <c r="I72" s="398"/>
      <c r="J72" s="279"/>
    </row>
    <row r="73" spans="1:10" s="279" customFormat="1" ht="11.25" customHeight="1">
      <c r="A73" s="304" t="s">
        <v>464</v>
      </c>
      <c r="B73" s="304"/>
      <c r="C73" s="304"/>
      <c r="D73" s="304"/>
      <c r="E73" s="304"/>
      <c r="F73" s="304"/>
      <c r="G73" s="304"/>
      <c r="H73" s="304"/>
      <c r="I73" s="304"/>
      <c r="J73" s="335"/>
    </row>
    <row r="74" spans="1:10" s="279" customFormat="1" ht="11.25" customHeight="1">
      <c r="A74" s="305" t="s">
        <v>468</v>
      </c>
      <c r="B74" s="335" t="s">
        <v>61</v>
      </c>
      <c r="C74" s="335"/>
      <c r="D74" s="335"/>
      <c r="E74" s="335"/>
      <c r="F74" s="335"/>
      <c r="G74" s="335"/>
      <c r="H74" s="335"/>
      <c r="I74" s="335"/>
      <c r="J74" s="335"/>
    </row>
    <row r="75" spans="1:10" s="279" customFormat="1" ht="11.25" customHeight="1">
      <c r="A75" s="305" t="s">
        <v>438</v>
      </c>
      <c r="B75" s="335" t="s">
        <v>473</v>
      </c>
      <c r="C75" s="335"/>
      <c r="D75" s="335"/>
      <c r="E75" s="335"/>
      <c r="F75" s="335"/>
      <c r="G75" s="335"/>
      <c r="H75" s="335"/>
      <c r="I75" s="335"/>
      <c r="J75" s="335"/>
    </row>
    <row r="76" spans="1:10" s="279" customFormat="1" ht="33.75" customHeight="1">
      <c r="A76" s="305" t="s">
        <v>317</v>
      </c>
      <c r="B76" s="335" t="s">
        <v>1353</v>
      </c>
      <c r="C76" s="335"/>
      <c r="D76" s="335"/>
      <c r="E76" s="335"/>
      <c r="F76" s="335"/>
      <c r="G76" s="335"/>
      <c r="H76" s="335"/>
      <c r="I76" s="335"/>
      <c r="J76" s="335"/>
    </row>
    <row r="77" spans="1:10" s="279" customFormat="1" ht="11.25" customHeight="1">
      <c r="A77" s="305" t="s">
        <v>80</v>
      </c>
      <c r="B77" s="335" t="s">
        <v>951</v>
      </c>
      <c r="C77" s="335"/>
      <c r="D77" s="335"/>
      <c r="E77" s="335"/>
      <c r="F77" s="335"/>
      <c r="G77" s="335"/>
      <c r="H77" s="335"/>
      <c r="I77" s="335"/>
      <c r="J77" s="335"/>
    </row>
    <row r="78" spans="1:10" s="279" customFormat="1" ht="11.25" customHeight="1">
      <c r="A78" s="305" t="s">
        <v>63</v>
      </c>
      <c r="B78" s="335" t="s">
        <v>1354</v>
      </c>
      <c r="C78" s="335"/>
      <c r="D78" s="335"/>
      <c r="E78" s="335"/>
      <c r="F78" s="335"/>
      <c r="G78" s="335"/>
      <c r="H78" s="335"/>
      <c r="I78" s="335"/>
      <c r="J78" s="335"/>
    </row>
    <row r="79" spans="1:10" s="279" customFormat="1" ht="11.25" customHeight="1">
      <c r="A79" s="305" t="s">
        <v>0</v>
      </c>
      <c r="B79" s="335" t="s">
        <v>476</v>
      </c>
      <c r="C79" s="335"/>
      <c r="D79" s="335"/>
      <c r="E79" s="335"/>
      <c r="F79" s="335"/>
      <c r="G79" s="335"/>
      <c r="H79" s="335"/>
      <c r="I79" s="335"/>
      <c r="J79" s="335"/>
    </row>
    <row r="80" spans="1:10" s="279" customFormat="1" ht="22.5" customHeight="1">
      <c r="A80" s="305" t="s">
        <v>73</v>
      </c>
      <c r="B80" s="335" t="s">
        <v>415</v>
      </c>
      <c r="C80" s="335"/>
      <c r="D80" s="335"/>
      <c r="E80" s="335"/>
      <c r="F80" s="335"/>
      <c r="G80" s="335"/>
      <c r="H80" s="335"/>
      <c r="I80" s="335"/>
      <c r="J80" s="335"/>
    </row>
    <row r="81" spans="1:10" s="279" customFormat="1" ht="11.25" customHeight="1">
      <c r="A81" s="305" t="s">
        <v>56</v>
      </c>
      <c r="B81" s="335" t="s">
        <v>477</v>
      </c>
      <c r="C81" s="335"/>
      <c r="D81" s="335"/>
      <c r="E81" s="335"/>
      <c r="F81" s="335"/>
      <c r="G81" s="335"/>
      <c r="H81" s="335"/>
      <c r="I81" s="335"/>
      <c r="J81" s="335"/>
    </row>
    <row r="82" spans="1:10" s="279" customFormat="1" ht="22.5" customHeight="1">
      <c r="A82" s="305" t="s">
        <v>151</v>
      </c>
      <c r="B82" s="335" t="s">
        <v>167</v>
      </c>
      <c r="C82" s="335"/>
      <c r="D82" s="335"/>
      <c r="E82" s="335"/>
      <c r="F82" s="335"/>
      <c r="G82" s="335"/>
      <c r="H82" s="335"/>
      <c r="I82" s="335"/>
      <c r="J82" s="335"/>
    </row>
    <row r="83" spans="1:10" s="279" customFormat="1" ht="22.5" customHeight="1">
      <c r="A83" s="305" t="s">
        <v>168</v>
      </c>
      <c r="B83" s="335" t="s">
        <v>152</v>
      </c>
      <c r="C83" s="335"/>
      <c r="D83" s="335"/>
      <c r="E83" s="335"/>
      <c r="F83" s="335"/>
      <c r="G83" s="335"/>
      <c r="H83" s="335"/>
      <c r="I83" s="335"/>
      <c r="J83" s="335"/>
    </row>
    <row r="84" spans="1:10" s="279" customFormat="1" ht="22.5" customHeight="1">
      <c r="A84" s="305" t="s">
        <v>173</v>
      </c>
      <c r="B84" s="335" t="s">
        <v>1355</v>
      </c>
      <c r="C84" s="335"/>
      <c r="D84" s="335"/>
      <c r="E84" s="335"/>
      <c r="F84" s="335"/>
      <c r="G84" s="335"/>
      <c r="H84" s="335"/>
      <c r="I84" s="335"/>
      <c r="J84" s="335"/>
    </row>
    <row r="85" spans="1:10" s="279" customFormat="1" ht="11.25" customHeight="1">
      <c r="A85" s="305" t="s">
        <v>10</v>
      </c>
      <c r="B85" s="335" t="s">
        <v>684</v>
      </c>
      <c r="C85" s="335"/>
      <c r="D85" s="335"/>
      <c r="E85" s="335"/>
      <c r="F85" s="335"/>
      <c r="G85" s="335"/>
      <c r="H85" s="335"/>
      <c r="I85" s="335"/>
      <c r="J85" s="335"/>
    </row>
    <row r="86" spans="1:10" s="279" customFormat="1" ht="33.75" customHeight="1">
      <c r="A86" s="305" t="s">
        <v>19</v>
      </c>
      <c r="B86" s="335" t="s">
        <v>1356</v>
      </c>
      <c r="C86" s="335"/>
      <c r="D86" s="335"/>
      <c r="E86" s="335"/>
      <c r="F86" s="335"/>
      <c r="G86" s="335"/>
      <c r="H86" s="335"/>
      <c r="I86" s="335"/>
      <c r="J86" s="335"/>
    </row>
    <row r="87" spans="1:10" s="279" customFormat="1" ht="56.25" customHeight="1">
      <c r="A87" s="305" t="s">
        <v>301</v>
      </c>
      <c r="B87" s="335" t="s">
        <v>322</v>
      </c>
      <c r="C87" s="335"/>
      <c r="D87" s="335"/>
      <c r="E87" s="335"/>
      <c r="F87" s="335"/>
      <c r="G87" s="335"/>
      <c r="H87" s="335"/>
      <c r="I87" s="335"/>
      <c r="J87" s="279"/>
    </row>
    <row r="88" spans="1:10" s="279" customFormat="1" ht="22.5" customHeight="1">
      <c r="A88" s="305" t="s">
        <v>72</v>
      </c>
      <c r="B88" s="335" t="s">
        <v>567</v>
      </c>
      <c r="C88" s="335"/>
      <c r="D88" s="335"/>
      <c r="E88" s="335"/>
      <c r="F88" s="335"/>
      <c r="G88" s="335"/>
      <c r="H88" s="335"/>
      <c r="I88" s="335"/>
      <c r="J88" s="279"/>
    </row>
    <row r="90" spans="1:10" ht="11.25" customHeight="1">
      <c r="A90" s="306"/>
      <c r="B90" s="306"/>
      <c r="C90" s="306"/>
      <c r="D90" s="306"/>
      <c r="E90" s="306"/>
      <c r="F90" s="306"/>
      <c r="G90" s="306"/>
      <c r="H90" s="306"/>
      <c r="I90" s="306"/>
    </row>
    <row r="91" spans="1:10" ht="11.25" customHeight="1">
      <c r="A91" s="306"/>
      <c r="B91" s="306"/>
      <c r="C91" s="306"/>
      <c r="D91" s="306"/>
      <c r="E91" s="306"/>
      <c r="F91" s="306"/>
      <c r="G91" s="306"/>
      <c r="H91" s="306"/>
      <c r="I91" s="306"/>
    </row>
    <row r="92" spans="1:10" ht="11.25" customHeight="1">
      <c r="A92" s="307"/>
      <c r="B92" s="306"/>
      <c r="C92" s="306"/>
      <c r="D92" s="306"/>
      <c r="E92" s="306"/>
      <c r="F92" s="306"/>
      <c r="G92" s="306"/>
      <c r="H92" s="306"/>
      <c r="I92" s="306"/>
    </row>
    <row r="93" spans="1:10" ht="11.25" customHeight="1">
      <c r="A93" s="307"/>
      <c r="B93" s="306"/>
      <c r="C93" s="306"/>
      <c r="D93" s="306"/>
      <c r="E93" s="306"/>
      <c r="F93" s="306"/>
      <c r="G93" s="306"/>
      <c r="H93" s="306"/>
      <c r="I93" s="306"/>
    </row>
    <row r="94" spans="1:10" ht="11.25" customHeight="1">
      <c r="A94" s="306"/>
      <c r="B94" s="306"/>
      <c r="C94" s="306"/>
      <c r="D94" s="306"/>
      <c r="E94" s="306"/>
      <c r="F94" s="306"/>
      <c r="G94" s="306"/>
      <c r="H94" s="306"/>
      <c r="I94" s="306"/>
    </row>
    <row r="95" spans="1:10" ht="11.25" customHeight="1">
      <c r="A95" s="306"/>
      <c r="B95" s="306"/>
      <c r="C95" s="306"/>
      <c r="D95" s="306"/>
      <c r="E95" s="306"/>
      <c r="F95" s="306"/>
      <c r="G95" s="306"/>
      <c r="H95" s="306"/>
      <c r="I95" s="306"/>
    </row>
    <row r="96" spans="1:10" ht="11.25" customHeight="1">
      <c r="A96" s="306"/>
      <c r="B96" s="306"/>
      <c r="C96" s="306"/>
      <c r="D96" s="306"/>
      <c r="E96" s="306"/>
      <c r="F96" s="306"/>
      <c r="G96" s="306"/>
      <c r="H96" s="306"/>
      <c r="I96" s="306"/>
    </row>
    <row r="97" spans="1:9" ht="11.25" customHeight="1">
      <c r="A97" s="306"/>
      <c r="B97" s="306"/>
      <c r="C97" s="306"/>
      <c r="D97" s="306"/>
      <c r="E97" s="306"/>
      <c r="F97" s="306"/>
      <c r="G97" s="306"/>
      <c r="H97" s="306"/>
      <c r="I97" s="306"/>
    </row>
    <row r="98" spans="1:9" ht="11.25" customHeight="1">
      <c r="A98" s="306"/>
      <c r="B98" s="306"/>
      <c r="C98" s="306"/>
      <c r="D98" s="306"/>
      <c r="E98" s="306"/>
      <c r="F98" s="306"/>
      <c r="G98" s="306"/>
      <c r="H98" s="306"/>
      <c r="I98" s="306"/>
    </row>
    <row r="99" spans="1:9" ht="11.25" customHeight="1">
      <c r="A99" s="306"/>
      <c r="B99" s="306"/>
      <c r="C99" s="306"/>
      <c r="D99" s="306"/>
      <c r="E99" s="306"/>
      <c r="F99" s="306"/>
      <c r="G99" s="306"/>
      <c r="H99" s="306"/>
      <c r="I99" s="306"/>
    </row>
    <row r="100" spans="1:9" ht="11.25" customHeight="1">
      <c r="A100" s="306"/>
      <c r="B100" s="306"/>
      <c r="C100" s="306"/>
      <c r="D100" s="306"/>
      <c r="E100" s="306"/>
      <c r="F100" s="306"/>
      <c r="G100" s="306"/>
      <c r="H100" s="306"/>
      <c r="I100" s="306"/>
    </row>
    <row r="101" spans="1:9" ht="11.25" customHeight="1">
      <c r="A101" s="306"/>
      <c r="B101" s="306"/>
      <c r="C101" s="306"/>
      <c r="D101" s="306"/>
      <c r="E101" s="306"/>
      <c r="F101" s="306"/>
      <c r="G101" s="306"/>
      <c r="H101" s="306"/>
      <c r="I101" s="306"/>
    </row>
    <row r="102" spans="1:9" ht="11.25" customHeight="1">
      <c r="A102" s="306"/>
      <c r="B102" s="306"/>
      <c r="C102" s="306"/>
      <c r="D102" s="306"/>
      <c r="E102" s="306"/>
      <c r="F102" s="306"/>
      <c r="G102" s="306"/>
      <c r="H102" s="306"/>
      <c r="I102" s="306"/>
    </row>
    <row r="103" spans="1:9" ht="11.25" customHeight="1">
      <c r="A103" s="306"/>
      <c r="B103" s="306"/>
      <c r="C103" s="306"/>
      <c r="D103" s="306"/>
      <c r="E103" s="306"/>
      <c r="F103" s="306"/>
      <c r="G103" s="306"/>
      <c r="H103" s="306"/>
      <c r="I103" s="306"/>
    </row>
    <row r="104" spans="1:9" ht="11.25" customHeight="1">
      <c r="A104" s="306"/>
      <c r="B104" s="306"/>
      <c r="C104" s="306"/>
      <c r="D104" s="306"/>
      <c r="E104" s="306"/>
      <c r="F104" s="306"/>
      <c r="G104" s="306"/>
      <c r="H104" s="306"/>
      <c r="I104" s="306"/>
    </row>
    <row r="105" spans="1:9" ht="11.25" customHeight="1">
      <c r="A105" s="306"/>
      <c r="B105" s="306"/>
      <c r="C105" s="306"/>
      <c r="D105" s="306"/>
      <c r="E105" s="306"/>
      <c r="F105" s="306"/>
      <c r="G105" s="306"/>
      <c r="H105" s="306"/>
      <c r="I105" s="306"/>
    </row>
    <row r="106" spans="1:9" ht="11.25" customHeight="1">
      <c r="A106" s="306"/>
      <c r="B106" s="306"/>
      <c r="C106" s="306"/>
      <c r="D106" s="306"/>
      <c r="E106" s="306"/>
      <c r="F106" s="306"/>
      <c r="G106" s="306"/>
      <c r="H106" s="306"/>
      <c r="I106" s="306"/>
    </row>
    <row r="107" spans="1:9" ht="11.25" customHeight="1">
      <c r="A107" s="306"/>
      <c r="B107" s="306"/>
      <c r="C107" s="306"/>
      <c r="D107" s="306"/>
      <c r="E107" s="306"/>
      <c r="F107" s="306"/>
      <c r="G107" s="306"/>
      <c r="H107" s="306"/>
      <c r="I107" s="306"/>
    </row>
    <row r="108" spans="1:9" ht="11.25" customHeight="1">
      <c r="A108" s="306"/>
      <c r="B108" s="306"/>
      <c r="C108" s="306"/>
      <c r="D108" s="306"/>
      <c r="E108" s="306"/>
      <c r="F108" s="306"/>
      <c r="G108" s="306"/>
      <c r="H108" s="306"/>
      <c r="I108" s="306"/>
    </row>
    <row r="109" spans="1:9" ht="11.25" customHeight="1">
      <c r="A109" s="306"/>
      <c r="B109" s="306"/>
      <c r="C109" s="306"/>
      <c r="D109" s="306"/>
      <c r="E109" s="306"/>
      <c r="F109" s="306"/>
      <c r="G109" s="306"/>
      <c r="H109" s="306"/>
      <c r="I109" s="306"/>
    </row>
    <row r="110" spans="1:9" ht="11.25" customHeight="1">
      <c r="A110" s="306"/>
      <c r="B110" s="306"/>
      <c r="C110" s="306"/>
      <c r="D110" s="306"/>
      <c r="E110" s="306"/>
      <c r="F110" s="306"/>
      <c r="G110" s="306"/>
      <c r="H110" s="306"/>
      <c r="I110" s="306"/>
    </row>
    <row r="111" spans="1:9" ht="11.25" customHeight="1">
      <c r="A111" s="306"/>
      <c r="B111" s="306"/>
      <c r="C111" s="306"/>
      <c r="D111" s="306"/>
      <c r="E111" s="306"/>
      <c r="F111" s="306"/>
      <c r="G111" s="306"/>
      <c r="H111" s="306"/>
      <c r="I111" s="306"/>
    </row>
    <row r="112" spans="1:9" ht="11.25" customHeight="1">
      <c r="A112" s="306"/>
      <c r="B112" s="306"/>
      <c r="C112" s="306"/>
      <c r="D112" s="306"/>
      <c r="E112" s="306"/>
      <c r="F112" s="306"/>
      <c r="G112" s="306"/>
      <c r="H112" s="306"/>
      <c r="I112" s="306"/>
    </row>
    <row r="113" spans="1:9" ht="11.25" customHeight="1">
      <c r="A113" s="306"/>
      <c r="B113" s="306"/>
      <c r="C113" s="306"/>
      <c r="D113" s="306"/>
      <c r="E113" s="306"/>
      <c r="F113" s="306"/>
      <c r="G113" s="306"/>
      <c r="H113" s="306"/>
      <c r="I113" s="306"/>
    </row>
    <row r="114" spans="1:9" ht="11.25" customHeight="1">
      <c r="A114" s="306"/>
      <c r="B114" s="306"/>
      <c r="C114" s="306"/>
      <c r="D114" s="306"/>
      <c r="E114" s="306"/>
      <c r="F114" s="306"/>
      <c r="G114" s="306"/>
      <c r="H114" s="306"/>
      <c r="I114" s="306"/>
    </row>
    <row r="115" spans="1:9" ht="11.25" customHeight="1">
      <c r="A115" s="306"/>
      <c r="B115" s="306"/>
      <c r="C115" s="306"/>
      <c r="D115" s="306"/>
      <c r="E115" s="306"/>
      <c r="F115" s="306"/>
      <c r="G115" s="306"/>
      <c r="H115" s="306"/>
      <c r="I115" s="306"/>
    </row>
    <row r="116" spans="1:9" ht="11.25" customHeight="1">
      <c r="A116" s="306"/>
      <c r="B116" s="306"/>
      <c r="C116" s="306"/>
      <c r="D116" s="306"/>
      <c r="E116" s="306"/>
      <c r="F116" s="306"/>
      <c r="G116" s="306"/>
      <c r="H116" s="306"/>
      <c r="I116" s="306"/>
    </row>
    <row r="117" spans="1:9" ht="11.25" customHeight="1">
      <c r="A117" s="306"/>
      <c r="B117" s="306"/>
      <c r="C117" s="306"/>
      <c r="D117" s="306"/>
      <c r="E117" s="306"/>
      <c r="F117" s="306"/>
      <c r="G117" s="306"/>
      <c r="H117" s="306"/>
      <c r="I117" s="306"/>
    </row>
    <row r="118" spans="1:9" ht="11.25" customHeight="1">
      <c r="A118" s="306"/>
      <c r="B118" s="306"/>
      <c r="C118" s="306"/>
      <c r="D118" s="306"/>
      <c r="E118" s="306"/>
      <c r="F118" s="306"/>
      <c r="G118" s="306"/>
      <c r="H118" s="306"/>
      <c r="I118" s="306"/>
    </row>
    <row r="119" spans="1:9" ht="11.25" customHeight="1">
      <c r="A119" s="306"/>
      <c r="B119" s="306"/>
      <c r="C119" s="306"/>
      <c r="D119" s="306"/>
      <c r="E119" s="306"/>
      <c r="F119" s="306"/>
      <c r="G119" s="306"/>
      <c r="H119" s="306"/>
      <c r="I119" s="306"/>
    </row>
    <row r="120" spans="1:9" ht="11.25" customHeight="1">
      <c r="A120" s="306"/>
      <c r="B120" s="306"/>
      <c r="C120" s="306"/>
      <c r="D120" s="306"/>
      <c r="E120" s="306"/>
      <c r="F120" s="306"/>
      <c r="G120" s="306"/>
      <c r="H120" s="306"/>
      <c r="I120" s="306"/>
    </row>
    <row r="121" spans="1:9" ht="11.25" customHeight="1">
      <c r="A121" s="306"/>
      <c r="B121" s="306"/>
      <c r="C121" s="306"/>
      <c r="D121" s="306"/>
      <c r="E121" s="306"/>
      <c r="F121" s="306"/>
      <c r="G121" s="306"/>
      <c r="H121" s="306"/>
      <c r="I121" s="306"/>
    </row>
    <row r="122" spans="1:9" ht="11.25" customHeight="1">
      <c r="A122" s="306"/>
      <c r="B122" s="306"/>
      <c r="C122" s="306"/>
      <c r="D122" s="306"/>
      <c r="E122" s="306"/>
      <c r="F122" s="306"/>
      <c r="G122" s="306"/>
      <c r="H122" s="306"/>
      <c r="I122" s="306"/>
    </row>
    <row r="123" spans="1:9" ht="11.25" customHeight="1">
      <c r="A123" s="306"/>
      <c r="B123" s="306"/>
      <c r="C123" s="306"/>
      <c r="D123" s="306"/>
      <c r="E123" s="306"/>
      <c r="F123" s="306"/>
      <c r="G123" s="306"/>
      <c r="H123" s="306"/>
      <c r="I123" s="306"/>
    </row>
    <row r="124" spans="1:9" ht="11.25" customHeight="1">
      <c r="A124" s="306"/>
      <c r="B124" s="306"/>
      <c r="C124" s="306"/>
      <c r="D124" s="306"/>
      <c r="E124" s="306"/>
      <c r="F124" s="306"/>
      <c r="G124" s="306"/>
      <c r="H124" s="306"/>
      <c r="I124" s="306"/>
    </row>
    <row r="125" spans="1:9" ht="11.25" customHeight="1">
      <c r="A125" s="306"/>
      <c r="B125" s="306"/>
      <c r="C125" s="306"/>
      <c r="D125" s="306"/>
      <c r="E125" s="306"/>
      <c r="F125" s="306"/>
      <c r="G125" s="306"/>
      <c r="H125" s="306"/>
      <c r="I125" s="306"/>
    </row>
    <row r="126" spans="1:9" ht="11.25" customHeight="1">
      <c r="A126" s="306"/>
      <c r="B126" s="306"/>
      <c r="C126" s="306"/>
      <c r="D126" s="306"/>
      <c r="E126" s="306"/>
      <c r="F126" s="306"/>
      <c r="G126" s="306"/>
      <c r="H126" s="306"/>
      <c r="I126" s="306"/>
    </row>
    <row r="127" spans="1:9" ht="11.25" customHeight="1">
      <c r="A127" s="306"/>
      <c r="B127" s="306"/>
      <c r="C127" s="306"/>
      <c r="D127" s="306"/>
      <c r="E127" s="306"/>
      <c r="F127" s="306"/>
      <c r="G127" s="306"/>
      <c r="H127" s="306"/>
      <c r="I127" s="306"/>
    </row>
    <row r="128" spans="1:9" ht="11.25" customHeight="1">
      <c r="A128" s="306"/>
      <c r="B128" s="306"/>
      <c r="C128" s="306"/>
      <c r="D128" s="306"/>
      <c r="E128" s="306"/>
      <c r="F128" s="306"/>
      <c r="G128" s="306"/>
      <c r="H128" s="306"/>
      <c r="I128" s="306"/>
    </row>
    <row r="129" spans="1:9" ht="11.25" customHeight="1">
      <c r="A129" s="306"/>
      <c r="B129" s="306"/>
      <c r="C129" s="306"/>
      <c r="D129" s="306"/>
      <c r="E129" s="306"/>
      <c r="F129" s="306"/>
      <c r="G129" s="306"/>
      <c r="H129" s="306"/>
      <c r="I129" s="306"/>
    </row>
    <row r="130" spans="1:9" ht="11.25" customHeight="1">
      <c r="A130" s="306"/>
      <c r="B130" s="306"/>
      <c r="C130" s="306"/>
      <c r="D130" s="306"/>
      <c r="E130" s="306"/>
      <c r="F130" s="306"/>
      <c r="G130" s="306"/>
      <c r="H130" s="306"/>
      <c r="I130" s="306"/>
    </row>
    <row r="131" spans="1:9" ht="11.25" customHeight="1">
      <c r="A131" s="306"/>
      <c r="B131" s="306"/>
      <c r="C131" s="306"/>
      <c r="D131" s="306"/>
      <c r="E131" s="306"/>
      <c r="F131" s="306"/>
      <c r="G131" s="306"/>
      <c r="H131" s="306"/>
      <c r="I131" s="306"/>
    </row>
    <row r="132" spans="1:9" ht="11.25" customHeight="1">
      <c r="A132" s="306"/>
      <c r="B132" s="306"/>
      <c r="C132" s="306"/>
      <c r="D132" s="306"/>
      <c r="E132" s="306"/>
      <c r="F132" s="306"/>
      <c r="G132" s="306"/>
      <c r="H132" s="306"/>
      <c r="I132" s="306"/>
    </row>
    <row r="133" spans="1:9" ht="11.25" customHeight="1">
      <c r="A133" s="306"/>
      <c r="B133" s="306"/>
      <c r="C133" s="306"/>
      <c r="D133" s="306"/>
      <c r="E133" s="306"/>
      <c r="F133" s="306"/>
      <c r="G133" s="306"/>
      <c r="H133" s="306"/>
      <c r="I133" s="306"/>
    </row>
    <row r="134" spans="1:9" ht="11.25" customHeight="1">
      <c r="A134" s="306"/>
      <c r="B134" s="306"/>
      <c r="C134" s="306"/>
      <c r="D134" s="306"/>
      <c r="E134" s="306"/>
      <c r="F134" s="306"/>
      <c r="G134" s="306"/>
      <c r="H134" s="306"/>
      <c r="I134" s="306"/>
    </row>
    <row r="135" spans="1:9" ht="11.25" customHeight="1">
      <c r="A135" s="306"/>
      <c r="B135" s="306"/>
      <c r="C135" s="306"/>
      <c r="D135" s="306"/>
      <c r="E135" s="306"/>
      <c r="F135" s="306"/>
      <c r="G135" s="306"/>
      <c r="H135" s="306"/>
      <c r="I135" s="306"/>
    </row>
    <row r="136" spans="1:9" ht="11.25" customHeight="1">
      <c r="A136" s="306"/>
      <c r="B136" s="306"/>
      <c r="C136" s="306"/>
      <c r="D136" s="306"/>
      <c r="E136" s="306"/>
      <c r="F136" s="306"/>
      <c r="G136" s="306"/>
      <c r="H136" s="306"/>
      <c r="I136" s="306"/>
    </row>
    <row r="137" spans="1:9" ht="11.25" customHeight="1">
      <c r="A137" s="306"/>
      <c r="B137" s="306"/>
      <c r="C137" s="306"/>
      <c r="D137" s="306"/>
      <c r="E137" s="306"/>
      <c r="F137" s="306"/>
      <c r="G137" s="306"/>
      <c r="H137" s="306"/>
      <c r="I137" s="306"/>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evenFooter>&amp;C&amp;"ＭＳ 明朝,標準"&amp;10換気-&amp;P</evenFooter>
        <firstFooter>&amp;C&amp;"ＭＳ 明朝,標準"&amp;10換気-&amp;P</firstFooter>
      </headerFooter>
    </customSheetView>
  </customSheetViews>
  <mergeCells count="118">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B14:I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I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B52:I52"/>
    <mergeCell ref="C53:E53"/>
    <mergeCell ref="C54:E54"/>
    <mergeCell ref="C55:E55"/>
    <mergeCell ref="C56:E56"/>
    <mergeCell ref="C57:E57"/>
    <mergeCell ref="C58:E58"/>
    <mergeCell ref="C59:E59"/>
    <mergeCell ref="C60:E60"/>
    <mergeCell ref="C61:E61"/>
    <mergeCell ref="B62:I62"/>
    <mergeCell ref="B63:E63"/>
    <mergeCell ref="B64:E64"/>
    <mergeCell ref="B65:E65"/>
    <mergeCell ref="A66:I66"/>
    <mergeCell ref="B67:C67"/>
    <mergeCell ref="E67:G67"/>
    <mergeCell ref="H67:I67"/>
    <mergeCell ref="B68:C68"/>
    <mergeCell ref="E68:G68"/>
    <mergeCell ref="H68:I68"/>
    <mergeCell ref="B69:C69"/>
    <mergeCell ref="E69:G69"/>
    <mergeCell ref="H69:I69"/>
    <mergeCell ref="B70:C70"/>
    <mergeCell ref="E70:G70"/>
    <mergeCell ref="H70:I70"/>
    <mergeCell ref="B71:C71"/>
    <mergeCell ref="E71:G71"/>
    <mergeCell ref="H71:I71"/>
    <mergeCell ref="B72:C72"/>
    <mergeCell ref="E72:G72"/>
    <mergeCell ref="H72:I72"/>
    <mergeCell ref="A73:I73"/>
    <mergeCell ref="B74:I74"/>
    <mergeCell ref="B75:I75"/>
    <mergeCell ref="B76:I76"/>
    <mergeCell ref="B77:I77"/>
    <mergeCell ref="B78:I78"/>
    <mergeCell ref="B79:I79"/>
    <mergeCell ref="B80:I80"/>
    <mergeCell ref="B81:I81"/>
    <mergeCell ref="B82:I82"/>
    <mergeCell ref="B83:I83"/>
    <mergeCell ref="B84:I84"/>
    <mergeCell ref="B85:I85"/>
    <mergeCell ref="B86:I86"/>
    <mergeCell ref="B87:I87"/>
    <mergeCell ref="B88:I88"/>
    <mergeCell ref="A5:B8"/>
    <mergeCell ref="C7:C8"/>
    <mergeCell ref="A10:A12"/>
    <mergeCell ref="B10:E12"/>
    <mergeCell ref="I10:I12"/>
    <mergeCell ref="F11:F12"/>
    <mergeCell ref="C24:C25"/>
    <mergeCell ref="C26:C30"/>
    <mergeCell ref="C31:C36"/>
    <mergeCell ref="B48:B51"/>
    <mergeCell ref="B15:B25"/>
    <mergeCell ref="C15:C23"/>
    <mergeCell ref="B26:B36"/>
    <mergeCell ref="B38:B46"/>
    <mergeCell ref="B53:B61"/>
  </mergeCells>
  <phoneticPr fontId="19"/>
  <dataValidations count="1">
    <dataValidation type="list" allowBlank="1" showDropDown="0" showInputMessage="1" showErrorMessage="1" sqref="F53:H61 F48:H51 F15:H36 F38:H46 F63:H65">
      <formula1>"〇,‐"</formula1>
    </dataValidation>
  </dataValidations>
  <printOptions horizontalCentered="1"/>
  <pageMargins left="0.52083333333333337" right="0.625" top="0.39370078740157483" bottom="0.39370078740157483" header="0" footer="0"/>
  <pageSetup paperSize="9" fitToWidth="1" fitToHeight="1" orientation="portrait" usePrinterDefaults="1" cellComments="asDisplayed" r:id="rId2"/>
  <headerFooter scaleWithDoc="0" alignWithMargins="0"/>
  <rowBreaks count="1" manualBreakCount="1">
    <brk id="72" max="16383" man="1"/>
  </rowBreaks>
  <colBreaks count="1" manualBreakCount="1">
    <brk id="9"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tabColor rgb="FFBFE4FF"/>
  </sheetPr>
  <dimension ref="A1:L176"/>
  <sheetViews>
    <sheetView workbookViewId="0">
      <selection activeCell="B10" sqref="B10:E12"/>
    </sheetView>
  </sheetViews>
  <sheetFormatPr defaultRowHeight="11.25" customHeight="1"/>
  <cols>
    <col min="1" max="1" width="3.75" style="413" customWidth="1"/>
    <col min="2" max="2" width="8.125" style="413" customWidth="1"/>
    <col min="3" max="3" width="13.875" style="413" customWidth="1"/>
    <col min="4" max="4" width="31.25" style="413" customWidth="1"/>
    <col min="5" max="5" width="15" style="413" customWidth="1"/>
    <col min="6" max="9" width="5" style="413" customWidth="1"/>
    <col min="10" max="16384" width="9" style="413" customWidth="1"/>
  </cols>
  <sheetData>
    <row r="1" spans="1:9" ht="10.5" customHeight="1">
      <c r="A1" s="414"/>
      <c r="B1" s="414"/>
      <c r="C1" s="414"/>
      <c r="D1" s="414"/>
      <c r="E1" s="414"/>
      <c r="F1" s="414"/>
      <c r="G1" s="414"/>
      <c r="H1" s="414"/>
      <c r="I1" s="414"/>
    </row>
    <row r="2" spans="1:9" ht="10.5" customHeight="1">
      <c r="A2" s="415" t="s">
        <v>375</v>
      </c>
      <c r="B2" s="415"/>
      <c r="C2" s="415"/>
      <c r="D2" s="415"/>
      <c r="E2" s="415"/>
      <c r="F2" s="415"/>
      <c r="G2" s="415"/>
      <c r="H2" s="415"/>
      <c r="I2" s="415"/>
    </row>
    <row r="3" spans="1:9" ht="10.5" customHeight="1">
      <c r="A3" s="416" t="s">
        <v>181</v>
      </c>
      <c r="B3" s="416"/>
      <c r="C3" s="416"/>
      <c r="D3" s="416"/>
      <c r="E3" s="416"/>
      <c r="F3" s="416"/>
      <c r="G3" s="416"/>
      <c r="H3" s="416"/>
      <c r="I3" s="416"/>
    </row>
    <row r="4" spans="1:9" ht="21" customHeight="1">
      <c r="A4" s="417" t="s">
        <v>25</v>
      </c>
      <c r="B4" s="417"/>
      <c r="C4" s="417"/>
      <c r="D4" s="417"/>
      <c r="E4" s="417"/>
      <c r="F4" s="417"/>
      <c r="G4" s="417"/>
      <c r="H4" s="417"/>
      <c r="I4" s="417"/>
    </row>
    <row r="5" spans="1:9" ht="10.5" customHeight="1">
      <c r="A5" s="418" t="s">
        <v>349</v>
      </c>
      <c r="B5" s="440"/>
      <c r="C5" s="457"/>
      <c r="D5" s="472" t="s">
        <v>123</v>
      </c>
      <c r="E5" s="482"/>
      <c r="F5" s="482"/>
      <c r="G5" s="500"/>
      <c r="H5" s="494" t="s">
        <v>373</v>
      </c>
      <c r="I5" s="510"/>
    </row>
    <row r="6" spans="1:9" ht="10.5" customHeight="1">
      <c r="A6" s="419"/>
      <c r="B6" s="441"/>
      <c r="C6" s="458" t="s">
        <v>266</v>
      </c>
      <c r="D6" s="473" t="str">
        <f>'１報告書'!L148&amp;""</f>
        <v/>
      </c>
      <c r="E6" s="483"/>
      <c r="F6" s="483"/>
      <c r="G6" s="501"/>
      <c r="H6" s="505"/>
      <c r="I6" s="511"/>
    </row>
    <row r="7" spans="1:9" ht="10.5" customHeight="1">
      <c r="A7" s="419"/>
      <c r="B7" s="441"/>
      <c r="C7" s="459" t="s">
        <v>41</v>
      </c>
      <c r="D7" s="473" t="str">
        <f>'１報告書'!L158&amp;""</f>
        <v/>
      </c>
      <c r="E7" s="483"/>
      <c r="F7" s="483"/>
      <c r="G7" s="501"/>
      <c r="H7" s="505"/>
      <c r="I7" s="511"/>
    </row>
    <row r="8" spans="1:9" ht="10.5" customHeight="1">
      <c r="A8" s="420"/>
      <c r="B8" s="442"/>
      <c r="C8" s="460"/>
      <c r="D8" s="474"/>
      <c r="E8" s="484"/>
      <c r="F8" s="484"/>
      <c r="G8" s="502"/>
      <c r="H8" s="506"/>
      <c r="I8" s="512"/>
    </row>
    <row r="9" spans="1:9" ht="10.5" customHeight="1">
      <c r="A9" s="421"/>
      <c r="B9" s="421"/>
      <c r="C9" s="421"/>
      <c r="D9" s="421"/>
      <c r="E9" s="421"/>
      <c r="F9" s="421"/>
      <c r="G9" s="421"/>
      <c r="H9" s="421"/>
      <c r="I9" s="421"/>
    </row>
    <row r="10" spans="1:9" ht="10.5" customHeight="1">
      <c r="A10" s="422" t="s">
        <v>376</v>
      </c>
      <c r="B10" s="443" t="s">
        <v>162</v>
      </c>
      <c r="C10" s="461"/>
      <c r="D10" s="461"/>
      <c r="E10" s="485"/>
      <c r="F10" s="494" t="s">
        <v>212</v>
      </c>
      <c r="G10" s="503"/>
      <c r="H10" s="507"/>
      <c r="I10" s="513" t="s">
        <v>329</v>
      </c>
    </row>
    <row r="11" spans="1:9" ht="10.5" customHeight="1">
      <c r="A11" s="423"/>
      <c r="B11" s="444"/>
      <c r="C11" s="462"/>
      <c r="D11" s="462"/>
      <c r="E11" s="486"/>
      <c r="F11" s="495" t="s">
        <v>381</v>
      </c>
      <c r="G11" s="504" t="s">
        <v>383</v>
      </c>
      <c r="H11" s="508"/>
      <c r="I11" s="514"/>
    </row>
    <row r="12" spans="1:9" ht="21" customHeight="1">
      <c r="A12" s="424"/>
      <c r="B12" s="445"/>
      <c r="C12" s="463"/>
      <c r="D12" s="463"/>
      <c r="E12" s="487"/>
      <c r="F12" s="460"/>
      <c r="G12" s="460"/>
      <c r="H12" s="509" t="s">
        <v>387</v>
      </c>
      <c r="I12" s="515"/>
    </row>
    <row r="13" spans="1:9" ht="21" customHeight="1">
      <c r="A13" s="292">
        <v>1</v>
      </c>
      <c r="B13" s="321" t="s">
        <v>798</v>
      </c>
      <c r="C13" s="346"/>
      <c r="D13" s="346"/>
      <c r="E13" s="346"/>
      <c r="F13" s="346"/>
      <c r="G13" s="346"/>
      <c r="H13" s="346"/>
      <c r="I13" s="406"/>
    </row>
    <row r="14" spans="1:9" ht="10.5" customHeight="1">
      <c r="A14" s="425" t="s">
        <v>9</v>
      </c>
      <c r="B14" s="446" t="s">
        <v>119</v>
      </c>
      <c r="C14" s="446" t="s">
        <v>69</v>
      </c>
      <c r="D14" s="470" t="s">
        <v>261</v>
      </c>
      <c r="E14" s="488"/>
      <c r="F14" s="496" t="s">
        <v>658</v>
      </c>
      <c r="G14" s="497" t="s">
        <v>658</v>
      </c>
      <c r="H14" s="497"/>
      <c r="I14" s="516"/>
    </row>
    <row r="15" spans="1:9" ht="10.5" customHeight="1">
      <c r="A15" s="425" t="s">
        <v>52</v>
      </c>
      <c r="B15" s="446"/>
      <c r="C15" s="446"/>
      <c r="D15" s="470" t="s">
        <v>482</v>
      </c>
      <c r="E15" s="488"/>
      <c r="F15" s="497"/>
      <c r="G15" s="497"/>
      <c r="H15" s="497"/>
      <c r="I15" s="516"/>
    </row>
    <row r="16" spans="1:9" ht="10.5" customHeight="1">
      <c r="A16" s="425" t="s">
        <v>121</v>
      </c>
      <c r="B16" s="446"/>
      <c r="C16" s="446"/>
      <c r="D16" s="470" t="s">
        <v>800</v>
      </c>
      <c r="E16" s="488"/>
      <c r="F16" s="497"/>
      <c r="G16" s="497"/>
      <c r="H16" s="497"/>
      <c r="I16" s="516"/>
    </row>
    <row r="17" spans="1:12" ht="10.5" customHeight="1">
      <c r="A17" s="425" t="s">
        <v>70</v>
      </c>
      <c r="B17" s="446"/>
      <c r="C17" s="446"/>
      <c r="D17" s="470" t="s">
        <v>20</v>
      </c>
      <c r="E17" s="488"/>
      <c r="F17" s="497" t="s">
        <v>658</v>
      </c>
      <c r="G17" s="497"/>
      <c r="H17" s="497"/>
      <c r="I17" s="516"/>
    </row>
    <row r="18" spans="1:12" ht="10.5" customHeight="1">
      <c r="A18" s="425" t="s">
        <v>76</v>
      </c>
      <c r="B18" s="446"/>
      <c r="C18" s="446"/>
      <c r="D18" s="470" t="s">
        <v>801</v>
      </c>
      <c r="E18" s="488"/>
      <c r="F18" s="497"/>
      <c r="G18" s="497"/>
      <c r="H18" s="497"/>
      <c r="I18" s="516"/>
    </row>
    <row r="19" spans="1:12" ht="10.5" customHeight="1">
      <c r="A19" s="425" t="s">
        <v>137</v>
      </c>
      <c r="B19" s="446"/>
      <c r="C19" s="446" t="s">
        <v>483</v>
      </c>
      <c r="D19" s="470" t="s">
        <v>485</v>
      </c>
      <c r="E19" s="488"/>
      <c r="F19" s="497"/>
      <c r="G19" s="497"/>
      <c r="H19" s="497"/>
      <c r="I19" s="516"/>
    </row>
    <row r="20" spans="1:12" ht="10.5" customHeight="1">
      <c r="A20" s="425" t="s">
        <v>126</v>
      </c>
      <c r="B20" s="446"/>
      <c r="C20" s="446"/>
      <c r="D20" s="470" t="s">
        <v>486</v>
      </c>
      <c r="E20" s="488"/>
      <c r="F20" s="497"/>
      <c r="G20" s="497"/>
      <c r="H20" s="497"/>
      <c r="I20" s="516"/>
      <c r="K20" s="526"/>
      <c r="L20" s="526"/>
    </row>
    <row r="21" spans="1:12" ht="10.5" customHeight="1">
      <c r="A21" s="425" t="s">
        <v>100</v>
      </c>
      <c r="B21" s="446"/>
      <c r="C21" s="446"/>
      <c r="D21" s="470" t="s">
        <v>457</v>
      </c>
      <c r="E21" s="488"/>
      <c r="F21" s="497"/>
      <c r="G21" s="497"/>
      <c r="H21" s="497"/>
      <c r="I21" s="516"/>
      <c r="K21" s="526"/>
      <c r="L21" s="526"/>
    </row>
    <row r="22" spans="1:12" ht="10.5" customHeight="1">
      <c r="A22" s="425" t="s">
        <v>401</v>
      </c>
      <c r="B22" s="446"/>
      <c r="C22" s="446"/>
      <c r="D22" s="475" t="s">
        <v>488</v>
      </c>
      <c r="E22" s="489"/>
      <c r="F22" s="497"/>
      <c r="G22" s="497"/>
      <c r="H22" s="497"/>
      <c r="I22" s="516"/>
    </row>
    <row r="23" spans="1:12" ht="10.5" customHeight="1">
      <c r="A23" s="425" t="s">
        <v>74</v>
      </c>
      <c r="B23" s="446"/>
      <c r="C23" s="446"/>
      <c r="D23" s="470" t="s">
        <v>156</v>
      </c>
      <c r="E23" s="488"/>
      <c r="F23" s="497"/>
      <c r="G23" s="497"/>
      <c r="H23" s="497"/>
      <c r="I23" s="516"/>
    </row>
    <row r="24" spans="1:12" ht="10.5" customHeight="1">
      <c r="A24" s="425" t="s">
        <v>157</v>
      </c>
      <c r="B24" s="317" t="s">
        <v>621</v>
      </c>
      <c r="C24" s="446" t="s">
        <v>281</v>
      </c>
      <c r="D24" s="470" t="s">
        <v>385</v>
      </c>
      <c r="E24" s="488"/>
      <c r="F24" s="497"/>
      <c r="G24" s="497"/>
      <c r="H24" s="497"/>
      <c r="I24" s="516"/>
    </row>
    <row r="25" spans="1:12" ht="10.5" customHeight="1">
      <c r="A25" s="425" t="s">
        <v>404</v>
      </c>
      <c r="B25" s="318"/>
      <c r="C25" s="446"/>
      <c r="D25" s="470" t="s">
        <v>489</v>
      </c>
      <c r="E25" s="488"/>
      <c r="F25" s="497"/>
      <c r="G25" s="497"/>
      <c r="H25" s="497"/>
      <c r="I25" s="516"/>
    </row>
    <row r="26" spans="1:12" ht="10.5" customHeight="1">
      <c r="A26" s="425" t="s">
        <v>113</v>
      </c>
      <c r="B26" s="318"/>
      <c r="C26" s="446"/>
      <c r="D26" s="470" t="s">
        <v>491</v>
      </c>
      <c r="E26" s="488"/>
      <c r="F26" s="497"/>
      <c r="G26" s="497"/>
      <c r="H26" s="497"/>
      <c r="I26" s="516"/>
    </row>
    <row r="27" spans="1:12" ht="10.5" customHeight="1">
      <c r="A27" s="425" t="s">
        <v>103</v>
      </c>
      <c r="B27" s="318"/>
      <c r="C27" s="446"/>
      <c r="D27" s="470" t="s">
        <v>678</v>
      </c>
      <c r="E27" s="488"/>
      <c r="F27" s="497"/>
      <c r="G27" s="497"/>
      <c r="H27" s="497"/>
      <c r="I27" s="516"/>
    </row>
    <row r="28" spans="1:12" ht="10.5" customHeight="1">
      <c r="A28" s="425" t="s">
        <v>494</v>
      </c>
      <c r="B28" s="318"/>
      <c r="C28" s="446"/>
      <c r="D28" s="470" t="s">
        <v>414</v>
      </c>
      <c r="E28" s="488"/>
      <c r="F28" s="497"/>
      <c r="G28" s="497"/>
      <c r="H28" s="497"/>
      <c r="I28" s="516"/>
    </row>
    <row r="29" spans="1:12" ht="10.5" customHeight="1">
      <c r="A29" s="425" t="s">
        <v>497</v>
      </c>
      <c r="B29" s="318"/>
      <c r="C29" s="446" t="s">
        <v>498</v>
      </c>
      <c r="D29" s="470" t="s">
        <v>33</v>
      </c>
      <c r="E29" s="488"/>
      <c r="F29" s="497"/>
      <c r="G29" s="497"/>
      <c r="H29" s="497"/>
      <c r="I29" s="516"/>
    </row>
    <row r="30" spans="1:12" ht="10.5" customHeight="1">
      <c r="A30" s="425" t="s">
        <v>500</v>
      </c>
      <c r="B30" s="318"/>
      <c r="C30" s="446"/>
      <c r="D30" s="470" t="s">
        <v>125</v>
      </c>
      <c r="E30" s="488"/>
      <c r="F30" s="497"/>
      <c r="G30" s="497"/>
      <c r="H30" s="497"/>
      <c r="I30" s="516"/>
    </row>
    <row r="31" spans="1:12" ht="10.5" customHeight="1">
      <c r="A31" s="425" t="s">
        <v>501</v>
      </c>
      <c r="B31" s="318"/>
      <c r="C31" s="446"/>
      <c r="D31" s="475" t="s">
        <v>506</v>
      </c>
      <c r="E31" s="489"/>
      <c r="F31" s="497"/>
      <c r="G31" s="497"/>
      <c r="H31" s="497"/>
      <c r="I31" s="516"/>
    </row>
    <row r="32" spans="1:12" ht="10.5" customHeight="1">
      <c r="A32" s="425" t="s">
        <v>431</v>
      </c>
      <c r="B32" s="318"/>
      <c r="C32" s="446"/>
      <c r="D32" s="470" t="s">
        <v>366</v>
      </c>
      <c r="E32" s="488"/>
      <c r="F32" s="497"/>
      <c r="G32" s="497"/>
      <c r="H32" s="497"/>
      <c r="I32" s="516"/>
    </row>
    <row r="33" spans="1:9" ht="10.5" customHeight="1">
      <c r="A33" s="425" t="s">
        <v>510</v>
      </c>
      <c r="B33" s="447"/>
      <c r="C33" s="446"/>
      <c r="D33" s="470" t="s">
        <v>511</v>
      </c>
      <c r="E33" s="488"/>
      <c r="F33" s="497"/>
      <c r="G33" s="497"/>
      <c r="H33" s="497"/>
      <c r="I33" s="516"/>
    </row>
    <row r="34" spans="1:9" ht="10.5" customHeight="1">
      <c r="A34" s="425" t="s">
        <v>514</v>
      </c>
      <c r="B34" s="317" t="s">
        <v>396</v>
      </c>
      <c r="C34" s="446" t="s">
        <v>300</v>
      </c>
      <c r="D34" s="470" t="s">
        <v>330</v>
      </c>
      <c r="E34" s="488"/>
      <c r="F34" s="497"/>
      <c r="G34" s="497"/>
      <c r="H34" s="497"/>
      <c r="I34" s="516"/>
    </row>
    <row r="35" spans="1:9" ht="10.5" customHeight="1">
      <c r="A35" s="425" t="s">
        <v>515</v>
      </c>
      <c r="B35" s="318"/>
      <c r="C35" s="446"/>
      <c r="D35" s="470" t="s">
        <v>516</v>
      </c>
      <c r="E35" s="488"/>
      <c r="F35" s="497"/>
      <c r="G35" s="497"/>
      <c r="H35" s="497"/>
      <c r="I35" s="516"/>
    </row>
    <row r="36" spans="1:9" ht="10.5" customHeight="1">
      <c r="A36" s="425" t="s">
        <v>110</v>
      </c>
      <c r="B36" s="318"/>
      <c r="C36" s="446"/>
      <c r="D36" s="470" t="s">
        <v>517</v>
      </c>
      <c r="E36" s="488"/>
      <c r="F36" s="497"/>
      <c r="G36" s="497"/>
      <c r="H36" s="497"/>
      <c r="I36" s="516"/>
    </row>
    <row r="37" spans="1:9" ht="10.5" customHeight="1">
      <c r="A37" s="425" t="s">
        <v>519</v>
      </c>
      <c r="B37" s="318"/>
      <c r="C37" s="446"/>
      <c r="D37" s="470" t="s">
        <v>289</v>
      </c>
      <c r="E37" s="488"/>
      <c r="F37" s="497"/>
      <c r="G37" s="497"/>
      <c r="H37" s="497"/>
      <c r="I37" s="516"/>
    </row>
    <row r="38" spans="1:9" ht="10.5" customHeight="1">
      <c r="A38" s="425" t="s">
        <v>522</v>
      </c>
      <c r="B38" s="318"/>
      <c r="C38" s="446"/>
      <c r="D38" s="470" t="s">
        <v>524</v>
      </c>
      <c r="E38" s="488"/>
      <c r="F38" s="497"/>
      <c r="G38" s="497"/>
      <c r="H38" s="497"/>
      <c r="I38" s="516"/>
    </row>
    <row r="39" spans="1:9" ht="10.5" customHeight="1">
      <c r="A39" s="425" t="s">
        <v>505</v>
      </c>
      <c r="B39" s="318"/>
      <c r="C39" s="446" t="s">
        <v>492</v>
      </c>
      <c r="D39" s="470" t="s">
        <v>436</v>
      </c>
      <c r="E39" s="488"/>
      <c r="F39" s="497"/>
      <c r="G39" s="497"/>
      <c r="H39" s="497"/>
      <c r="I39" s="516"/>
    </row>
    <row r="40" spans="1:9" ht="10.5" customHeight="1">
      <c r="A40" s="425" t="s">
        <v>526</v>
      </c>
      <c r="B40" s="318"/>
      <c r="C40" s="446"/>
      <c r="D40" s="470" t="s">
        <v>527</v>
      </c>
      <c r="E40" s="488"/>
      <c r="F40" s="497"/>
      <c r="G40" s="497"/>
      <c r="H40" s="497"/>
      <c r="I40" s="516"/>
    </row>
    <row r="41" spans="1:9" ht="10.5" customHeight="1">
      <c r="A41" s="425" t="s">
        <v>531</v>
      </c>
      <c r="B41" s="318"/>
      <c r="C41" s="446"/>
      <c r="D41" s="470" t="s">
        <v>534</v>
      </c>
      <c r="E41" s="488"/>
      <c r="F41" s="497"/>
      <c r="G41" s="497"/>
      <c r="H41" s="497"/>
      <c r="I41" s="516"/>
    </row>
    <row r="42" spans="1:9" ht="10.5" customHeight="1">
      <c r="A42" s="425" t="s">
        <v>479</v>
      </c>
      <c r="B42" s="318"/>
      <c r="C42" s="446"/>
      <c r="D42" s="470" t="s">
        <v>538</v>
      </c>
      <c r="E42" s="488"/>
      <c r="F42" s="497"/>
      <c r="G42" s="497"/>
      <c r="H42" s="497"/>
      <c r="I42" s="516"/>
    </row>
    <row r="43" spans="1:9" ht="10.5" customHeight="1">
      <c r="A43" s="425" t="s">
        <v>389</v>
      </c>
      <c r="B43" s="318"/>
      <c r="C43" s="446"/>
      <c r="D43" s="470" t="s">
        <v>539</v>
      </c>
      <c r="E43" s="488"/>
      <c r="F43" s="497"/>
      <c r="G43" s="497"/>
      <c r="H43" s="497"/>
      <c r="I43" s="516"/>
    </row>
    <row r="44" spans="1:9" ht="10.5" customHeight="1">
      <c r="A44" s="425" t="s">
        <v>541</v>
      </c>
      <c r="B44" s="447"/>
      <c r="C44" s="446"/>
      <c r="D44" s="470" t="s">
        <v>802</v>
      </c>
      <c r="E44" s="488"/>
      <c r="F44" s="497"/>
      <c r="G44" s="497"/>
      <c r="H44" s="497"/>
      <c r="I44" s="516"/>
    </row>
    <row r="45" spans="1:9" ht="10.5" customHeight="1">
      <c r="A45" s="425" t="s">
        <v>94</v>
      </c>
      <c r="B45" s="317" t="s">
        <v>656</v>
      </c>
      <c r="C45" s="446" t="s">
        <v>672</v>
      </c>
      <c r="D45" s="470" t="s">
        <v>273</v>
      </c>
      <c r="E45" s="488"/>
      <c r="F45" s="497"/>
      <c r="G45" s="497"/>
      <c r="H45" s="497"/>
      <c r="I45" s="516"/>
    </row>
    <row r="46" spans="1:9" ht="10.5" customHeight="1">
      <c r="A46" s="425" t="s">
        <v>597</v>
      </c>
      <c r="B46" s="318"/>
      <c r="C46" s="446"/>
      <c r="D46" s="470" t="s">
        <v>543</v>
      </c>
      <c r="E46" s="488"/>
      <c r="F46" s="497"/>
      <c r="G46" s="497"/>
      <c r="H46" s="497"/>
      <c r="I46" s="516"/>
    </row>
    <row r="47" spans="1:9" ht="10.5" customHeight="1">
      <c r="A47" s="425" t="s">
        <v>306</v>
      </c>
      <c r="B47" s="318"/>
      <c r="C47" s="446"/>
      <c r="D47" s="470" t="s">
        <v>545</v>
      </c>
      <c r="E47" s="488"/>
      <c r="F47" s="497"/>
      <c r="G47" s="497"/>
      <c r="H47" s="497"/>
      <c r="I47" s="516"/>
    </row>
    <row r="48" spans="1:9" ht="10.5" customHeight="1">
      <c r="A48" s="425" t="s">
        <v>16</v>
      </c>
      <c r="B48" s="318"/>
      <c r="C48" s="446"/>
      <c r="D48" s="470" t="s">
        <v>678</v>
      </c>
      <c r="E48" s="488"/>
      <c r="F48" s="497"/>
      <c r="G48" s="497"/>
      <c r="H48" s="497"/>
      <c r="I48" s="516"/>
    </row>
    <row r="49" spans="1:9" ht="10.5" customHeight="1">
      <c r="A49" s="425" t="s">
        <v>601</v>
      </c>
      <c r="B49" s="318"/>
      <c r="C49" s="446"/>
      <c r="D49" s="470" t="s">
        <v>84</v>
      </c>
      <c r="E49" s="488"/>
      <c r="F49" s="497"/>
      <c r="G49" s="497"/>
      <c r="H49" s="497"/>
      <c r="I49" s="516"/>
    </row>
    <row r="50" spans="1:9" ht="10.5" customHeight="1">
      <c r="A50" s="425" t="s">
        <v>605</v>
      </c>
      <c r="B50" s="318"/>
      <c r="C50" s="446" t="s">
        <v>673</v>
      </c>
      <c r="D50" s="475" t="s">
        <v>39</v>
      </c>
      <c r="E50" s="489"/>
      <c r="F50" s="497"/>
      <c r="G50" s="497"/>
      <c r="H50" s="497"/>
      <c r="I50" s="516"/>
    </row>
    <row r="51" spans="1:9" ht="10.5" customHeight="1">
      <c r="A51" s="425" t="s">
        <v>467</v>
      </c>
      <c r="B51" s="318"/>
      <c r="C51" s="446"/>
      <c r="D51" s="470" t="s">
        <v>803</v>
      </c>
      <c r="E51" s="488"/>
      <c r="F51" s="497"/>
      <c r="G51" s="497"/>
      <c r="H51" s="497"/>
      <c r="I51" s="516"/>
    </row>
    <row r="52" spans="1:9" ht="10.5" customHeight="1">
      <c r="A52" s="425" t="s">
        <v>348</v>
      </c>
      <c r="B52" s="318"/>
      <c r="C52" s="446"/>
      <c r="D52" s="470" t="s">
        <v>511</v>
      </c>
      <c r="E52" s="488"/>
      <c r="F52" s="497"/>
      <c r="G52" s="497"/>
      <c r="H52" s="497"/>
      <c r="I52" s="516"/>
    </row>
    <row r="53" spans="1:9" ht="10.5" customHeight="1">
      <c r="A53" s="425" t="s">
        <v>361</v>
      </c>
      <c r="B53" s="318"/>
      <c r="C53" s="446" t="s">
        <v>423</v>
      </c>
      <c r="D53" s="470" t="s">
        <v>548</v>
      </c>
      <c r="E53" s="488"/>
      <c r="F53" s="497"/>
      <c r="G53" s="497"/>
      <c r="H53" s="497"/>
      <c r="I53" s="516"/>
    </row>
    <row r="54" spans="1:9" ht="10.5" customHeight="1">
      <c r="A54" s="425" t="s">
        <v>608</v>
      </c>
      <c r="B54" s="318"/>
      <c r="C54" s="446"/>
      <c r="D54" s="470" t="s">
        <v>553</v>
      </c>
      <c r="E54" s="488"/>
      <c r="F54" s="497"/>
      <c r="G54" s="497"/>
      <c r="H54" s="497"/>
      <c r="I54" s="516"/>
    </row>
    <row r="55" spans="1:9" ht="10.5" customHeight="1">
      <c r="A55" s="425" t="s">
        <v>610</v>
      </c>
      <c r="B55" s="318"/>
      <c r="C55" s="446"/>
      <c r="D55" s="470" t="s">
        <v>307</v>
      </c>
      <c r="E55" s="488"/>
      <c r="F55" s="497"/>
      <c r="G55" s="497"/>
      <c r="H55" s="497"/>
      <c r="I55" s="516"/>
    </row>
    <row r="56" spans="1:9" ht="10.5" customHeight="1">
      <c r="A56" s="425" t="s">
        <v>614</v>
      </c>
      <c r="B56" s="318"/>
      <c r="C56" s="446"/>
      <c r="D56" s="470" t="s">
        <v>603</v>
      </c>
      <c r="E56" s="488"/>
      <c r="F56" s="497"/>
      <c r="G56" s="497"/>
      <c r="H56" s="497"/>
      <c r="I56" s="516"/>
    </row>
    <row r="57" spans="1:9" ht="10.5" customHeight="1">
      <c r="A57" s="425" t="s">
        <v>480</v>
      </c>
      <c r="B57" s="318"/>
      <c r="C57" s="446" t="s">
        <v>606</v>
      </c>
      <c r="D57" s="470" t="s">
        <v>557</v>
      </c>
      <c r="E57" s="488"/>
      <c r="F57" s="497"/>
      <c r="G57" s="497"/>
      <c r="H57" s="497"/>
      <c r="I57" s="516"/>
    </row>
    <row r="58" spans="1:9" ht="10.5" customHeight="1">
      <c r="A58" s="425" t="s">
        <v>611</v>
      </c>
      <c r="B58" s="318"/>
      <c r="C58" s="446"/>
      <c r="D58" s="470" t="s">
        <v>558</v>
      </c>
      <c r="E58" s="488"/>
      <c r="F58" s="497"/>
      <c r="G58" s="497"/>
      <c r="H58" s="497"/>
      <c r="I58" s="516"/>
    </row>
    <row r="59" spans="1:9" ht="10.5" customHeight="1">
      <c r="A59" s="425" t="s">
        <v>615</v>
      </c>
      <c r="B59" s="318"/>
      <c r="C59" s="446" t="s">
        <v>171</v>
      </c>
      <c r="D59" s="470" t="s">
        <v>485</v>
      </c>
      <c r="E59" s="488"/>
      <c r="F59" s="497"/>
      <c r="G59" s="497"/>
      <c r="H59" s="497"/>
      <c r="I59" s="516"/>
    </row>
    <row r="60" spans="1:9" ht="10.5" customHeight="1">
      <c r="A60" s="425" t="s">
        <v>617</v>
      </c>
      <c r="B60" s="318"/>
      <c r="C60" s="446"/>
      <c r="D60" s="475" t="s">
        <v>496</v>
      </c>
      <c r="E60" s="489"/>
      <c r="F60" s="497"/>
      <c r="G60" s="497"/>
      <c r="H60" s="497"/>
      <c r="I60" s="516"/>
    </row>
    <row r="61" spans="1:9" ht="10.5" customHeight="1">
      <c r="A61" s="425" t="s">
        <v>618</v>
      </c>
      <c r="B61" s="318"/>
      <c r="C61" s="446"/>
      <c r="D61" s="470" t="s">
        <v>283</v>
      </c>
      <c r="E61" s="488"/>
      <c r="F61" s="497"/>
      <c r="G61" s="497"/>
      <c r="H61" s="497"/>
      <c r="I61" s="516"/>
    </row>
    <row r="62" spans="1:9" ht="10.5" customHeight="1">
      <c r="A62" s="425" t="s">
        <v>620</v>
      </c>
      <c r="B62" s="318"/>
      <c r="C62" s="446"/>
      <c r="D62" s="470" t="s">
        <v>619</v>
      </c>
      <c r="E62" s="488"/>
      <c r="F62" s="497"/>
      <c r="G62" s="497"/>
      <c r="H62" s="497"/>
      <c r="I62" s="516"/>
    </row>
    <row r="63" spans="1:9" ht="10.5" customHeight="1">
      <c r="A63" s="425" t="s">
        <v>598</v>
      </c>
      <c r="B63" s="318"/>
      <c r="C63" s="446"/>
      <c r="D63" s="470" t="s">
        <v>622</v>
      </c>
      <c r="E63" s="488"/>
      <c r="F63" s="497"/>
      <c r="G63" s="497"/>
      <c r="H63" s="497"/>
      <c r="I63" s="516"/>
    </row>
    <row r="64" spans="1:9" ht="10.5" customHeight="1">
      <c r="A64" s="425" t="s">
        <v>38</v>
      </c>
      <c r="B64" s="318"/>
      <c r="C64" s="446" t="s">
        <v>302</v>
      </c>
      <c r="D64" s="470" t="s">
        <v>299</v>
      </c>
      <c r="E64" s="488"/>
      <c r="F64" s="497"/>
      <c r="G64" s="497"/>
      <c r="H64" s="497"/>
      <c r="I64" s="516"/>
    </row>
    <row r="65" spans="1:9" ht="10.5" customHeight="1">
      <c r="A65" s="425" t="s">
        <v>166</v>
      </c>
      <c r="B65" s="318"/>
      <c r="C65" s="446"/>
      <c r="D65" s="470" t="s">
        <v>560</v>
      </c>
      <c r="E65" s="488"/>
      <c r="F65" s="497"/>
      <c r="G65" s="497"/>
      <c r="H65" s="497"/>
      <c r="I65" s="516"/>
    </row>
    <row r="66" spans="1:9" ht="10.5" customHeight="1">
      <c r="A66" s="426" t="s">
        <v>186</v>
      </c>
      <c r="B66" s="448"/>
      <c r="C66" s="345"/>
      <c r="D66" s="361" t="s">
        <v>561</v>
      </c>
      <c r="E66" s="376"/>
      <c r="F66" s="383"/>
      <c r="G66" s="383"/>
      <c r="H66" s="383"/>
      <c r="I66" s="517"/>
    </row>
    <row r="67" spans="1:9" ht="10.5" customHeight="1">
      <c r="A67" s="292">
        <v>2</v>
      </c>
      <c r="B67" s="321" t="s">
        <v>805</v>
      </c>
      <c r="C67" s="346"/>
      <c r="D67" s="346"/>
      <c r="E67" s="346"/>
      <c r="F67" s="346"/>
      <c r="G67" s="346"/>
      <c r="H67" s="346"/>
      <c r="I67" s="406"/>
    </row>
    <row r="68" spans="1:9" ht="21" customHeight="1">
      <c r="A68" s="294" t="s">
        <v>9</v>
      </c>
      <c r="B68" s="449" t="s">
        <v>805</v>
      </c>
      <c r="C68" s="450"/>
      <c r="D68" s="476" t="s">
        <v>518</v>
      </c>
      <c r="E68" s="476"/>
      <c r="F68" s="497"/>
      <c r="G68" s="497"/>
      <c r="H68" s="497"/>
      <c r="I68" s="518"/>
    </row>
    <row r="69" spans="1:9" ht="21" customHeight="1">
      <c r="A69" s="294" t="s">
        <v>52</v>
      </c>
      <c r="B69" s="450"/>
      <c r="C69" s="450"/>
      <c r="D69" s="476" t="s">
        <v>562</v>
      </c>
      <c r="E69" s="476"/>
      <c r="F69" s="497"/>
      <c r="G69" s="497"/>
      <c r="H69" s="497"/>
      <c r="I69" s="518"/>
    </row>
    <row r="70" spans="1:9" ht="10.5" customHeight="1">
      <c r="A70" s="427" t="s">
        <v>121</v>
      </c>
      <c r="B70" s="317" t="s">
        <v>623</v>
      </c>
      <c r="C70" s="450" t="s">
        <v>624</v>
      </c>
      <c r="D70" s="470" t="s">
        <v>330</v>
      </c>
      <c r="E70" s="488"/>
      <c r="F70" s="497"/>
      <c r="G70" s="497"/>
      <c r="H70" s="497"/>
      <c r="I70" s="518"/>
    </row>
    <row r="71" spans="1:9" ht="10.5" customHeight="1">
      <c r="A71" s="427" t="s">
        <v>70</v>
      </c>
      <c r="B71" s="318"/>
      <c r="C71" s="450"/>
      <c r="D71" s="470" t="s">
        <v>516</v>
      </c>
      <c r="E71" s="488"/>
      <c r="F71" s="497"/>
      <c r="G71" s="497"/>
      <c r="H71" s="497"/>
      <c r="I71" s="518"/>
    </row>
    <row r="72" spans="1:9" ht="10.5" customHeight="1">
      <c r="A72" s="427" t="s">
        <v>76</v>
      </c>
      <c r="B72" s="318"/>
      <c r="C72" s="450"/>
      <c r="D72" s="470" t="s">
        <v>35</v>
      </c>
      <c r="E72" s="488"/>
      <c r="F72" s="497"/>
      <c r="G72" s="497"/>
      <c r="H72" s="497"/>
      <c r="I72" s="518"/>
    </row>
    <row r="73" spans="1:9" ht="10.5" customHeight="1">
      <c r="A73" s="427" t="s">
        <v>137</v>
      </c>
      <c r="B73" s="318"/>
      <c r="C73" s="464" t="s">
        <v>279</v>
      </c>
      <c r="D73" s="470" t="s">
        <v>562</v>
      </c>
      <c r="E73" s="488"/>
      <c r="F73" s="497"/>
      <c r="G73" s="497"/>
      <c r="H73" s="497"/>
      <c r="I73" s="518"/>
    </row>
    <row r="74" spans="1:9" ht="10.5" customHeight="1">
      <c r="A74" s="427" t="s">
        <v>126</v>
      </c>
      <c r="B74" s="318"/>
      <c r="C74" s="319"/>
      <c r="D74" s="470" t="s">
        <v>487</v>
      </c>
      <c r="E74" s="488"/>
      <c r="F74" s="497"/>
      <c r="G74" s="497"/>
      <c r="H74" s="497"/>
      <c r="I74" s="518"/>
    </row>
    <row r="75" spans="1:9" ht="10.5" customHeight="1">
      <c r="A75" s="427" t="s">
        <v>100</v>
      </c>
      <c r="B75" s="318"/>
      <c r="C75" s="319"/>
      <c r="D75" s="470" t="s">
        <v>679</v>
      </c>
      <c r="E75" s="488"/>
      <c r="F75" s="497"/>
      <c r="G75" s="497"/>
      <c r="H75" s="497"/>
      <c r="I75" s="518"/>
    </row>
    <row r="76" spans="1:9" ht="10.5" customHeight="1">
      <c r="A76" s="427" t="s">
        <v>401</v>
      </c>
      <c r="B76" s="318"/>
      <c r="C76" s="465"/>
      <c r="D76" s="470" t="s">
        <v>136</v>
      </c>
      <c r="E76" s="488"/>
      <c r="F76" s="497"/>
      <c r="G76" s="497"/>
      <c r="H76" s="497"/>
      <c r="I76" s="518"/>
    </row>
    <row r="77" spans="1:9" ht="10.5" customHeight="1">
      <c r="A77" s="427" t="s">
        <v>74</v>
      </c>
      <c r="B77" s="318"/>
      <c r="C77" s="466" t="s">
        <v>625</v>
      </c>
      <c r="D77" s="470" t="s">
        <v>582</v>
      </c>
      <c r="E77" s="488"/>
      <c r="F77" s="497"/>
      <c r="G77" s="497"/>
      <c r="H77" s="497"/>
      <c r="I77" s="518"/>
    </row>
    <row r="78" spans="1:9" ht="10.5" customHeight="1">
      <c r="A78" s="427" t="s">
        <v>157</v>
      </c>
      <c r="B78" s="318"/>
      <c r="C78" s="467"/>
      <c r="D78" s="470" t="s">
        <v>263</v>
      </c>
      <c r="E78" s="488"/>
      <c r="F78" s="497"/>
      <c r="G78" s="497"/>
      <c r="H78" s="497"/>
      <c r="I78" s="518"/>
    </row>
    <row r="79" spans="1:9" ht="10.5" customHeight="1">
      <c r="A79" s="427" t="s">
        <v>404</v>
      </c>
      <c r="B79" s="318"/>
      <c r="C79" s="450" t="s">
        <v>626</v>
      </c>
      <c r="D79" s="470" t="s">
        <v>628</v>
      </c>
      <c r="E79" s="488"/>
      <c r="F79" s="497"/>
      <c r="G79" s="497"/>
      <c r="H79" s="497"/>
      <c r="I79" s="518"/>
    </row>
    <row r="80" spans="1:9" ht="10.5" customHeight="1">
      <c r="A80" s="427" t="s">
        <v>113</v>
      </c>
      <c r="B80" s="318"/>
      <c r="C80" s="450"/>
      <c r="D80" s="470" t="s">
        <v>429</v>
      </c>
      <c r="E80" s="488"/>
      <c r="F80" s="497"/>
      <c r="G80" s="497"/>
      <c r="H80" s="497"/>
      <c r="I80" s="518"/>
    </row>
    <row r="81" spans="1:9" ht="10.5" customHeight="1">
      <c r="A81" s="427" t="s">
        <v>103</v>
      </c>
      <c r="B81" s="318"/>
      <c r="C81" s="450"/>
      <c r="D81" s="470" t="s">
        <v>553</v>
      </c>
      <c r="E81" s="488"/>
      <c r="F81" s="497"/>
      <c r="G81" s="497"/>
      <c r="H81" s="497"/>
      <c r="I81" s="518"/>
    </row>
    <row r="82" spans="1:9" ht="10.5" customHeight="1">
      <c r="A82" s="427" t="s">
        <v>494</v>
      </c>
      <c r="B82" s="318"/>
      <c r="C82" s="466" t="s">
        <v>555</v>
      </c>
      <c r="D82" s="470" t="s">
        <v>557</v>
      </c>
      <c r="E82" s="488"/>
      <c r="F82" s="497"/>
      <c r="G82" s="497"/>
      <c r="H82" s="497"/>
      <c r="I82" s="518"/>
    </row>
    <row r="83" spans="1:9" ht="10.5" customHeight="1">
      <c r="A83" s="427" t="s">
        <v>497</v>
      </c>
      <c r="B83" s="318"/>
      <c r="C83" s="467"/>
      <c r="D83" s="470" t="s">
        <v>558</v>
      </c>
      <c r="E83" s="488"/>
      <c r="F83" s="497"/>
      <c r="G83" s="497"/>
      <c r="H83" s="497"/>
      <c r="I83" s="518"/>
    </row>
    <row r="84" spans="1:9" ht="10.5" customHeight="1">
      <c r="A84" s="427" t="s">
        <v>500</v>
      </c>
      <c r="B84" s="318"/>
      <c r="C84" s="466" t="s">
        <v>616</v>
      </c>
      <c r="D84" s="470" t="s">
        <v>417</v>
      </c>
      <c r="E84" s="488"/>
      <c r="F84" s="497"/>
      <c r="G84" s="497"/>
      <c r="H84" s="497"/>
      <c r="I84" s="518"/>
    </row>
    <row r="85" spans="1:9" ht="10.5" customHeight="1">
      <c r="A85" s="427" t="s">
        <v>501</v>
      </c>
      <c r="B85" s="318"/>
      <c r="C85" s="468"/>
      <c r="D85" s="470" t="s">
        <v>629</v>
      </c>
      <c r="E85" s="488"/>
      <c r="F85" s="497"/>
      <c r="G85" s="497"/>
      <c r="H85" s="497"/>
      <c r="I85" s="518"/>
    </row>
    <row r="86" spans="1:9" ht="10.5" customHeight="1">
      <c r="A86" s="427" t="s">
        <v>431</v>
      </c>
      <c r="B86" s="318"/>
      <c r="C86" s="468"/>
      <c r="D86" s="470" t="s">
        <v>631</v>
      </c>
      <c r="E86" s="488"/>
      <c r="F86" s="497"/>
      <c r="G86" s="497"/>
      <c r="H86" s="497"/>
      <c r="I86" s="518"/>
    </row>
    <row r="87" spans="1:9" ht="10.5" customHeight="1">
      <c r="A87" s="427" t="s">
        <v>510</v>
      </c>
      <c r="B87" s="318"/>
      <c r="C87" s="467"/>
      <c r="D87" s="470" t="s">
        <v>382</v>
      </c>
      <c r="E87" s="488"/>
      <c r="F87" s="497"/>
      <c r="G87" s="497"/>
      <c r="H87" s="497"/>
      <c r="I87" s="518"/>
    </row>
    <row r="88" spans="1:9" ht="10.5" customHeight="1">
      <c r="A88" s="427" t="s">
        <v>514</v>
      </c>
      <c r="B88" s="318"/>
      <c r="C88" s="466" t="s">
        <v>806</v>
      </c>
      <c r="D88" s="470" t="s">
        <v>815</v>
      </c>
      <c r="E88" s="488"/>
      <c r="F88" s="497"/>
      <c r="G88" s="497"/>
      <c r="H88" s="497"/>
      <c r="I88" s="518"/>
    </row>
    <row r="89" spans="1:9" ht="10.5" customHeight="1">
      <c r="A89" s="427" t="s">
        <v>515</v>
      </c>
      <c r="B89" s="318"/>
      <c r="C89" s="468"/>
      <c r="D89" s="470" t="s">
        <v>143</v>
      </c>
      <c r="E89" s="488"/>
      <c r="F89" s="497"/>
      <c r="G89" s="497"/>
      <c r="H89" s="497"/>
      <c r="I89" s="518"/>
    </row>
    <row r="90" spans="1:9" ht="10.5" customHeight="1">
      <c r="A90" s="427" t="s">
        <v>110</v>
      </c>
      <c r="B90" s="318"/>
      <c r="C90" s="467"/>
      <c r="D90" s="470" t="s">
        <v>192</v>
      </c>
      <c r="E90" s="488"/>
      <c r="F90" s="497"/>
      <c r="G90" s="497"/>
      <c r="H90" s="497"/>
      <c r="I90" s="518"/>
    </row>
    <row r="91" spans="1:9" ht="10.5" customHeight="1">
      <c r="A91" s="427" t="s">
        <v>519</v>
      </c>
      <c r="B91" s="318"/>
      <c r="C91" s="469" t="s">
        <v>633</v>
      </c>
      <c r="D91" s="470" t="s">
        <v>637</v>
      </c>
      <c r="E91" s="488"/>
      <c r="F91" s="497"/>
      <c r="G91" s="497"/>
      <c r="H91" s="497"/>
      <c r="I91" s="518"/>
    </row>
    <row r="92" spans="1:9" ht="10.5" customHeight="1">
      <c r="A92" s="427" t="s">
        <v>522</v>
      </c>
      <c r="B92" s="318"/>
      <c r="C92" s="466" t="s">
        <v>533</v>
      </c>
      <c r="D92" s="470" t="s">
        <v>590</v>
      </c>
      <c r="E92" s="488"/>
      <c r="F92" s="497"/>
      <c r="G92" s="497"/>
      <c r="H92" s="497"/>
      <c r="I92" s="518"/>
    </row>
    <row r="93" spans="1:9" ht="10.5" customHeight="1">
      <c r="A93" s="427" t="s">
        <v>505</v>
      </c>
      <c r="B93" s="318"/>
      <c r="C93" s="468"/>
      <c r="D93" s="470" t="s">
        <v>593</v>
      </c>
      <c r="E93" s="488"/>
      <c r="F93" s="497"/>
      <c r="G93" s="497"/>
      <c r="H93" s="497"/>
      <c r="I93" s="518"/>
    </row>
    <row r="94" spans="1:9" ht="10.5" customHeight="1">
      <c r="A94" s="427" t="s">
        <v>526</v>
      </c>
      <c r="B94" s="318"/>
      <c r="C94" s="467"/>
      <c r="D94" s="470" t="s">
        <v>507</v>
      </c>
      <c r="E94" s="488"/>
      <c r="F94" s="497"/>
      <c r="G94" s="497"/>
      <c r="H94" s="497"/>
      <c r="I94" s="518"/>
    </row>
    <row r="95" spans="1:9" ht="10.5" customHeight="1">
      <c r="A95" s="427" t="s">
        <v>531</v>
      </c>
      <c r="B95" s="318"/>
      <c r="C95" s="469" t="s">
        <v>93</v>
      </c>
      <c r="D95" s="470" t="s">
        <v>638</v>
      </c>
      <c r="E95" s="488"/>
      <c r="F95" s="497"/>
      <c r="G95" s="497"/>
      <c r="H95" s="497"/>
      <c r="I95" s="518"/>
    </row>
    <row r="96" spans="1:9" ht="10.5" customHeight="1">
      <c r="A96" s="427" t="s">
        <v>479</v>
      </c>
      <c r="B96" s="318"/>
      <c r="C96" s="466" t="s">
        <v>807</v>
      </c>
      <c r="D96" s="470" t="s">
        <v>75</v>
      </c>
      <c r="E96" s="488"/>
      <c r="F96" s="497"/>
      <c r="G96" s="497"/>
      <c r="H96" s="497"/>
      <c r="I96" s="518"/>
    </row>
    <row r="97" spans="1:9" ht="10.5" customHeight="1">
      <c r="A97" s="427" t="s">
        <v>389</v>
      </c>
      <c r="B97" s="318"/>
      <c r="C97" s="468"/>
      <c r="D97" s="470" t="s">
        <v>521</v>
      </c>
      <c r="E97" s="488"/>
      <c r="F97" s="497"/>
      <c r="G97" s="497"/>
      <c r="H97" s="497"/>
      <c r="I97" s="518"/>
    </row>
    <row r="98" spans="1:9" ht="10.5" customHeight="1">
      <c r="A98" s="427" t="s">
        <v>541</v>
      </c>
      <c r="B98" s="318"/>
      <c r="C98" s="467"/>
      <c r="D98" s="470" t="s">
        <v>245</v>
      </c>
      <c r="E98" s="488"/>
      <c r="F98" s="497"/>
      <c r="G98" s="497"/>
      <c r="H98" s="497"/>
      <c r="I98" s="519"/>
    </row>
    <row r="99" spans="1:9" ht="10.5" customHeight="1">
      <c r="A99" s="428" t="s">
        <v>94</v>
      </c>
      <c r="B99" s="448"/>
      <c r="C99" s="466" t="s">
        <v>810</v>
      </c>
      <c r="D99" s="477" t="s">
        <v>293</v>
      </c>
      <c r="E99" s="490"/>
      <c r="F99" s="498"/>
      <c r="G99" s="498"/>
      <c r="H99" s="498"/>
      <c r="I99" s="519"/>
    </row>
    <row r="100" spans="1:9" ht="10.5" customHeight="1">
      <c r="A100" s="429">
        <v>3</v>
      </c>
      <c r="B100" s="321" t="s">
        <v>268</v>
      </c>
      <c r="C100" s="346"/>
      <c r="D100" s="346"/>
      <c r="E100" s="346"/>
      <c r="F100" s="346"/>
      <c r="G100" s="346"/>
      <c r="H100" s="346"/>
      <c r="I100" s="406"/>
    </row>
    <row r="101" spans="1:9" ht="10.5" customHeight="1">
      <c r="A101" s="425" t="s">
        <v>9</v>
      </c>
      <c r="B101" s="446" t="s">
        <v>563</v>
      </c>
      <c r="C101" s="470" t="s">
        <v>565</v>
      </c>
      <c r="D101" s="478"/>
      <c r="E101" s="488"/>
      <c r="F101" s="497"/>
      <c r="G101" s="497"/>
      <c r="H101" s="497"/>
      <c r="I101" s="516"/>
    </row>
    <row r="102" spans="1:9" ht="10.5" customHeight="1">
      <c r="A102" s="425" t="s">
        <v>52</v>
      </c>
      <c r="B102" s="446"/>
      <c r="C102" s="470" t="s">
        <v>453</v>
      </c>
      <c r="D102" s="478"/>
      <c r="E102" s="488"/>
      <c r="F102" s="497"/>
      <c r="G102" s="497"/>
      <c r="H102" s="497"/>
      <c r="I102" s="516"/>
    </row>
    <row r="103" spans="1:9" ht="10.5" customHeight="1">
      <c r="A103" s="425" t="s">
        <v>121</v>
      </c>
      <c r="B103" s="446"/>
      <c r="C103" s="470" t="s">
        <v>55</v>
      </c>
      <c r="D103" s="478"/>
      <c r="E103" s="488"/>
      <c r="F103" s="497"/>
      <c r="G103" s="497"/>
      <c r="H103" s="497"/>
      <c r="I103" s="516"/>
    </row>
    <row r="104" spans="1:9" ht="10.5" customHeight="1">
      <c r="A104" s="425" t="s">
        <v>70</v>
      </c>
      <c r="B104" s="446"/>
      <c r="C104" s="470" t="s">
        <v>566</v>
      </c>
      <c r="D104" s="478"/>
      <c r="E104" s="488"/>
      <c r="F104" s="497"/>
      <c r="G104" s="497"/>
      <c r="H104" s="497"/>
      <c r="I104" s="516"/>
    </row>
    <row r="105" spans="1:9" ht="10.5" customHeight="1">
      <c r="A105" s="427" t="s">
        <v>76</v>
      </c>
      <c r="B105" s="446"/>
      <c r="C105" s="470" t="s">
        <v>253</v>
      </c>
      <c r="D105" s="478"/>
      <c r="E105" s="488"/>
      <c r="F105" s="497"/>
      <c r="G105" s="497"/>
      <c r="H105" s="497"/>
      <c r="I105" s="516"/>
    </row>
    <row r="106" spans="1:9" ht="10.5" customHeight="1">
      <c r="A106" s="426" t="s">
        <v>137</v>
      </c>
      <c r="B106" s="345"/>
      <c r="C106" s="361" t="s">
        <v>57</v>
      </c>
      <c r="D106" s="479"/>
      <c r="E106" s="376"/>
      <c r="F106" s="497"/>
      <c r="G106" s="497"/>
      <c r="H106" s="497"/>
      <c r="I106" s="517"/>
    </row>
    <row r="107" spans="1:9" ht="10.5" customHeight="1">
      <c r="A107" s="292">
        <v>4</v>
      </c>
      <c r="B107" s="321" t="s">
        <v>420</v>
      </c>
      <c r="C107" s="346"/>
      <c r="D107" s="346"/>
      <c r="E107" s="346"/>
      <c r="F107" s="346"/>
      <c r="G107" s="346"/>
      <c r="H107" s="346"/>
      <c r="I107" s="406"/>
    </row>
    <row r="108" spans="1:9" ht="10.5" customHeight="1">
      <c r="A108" s="425" t="s">
        <v>9</v>
      </c>
      <c r="B108" s="446" t="s">
        <v>175</v>
      </c>
      <c r="C108" s="446" t="s">
        <v>407</v>
      </c>
      <c r="D108" s="470" t="s">
        <v>148</v>
      </c>
      <c r="E108" s="488"/>
      <c r="F108" s="497"/>
      <c r="G108" s="497"/>
      <c r="H108" s="497"/>
      <c r="I108" s="516"/>
    </row>
    <row r="109" spans="1:9" ht="10.5" customHeight="1">
      <c r="A109" s="425" t="s">
        <v>52</v>
      </c>
      <c r="B109" s="446"/>
      <c r="C109" s="446"/>
      <c r="D109" s="470" t="s">
        <v>155</v>
      </c>
      <c r="E109" s="488"/>
      <c r="F109" s="497"/>
      <c r="G109" s="497"/>
      <c r="H109" s="497"/>
      <c r="I109" s="516"/>
    </row>
    <row r="110" spans="1:9" ht="10.5" customHeight="1">
      <c r="A110" s="425" t="s">
        <v>121</v>
      </c>
      <c r="B110" s="446"/>
      <c r="C110" s="446"/>
      <c r="D110" s="470" t="s">
        <v>290</v>
      </c>
      <c r="E110" s="488"/>
      <c r="F110" s="497"/>
      <c r="G110" s="497"/>
      <c r="H110" s="497"/>
      <c r="I110" s="516"/>
    </row>
    <row r="111" spans="1:9" ht="10.5" customHeight="1">
      <c r="A111" s="425" t="s">
        <v>70</v>
      </c>
      <c r="B111" s="446"/>
      <c r="C111" s="446"/>
      <c r="D111" s="470" t="s">
        <v>569</v>
      </c>
      <c r="E111" s="488"/>
      <c r="F111" s="497"/>
      <c r="G111" s="497"/>
      <c r="H111" s="497"/>
      <c r="I111" s="516"/>
    </row>
    <row r="112" spans="1:9" ht="10.5" customHeight="1">
      <c r="A112" s="425" t="s">
        <v>76</v>
      </c>
      <c r="B112" s="446"/>
      <c r="C112" s="446"/>
      <c r="D112" s="470" t="s">
        <v>640</v>
      </c>
      <c r="E112" s="488"/>
      <c r="F112" s="497"/>
      <c r="G112" s="497"/>
      <c r="H112" s="497"/>
      <c r="I112" s="516"/>
    </row>
    <row r="113" spans="1:9" ht="10.5" customHeight="1">
      <c r="A113" s="425" t="s">
        <v>137</v>
      </c>
      <c r="B113" s="446"/>
      <c r="C113" s="446"/>
      <c r="D113" s="470" t="s">
        <v>37</v>
      </c>
      <c r="E113" s="488"/>
      <c r="F113" s="497"/>
      <c r="G113" s="497"/>
      <c r="H113" s="497"/>
      <c r="I113" s="516"/>
    </row>
    <row r="114" spans="1:9" ht="10.5" customHeight="1">
      <c r="A114" s="425" t="s">
        <v>126</v>
      </c>
      <c r="B114" s="446"/>
      <c r="C114" s="446"/>
      <c r="D114" s="470" t="s">
        <v>409</v>
      </c>
      <c r="E114" s="488"/>
      <c r="F114" s="497"/>
      <c r="G114" s="497"/>
      <c r="H114" s="497"/>
      <c r="I114" s="516"/>
    </row>
    <row r="115" spans="1:9" ht="10.5" customHeight="1">
      <c r="A115" s="425" t="s">
        <v>100</v>
      </c>
      <c r="B115" s="446"/>
      <c r="C115" s="446"/>
      <c r="D115" s="480" t="s">
        <v>630</v>
      </c>
      <c r="E115" s="491"/>
      <c r="F115" s="497"/>
      <c r="G115" s="497"/>
      <c r="H115" s="497"/>
      <c r="I115" s="516"/>
    </row>
    <row r="116" spans="1:9" ht="10.5" customHeight="1">
      <c r="A116" s="425" t="s">
        <v>401</v>
      </c>
      <c r="B116" s="446"/>
      <c r="C116" s="446"/>
      <c r="D116" s="470" t="s">
        <v>571</v>
      </c>
      <c r="E116" s="488"/>
      <c r="F116" s="497"/>
      <c r="G116" s="497"/>
      <c r="H116" s="497"/>
      <c r="I116" s="516"/>
    </row>
    <row r="117" spans="1:9" ht="10.5" customHeight="1">
      <c r="A117" s="425" t="s">
        <v>74</v>
      </c>
      <c r="B117" s="446"/>
      <c r="C117" s="446"/>
      <c r="D117" s="481" t="s">
        <v>643</v>
      </c>
      <c r="E117" s="492"/>
      <c r="F117" s="497"/>
      <c r="G117" s="497"/>
      <c r="H117" s="497"/>
      <c r="I117" s="516"/>
    </row>
    <row r="118" spans="1:9" ht="10.5" customHeight="1">
      <c r="A118" s="425" t="s">
        <v>157</v>
      </c>
      <c r="B118" s="446"/>
      <c r="C118" s="446"/>
      <c r="D118" s="470" t="s">
        <v>572</v>
      </c>
      <c r="E118" s="488"/>
      <c r="F118" s="497"/>
      <c r="G118" s="497"/>
      <c r="H118" s="497"/>
      <c r="I118" s="516"/>
    </row>
    <row r="119" spans="1:9" ht="10.5" customHeight="1">
      <c r="A119" s="425" t="s">
        <v>404</v>
      </c>
      <c r="B119" s="446"/>
      <c r="C119" s="446"/>
      <c r="D119" s="470" t="s">
        <v>217</v>
      </c>
      <c r="E119" s="488"/>
      <c r="F119" s="497"/>
      <c r="G119" s="497"/>
      <c r="H119" s="497"/>
      <c r="I119" s="516"/>
    </row>
    <row r="120" spans="1:9" ht="10.5" customHeight="1">
      <c r="A120" s="425" t="s">
        <v>113</v>
      </c>
      <c r="B120" s="446"/>
      <c r="C120" s="446" t="s">
        <v>811</v>
      </c>
      <c r="D120" s="470" t="s">
        <v>573</v>
      </c>
      <c r="E120" s="488"/>
      <c r="F120" s="497"/>
      <c r="G120" s="497"/>
      <c r="H120" s="497"/>
      <c r="I120" s="516"/>
    </row>
    <row r="121" spans="1:9" ht="10.5" customHeight="1">
      <c r="A121" s="425" t="s">
        <v>103</v>
      </c>
      <c r="B121" s="446"/>
      <c r="C121" s="446"/>
      <c r="D121" s="470" t="s">
        <v>112</v>
      </c>
      <c r="E121" s="488"/>
      <c r="F121" s="497"/>
      <c r="G121" s="497"/>
      <c r="H121" s="497"/>
      <c r="I121" s="516"/>
    </row>
    <row r="122" spans="1:9" ht="10.5" customHeight="1">
      <c r="A122" s="425" t="s">
        <v>494</v>
      </c>
      <c r="B122" s="446"/>
      <c r="C122" s="446"/>
      <c r="D122" s="470" t="s">
        <v>454</v>
      </c>
      <c r="E122" s="488"/>
      <c r="F122" s="497"/>
      <c r="G122" s="497"/>
      <c r="H122" s="497"/>
      <c r="I122" s="516"/>
    </row>
    <row r="123" spans="1:9" ht="10.5" customHeight="1">
      <c r="A123" s="425" t="s">
        <v>497</v>
      </c>
      <c r="B123" s="446"/>
      <c r="C123" s="446"/>
      <c r="D123" s="470" t="s">
        <v>575</v>
      </c>
      <c r="E123" s="488"/>
      <c r="F123" s="497"/>
      <c r="G123" s="497"/>
      <c r="H123" s="497"/>
      <c r="I123" s="516"/>
    </row>
    <row r="124" spans="1:9" ht="10.5" customHeight="1">
      <c r="A124" s="425" t="s">
        <v>500</v>
      </c>
      <c r="B124" s="446"/>
      <c r="C124" s="446"/>
      <c r="D124" s="481" t="s">
        <v>580</v>
      </c>
      <c r="E124" s="492"/>
      <c r="F124" s="497"/>
      <c r="G124" s="497"/>
      <c r="H124" s="497"/>
      <c r="I124" s="516"/>
    </row>
    <row r="125" spans="1:9" ht="10.5" customHeight="1">
      <c r="A125" s="425" t="s">
        <v>501</v>
      </c>
      <c r="B125" s="446" t="s">
        <v>260</v>
      </c>
      <c r="C125" s="446" t="s">
        <v>812</v>
      </c>
      <c r="D125" s="470" t="s">
        <v>229</v>
      </c>
      <c r="E125" s="488"/>
      <c r="F125" s="497"/>
      <c r="G125" s="497"/>
      <c r="H125" s="497"/>
      <c r="I125" s="516"/>
    </row>
    <row r="126" spans="1:9" ht="10.5" customHeight="1">
      <c r="A126" s="425" t="s">
        <v>431</v>
      </c>
      <c r="B126" s="446"/>
      <c r="C126" s="446"/>
      <c r="D126" s="470" t="s">
        <v>251</v>
      </c>
      <c r="E126" s="488"/>
      <c r="F126" s="497"/>
      <c r="G126" s="497"/>
      <c r="H126" s="497"/>
      <c r="I126" s="516"/>
    </row>
    <row r="127" spans="1:9" ht="10.5" customHeight="1">
      <c r="A127" s="425" t="s">
        <v>510</v>
      </c>
      <c r="B127" s="446"/>
      <c r="C127" s="446"/>
      <c r="D127" s="470" t="s">
        <v>37</v>
      </c>
      <c r="E127" s="488"/>
      <c r="F127" s="497"/>
      <c r="G127" s="497"/>
      <c r="H127" s="497"/>
      <c r="I127" s="516"/>
    </row>
    <row r="128" spans="1:9" ht="10.5" customHeight="1">
      <c r="A128" s="425" t="s">
        <v>514</v>
      </c>
      <c r="B128" s="446"/>
      <c r="C128" s="446"/>
      <c r="D128" s="480" t="s">
        <v>169</v>
      </c>
      <c r="E128" s="491"/>
      <c r="F128" s="497"/>
      <c r="G128" s="497"/>
      <c r="H128" s="497"/>
      <c r="I128" s="516"/>
    </row>
    <row r="129" spans="1:9" ht="10.5" customHeight="1">
      <c r="A129" s="425" t="s">
        <v>515</v>
      </c>
      <c r="B129" s="446"/>
      <c r="C129" s="446"/>
      <c r="D129" s="470" t="s">
        <v>646</v>
      </c>
      <c r="E129" s="488"/>
      <c r="F129" s="497"/>
      <c r="G129" s="497"/>
      <c r="H129" s="497"/>
      <c r="I129" s="516"/>
    </row>
    <row r="130" spans="1:9" ht="10.5" customHeight="1">
      <c r="A130" s="425" t="s">
        <v>110</v>
      </c>
      <c r="B130" s="446"/>
      <c r="C130" s="446"/>
      <c r="D130" s="470" t="s">
        <v>127</v>
      </c>
      <c r="E130" s="488"/>
      <c r="F130" s="497"/>
      <c r="G130" s="497"/>
      <c r="H130" s="497"/>
      <c r="I130" s="516"/>
    </row>
    <row r="131" spans="1:9" ht="10.5" customHeight="1">
      <c r="A131" s="425" t="s">
        <v>519</v>
      </c>
      <c r="B131" s="446"/>
      <c r="C131" s="446"/>
      <c r="D131" s="470" t="s">
        <v>572</v>
      </c>
      <c r="E131" s="488"/>
      <c r="F131" s="497"/>
      <c r="G131" s="497"/>
      <c r="H131" s="497"/>
      <c r="I131" s="516"/>
    </row>
    <row r="132" spans="1:9" ht="10.5" customHeight="1">
      <c r="A132" s="425" t="s">
        <v>522</v>
      </c>
      <c r="B132" s="446"/>
      <c r="C132" s="446"/>
      <c r="D132" s="470" t="s">
        <v>217</v>
      </c>
      <c r="E132" s="488"/>
      <c r="F132" s="497"/>
      <c r="G132" s="497"/>
      <c r="H132" s="497"/>
      <c r="I132" s="516"/>
    </row>
    <row r="133" spans="1:9" ht="10.5" customHeight="1">
      <c r="A133" s="425" t="s">
        <v>505</v>
      </c>
      <c r="B133" s="446"/>
      <c r="C133" s="446" t="s">
        <v>813</v>
      </c>
      <c r="D133" s="470" t="s">
        <v>814</v>
      </c>
      <c r="E133" s="488"/>
      <c r="F133" s="497"/>
      <c r="G133" s="497"/>
      <c r="H133" s="497"/>
      <c r="I133" s="516"/>
    </row>
    <row r="134" spans="1:9" ht="10.5" customHeight="1">
      <c r="A134" s="430">
        <v>5</v>
      </c>
      <c r="B134" s="451" t="s">
        <v>77</v>
      </c>
      <c r="C134" s="346"/>
      <c r="D134" s="346"/>
      <c r="E134" s="346"/>
      <c r="F134" s="346"/>
      <c r="G134" s="346"/>
      <c r="H134" s="346"/>
      <c r="I134" s="406"/>
    </row>
    <row r="135" spans="1:9" ht="10.5" customHeight="1">
      <c r="A135" s="431"/>
      <c r="B135" s="452"/>
      <c r="C135" s="471"/>
      <c r="D135" s="471"/>
      <c r="E135" s="493"/>
      <c r="F135" s="499"/>
      <c r="G135" s="499"/>
      <c r="H135" s="499"/>
      <c r="I135" s="520"/>
    </row>
    <row r="136" spans="1:9" ht="10.5" customHeight="1">
      <c r="A136" s="431"/>
      <c r="B136" s="452"/>
      <c r="C136" s="471"/>
      <c r="D136" s="471"/>
      <c r="E136" s="493"/>
      <c r="F136" s="499"/>
      <c r="G136" s="499"/>
      <c r="H136" s="499"/>
      <c r="I136" s="520"/>
    </row>
    <row r="137" spans="1:9" ht="10.5" customHeight="1">
      <c r="A137" s="432"/>
      <c r="B137" s="452"/>
      <c r="C137" s="471"/>
      <c r="D137" s="471"/>
      <c r="E137" s="493"/>
      <c r="F137" s="499"/>
      <c r="G137" s="499"/>
      <c r="H137" s="499"/>
      <c r="I137" s="521"/>
    </row>
    <row r="138" spans="1:9" ht="10.5" customHeight="1">
      <c r="A138" s="433" t="s">
        <v>462</v>
      </c>
      <c r="B138" s="453"/>
      <c r="C138" s="453"/>
      <c r="D138" s="453"/>
      <c r="E138" s="453"/>
      <c r="F138" s="453"/>
      <c r="G138" s="453"/>
      <c r="H138" s="453"/>
      <c r="I138" s="522"/>
    </row>
    <row r="139" spans="1:9" ht="21" customHeight="1">
      <c r="A139" s="292" t="s">
        <v>376</v>
      </c>
      <c r="B139" s="454" t="s">
        <v>737</v>
      </c>
      <c r="C139" s="454"/>
      <c r="D139" s="454" t="s">
        <v>463</v>
      </c>
      <c r="E139" s="454" t="s">
        <v>427</v>
      </c>
      <c r="F139" s="454"/>
      <c r="G139" s="454"/>
      <c r="H139" s="454" t="s">
        <v>740</v>
      </c>
      <c r="I139" s="523"/>
    </row>
    <row r="140" spans="1:9" ht="21" customHeight="1">
      <c r="A140" s="434"/>
      <c r="B140" s="455"/>
      <c r="C140" s="455"/>
      <c r="D140" s="455"/>
      <c r="E140" s="455"/>
      <c r="F140" s="455"/>
      <c r="G140" s="455"/>
      <c r="H140" s="455"/>
      <c r="I140" s="524"/>
    </row>
    <row r="141" spans="1:9" ht="21" customHeight="1">
      <c r="A141" s="434"/>
      <c r="B141" s="455"/>
      <c r="C141" s="455"/>
      <c r="D141" s="455"/>
      <c r="E141" s="455"/>
      <c r="F141" s="455"/>
      <c r="G141" s="455"/>
      <c r="H141" s="455"/>
      <c r="I141" s="524"/>
    </row>
    <row r="142" spans="1:9" ht="21" customHeight="1">
      <c r="A142" s="434"/>
      <c r="B142" s="455"/>
      <c r="C142" s="455"/>
      <c r="D142" s="455"/>
      <c r="E142" s="455"/>
      <c r="F142" s="455"/>
      <c r="G142" s="455"/>
      <c r="H142" s="455"/>
      <c r="I142" s="524"/>
    </row>
    <row r="143" spans="1:9" ht="21" customHeight="1">
      <c r="A143" s="434"/>
      <c r="B143" s="455"/>
      <c r="C143" s="455"/>
      <c r="D143" s="455"/>
      <c r="E143" s="455"/>
      <c r="F143" s="455"/>
      <c r="G143" s="455"/>
      <c r="H143" s="455"/>
      <c r="I143" s="524"/>
    </row>
    <row r="144" spans="1:9" ht="21" customHeight="1">
      <c r="A144" s="435"/>
      <c r="B144" s="456"/>
      <c r="C144" s="456"/>
      <c r="D144" s="456"/>
      <c r="E144" s="456"/>
      <c r="F144" s="456"/>
      <c r="G144" s="456"/>
      <c r="H144" s="456"/>
      <c r="I144" s="525"/>
    </row>
    <row r="145" spans="1:11" ht="11.25" customHeight="1">
      <c r="A145" s="436" t="s">
        <v>464</v>
      </c>
      <c r="B145" s="436"/>
      <c r="C145" s="436"/>
      <c r="D145" s="436"/>
      <c r="E145" s="436"/>
      <c r="F145" s="436"/>
      <c r="G145" s="436"/>
      <c r="H145" s="436"/>
      <c r="I145" s="436"/>
      <c r="J145" s="436"/>
      <c r="K145" s="436"/>
    </row>
    <row r="146" spans="1:11" s="413" customFormat="1" ht="11.25" customHeight="1">
      <c r="A146" s="437" t="s">
        <v>468</v>
      </c>
      <c r="B146" s="436" t="s">
        <v>61</v>
      </c>
      <c r="C146" s="436"/>
      <c r="D146" s="436"/>
      <c r="E146" s="436"/>
      <c r="F146" s="436"/>
      <c r="G146" s="436"/>
      <c r="H146" s="436"/>
      <c r="I146" s="436"/>
      <c r="J146" s="436"/>
      <c r="K146" s="436"/>
    </row>
    <row r="147" spans="1:11" s="413" customFormat="1" ht="11.25" customHeight="1">
      <c r="A147" s="437" t="s">
        <v>438</v>
      </c>
      <c r="B147" s="436" t="s">
        <v>473</v>
      </c>
      <c r="C147" s="436"/>
      <c r="D147" s="436"/>
      <c r="E147" s="436"/>
      <c r="F147" s="436"/>
      <c r="G147" s="436"/>
      <c r="H147" s="436"/>
      <c r="I147" s="436"/>
      <c r="J147" s="436"/>
      <c r="K147" s="436"/>
    </row>
    <row r="148" spans="1:11" s="413" customFormat="1" ht="33.75" customHeight="1">
      <c r="A148" s="437" t="s">
        <v>317</v>
      </c>
      <c r="B148" s="436" t="s">
        <v>750</v>
      </c>
      <c r="C148" s="436"/>
      <c r="D148" s="436"/>
      <c r="E148" s="436"/>
      <c r="F148" s="436"/>
      <c r="G148" s="436"/>
      <c r="H148" s="436"/>
      <c r="I148" s="436"/>
      <c r="J148" s="436"/>
      <c r="K148" s="436"/>
    </row>
    <row r="149" spans="1:11" s="413" customFormat="1" ht="11.25" customHeight="1">
      <c r="A149" s="437" t="s">
        <v>80</v>
      </c>
      <c r="B149" s="436" t="s">
        <v>1358</v>
      </c>
      <c r="C149" s="436"/>
      <c r="D149" s="436"/>
      <c r="E149" s="436"/>
      <c r="F149" s="436"/>
      <c r="G149" s="436"/>
      <c r="H149" s="436"/>
      <c r="I149" s="436"/>
      <c r="J149" s="436"/>
      <c r="K149" s="436"/>
    </row>
    <row r="150" spans="1:11" s="413" customFormat="1" ht="21.75" customHeight="1">
      <c r="A150" s="437" t="s">
        <v>63</v>
      </c>
      <c r="B150" s="436" t="s">
        <v>963</v>
      </c>
      <c r="C150" s="436"/>
      <c r="D150" s="436"/>
      <c r="E150" s="436"/>
      <c r="F150" s="436"/>
      <c r="G150" s="436"/>
      <c r="H150" s="436"/>
      <c r="I150" s="436"/>
      <c r="J150" s="436"/>
      <c r="K150" s="436"/>
    </row>
    <row r="151" spans="1:11" s="413" customFormat="1" ht="11.25" customHeight="1">
      <c r="A151" s="437" t="s">
        <v>0</v>
      </c>
      <c r="B151" s="436" t="s">
        <v>585</v>
      </c>
      <c r="C151" s="436"/>
      <c r="D151" s="436"/>
      <c r="E151" s="436"/>
      <c r="F151" s="436"/>
      <c r="G151" s="436"/>
      <c r="H151" s="436"/>
      <c r="I151" s="436"/>
      <c r="J151" s="436"/>
      <c r="K151" s="436"/>
    </row>
    <row r="152" spans="1:11" s="413" customFormat="1" ht="21.75" customHeight="1">
      <c r="A152" s="437" t="s">
        <v>73</v>
      </c>
      <c r="B152" s="436" t="s">
        <v>233</v>
      </c>
      <c r="C152" s="436"/>
      <c r="D152" s="436"/>
      <c r="E152" s="436"/>
      <c r="F152" s="436"/>
      <c r="G152" s="436"/>
      <c r="H152" s="436"/>
      <c r="I152" s="436"/>
      <c r="J152" s="436"/>
      <c r="K152" s="436"/>
    </row>
    <row r="153" spans="1:11" s="413" customFormat="1" ht="11.25" customHeight="1">
      <c r="A153" s="437" t="s">
        <v>56</v>
      </c>
      <c r="B153" s="436" t="s">
        <v>477</v>
      </c>
      <c r="C153" s="436"/>
      <c r="D153" s="436"/>
      <c r="E153" s="436"/>
      <c r="F153" s="436"/>
      <c r="G153" s="436"/>
      <c r="H153" s="436"/>
      <c r="I153" s="436"/>
      <c r="J153" s="436"/>
      <c r="K153" s="436"/>
    </row>
    <row r="154" spans="1:11" s="413" customFormat="1" ht="21.75" customHeight="1">
      <c r="A154" s="437" t="s">
        <v>151</v>
      </c>
      <c r="B154" s="436" t="s">
        <v>167</v>
      </c>
      <c r="C154" s="436"/>
      <c r="D154" s="436"/>
      <c r="E154" s="436"/>
      <c r="F154" s="436"/>
      <c r="G154" s="436"/>
      <c r="H154" s="436"/>
      <c r="I154" s="436"/>
      <c r="J154" s="436"/>
      <c r="K154" s="436"/>
    </row>
    <row r="155" spans="1:11" s="413" customFormat="1" ht="21.75" customHeight="1">
      <c r="A155" s="437" t="s">
        <v>168</v>
      </c>
      <c r="B155" s="436" t="s">
        <v>1359</v>
      </c>
      <c r="C155" s="436"/>
      <c r="D155" s="436"/>
      <c r="E155" s="436"/>
      <c r="F155" s="436"/>
      <c r="G155" s="436"/>
      <c r="H155" s="436"/>
      <c r="I155" s="436"/>
      <c r="J155" s="436"/>
      <c r="K155" s="436"/>
    </row>
    <row r="156" spans="1:11" s="413" customFormat="1" ht="11.25" customHeight="1">
      <c r="A156" s="437" t="s">
        <v>173</v>
      </c>
      <c r="B156" s="436" t="s">
        <v>388</v>
      </c>
      <c r="C156" s="436"/>
      <c r="D156" s="436"/>
      <c r="E156" s="436"/>
      <c r="F156" s="436"/>
      <c r="G156" s="436"/>
      <c r="H156" s="436"/>
      <c r="I156" s="436"/>
      <c r="J156" s="436"/>
      <c r="K156" s="436"/>
    </row>
    <row r="157" spans="1:11" s="413" customFormat="1" ht="11.25" customHeight="1">
      <c r="A157" s="437" t="s">
        <v>10</v>
      </c>
      <c r="B157" s="436" t="s">
        <v>796</v>
      </c>
      <c r="C157" s="436"/>
      <c r="D157" s="436"/>
      <c r="E157" s="436"/>
      <c r="F157" s="436"/>
      <c r="G157" s="436"/>
      <c r="H157" s="436"/>
      <c r="I157" s="436"/>
      <c r="J157" s="436"/>
      <c r="K157" s="436"/>
    </row>
    <row r="158" spans="1:11" s="413" customFormat="1" ht="11.25" customHeight="1">
      <c r="A158" s="437" t="s">
        <v>19</v>
      </c>
      <c r="B158" s="436" t="s">
        <v>596</v>
      </c>
      <c r="C158" s="436"/>
      <c r="D158" s="436"/>
      <c r="E158" s="436"/>
      <c r="F158" s="436"/>
      <c r="G158" s="436"/>
      <c r="H158" s="436"/>
      <c r="I158" s="436"/>
      <c r="J158" s="436"/>
      <c r="K158" s="436"/>
    </row>
    <row r="159" spans="1:11" s="413" customFormat="1" ht="44.25" customHeight="1">
      <c r="A159" s="437" t="s">
        <v>301</v>
      </c>
      <c r="B159" s="436" t="s">
        <v>671</v>
      </c>
      <c r="C159" s="436"/>
      <c r="D159" s="436"/>
      <c r="E159" s="436"/>
      <c r="F159" s="436"/>
      <c r="G159" s="436"/>
      <c r="H159" s="436"/>
      <c r="I159" s="436"/>
      <c r="J159" s="436"/>
      <c r="K159" s="436"/>
    </row>
    <row r="160" spans="1:11" s="413" customFormat="1" ht="56.25" customHeight="1">
      <c r="A160" s="437" t="s">
        <v>72</v>
      </c>
      <c r="B160" s="436" t="s">
        <v>29</v>
      </c>
      <c r="C160" s="436"/>
      <c r="D160" s="436"/>
      <c r="E160" s="436"/>
      <c r="F160" s="436"/>
      <c r="G160" s="436"/>
      <c r="H160" s="436"/>
      <c r="I160" s="436"/>
      <c r="J160" s="413"/>
      <c r="K160" s="413"/>
    </row>
    <row r="161" spans="1:9" s="413" customFormat="1" ht="21.75" customHeight="1">
      <c r="A161" s="437" t="s">
        <v>304</v>
      </c>
      <c r="B161" s="436" t="s">
        <v>567</v>
      </c>
      <c r="C161" s="436"/>
      <c r="D161" s="436"/>
      <c r="E161" s="436"/>
      <c r="F161" s="436"/>
      <c r="G161" s="436"/>
      <c r="H161" s="436"/>
      <c r="I161" s="436"/>
    </row>
    <row r="163" spans="1:9" ht="11.25" customHeight="1">
      <c r="A163" s="438"/>
      <c r="B163" s="438"/>
      <c r="C163" s="438"/>
      <c r="D163" s="438"/>
      <c r="E163" s="438"/>
    </row>
    <row r="164" spans="1:9" ht="11.25" customHeight="1">
      <c r="A164" s="438"/>
      <c r="B164" s="438"/>
      <c r="C164" s="438"/>
      <c r="D164" s="438"/>
      <c r="E164" s="438"/>
    </row>
    <row r="165" spans="1:9" ht="11.25" customHeight="1">
      <c r="A165" s="439"/>
      <c r="B165" s="438"/>
      <c r="C165" s="438"/>
      <c r="D165" s="438"/>
      <c r="E165" s="438"/>
    </row>
    <row r="166" spans="1:9" ht="11.25" customHeight="1">
      <c r="A166" s="439"/>
      <c r="B166" s="438"/>
      <c r="C166" s="438"/>
      <c r="D166" s="438"/>
      <c r="E166" s="438"/>
    </row>
    <row r="167" spans="1:9" ht="11.25" customHeight="1">
      <c r="A167" s="438"/>
      <c r="B167" s="438"/>
      <c r="C167" s="438"/>
      <c r="D167" s="438"/>
      <c r="E167" s="438"/>
    </row>
    <row r="168" spans="1:9" ht="11.25" customHeight="1">
      <c r="A168" s="438"/>
      <c r="B168" s="438"/>
      <c r="C168" s="438"/>
      <c r="D168" s="438"/>
      <c r="E168" s="438"/>
    </row>
    <row r="169" spans="1:9" ht="11.25" customHeight="1">
      <c r="A169" s="438"/>
      <c r="B169" s="438"/>
      <c r="C169" s="438"/>
      <c r="D169" s="438"/>
      <c r="E169" s="438"/>
    </row>
    <row r="170" spans="1:9" ht="11.25" customHeight="1">
      <c r="A170" s="438"/>
      <c r="B170" s="438"/>
      <c r="C170" s="438"/>
      <c r="D170" s="438"/>
      <c r="E170" s="438"/>
    </row>
    <row r="171" spans="1:9" ht="11.25" customHeight="1">
      <c r="A171" s="438"/>
      <c r="B171" s="438"/>
      <c r="C171" s="438"/>
      <c r="D171" s="438"/>
      <c r="E171" s="438"/>
    </row>
    <row r="172" spans="1:9" ht="11.25" customHeight="1">
      <c r="A172" s="438"/>
      <c r="B172" s="438"/>
      <c r="C172" s="438"/>
      <c r="D172" s="438"/>
      <c r="E172" s="438"/>
    </row>
    <row r="173" spans="1:9" ht="11.25" customHeight="1">
      <c r="A173" s="438"/>
      <c r="B173" s="438"/>
      <c r="C173" s="438"/>
      <c r="D173" s="438"/>
      <c r="E173" s="438"/>
    </row>
    <row r="174" spans="1:9" ht="11.25" customHeight="1">
      <c r="A174" s="438"/>
      <c r="B174" s="438"/>
      <c r="C174" s="438"/>
      <c r="D174" s="438"/>
      <c r="E174" s="438"/>
    </row>
    <row r="175" spans="1:9" ht="11.25" customHeight="1">
      <c r="A175" s="438"/>
      <c r="B175" s="438"/>
      <c r="C175" s="438"/>
      <c r="D175" s="438"/>
      <c r="E175" s="438"/>
    </row>
    <row r="176" spans="1:9" ht="11.25" customHeight="1">
      <c r="A176" s="438"/>
      <c r="B176" s="438"/>
      <c r="C176" s="438"/>
      <c r="D176" s="438"/>
      <c r="E176" s="438"/>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evenFooter>&amp;C&amp;"ＭＳ 明朝,標準"&amp;10排煙-&amp;P</evenFooter>
        <firstFooter>&amp;C&amp;"ＭＳ 明朝,標準"&amp;10排煙-&amp;P</firstFooter>
      </headerFooter>
    </customSheetView>
  </customSheetViews>
  <mergeCells count="213">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3:E63"/>
    <mergeCell ref="D64:E64"/>
    <mergeCell ref="D65:E65"/>
    <mergeCell ref="D66:E66"/>
    <mergeCell ref="B67:I67"/>
    <mergeCell ref="D68:E68"/>
    <mergeCell ref="D69:E69"/>
    <mergeCell ref="D70:E70"/>
    <mergeCell ref="D71:E71"/>
    <mergeCell ref="D72:E72"/>
    <mergeCell ref="D73:E73"/>
    <mergeCell ref="D74:E74"/>
    <mergeCell ref="D75:E75"/>
    <mergeCell ref="D76:E76"/>
    <mergeCell ref="D77:E77"/>
    <mergeCell ref="D78:E78"/>
    <mergeCell ref="D79:E79"/>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B100:I100"/>
    <mergeCell ref="C101:E101"/>
    <mergeCell ref="C102:E102"/>
    <mergeCell ref="C103:E103"/>
    <mergeCell ref="C104:E104"/>
    <mergeCell ref="C105:E105"/>
    <mergeCell ref="C106:E106"/>
    <mergeCell ref="B107:I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B134:I134"/>
    <mergeCell ref="B135:E135"/>
    <mergeCell ref="B136:E136"/>
    <mergeCell ref="B137:E137"/>
    <mergeCell ref="A138:I138"/>
    <mergeCell ref="B139:C139"/>
    <mergeCell ref="E139:G139"/>
    <mergeCell ref="H139:I139"/>
    <mergeCell ref="B140:C140"/>
    <mergeCell ref="E140:G140"/>
    <mergeCell ref="H140:I140"/>
    <mergeCell ref="B141:C141"/>
    <mergeCell ref="E141:G141"/>
    <mergeCell ref="H141:I141"/>
    <mergeCell ref="B142:C142"/>
    <mergeCell ref="E142:G142"/>
    <mergeCell ref="H142:I142"/>
    <mergeCell ref="B143:C143"/>
    <mergeCell ref="E143:G143"/>
    <mergeCell ref="H143:I143"/>
    <mergeCell ref="B144:C144"/>
    <mergeCell ref="E144:G144"/>
    <mergeCell ref="H144:I144"/>
    <mergeCell ref="A145:I145"/>
    <mergeCell ref="B146:I146"/>
    <mergeCell ref="B147:I147"/>
    <mergeCell ref="B148:I148"/>
    <mergeCell ref="B149:I149"/>
    <mergeCell ref="B150:I150"/>
    <mergeCell ref="B151:I151"/>
    <mergeCell ref="B152:I152"/>
    <mergeCell ref="B153:I153"/>
    <mergeCell ref="B154:I154"/>
    <mergeCell ref="B155:I155"/>
    <mergeCell ref="B156:I156"/>
    <mergeCell ref="B157:I157"/>
    <mergeCell ref="B158:I158"/>
    <mergeCell ref="B159:I159"/>
    <mergeCell ref="B160:I160"/>
    <mergeCell ref="B161:I161"/>
    <mergeCell ref="A5:B8"/>
    <mergeCell ref="C7:C8"/>
    <mergeCell ref="A10:A12"/>
    <mergeCell ref="B10:E12"/>
    <mergeCell ref="I10:I12"/>
    <mergeCell ref="F11:F12"/>
    <mergeCell ref="C14:C18"/>
    <mergeCell ref="C19:C23"/>
    <mergeCell ref="C24:C28"/>
    <mergeCell ref="C29:C33"/>
    <mergeCell ref="C34:C38"/>
    <mergeCell ref="C39:C44"/>
    <mergeCell ref="C45:C49"/>
    <mergeCell ref="C50:C52"/>
    <mergeCell ref="C53:C56"/>
    <mergeCell ref="C57:C58"/>
    <mergeCell ref="C59:C63"/>
    <mergeCell ref="C64:C66"/>
    <mergeCell ref="B68:C69"/>
    <mergeCell ref="C70:C72"/>
    <mergeCell ref="C73:C76"/>
    <mergeCell ref="C77:C78"/>
    <mergeCell ref="C79:C81"/>
    <mergeCell ref="C82:C83"/>
    <mergeCell ref="C84:C87"/>
    <mergeCell ref="C88:C90"/>
    <mergeCell ref="C92:C94"/>
    <mergeCell ref="C96:C98"/>
    <mergeCell ref="B101:B106"/>
    <mergeCell ref="C120:C124"/>
    <mergeCell ref="B14:B23"/>
    <mergeCell ref="B24:B33"/>
    <mergeCell ref="B34:B44"/>
    <mergeCell ref="B45:B66"/>
    <mergeCell ref="B70:B99"/>
    <mergeCell ref="B108:B124"/>
    <mergeCell ref="C108:C119"/>
    <mergeCell ref="B125:B133"/>
    <mergeCell ref="C125:C132"/>
  </mergeCells>
  <phoneticPr fontId="19"/>
  <dataValidations count="1">
    <dataValidation type="list" allowBlank="1" showDropDown="0" showInputMessage="1" showErrorMessage="1" sqref="F14:H66 F68:H99 F101:H106 F108:H133 F135:H137">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r:id="rId2"/>
  <headerFooter scaleWithDoc="0" alignWithMargins="0"/>
  <rowBreaks count="2" manualBreakCount="2">
    <brk id="69" max="16383" man="1"/>
    <brk id="144" max="16383" man="1"/>
  </rowBreaks>
  <colBreaks count="1" manualBreakCount="1">
    <brk id="9"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tabColor rgb="FFBFE4FF"/>
  </sheetPr>
  <dimension ref="A1:J84"/>
  <sheetViews>
    <sheetView workbookViewId="0">
      <selection activeCell="L69" sqref="L69"/>
    </sheetView>
  </sheetViews>
  <sheetFormatPr defaultRowHeight="11.25" customHeight="1"/>
  <cols>
    <col min="1" max="1" width="3.75" style="413" customWidth="1"/>
    <col min="2" max="2" width="8.125" style="413" customWidth="1"/>
    <col min="3" max="3" width="13.875" style="413" customWidth="1"/>
    <col min="4" max="4" width="31.25" style="413" customWidth="1"/>
    <col min="5" max="5" width="15" style="413" customWidth="1"/>
    <col min="6" max="9" width="5" style="413" customWidth="1"/>
    <col min="10" max="16384" width="9" style="413" customWidth="1"/>
  </cols>
  <sheetData>
    <row r="1" spans="1:9" ht="10.5" customHeight="1">
      <c r="A1" s="414"/>
      <c r="B1" s="414"/>
      <c r="C1" s="414"/>
      <c r="D1" s="414"/>
      <c r="E1" s="414"/>
      <c r="F1" s="414"/>
      <c r="G1" s="414"/>
      <c r="H1" s="414"/>
      <c r="I1" s="414"/>
    </row>
    <row r="2" spans="1:9" ht="10.5" customHeight="1">
      <c r="A2" s="415" t="s">
        <v>277</v>
      </c>
      <c r="B2" s="415"/>
      <c r="C2" s="415"/>
      <c r="D2" s="415"/>
      <c r="E2" s="415"/>
      <c r="F2" s="415"/>
      <c r="G2" s="415"/>
      <c r="H2" s="415"/>
      <c r="I2" s="415"/>
    </row>
    <row r="3" spans="1:9" ht="10.5" customHeight="1">
      <c r="A3" s="416" t="s">
        <v>181</v>
      </c>
      <c r="B3" s="416"/>
      <c r="C3" s="416"/>
      <c r="D3" s="416"/>
      <c r="E3" s="416"/>
      <c r="F3" s="416"/>
      <c r="G3" s="416"/>
      <c r="H3" s="416"/>
      <c r="I3" s="416"/>
    </row>
    <row r="4" spans="1:9" ht="21" customHeight="1">
      <c r="A4" s="417" t="s">
        <v>36</v>
      </c>
      <c r="B4" s="417"/>
      <c r="C4" s="417"/>
      <c r="D4" s="417"/>
      <c r="E4" s="417"/>
      <c r="F4" s="417"/>
      <c r="G4" s="417"/>
      <c r="H4" s="417"/>
      <c r="I4" s="417"/>
    </row>
    <row r="5" spans="1:9" ht="10.5" customHeight="1">
      <c r="A5" s="418" t="s">
        <v>349</v>
      </c>
      <c r="B5" s="440"/>
      <c r="C5" s="457"/>
      <c r="D5" s="472" t="s">
        <v>123</v>
      </c>
      <c r="E5" s="482"/>
      <c r="F5" s="482"/>
      <c r="G5" s="500"/>
      <c r="H5" s="494" t="s">
        <v>373</v>
      </c>
      <c r="I5" s="510"/>
    </row>
    <row r="6" spans="1:9" ht="10.5" customHeight="1">
      <c r="A6" s="419"/>
      <c r="B6" s="441"/>
      <c r="C6" s="458" t="s">
        <v>266</v>
      </c>
      <c r="D6" s="473" t="str">
        <f>'１報告書'!L209&amp;""</f>
        <v/>
      </c>
      <c r="E6" s="483"/>
      <c r="F6" s="483"/>
      <c r="G6" s="501"/>
      <c r="H6" s="505"/>
      <c r="I6" s="511"/>
    </row>
    <row r="7" spans="1:9" ht="10.5" customHeight="1">
      <c r="A7" s="419"/>
      <c r="B7" s="441"/>
      <c r="C7" s="459" t="s">
        <v>41</v>
      </c>
      <c r="D7" s="473" t="str">
        <f>'１報告書'!L219&amp;""</f>
        <v/>
      </c>
      <c r="E7" s="483"/>
      <c r="F7" s="483"/>
      <c r="G7" s="501"/>
      <c r="H7" s="505"/>
      <c r="I7" s="511"/>
    </row>
    <row r="8" spans="1:9" ht="10.5" customHeight="1">
      <c r="A8" s="420"/>
      <c r="B8" s="442"/>
      <c r="C8" s="460"/>
      <c r="D8" s="474"/>
      <c r="E8" s="484"/>
      <c r="F8" s="484"/>
      <c r="G8" s="502"/>
      <c r="H8" s="506"/>
      <c r="I8" s="512"/>
    </row>
    <row r="9" spans="1:9" ht="10.5" customHeight="1">
      <c r="A9" s="421"/>
      <c r="B9" s="421"/>
      <c r="C9" s="421"/>
      <c r="D9" s="421"/>
      <c r="E9" s="421"/>
      <c r="F9" s="421"/>
      <c r="G9" s="421"/>
      <c r="H9" s="421"/>
      <c r="I9" s="421"/>
    </row>
    <row r="10" spans="1:9" ht="10.5" customHeight="1">
      <c r="A10" s="422" t="s">
        <v>376</v>
      </c>
      <c r="B10" s="443" t="s">
        <v>694</v>
      </c>
      <c r="C10" s="461"/>
      <c r="D10" s="461"/>
      <c r="E10" s="485"/>
      <c r="F10" s="494" t="s">
        <v>212</v>
      </c>
      <c r="G10" s="503"/>
      <c r="H10" s="507"/>
      <c r="I10" s="513" t="s">
        <v>329</v>
      </c>
    </row>
    <row r="11" spans="1:9" ht="10.5" customHeight="1">
      <c r="A11" s="423"/>
      <c r="B11" s="444"/>
      <c r="C11" s="462"/>
      <c r="D11" s="462"/>
      <c r="E11" s="486"/>
      <c r="F11" s="495" t="s">
        <v>381</v>
      </c>
      <c r="G11" s="504" t="s">
        <v>383</v>
      </c>
      <c r="H11" s="508"/>
      <c r="I11" s="514"/>
    </row>
    <row r="12" spans="1:9" ht="21" customHeight="1">
      <c r="A12" s="424"/>
      <c r="B12" s="445"/>
      <c r="C12" s="463"/>
      <c r="D12" s="463"/>
      <c r="E12" s="487"/>
      <c r="F12" s="460"/>
      <c r="G12" s="460"/>
      <c r="H12" s="509" t="s">
        <v>387</v>
      </c>
      <c r="I12" s="515"/>
    </row>
    <row r="13" spans="1:9" ht="10.5" customHeight="1">
      <c r="A13" s="528">
        <v>1</v>
      </c>
      <c r="B13" s="538" t="s">
        <v>44</v>
      </c>
      <c r="C13" s="555"/>
      <c r="D13" s="555"/>
      <c r="E13" s="555"/>
      <c r="F13" s="555"/>
      <c r="G13" s="555"/>
      <c r="H13" s="555"/>
      <c r="I13" s="579"/>
    </row>
    <row r="14" spans="1:9" ht="10.5" customHeight="1">
      <c r="A14" s="529" t="s">
        <v>9</v>
      </c>
      <c r="B14" s="446" t="s">
        <v>676</v>
      </c>
      <c r="C14" s="556" t="s">
        <v>659</v>
      </c>
      <c r="D14" s="566"/>
      <c r="E14" s="566"/>
      <c r="F14" s="572"/>
      <c r="G14" s="497"/>
      <c r="H14" s="497"/>
      <c r="I14" s="580"/>
    </row>
    <row r="15" spans="1:9" ht="10.5" customHeight="1">
      <c r="A15" s="530" t="s">
        <v>52</v>
      </c>
      <c r="B15" s="345"/>
      <c r="C15" s="557" t="s">
        <v>243</v>
      </c>
      <c r="D15" s="557"/>
      <c r="E15" s="568"/>
      <c r="F15" s="497"/>
      <c r="G15" s="497"/>
      <c r="H15" s="497"/>
      <c r="I15" s="581"/>
    </row>
    <row r="16" spans="1:9" s="413" customFormat="1" ht="10.5" customHeight="1">
      <c r="A16" s="528">
        <v>2</v>
      </c>
      <c r="B16" s="539" t="s">
        <v>22</v>
      </c>
      <c r="C16" s="558"/>
      <c r="D16" s="558"/>
      <c r="E16" s="558"/>
      <c r="F16" s="558"/>
      <c r="G16" s="558"/>
      <c r="H16" s="558"/>
      <c r="I16" s="582"/>
    </row>
    <row r="17" spans="1:9" s="413" customFormat="1" ht="10.5" customHeight="1">
      <c r="A17" s="427" t="s">
        <v>9</v>
      </c>
      <c r="B17" s="446" t="s">
        <v>420</v>
      </c>
      <c r="C17" s="470" t="s">
        <v>1072</v>
      </c>
      <c r="D17" s="478"/>
      <c r="E17" s="488"/>
      <c r="F17" s="497"/>
      <c r="G17" s="497"/>
      <c r="H17" s="497"/>
      <c r="I17" s="405"/>
    </row>
    <row r="18" spans="1:9" s="413" customFormat="1" ht="10.5" customHeight="1">
      <c r="A18" s="427" t="s">
        <v>52</v>
      </c>
      <c r="B18" s="322" t="s">
        <v>4</v>
      </c>
      <c r="C18" s="559" t="s">
        <v>31</v>
      </c>
      <c r="D18" s="567"/>
      <c r="E18" s="569"/>
      <c r="F18" s="497"/>
      <c r="G18" s="497"/>
      <c r="H18" s="497"/>
      <c r="I18" s="405"/>
    </row>
    <row r="19" spans="1:9" s="413" customFormat="1" ht="10.5" customHeight="1">
      <c r="A19" s="531" t="s">
        <v>121</v>
      </c>
      <c r="B19" s="324"/>
      <c r="C19" s="348" t="s">
        <v>1345</v>
      </c>
      <c r="D19" s="363"/>
      <c r="E19" s="375"/>
      <c r="F19" s="382"/>
      <c r="G19" s="382"/>
      <c r="H19" s="382"/>
      <c r="I19" s="405"/>
    </row>
    <row r="20" spans="1:9" s="413" customFormat="1" ht="10.5" customHeight="1">
      <c r="A20" s="427" t="s">
        <v>70</v>
      </c>
      <c r="B20" s="476" t="s">
        <v>34</v>
      </c>
      <c r="C20" s="559" t="s">
        <v>3</v>
      </c>
      <c r="D20" s="567"/>
      <c r="E20" s="569"/>
      <c r="F20" s="497"/>
      <c r="G20" s="497"/>
      <c r="H20" s="497"/>
      <c r="I20" s="405"/>
    </row>
    <row r="21" spans="1:9" s="413" customFormat="1" ht="10.5" customHeight="1">
      <c r="A21" s="428" t="s">
        <v>76</v>
      </c>
      <c r="B21" s="540" t="s">
        <v>46</v>
      </c>
      <c r="C21" s="350" t="s">
        <v>49</v>
      </c>
      <c r="D21" s="366"/>
      <c r="E21" s="378"/>
      <c r="F21" s="383"/>
      <c r="G21" s="383"/>
      <c r="H21" s="383"/>
      <c r="I21" s="583"/>
    </row>
    <row r="22" spans="1:9" s="527" customFormat="1" ht="10.5" customHeight="1">
      <c r="A22" s="532">
        <v>3</v>
      </c>
      <c r="B22" s="541" t="s">
        <v>50</v>
      </c>
      <c r="C22" s="560"/>
      <c r="D22" s="560"/>
      <c r="E22" s="560"/>
      <c r="F22" s="560"/>
      <c r="G22" s="560"/>
      <c r="H22" s="560"/>
      <c r="I22" s="584"/>
    </row>
    <row r="23" spans="1:9" ht="10.5" customHeight="1">
      <c r="A23" s="533" t="s">
        <v>9</v>
      </c>
      <c r="B23" s="542" t="s">
        <v>46</v>
      </c>
      <c r="C23" s="559" t="s">
        <v>386</v>
      </c>
      <c r="D23" s="567"/>
      <c r="E23" s="569"/>
      <c r="F23" s="573"/>
      <c r="G23" s="573"/>
      <c r="H23" s="573"/>
      <c r="I23" s="580"/>
    </row>
    <row r="24" spans="1:9" ht="10.5" customHeight="1">
      <c r="A24" s="294" t="s">
        <v>52</v>
      </c>
      <c r="B24" s="543"/>
      <c r="C24" s="559" t="s">
        <v>65</v>
      </c>
      <c r="D24" s="567"/>
      <c r="E24" s="569"/>
      <c r="F24" s="497"/>
      <c r="G24" s="497"/>
      <c r="H24" s="497"/>
      <c r="I24" s="580"/>
    </row>
    <row r="25" spans="1:9" ht="10.5" customHeight="1">
      <c r="A25" s="294" t="s">
        <v>121</v>
      </c>
      <c r="B25" s="543"/>
      <c r="C25" s="559" t="s">
        <v>647</v>
      </c>
      <c r="D25" s="567"/>
      <c r="E25" s="569"/>
      <c r="F25" s="497"/>
      <c r="G25" s="497"/>
      <c r="H25" s="497"/>
      <c r="I25" s="580"/>
    </row>
    <row r="26" spans="1:9" ht="21" customHeight="1">
      <c r="A26" s="294" t="s">
        <v>70</v>
      </c>
      <c r="B26" s="544"/>
      <c r="C26" s="559" t="s">
        <v>607</v>
      </c>
      <c r="D26" s="567"/>
      <c r="E26" s="569"/>
      <c r="F26" s="497"/>
      <c r="G26" s="497"/>
      <c r="H26" s="497"/>
      <c r="I26" s="580"/>
    </row>
    <row r="27" spans="1:9" ht="10.5" customHeight="1">
      <c r="A27" s="427" t="s">
        <v>76</v>
      </c>
      <c r="B27" s="542" t="s">
        <v>79</v>
      </c>
      <c r="C27" s="559" t="s">
        <v>89</v>
      </c>
      <c r="D27" s="567"/>
      <c r="E27" s="569"/>
      <c r="F27" s="497"/>
      <c r="G27" s="497"/>
      <c r="H27" s="497"/>
      <c r="I27" s="580"/>
    </row>
    <row r="28" spans="1:9" ht="10.5" customHeight="1">
      <c r="A28" s="428" t="s">
        <v>137</v>
      </c>
      <c r="B28" s="545"/>
      <c r="C28" s="350" t="s">
        <v>92</v>
      </c>
      <c r="D28" s="366"/>
      <c r="E28" s="378"/>
      <c r="F28" s="497"/>
      <c r="G28" s="497"/>
      <c r="H28" s="497"/>
      <c r="I28" s="581"/>
    </row>
    <row r="29" spans="1:9" ht="10.5" customHeight="1">
      <c r="A29" s="528">
        <v>4</v>
      </c>
      <c r="B29" s="546" t="s">
        <v>95</v>
      </c>
      <c r="C29" s="558"/>
      <c r="D29" s="558"/>
      <c r="E29" s="558"/>
      <c r="F29" s="558"/>
      <c r="G29" s="558"/>
      <c r="H29" s="558"/>
      <c r="I29" s="579"/>
    </row>
    <row r="30" spans="1:9" ht="10.5" customHeight="1">
      <c r="A30" s="425" t="s">
        <v>9</v>
      </c>
      <c r="B30" s="449" t="s">
        <v>101</v>
      </c>
      <c r="C30" s="449" t="s">
        <v>104</v>
      </c>
      <c r="D30" s="449"/>
      <c r="E30" s="449"/>
      <c r="F30" s="497"/>
      <c r="G30" s="497"/>
      <c r="H30" s="497"/>
      <c r="I30" s="580"/>
    </row>
    <row r="31" spans="1:9" ht="10.5" customHeight="1">
      <c r="A31" s="534" t="s">
        <v>52</v>
      </c>
      <c r="B31" s="547"/>
      <c r="C31" s="547" t="s">
        <v>107</v>
      </c>
      <c r="D31" s="547"/>
      <c r="E31" s="547"/>
      <c r="F31" s="497"/>
      <c r="G31" s="497"/>
      <c r="H31" s="497"/>
      <c r="I31" s="581"/>
    </row>
    <row r="32" spans="1:9" ht="10.5" customHeight="1">
      <c r="A32" s="528">
        <v>5</v>
      </c>
      <c r="B32" s="546" t="s">
        <v>109</v>
      </c>
      <c r="C32" s="558"/>
      <c r="D32" s="558"/>
      <c r="E32" s="558"/>
      <c r="F32" s="558"/>
      <c r="G32" s="558"/>
      <c r="H32" s="558"/>
      <c r="I32" s="579"/>
    </row>
    <row r="33" spans="1:9" ht="10.5" customHeight="1">
      <c r="A33" s="427" t="s">
        <v>9</v>
      </c>
      <c r="B33" s="449" t="s">
        <v>258</v>
      </c>
      <c r="C33" s="449" t="s">
        <v>649</v>
      </c>
      <c r="D33" s="475" t="s">
        <v>114</v>
      </c>
      <c r="E33" s="489"/>
      <c r="F33" s="497"/>
      <c r="G33" s="497"/>
      <c r="H33" s="497"/>
      <c r="I33" s="580"/>
    </row>
    <row r="34" spans="1:9" ht="10.5" customHeight="1">
      <c r="A34" s="535" t="s">
        <v>52</v>
      </c>
      <c r="B34" s="449"/>
      <c r="C34" s="450"/>
      <c r="D34" s="567" t="s">
        <v>650</v>
      </c>
      <c r="E34" s="567"/>
      <c r="F34" s="497"/>
      <c r="G34" s="497"/>
      <c r="H34" s="497"/>
      <c r="I34" s="580"/>
    </row>
    <row r="35" spans="1:9" ht="10.5" customHeight="1">
      <c r="A35" s="535" t="s">
        <v>121</v>
      </c>
      <c r="B35" s="450"/>
      <c r="C35" s="450"/>
      <c r="D35" s="567" t="s">
        <v>131</v>
      </c>
      <c r="E35" s="567"/>
      <c r="F35" s="497"/>
      <c r="G35" s="497"/>
      <c r="H35" s="497"/>
      <c r="I35" s="580"/>
    </row>
    <row r="36" spans="1:9" ht="10.5" customHeight="1">
      <c r="A36" s="535" t="s">
        <v>70</v>
      </c>
      <c r="B36" s="450"/>
      <c r="C36" s="449" t="s">
        <v>134</v>
      </c>
      <c r="D36" s="567" t="s">
        <v>82</v>
      </c>
      <c r="E36" s="567"/>
      <c r="F36" s="497"/>
      <c r="G36" s="497"/>
      <c r="H36" s="497"/>
      <c r="I36" s="580"/>
    </row>
    <row r="37" spans="1:9" ht="10.5" customHeight="1">
      <c r="A37" s="535" t="s">
        <v>76</v>
      </c>
      <c r="B37" s="450"/>
      <c r="C37" s="449"/>
      <c r="D37" s="567" t="s">
        <v>135</v>
      </c>
      <c r="E37" s="567"/>
      <c r="F37" s="497"/>
      <c r="G37" s="497"/>
      <c r="H37" s="497"/>
      <c r="I37" s="580"/>
    </row>
    <row r="38" spans="1:9" ht="10.5" customHeight="1">
      <c r="A38" s="535" t="s">
        <v>137</v>
      </c>
      <c r="B38" s="450"/>
      <c r="C38" s="449"/>
      <c r="D38" s="567" t="s">
        <v>139</v>
      </c>
      <c r="E38" s="567"/>
      <c r="F38" s="497"/>
      <c r="G38" s="497"/>
      <c r="H38" s="497"/>
      <c r="I38" s="580"/>
    </row>
    <row r="39" spans="1:9" ht="10.5" customHeight="1">
      <c r="A39" s="427" t="s">
        <v>126</v>
      </c>
      <c r="B39" s="450"/>
      <c r="C39" s="476" t="s">
        <v>43</v>
      </c>
      <c r="D39" s="559" t="s">
        <v>58</v>
      </c>
      <c r="E39" s="569"/>
      <c r="F39" s="497"/>
      <c r="G39" s="497"/>
      <c r="H39" s="497"/>
      <c r="I39" s="580"/>
    </row>
    <row r="40" spans="1:9" ht="10.5" customHeight="1">
      <c r="A40" s="530" t="s">
        <v>100</v>
      </c>
      <c r="B40" s="548"/>
      <c r="C40" s="547"/>
      <c r="D40" s="350" t="s">
        <v>141</v>
      </c>
      <c r="E40" s="378"/>
      <c r="F40" s="497"/>
      <c r="G40" s="497"/>
      <c r="H40" s="497"/>
      <c r="I40" s="585"/>
    </row>
    <row r="41" spans="1:9" ht="10.5" customHeight="1">
      <c r="A41" s="528">
        <v>6</v>
      </c>
      <c r="B41" s="546" t="s">
        <v>146</v>
      </c>
      <c r="C41" s="558"/>
      <c r="D41" s="558"/>
      <c r="E41" s="558"/>
      <c r="F41" s="558"/>
      <c r="G41" s="558"/>
      <c r="H41" s="558"/>
      <c r="I41" s="586"/>
    </row>
    <row r="42" spans="1:9" ht="10.5" customHeight="1">
      <c r="A42" s="427" t="s">
        <v>9</v>
      </c>
      <c r="B42" s="446" t="s">
        <v>175</v>
      </c>
      <c r="C42" s="446" t="s">
        <v>407</v>
      </c>
      <c r="D42" s="470" t="s">
        <v>148</v>
      </c>
      <c r="E42" s="488"/>
      <c r="F42" s="497"/>
      <c r="G42" s="497"/>
      <c r="H42" s="497"/>
      <c r="I42" s="587"/>
    </row>
    <row r="43" spans="1:9" ht="10.5" customHeight="1">
      <c r="A43" s="294" t="s">
        <v>52</v>
      </c>
      <c r="B43" s="446"/>
      <c r="C43" s="446"/>
      <c r="D43" s="470" t="s">
        <v>155</v>
      </c>
      <c r="E43" s="488"/>
      <c r="F43" s="497"/>
      <c r="G43" s="497"/>
      <c r="H43" s="497"/>
      <c r="I43" s="580"/>
    </row>
    <row r="44" spans="1:9" ht="10.5" customHeight="1">
      <c r="A44" s="294" t="s">
        <v>121</v>
      </c>
      <c r="B44" s="450"/>
      <c r="C44" s="446"/>
      <c r="D44" s="470" t="s">
        <v>290</v>
      </c>
      <c r="E44" s="488"/>
      <c r="F44" s="497"/>
      <c r="G44" s="497"/>
      <c r="H44" s="497"/>
      <c r="I44" s="580"/>
    </row>
    <row r="45" spans="1:9" ht="10.5" customHeight="1">
      <c r="A45" s="294" t="s">
        <v>70</v>
      </c>
      <c r="B45" s="450"/>
      <c r="C45" s="446"/>
      <c r="D45" s="478" t="s">
        <v>569</v>
      </c>
      <c r="E45" s="488"/>
      <c r="F45" s="497"/>
      <c r="G45" s="497"/>
      <c r="H45" s="497"/>
      <c r="I45" s="580"/>
    </row>
    <row r="46" spans="1:9" ht="10.5" customHeight="1">
      <c r="A46" s="294" t="s">
        <v>76</v>
      </c>
      <c r="B46" s="450"/>
      <c r="C46" s="446"/>
      <c r="D46" s="470" t="s">
        <v>640</v>
      </c>
      <c r="E46" s="488"/>
      <c r="F46" s="497"/>
      <c r="G46" s="497"/>
      <c r="H46" s="497"/>
      <c r="I46" s="580"/>
    </row>
    <row r="47" spans="1:9" ht="10.5" customHeight="1">
      <c r="A47" s="294" t="s">
        <v>137</v>
      </c>
      <c r="B47" s="450"/>
      <c r="C47" s="446"/>
      <c r="D47" s="470" t="s">
        <v>37</v>
      </c>
      <c r="E47" s="488"/>
      <c r="F47" s="497"/>
      <c r="G47" s="497"/>
      <c r="H47" s="497"/>
      <c r="I47" s="580"/>
    </row>
    <row r="48" spans="1:9" ht="10.5" customHeight="1">
      <c r="A48" s="294" t="s">
        <v>126</v>
      </c>
      <c r="B48" s="450"/>
      <c r="C48" s="446"/>
      <c r="D48" s="470" t="s">
        <v>409</v>
      </c>
      <c r="E48" s="488"/>
      <c r="F48" s="497"/>
      <c r="G48" s="497"/>
      <c r="H48" s="497"/>
      <c r="I48" s="580"/>
    </row>
    <row r="49" spans="1:9" ht="10.5" customHeight="1">
      <c r="A49" s="294" t="s">
        <v>100</v>
      </c>
      <c r="B49" s="450"/>
      <c r="C49" s="446"/>
      <c r="D49" s="470" t="s">
        <v>583</v>
      </c>
      <c r="E49" s="488"/>
      <c r="F49" s="497"/>
      <c r="G49" s="497"/>
      <c r="H49" s="497"/>
      <c r="I49" s="580"/>
    </row>
    <row r="50" spans="1:9" ht="10.5" customHeight="1">
      <c r="A50" s="294" t="s">
        <v>401</v>
      </c>
      <c r="B50" s="450"/>
      <c r="C50" s="446"/>
      <c r="D50" s="470" t="s">
        <v>571</v>
      </c>
      <c r="E50" s="488"/>
      <c r="F50" s="497"/>
      <c r="G50" s="497"/>
      <c r="H50" s="497"/>
      <c r="I50" s="580"/>
    </row>
    <row r="51" spans="1:9" ht="21" customHeight="1">
      <c r="A51" s="294" t="s">
        <v>74</v>
      </c>
      <c r="B51" s="450"/>
      <c r="C51" s="446"/>
      <c r="D51" s="481" t="s">
        <v>199</v>
      </c>
      <c r="E51" s="492"/>
      <c r="F51" s="497"/>
      <c r="G51" s="497"/>
      <c r="H51" s="497"/>
      <c r="I51" s="580"/>
    </row>
    <row r="52" spans="1:9" ht="10.5" customHeight="1">
      <c r="A52" s="294" t="s">
        <v>157</v>
      </c>
      <c r="B52" s="450"/>
      <c r="C52" s="446"/>
      <c r="D52" s="470" t="s">
        <v>572</v>
      </c>
      <c r="E52" s="488"/>
      <c r="F52" s="497"/>
      <c r="G52" s="497"/>
      <c r="H52" s="497"/>
      <c r="I52" s="580"/>
    </row>
    <row r="53" spans="1:9" ht="10.5" customHeight="1">
      <c r="A53" s="294" t="s">
        <v>404</v>
      </c>
      <c r="B53" s="450"/>
      <c r="C53" s="446"/>
      <c r="D53" s="470" t="s">
        <v>217</v>
      </c>
      <c r="E53" s="488"/>
      <c r="F53" s="497"/>
      <c r="G53" s="497"/>
      <c r="H53" s="497"/>
      <c r="I53" s="580"/>
    </row>
    <row r="54" spans="1:9" ht="10.5" customHeight="1">
      <c r="A54" s="294" t="s">
        <v>113</v>
      </c>
      <c r="B54" s="450"/>
      <c r="C54" s="446" t="s">
        <v>811</v>
      </c>
      <c r="D54" s="470" t="s">
        <v>573</v>
      </c>
      <c r="E54" s="488"/>
      <c r="F54" s="497"/>
      <c r="G54" s="497"/>
      <c r="H54" s="497"/>
      <c r="I54" s="580"/>
    </row>
    <row r="55" spans="1:9" ht="10.5" customHeight="1">
      <c r="A55" s="294" t="s">
        <v>103</v>
      </c>
      <c r="B55" s="450"/>
      <c r="C55" s="446"/>
      <c r="D55" s="470" t="s">
        <v>112</v>
      </c>
      <c r="E55" s="488"/>
      <c r="F55" s="497"/>
      <c r="G55" s="497"/>
      <c r="H55" s="497"/>
      <c r="I55" s="580"/>
    </row>
    <row r="56" spans="1:9" ht="10.5" customHeight="1">
      <c r="A56" s="294" t="s">
        <v>494</v>
      </c>
      <c r="B56" s="450"/>
      <c r="C56" s="446"/>
      <c r="D56" s="470" t="s">
        <v>454</v>
      </c>
      <c r="E56" s="488"/>
      <c r="F56" s="497"/>
      <c r="G56" s="497"/>
      <c r="H56" s="497"/>
      <c r="I56" s="580"/>
    </row>
    <row r="57" spans="1:9" ht="10.5" customHeight="1">
      <c r="A57" s="294" t="s">
        <v>497</v>
      </c>
      <c r="B57" s="450"/>
      <c r="C57" s="446"/>
      <c r="D57" s="470" t="s">
        <v>160</v>
      </c>
      <c r="E57" s="488"/>
      <c r="F57" s="497"/>
      <c r="G57" s="497"/>
      <c r="H57" s="497"/>
      <c r="I57" s="580"/>
    </row>
    <row r="58" spans="1:9" ht="21" customHeight="1">
      <c r="A58" s="530" t="s">
        <v>500</v>
      </c>
      <c r="B58" s="548"/>
      <c r="C58" s="345"/>
      <c r="D58" s="361" t="s">
        <v>580</v>
      </c>
      <c r="E58" s="376"/>
      <c r="F58" s="497"/>
      <c r="G58" s="497"/>
      <c r="H58" s="497"/>
      <c r="I58" s="581"/>
    </row>
    <row r="59" spans="1:9" ht="10.5" customHeight="1">
      <c r="A59" s="430">
        <v>7</v>
      </c>
      <c r="B59" s="451" t="s">
        <v>77</v>
      </c>
      <c r="C59" s="346"/>
      <c r="D59" s="346"/>
      <c r="E59" s="346"/>
      <c r="F59" s="346"/>
      <c r="G59" s="346"/>
      <c r="H59" s="346"/>
      <c r="I59" s="406"/>
    </row>
    <row r="60" spans="1:9" ht="10.5" customHeight="1">
      <c r="A60" s="431"/>
      <c r="B60" s="549"/>
      <c r="C60" s="561"/>
      <c r="D60" s="561"/>
      <c r="E60" s="570"/>
      <c r="F60" s="499"/>
      <c r="G60" s="499"/>
      <c r="H60" s="499"/>
      <c r="I60" s="520"/>
    </row>
    <row r="61" spans="1:9" ht="10.5" customHeight="1">
      <c r="A61" s="431"/>
      <c r="B61" s="549"/>
      <c r="C61" s="561"/>
      <c r="D61" s="561"/>
      <c r="E61" s="570"/>
      <c r="F61" s="499"/>
      <c r="G61" s="499"/>
      <c r="H61" s="499"/>
      <c r="I61" s="520"/>
    </row>
    <row r="62" spans="1:9" ht="10.5" customHeight="1">
      <c r="A62" s="432"/>
      <c r="B62" s="550"/>
      <c r="C62" s="562"/>
      <c r="D62" s="562"/>
      <c r="E62" s="571"/>
      <c r="F62" s="499"/>
      <c r="G62" s="499"/>
      <c r="H62" s="499"/>
      <c r="I62" s="521"/>
    </row>
    <row r="63" spans="1:9" ht="10.5" customHeight="1">
      <c r="A63" s="536" t="s">
        <v>462</v>
      </c>
      <c r="B63" s="551"/>
      <c r="C63" s="551"/>
      <c r="D63" s="551"/>
      <c r="E63" s="551"/>
      <c r="F63" s="551"/>
      <c r="G63" s="551"/>
      <c r="H63" s="577"/>
      <c r="I63" s="588"/>
    </row>
    <row r="64" spans="1:9" ht="10.5" customHeight="1">
      <c r="A64" s="537" t="s">
        <v>376</v>
      </c>
      <c r="B64" s="552" t="s">
        <v>737</v>
      </c>
      <c r="C64" s="563"/>
      <c r="D64" s="552" t="s">
        <v>463</v>
      </c>
      <c r="E64" s="552" t="s">
        <v>427</v>
      </c>
      <c r="F64" s="574"/>
      <c r="G64" s="574"/>
      <c r="H64" s="578" t="s">
        <v>740</v>
      </c>
      <c r="I64" s="589"/>
    </row>
    <row r="65" spans="1:10" ht="21" customHeight="1">
      <c r="A65" s="434"/>
      <c r="B65" s="553"/>
      <c r="C65" s="564"/>
      <c r="D65" s="553"/>
      <c r="E65" s="553"/>
      <c r="F65" s="575"/>
      <c r="G65" s="575"/>
      <c r="H65" s="499"/>
      <c r="I65" s="524"/>
    </row>
    <row r="66" spans="1:10" ht="21" customHeight="1">
      <c r="A66" s="434"/>
      <c r="B66" s="553"/>
      <c r="C66" s="564"/>
      <c r="D66" s="553"/>
      <c r="E66" s="553"/>
      <c r="F66" s="575"/>
      <c r="G66" s="575"/>
      <c r="H66" s="499"/>
      <c r="I66" s="524"/>
    </row>
    <row r="67" spans="1:10" ht="21" customHeight="1">
      <c r="A67" s="434"/>
      <c r="B67" s="553"/>
      <c r="C67" s="564"/>
      <c r="D67" s="553"/>
      <c r="E67" s="553"/>
      <c r="F67" s="575"/>
      <c r="G67" s="575"/>
      <c r="H67" s="499"/>
      <c r="I67" s="524"/>
      <c r="J67" s="438"/>
    </row>
    <row r="68" spans="1:10" ht="21" customHeight="1">
      <c r="A68" s="434"/>
      <c r="B68" s="553"/>
      <c r="C68" s="564"/>
      <c r="D68" s="553"/>
      <c r="E68" s="553"/>
      <c r="F68" s="575"/>
      <c r="G68" s="575"/>
      <c r="H68" s="499"/>
      <c r="I68" s="524"/>
    </row>
    <row r="69" spans="1:10" ht="21" customHeight="1">
      <c r="A69" s="435"/>
      <c r="B69" s="554"/>
      <c r="C69" s="565"/>
      <c r="D69" s="554"/>
      <c r="E69" s="554"/>
      <c r="F69" s="576"/>
      <c r="G69" s="576"/>
      <c r="H69" s="456"/>
      <c r="I69" s="525"/>
    </row>
    <row r="70" spans="1:10" ht="11.25" customHeight="1">
      <c r="A70" s="436" t="s">
        <v>464</v>
      </c>
      <c r="B70" s="436"/>
      <c r="C70" s="436"/>
      <c r="D70" s="436"/>
      <c r="E70" s="436"/>
      <c r="F70" s="436"/>
      <c r="G70" s="436"/>
      <c r="H70" s="436"/>
      <c r="I70" s="436"/>
    </row>
    <row r="71" spans="1:10" s="413" customFormat="1" ht="11.25" customHeight="1">
      <c r="A71" s="437" t="s">
        <v>468</v>
      </c>
      <c r="B71" s="436" t="s">
        <v>61</v>
      </c>
      <c r="C71" s="436"/>
      <c r="D71" s="436"/>
      <c r="E71" s="436"/>
      <c r="F71" s="436"/>
      <c r="G71" s="436"/>
      <c r="H71" s="436"/>
      <c r="I71" s="436"/>
      <c r="J71" s="413"/>
    </row>
    <row r="72" spans="1:10" s="413" customFormat="1" ht="11.25" customHeight="1">
      <c r="A72" s="437" t="s">
        <v>438</v>
      </c>
      <c r="B72" s="436" t="s">
        <v>473</v>
      </c>
      <c r="C72" s="436"/>
      <c r="D72" s="436"/>
      <c r="E72" s="436"/>
      <c r="F72" s="436"/>
      <c r="G72" s="436"/>
      <c r="H72" s="436"/>
      <c r="I72" s="436"/>
      <c r="J72" s="413"/>
    </row>
    <row r="73" spans="1:10" s="413" customFormat="1" ht="33" customHeight="1">
      <c r="A73" s="437" t="s">
        <v>317</v>
      </c>
      <c r="B73" s="436" t="s">
        <v>1360</v>
      </c>
      <c r="C73" s="436"/>
      <c r="D73" s="436"/>
      <c r="E73" s="436"/>
      <c r="F73" s="436"/>
      <c r="G73" s="436"/>
      <c r="H73" s="436"/>
      <c r="I73" s="436"/>
      <c r="J73" s="413"/>
    </row>
    <row r="74" spans="1:10" s="413" customFormat="1" ht="11.25" customHeight="1">
      <c r="A74" s="437" t="s">
        <v>80</v>
      </c>
      <c r="B74" s="436" t="s">
        <v>346</v>
      </c>
      <c r="C74" s="436"/>
      <c r="D74" s="436"/>
      <c r="E74" s="436"/>
      <c r="F74" s="436"/>
      <c r="G74" s="436"/>
      <c r="H74" s="436"/>
      <c r="I74" s="436"/>
      <c r="J74" s="413"/>
    </row>
    <row r="75" spans="1:10" s="413" customFormat="1" ht="21.75" customHeight="1">
      <c r="A75" s="437" t="s">
        <v>63</v>
      </c>
      <c r="B75" s="436" t="s">
        <v>963</v>
      </c>
      <c r="C75" s="436"/>
      <c r="D75" s="436"/>
      <c r="E75" s="436"/>
      <c r="F75" s="436"/>
      <c r="G75" s="436"/>
      <c r="H75" s="436"/>
      <c r="I75" s="436"/>
      <c r="J75" s="413"/>
    </row>
    <row r="76" spans="1:10" s="413" customFormat="1" ht="11.25" customHeight="1">
      <c r="A76" s="437" t="s">
        <v>0</v>
      </c>
      <c r="B76" s="436" t="s">
        <v>161</v>
      </c>
      <c r="C76" s="436"/>
      <c r="D76" s="436"/>
      <c r="E76" s="436"/>
      <c r="F76" s="436"/>
      <c r="G76" s="436"/>
      <c r="H76" s="436"/>
      <c r="I76" s="436"/>
      <c r="J76" s="413"/>
    </row>
    <row r="77" spans="1:10" s="413" customFormat="1" ht="22.5" customHeight="1">
      <c r="A77" s="437" t="s">
        <v>73</v>
      </c>
      <c r="B77" s="436" t="s">
        <v>15</v>
      </c>
      <c r="C77" s="436"/>
      <c r="D77" s="436"/>
      <c r="E77" s="436"/>
      <c r="F77" s="436"/>
      <c r="G77" s="436"/>
      <c r="H77" s="436"/>
      <c r="I77" s="436"/>
      <c r="J77" s="413"/>
    </row>
    <row r="78" spans="1:10" s="413" customFormat="1" ht="11.25" customHeight="1">
      <c r="A78" s="437" t="s">
        <v>56</v>
      </c>
      <c r="B78" s="436" t="s">
        <v>1361</v>
      </c>
      <c r="C78" s="436"/>
      <c r="D78" s="436"/>
      <c r="E78" s="436"/>
      <c r="F78" s="436"/>
      <c r="G78" s="436"/>
      <c r="H78" s="436"/>
      <c r="I78" s="436"/>
      <c r="J78" s="413"/>
    </row>
    <row r="79" spans="1:10" s="413" customFormat="1" ht="22.5" customHeight="1">
      <c r="A79" s="437" t="s">
        <v>151</v>
      </c>
      <c r="B79" s="436" t="s">
        <v>167</v>
      </c>
      <c r="C79" s="436"/>
      <c r="D79" s="436"/>
      <c r="E79" s="436"/>
      <c r="F79" s="436"/>
      <c r="G79" s="436"/>
      <c r="H79" s="436"/>
      <c r="I79" s="436"/>
      <c r="J79" s="413"/>
    </row>
    <row r="80" spans="1:10" s="413" customFormat="1" ht="22.5" customHeight="1">
      <c r="A80" s="437" t="s">
        <v>168</v>
      </c>
      <c r="B80" s="436" t="s">
        <v>17</v>
      </c>
      <c r="C80" s="436"/>
      <c r="D80" s="436"/>
      <c r="E80" s="436"/>
      <c r="F80" s="436"/>
      <c r="G80" s="436"/>
      <c r="H80" s="436"/>
      <c r="I80" s="436"/>
      <c r="J80" s="413"/>
    </row>
    <row r="81" spans="1:9" s="413" customFormat="1" ht="11.25" customHeight="1">
      <c r="A81" s="437" t="s">
        <v>173</v>
      </c>
      <c r="B81" s="436" t="s">
        <v>513</v>
      </c>
      <c r="C81" s="436"/>
      <c r="D81" s="436"/>
      <c r="E81" s="436"/>
      <c r="F81" s="436"/>
      <c r="G81" s="436"/>
      <c r="H81" s="436"/>
      <c r="I81" s="436"/>
    </row>
    <row r="82" spans="1:9" s="413" customFormat="1" ht="44.25" customHeight="1">
      <c r="A82" s="437" t="s">
        <v>10</v>
      </c>
      <c r="B82" s="436" t="s">
        <v>655</v>
      </c>
      <c r="C82" s="436"/>
      <c r="D82" s="436"/>
      <c r="E82" s="436"/>
      <c r="F82" s="436"/>
      <c r="G82" s="436"/>
      <c r="H82" s="436"/>
      <c r="I82" s="436"/>
    </row>
    <row r="83" spans="1:9" s="413" customFormat="1" ht="60.75" customHeight="1">
      <c r="A83" s="437" t="s">
        <v>19</v>
      </c>
      <c r="B83" s="436" t="s">
        <v>24</v>
      </c>
      <c r="C83" s="436"/>
      <c r="D83" s="436"/>
      <c r="E83" s="436"/>
      <c r="F83" s="436"/>
      <c r="G83" s="436"/>
      <c r="H83" s="436"/>
      <c r="I83" s="436"/>
    </row>
    <row r="84" spans="1:9" s="413" customFormat="1" ht="22.5" customHeight="1">
      <c r="A84" s="437" t="s">
        <v>301</v>
      </c>
      <c r="B84" s="436" t="s">
        <v>567</v>
      </c>
      <c r="C84" s="436"/>
      <c r="D84" s="436"/>
      <c r="E84" s="436"/>
      <c r="F84" s="436"/>
      <c r="G84" s="436"/>
      <c r="H84" s="436"/>
      <c r="I84" s="436"/>
    </row>
  </sheetData>
  <customSheetViews>
    <customSheetView guid="{C29C37A8-DF0E-47BB-8687-13818B7BD619}" showPageBreaks="1" printArea="1" hiddenRows="1">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firstPageNumber="1" orientation="portrait" blackAndWhite="1" useFirstPageNumber="1" horizontalDpi="4294967295" r:id="rId1"/>
      <headerFooter alignWithMargins="0">
        <oddFooter>&amp;C&amp;"ＭＳ 明朝,標準"&amp;10非照-&amp;P</oddFooter>
        <evenFooter>&amp;C&amp;"ＭＳ 明朝,標準"&amp;10非照-&amp;P</evenFooter>
        <firstFooter>&amp;C&amp;"ＭＳ 明朝,標準"&amp;10非照-&amp;P</firstFooter>
      </headerFooter>
    </customSheetView>
  </customSheetViews>
  <mergeCells count="117">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C14:E14"/>
    <mergeCell ref="C15:E15"/>
    <mergeCell ref="B16:I16"/>
    <mergeCell ref="C17:E17"/>
    <mergeCell ref="C18:E18"/>
    <mergeCell ref="C19:E19"/>
    <mergeCell ref="C20:E20"/>
    <mergeCell ref="C21:E21"/>
    <mergeCell ref="B22:I22"/>
    <mergeCell ref="C23:E23"/>
    <mergeCell ref="C24:E24"/>
    <mergeCell ref="C25:E25"/>
    <mergeCell ref="C26:E26"/>
    <mergeCell ref="C27:E27"/>
    <mergeCell ref="C28:E28"/>
    <mergeCell ref="B29:I29"/>
    <mergeCell ref="C30:E30"/>
    <mergeCell ref="C31:E31"/>
    <mergeCell ref="B32:I32"/>
    <mergeCell ref="D33:E33"/>
    <mergeCell ref="D34:E34"/>
    <mergeCell ref="D35:E35"/>
    <mergeCell ref="D36:E36"/>
    <mergeCell ref="D37:E37"/>
    <mergeCell ref="D38:E38"/>
    <mergeCell ref="D39:E39"/>
    <mergeCell ref="D40:E40"/>
    <mergeCell ref="B41:H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B59:I59"/>
    <mergeCell ref="B60:E60"/>
    <mergeCell ref="B61:E61"/>
    <mergeCell ref="B62:E62"/>
    <mergeCell ref="A63:C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B69:C69"/>
    <mergeCell ref="E69:G69"/>
    <mergeCell ref="H69:I69"/>
    <mergeCell ref="A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A5:B8"/>
    <mergeCell ref="C7:C8"/>
    <mergeCell ref="A10:A12"/>
    <mergeCell ref="B10:E12"/>
    <mergeCell ref="I10:I12"/>
    <mergeCell ref="F11:F12"/>
    <mergeCell ref="B14:B15"/>
    <mergeCell ref="B18:B19"/>
    <mergeCell ref="B23:B26"/>
    <mergeCell ref="B27:B28"/>
    <mergeCell ref="B30:B31"/>
    <mergeCell ref="C33:C35"/>
    <mergeCell ref="C36:C38"/>
    <mergeCell ref="C39:C40"/>
    <mergeCell ref="C54:C58"/>
    <mergeCell ref="B33:B40"/>
    <mergeCell ref="B42:B58"/>
    <mergeCell ref="C42:C53"/>
  </mergeCells>
  <phoneticPr fontId="19"/>
  <dataValidations count="1">
    <dataValidation type="list" allowBlank="1" showDropDown="0" showInputMessage="1" showErrorMessage="1" sqref="F60:H62 F42:H58 F33:H40 F30:H31 F14:H15 F23:H28 F17:H21">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1" manualBreakCount="1">
    <brk id="69" max="16383" man="1"/>
  </rowBreaks>
  <colBreaks count="1" manualBreakCount="1">
    <brk id="9"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tabColor rgb="FF005AFF"/>
  </sheetPr>
  <dimension ref="A1:G500"/>
  <sheetViews>
    <sheetView workbookViewId="0">
      <selection activeCell="A19" sqref="A19:G19"/>
    </sheetView>
  </sheetViews>
  <sheetFormatPr defaultRowHeight="30" customHeight="1"/>
  <cols>
    <col min="1" max="1" width="12.5" style="590" customWidth="1"/>
    <col min="2" max="2" width="23.75" style="590" customWidth="1"/>
    <col min="3" max="3" width="18.75" style="590" customWidth="1"/>
    <col min="4" max="4" width="15.625" style="590" customWidth="1"/>
    <col min="5" max="6" width="25" style="590" customWidth="1"/>
    <col min="7" max="7" width="15.625" style="590" customWidth="1"/>
    <col min="8" max="16384" width="9" style="591" customWidth="1"/>
  </cols>
  <sheetData>
    <row r="1" spans="1:7" ht="30" customHeight="1">
      <c r="A1" s="592" t="s">
        <v>729</v>
      </c>
      <c r="B1" s="592"/>
      <c r="C1" s="592"/>
      <c r="D1" s="592"/>
      <c r="E1" s="592"/>
      <c r="F1" s="592"/>
      <c r="G1" s="592"/>
    </row>
    <row r="2" spans="1:7" ht="30" customHeight="1">
      <c r="A2" s="593" t="s">
        <v>177</v>
      </c>
      <c r="B2" s="596" t="s">
        <v>691</v>
      </c>
      <c r="C2" s="597" t="s">
        <v>725</v>
      </c>
      <c r="D2" s="598"/>
      <c r="E2" s="599"/>
      <c r="F2" s="597" t="s">
        <v>680</v>
      </c>
      <c r="G2" s="594"/>
    </row>
    <row r="3" spans="1:7" ht="30" customHeight="1">
      <c r="A3" s="593" t="s">
        <v>326</v>
      </c>
      <c r="B3" s="593" t="s">
        <v>318</v>
      </c>
      <c r="C3" s="593" t="s">
        <v>324</v>
      </c>
      <c r="D3" s="593" t="s">
        <v>26</v>
      </c>
      <c r="E3" s="600" t="s">
        <v>914</v>
      </c>
      <c r="F3" s="593" t="s">
        <v>460</v>
      </c>
      <c r="G3" s="593" t="s">
        <v>183</v>
      </c>
    </row>
    <row r="4" spans="1:7" ht="30" customHeight="1">
      <c r="A4" s="594"/>
      <c r="B4" s="594"/>
      <c r="C4" s="594"/>
      <c r="D4" s="594" t="s">
        <v>384</v>
      </c>
      <c r="E4" s="594"/>
      <c r="F4" s="601"/>
      <c r="G4" s="601" t="s">
        <v>184</v>
      </c>
    </row>
    <row r="5" spans="1:7" ht="30" customHeight="1">
      <c r="A5" s="594"/>
      <c r="B5" s="594"/>
      <c r="C5" s="594"/>
      <c r="D5" s="594" t="s">
        <v>384</v>
      </c>
      <c r="E5" s="594"/>
      <c r="F5" s="601"/>
      <c r="G5" s="601" t="s">
        <v>184</v>
      </c>
    </row>
    <row r="6" spans="1:7" ht="30" customHeight="1">
      <c r="A6" s="594"/>
      <c r="B6" s="594"/>
      <c r="C6" s="594"/>
      <c r="D6" s="594" t="s">
        <v>384</v>
      </c>
      <c r="E6" s="594"/>
      <c r="F6" s="601"/>
      <c r="G6" s="601" t="s">
        <v>184</v>
      </c>
    </row>
    <row r="7" spans="1:7" ht="30" customHeight="1">
      <c r="A7" s="594"/>
      <c r="B7" s="594"/>
      <c r="C7" s="594"/>
      <c r="D7" s="594" t="s">
        <v>384</v>
      </c>
      <c r="E7" s="594"/>
      <c r="F7" s="601"/>
      <c r="G7" s="601" t="s">
        <v>184</v>
      </c>
    </row>
    <row r="8" spans="1:7" ht="30" customHeight="1">
      <c r="A8" s="594"/>
      <c r="B8" s="594"/>
      <c r="C8" s="594"/>
      <c r="D8" s="594" t="s">
        <v>384</v>
      </c>
      <c r="E8" s="594"/>
      <c r="F8" s="601"/>
      <c r="G8" s="601" t="s">
        <v>184</v>
      </c>
    </row>
    <row r="9" spans="1:7" ht="30" customHeight="1">
      <c r="A9" s="594"/>
      <c r="B9" s="594"/>
      <c r="C9" s="594"/>
      <c r="D9" s="594" t="s">
        <v>384</v>
      </c>
      <c r="E9" s="594"/>
      <c r="F9" s="601"/>
      <c r="G9" s="601" t="s">
        <v>184</v>
      </c>
    </row>
    <row r="10" spans="1:7" ht="30" customHeight="1">
      <c r="A10" s="594"/>
      <c r="B10" s="594"/>
      <c r="C10" s="594"/>
      <c r="D10" s="594" t="s">
        <v>384</v>
      </c>
      <c r="E10" s="594"/>
      <c r="F10" s="601"/>
      <c r="G10" s="601" t="s">
        <v>184</v>
      </c>
    </row>
    <row r="11" spans="1:7" ht="30" customHeight="1">
      <c r="A11" s="594"/>
      <c r="B11" s="594"/>
      <c r="C11" s="594"/>
      <c r="D11" s="594" t="s">
        <v>384</v>
      </c>
      <c r="E11" s="594"/>
      <c r="F11" s="601"/>
      <c r="G11" s="601" t="s">
        <v>184</v>
      </c>
    </row>
    <row r="12" spans="1:7" ht="30" customHeight="1">
      <c r="A12" s="594"/>
      <c r="B12" s="594"/>
      <c r="C12" s="594"/>
      <c r="D12" s="594" t="s">
        <v>384</v>
      </c>
      <c r="E12" s="594"/>
      <c r="F12" s="601"/>
      <c r="G12" s="601" t="s">
        <v>184</v>
      </c>
    </row>
    <row r="13" spans="1:7" ht="30" customHeight="1">
      <c r="A13" s="594"/>
      <c r="B13" s="594"/>
      <c r="C13" s="594"/>
      <c r="D13" s="594" t="s">
        <v>384</v>
      </c>
      <c r="E13" s="594"/>
      <c r="F13" s="601"/>
      <c r="G13" s="601" t="s">
        <v>184</v>
      </c>
    </row>
    <row r="14" spans="1:7" ht="30" customHeight="1">
      <c r="A14" s="594"/>
      <c r="B14" s="594"/>
      <c r="C14" s="594"/>
      <c r="D14" s="594" t="s">
        <v>384</v>
      </c>
      <c r="E14" s="594"/>
      <c r="F14" s="601"/>
      <c r="G14" s="601" t="s">
        <v>184</v>
      </c>
    </row>
    <row r="15" spans="1:7" ht="30" customHeight="1">
      <c r="A15" s="594"/>
      <c r="B15" s="594"/>
      <c r="C15" s="594"/>
      <c r="D15" s="594" t="s">
        <v>384</v>
      </c>
      <c r="E15" s="594"/>
      <c r="F15" s="601"/>
      <c r="G15" s="601" t="s">
        <v>184</v>
      </c>
    </row>
    <row r="16" spans="1:7" ht="30" customHeight="1">
      <c r="A16" s="594"/>
      <c r="B16" s="594"/>
      <c r="C16" s="594"/>
      <c r="D16" s="594" t="s">
        <v>384</v>
      </c>
      <c r="E16" s="594"/>
      <c r="F16" s="601"/>
      <c r="G16" s="601" t="s">
        <v>184</v>
      </c>
    </row>
    <row r="17" spans="1:7" ht="30" customHeight="1">
      <c r="A17" s="594"/>
      <c r="B17" s="594"/>
      <c r="C17" s="594"/>
      <c r="D17" s="594" t="s">
        <v>384</v>
      </c>
      <c r="E17" s="594"/>
      <c r="F17" s="601"/>
      <c r="G17" s="601" t="s">
        <v>184</v>
      </c>
    </row>
    <row r="18" spans="1:7" ht="30" customHeight="1">
      <c r="A18" s="594"/>
      <c r="B18" s="594"/>
      <c r="C18" s="594"/>
      <c r="D18" s="594" t="s">
        <v>384</v>
      </c>
      <c r="E18" s="594"/>
      <c r="F18" s="601"/>
      <c r="G18" s="601" t="s">
        <v>184</v>
      </c>
    </row>
    <row r="19" spans="1:7" ht="52.5" customHeight="1">
      <c r="A19" s="595" t="s">
        <v>915</v>
      </c>
      <c r="B19" s="595"/>
      <c r="C19" s="595"/>
      <c r="D19" s="595"/>
      <c r="E19" s="595"/>
      <c r="F19" s="595"/>
      <c r="G19" s="595"/>
    </row>
    <row r="20" spans="1:7" ht="30" customHeight="1">
      <c r="A20" s="593" t="s">
        <v>326</v>
      </c>
      <c r="B20" s="593" t="s">
        <v>318</v>
      </c>
      <c r="C20" s="593" t="s">
        <v>324</v>
      </c>
      <c r="D20" s="593" t="s">
        <v>26</v>
      </c>
      <c r="E20" s="593" t="s">
        <v>914</v>
      </c>
      <c r="F20" s="593" t="s">
        <v>460</v>
      </c>
      <c r="G20" s="593" t="s">
        <v>183</v>
      </c>
    </row>
    <row r="21" spans="1:7" ht="30" customHeight="1">
      <c r="A21" s="593"/>
      <c r="B21" s="593"/>
      <c r="C21" s="593"/>
      <c r="D21" s="593" t="s">
        <v>384</v>
      </c>
      <c r="E21" s="593"/>
      <c r="F21" s="593"/>
      <c r="G21" s="593" t="s">
        <v>184</v>
      </c>
    </row>
    <row r="22" spans="1:7" ht="30" customHeight="1">
      <c r="A22" s="593"/>
      <c r="B22" s="593"/>
      <c r="C22" s="593"/>
      <c r="D22" s="593" t="s">
        <v>384</v>
      </c>
      <c r="E22" s="593"/>
      <c r="F22" s="593"/>
      <c r="G22" s="593" t="s">
        <v>184</v>
      </c>
    </row>
    <row r="23" spans="1:7" ht="30" customHeight="1">
      <c r="A23" s="593"/>
      <c r="B23" s="593"/>
      <c r="C23" s="593"/>
      <c r="D23" s="593" t="s">
        <v>384</v>
      </c>
      <c r="E23" s="593"/>
      <c r="F23" s="593"/>
      <c r="G23" s="593" t="s">
        <v>184</v>
      </c>
    </row>
    <row r="24" spans="1:7" ht="30" customHeight="1">
      <c r="A24" s="593"/>
      <c r="B24" s="593"/>
      <c r="C24" s="593"/>
      <c r="D24" s="593" t="s">
        <v>384</v>
      </c>
      <c r="E24" s="593"/>
      <c r="F24" s="593"/>
      <c r="G24" s="593" t="s">
        <v>184</v>
      </c>
    </row>
    <row r="25" spans="1:7" ht="30" customHeight="1">
      <c r="A25" s="593"/>
      <c r="B25" s="593"/>
      <c r="C25" s="593"/>
      <c r="D25" s="593" t="s">
        <v>384</v>
      </c>
      <c r="E25" s="593"/>
      <c r="F25" s="593"/>
      <c r="G25" s="593" t="s">
        <v>184</v>
      </c>
    </row>
    <row r="26" spans="1:7" ht="30" customHeight="1">
      <c r="A26" s="593"/>
      <c r="B26" s="593"/>
      <c r="C26" s="593"/>
      <c r="D26" s="593" t="s">
        <v>384</v>
      </c>
      <c r="E26" s="593"/>
      <c r="F26" s="593"/>
      <c r="G26" s="593" t="s">
        <v>184</v>
      </c>
    </row>
    <row r="27" spans="1:7" ht="30" customHeight="1">
      <c r="A27" s="593"/>
      <c r="B27" s="593"/>
      <c r="C27" s="593"/>
      <c r="D27" s="593" t="s">
        <v>384</v>
      </c>
      <c r="E27" s="593"/>
      <c r="F27" s="593"/>
      <c r="G27" s="593" t="s">
        <v>184</v>
      </c>
    </row>
    <row r="28" spans="1:7" ht="30" customHeight="1">
      <c r="A28" s="593"/>
      <c r="B28" s="593"/>
      <c r="C28" s="593"/>
      <c r="D28" s="593" t="s">
        <v>384</v>
      </c>
      <c r="E28" s="593"/>
      <c r="F28" s="593"/>
      <c r="G28" s="593" t="s">
        <v>184</v>
      </c>
    </row>
    <row r="29" spans="1:7" ht="30" customHeight="1">
      <c r="A29" s="593"/>
      <c r="B29" s="593"/>
      <c r="C29" s="593"/>
      <c r="D29" s="593" t="s">
        <v>384</v>
      </c>
      <c r="E29" s="593"/>
      <c r="F29" s="593"/>
      <c r="G29" s="593" t="s">
        <v>184</v>
      </c>
    </row>
    <row r="30" spans="1:7" ht="30" customHeight="1">
      <c r="A30" s="593"/>
      <c r="B30" s="593"/>
      <c r="C30" s="593"/>
      <c r="D30" s="593" t="s">
        <v>384</v>
      </c>
      <c r="E30" s="593"/>
      <c r="F30" s="593"/>
      <c r="G30" s="593" t="s">
        <v>184</v>
      </c>
    </row>
    <row r="31" spans="1:7" ht="30" customHeight="1">
      <c r="A31" s="593"/>
      <c r="B31" s="593"/>
      <c r="C31" s="593"/>
      <c r="D31" s="593" t="s">
        <v>384</v>
      </c>
      <c r="E31" s="593"/>
      <c r="F31" s="593"/>
      <c r="G31" s="593" t="s">
        <v>184</v>
      </c>
    </row>
    <row r="32" spans="1:7" ht="30" customHeight="1">
      <c r="A32" s="593"/>
      <c r="B32" s="593"/>
      <c r="C32" s="593"/>
      <c r="D32" s="593" t="s">
        <v>384</v>
      </c>
      <c r="E32" s="593"/>
      <c r="F32" s="593"/>
      <c r="G32" s="593" t="s">
        <v>184</v>
      </c>
    </row>
    <row r="33" spans="1:7" ht="30" customHeight="1">
      <c r="A33" s="593"/>
      <c r="B33" s="593"/>
      <c r="C33" s="593"/>
      <c r="D33" s="593" t="s">
        <v>384</v>
      </c>
      <c r="E33" s="593"/>
      <c r="F33" s="593"/>
      <c r="G33" s="593" t="s">
        <v>184</v>
      </c>
    </row>
    <row r="34" spans="1:7" ht="30" customHeight="1">
      <c r="A34" s="593"/>
      <c r="B34" s="593"/>
      <c r="C34" s="593"/>
      <c r="D34" s="593" t="s">
        <v>384</v>
      </c>
      <c r="E34" s="593"/>
      <c r="F34" s="593"/>
      <c r="G34" s="593" t="s">
        <v>184</v>
      </c>
    </row>
    <row r="35" spans="1:7" ht="30" customHeight="1">
      <c r="A35" s="593"/>
      <c r="B35" s="593"/>
      <c r="C35" s="593"/>
      <c r="D35" s="593" t="s">
        <v>384</v>
      </c>
      <c r="E35" s="593"/>
      <c r="F35" s="593"/>
      <c r="G35" s="593" t="s">
        <v>184</v>
      </c>
    </row>
    <row r="36" spans="1:7" ht="30" customHeight="1">
      <c r="A36" s="593"/>
      <c r="B36" s="593"/>
      <c r="C36" s="593"/>
      <c r="D36" s="593" t="s">
        <v>384</v>
      </c>
      <c r="E36" s="593"/>
      <c r="F36" s="593"/>
      <c r="G36" s="593" t="s">
        <v>184</v>
      </c>
    </row>
    <row r="37" spans="1:7" ht="30" customHeight="1">
      <c r="A37" s="593"/>
      <c r="B37" s="593"/>
      <c r="C37" s="593"/>
      <c r="D37" s="593" t="s">
        <v>384</v>
      </c>
      <c r="E37" s="593"/>
      <c r="F37" s="593"/>
      <c r="G37" s="593" t="s">
        <v>184</v>
      </c>
    </row>
    <row r="38" spans="1:7" ht="30" customHeight="1">
      <c r="A38" s="593"/>
      <c r="B38" s="593"/>
      <c r="C38" s="593"/>
      <c r="D38" s="593" t="s">
        <v>384</v>
      </c>
      <c r="E38" s="593"/>
      <c r="F38" s="593"/>
      <c r="G38" s="593" t="s">
        <v>184</v>
      </c>
    </row>
    <row r="39" spans="1:7" ht="30" customHeight="1">
      <c r="A39" s="593"/>
      <c r="B39" s="593"/>
      <c r="C39" s="593"/>
      <c r="D39" s="593" t="s">
        <v>384</v>
      </c>
      <c r="E39" s="593"/>
      <c r="F39" s="593"/>
      <c r="G39" s="593" t="s">
        <v>184</v>
      </c>
    </row>
    <row r="40" spans="1:7" ht="30" customHeight="1">
      <c r="A40" s="593"/>
      <c r="B40" s="593"/>
      <c r="C40" s="593"/>
      <c r="D40" s="593" t="s">
        <v>384</v>
      </c>
      <c r="E40" s="593"/>
      <c r="F40" s="593"/>
      <c r="G40" s="593" t="s">
        <v>184</v>
      </c>
    </row>
    <row r="41" spans="1:7" ht="30" customHeight="1">
      <c r="A41" s="593"/>
      <c r="B41" s="593"/>
      <c r="C41" s="593"/>
      <c r="D41" s="593" t="s">
        <v>384</v>
      </c>
      <c r="E41" s="593"/>
      <c r="F41" s="593"/>
      <c r="G41" s="593" t="s">
        <v>184</v>
      </c>
    </row>
    <row r="42" spans="1:7" ht="30" customHeight="1">
      <c r="A42" s="593"/>
      <c r="B42" s="593"/>
      <c r="C42" s="593"/>
      <c r="D42" s="593" t="s">
        <v>384</v>
      </c>
      <c r="E42" s="593"/>
      <c r="F42" s="593"/>
      <c r="G42" s="593" t="s">
        <v>184</v>
      </c>
    </row>
    <row r="43" spans="1:7" ht="30" customHeight="1">
      <c r="A43" s="593"/>
      <c r="B43" s="593"/>
      <c r="C43" s="593"/>
      <c r="D43" s="593" t="s">
        <v>384</v>
      </c>
      <c r="E43" s="593"/>
      <c r="F43" s="593"/>
      <c r="G43" s="593" t="s">
        <v>184</v>
      </c>
    </row>
    <row r="44" spans="1:7" ht="30" customHeight="1">
      <c r="A44" s="593"/>
      <c r="B44" s="593"/>
      <c r="C44" s="593"/>
      <c r="D44" s="593" t="s">
        <v>384</v>
      </c>
      <c r="E44" s="593"/>
      <c r="F44" s="593"/>
      <c r="G44" s="593" t="s">
        <v>184</v>
      </c>
    </row>
    <row r="45" spans="1:7" ht="30" customHeight="1">
      <c r="A45" s="593"/>
      <c r="B45" s="593"/>
      <c r="C45" s="593"/>
      <c r="D45" s="593" t="s">
        <v>384</v>
      </c>
      <c r="E45" s="593"/>
      <c r="F45" s="593"/>
      <c r="G45" s="593" t="s">
        <v>184</v>
      </c>
    </row>
    <row r="46" spans="1:7" ht="30" customHeight="1">
      <c r="A46" s="593"/>
      <c r="B46" s="593"/>
      <c r="C46" s="593"/>
      <c r="D46" s="593" t="s">
        <v>384</v>
      </c>
      <c r="E46" s="593"/>
      <c r="F46" s="593"/>
      <c r="G46" s="593" t="s">
        <v>184</v>
      </c>
    </row>
    <row r="47" spans="1:7" ht="30" customHeight="1">
      <c r="A47" s="593"/>
      <c r="B47" s="593"/>
      <c r="C47" s="593"/>
      <c r="D47" s="593" t="s">
        <v>384</v>
      </c>
      <c r="E47" s="593"/>
      <c r="F47" s="593"/>
      <c r="G47" s="593" t="s">
        <v>184</v>
      </c>
    </row>
    <row r="48" spans="1:7" ht="30" customHeight="1">
      <c r="A48" s="593"/>
      <c r="B48" s="593"/>
      <c r="C48" s="593"/>
      <c r="D48" s="593" t="s">
        <v>384</v>
      </c>
      <c r="E48" s="593"/>
      <c r="F48" s="593"/>
      <c r="G48" s="593" t="s">
        <v>184</v>
      </c>
    </row>
    <row r="49" spans="1:7" ht="30" customHeight="1">
      <c r="A49" s="593"/>
      <c r="B49" s="593"/>
      <c r="C49" s="593"/>
      <c r="D49" s="593" t="s">
        <v>384</v>
      </c>
      <c r="E49" s="593"/>
      <c r="F49" s="593"/>
      <c r="G49" s="593" t="s">
        <v>184</v>
      </c>
    </row>
    <row r="50" spans="1:7" ht="30" customHeight="1">
      <c r="A50" s="593"/>
      <c r="B50" s="593"/>
      <c r="C50" s="593"/>
      <c r="D50" s="593" t="s">
        <v>384</v>
      </c>
      <c r="E50" s="593"/>
      <c r="F50" s="593"/>
      <c r="G50" s="593" t="s">
        <v>184</v>
      </c>
    </row>
    <row r="51" spans="1:7" ht="30" customHeight="1">
      <c r="A51" s="593"/>
      <c r="B51" s="593"/>
      <c r="C51" s="593"/>
      <c r="D51" s="593" t="s">
        <v>384</v>
      </c>
      <c r="E51" s="593"/>
      <c r="F51" s="593"/>
      <c r="G51" s="593" t="s">
        <v>184</v>
      </c>
    </row>
    <row r="52" spans="1:7" ht="30" customHeight="1">
      <c r="A52" s="593"/>
      <c r="B52" s="593"/>
      <c r="C52" s="593"/>
      <c r="D52" s="593" t="s">
        <v>384</v>
      </c>
      <c r="E52" s="593"/>
      <c r="F52" s="593"/>
      <c r="G52" s="593" t="s">
        <v>184</v>
      </c>
    </row>
    <row r="53" spans="1:7" ht="30" customHeight="1">
      <c r="A53" s="593"/>
      <c r="B53" s="593"/>
      <c r="C53" s="593"/>
      <c r="D53" s="593" t="s">
        <v>384</v>
      </c>
      <c r="E53" s="593"/>
      <c r="F53" s="593"/>
      <c r="G53" s="593" t="s">
        <v>184</v>
      </c>
    </row>
    <row r="54" spans="1:7" ht="30" customHeight="1">
      <c r="A54" s="593"/>
      <c r="B54" s="593"/>
      <c r="C54" s="593"/>
      <c r="D54" s="593" t="s">
        <v>384</v>
      </c>
      <c r="E54" s="593"/>
      <c r="F54" s="593"/>
      <c r="G54" s="593" t="s">
        <v>184</v>
      </c>
    </row>
    <row r="55" spans="1:7" ht="30" customHeight="1">
      <c r="A55" s="593"/>
      <c r="B55" s="593"/>
      <c r="C55" s="593"/>
      <c r="D55" s="593" t="s">
        <v>384</v>
      </c>
      <c r="E55" s="593"/>
      <c r="F55" s="593"/>
      <c r="G55" s="593" t="s">
        <v>184</v>
      </c>
    </row>
    <row r="56" spans="1:7" ht="30" customHeight="1">
      <c r="A56" s="593"/>
      <c r="B56" s="593"/>
      <c r="C56" s="593"/>
      <c r="D56" s="593" t="s">
        <v>384</v>
      </c>
      <c r="E56" s="593"/>
      <c r="F56" s="593"/>
      <c r="G56" s="593" t="s">
        <v>184</v>
      </c>
    </row>
    <row r="57" spans="1:7" ht="30" customHeight="1">
      <c r="A57" s="593"/>
      <c r="B57" s="593"/>
      <c r="C57" s="593"/>
      <c r="D57" s="593" t="s">
        <v>384</v>
      </c>
      <c r="E57" s="593"/>
      <c r="F57" s="593"/>
      <c r="G57" s="593" t="s">
        <v>184</v>
      </c>
    </row>
    <row r="58" spans="1:7" ht="30" customHeight="1">
      <c r="A58" s="593"/>
      <c r="B58" s="593"/>
      <c r="C58" s="593"/>
      <c r="D58" s="593" t="s">
        <v>384</v>
      </c>
      <c r="E58" s="593"/>
      <c r="F58" s="593"/>
      <c r="G58" s="593" t="s">
        <v>184</v>
      </c>
    </row>
    <row r="59" spans="1:7" ht="30" customHeight="1">
      <c r="A59" s="593"/>
      <c r="B59" s="593"/>
      <c r="C59" s="593"/>
      <c r="D59" s="593" t="s">
        <v>384</v>
      </c>
      <c r="E59" s="593"/>
      <c r="F59" s="593"/>
      <c r="G59" s="593" t="s">
        <v>184</v>
      </c>
    </row>
    <row r="60" spans="1:7" ht="30" customHeight="1">
      <c r="A60" s="593"/>
      <c r="B60" s="593"/>
      <c r="C60" s="593"/>
      <c r="D60" s="593" t="s">
        <v>384</v>
      </c>
      <c r="E60" s="593"/>
      <c r="F60" s="593"/>
      <c r="G60" s="593" t="s">
        <v>184</v>
      </c>
    </row>
    <row r="61" spans="1:7" ht="30" customHeight="1">
      <c r="A61" s="593"/>
      <c r="B61" s="593"/>
      <c r="C61" s="593"/>
      <c r="D61" s="593" t="s">
        <v>384</v>
      </c>
      <c r="E61" s="593"/>
      <c r="F61" s="593"/>
      <c r="G61" s="593" t="s">
        <v>184</v>
      </c>
    </row>
    <row r="62" spans="1:7" ht="30" customHeight="1">
      <c r="A62" s="593"/>
      <c r="B62" s="593"/>
      <c r="C62" s="593"/>
      <c r="D62" s="593" t="s">
        <v>384</v>
      </c>
      <c r="E62" s="593"/>
      <c r="F62" s="593"/>
      <c r="G62" s="593" t="s">
        <v>184</v>
      </c>
    </row>
    <row r="63" spans="1:7" ht="30" customHeight="1">
      <c r="A63" s="593"/>
      <c r="B63" s="593"/>
      <c r="C63" s="593"/>
      <c r="D63" s="593" t="s">
        <v>384</v>
      </c>
      <c r="E63" s="593"/>
      <c r="F63" s="593"/>
      <c r="G63" s="593" t="s">
        <v>184</v>
      </c>
    </row>
    <row r="64" spans="1:7" ht="30" customHeight="1">
      <c r="A64" s="593"/>
      <c r="B64" s="593"/>
      <c r="C64" s="593"/>
      <c r="D64" s="593" t="s">
        <v>384</v>
      </c>
      <c r="E64" s="593"/>
      <c r="F64" s="593"/>
      <c r="G64" s="593" t="s">
        <v>184</v>
      </c>
    </row>
    <row r="65" spans="1:7" ht="30" customHeight="1">
      <c r="A65" s="593"/>
      <c r="B65" s="593"/>
      <c r="C65" s="593"/>
      <c r="D65" s="593" t="s">
        <v>384</v>
      </c>
      <c r="E65" s="593"/>
      <c r="F65" s="593"/>
      <c r="G65" s="593" t="s">
        <v>184</v>
      </c>
    </row>
    <row r="66" spans="1:7" ht="30" customHeight="1">
      <c r="A66" s="593"/>
      <c r="B66" s="593"/>
      <c r="C66" s="593"/>
      <c r="D66" s="593" t="s">
        <v>384</v>
      </c>
      <c r="E66" s="593"/>
      <c r="F66" s="593"/>
      <c r="G66" s="593" t="s">
        <v>184</v>
      </c>
    </row>
    <row r="67" spans="1:7" ht="30" customHeight="1">
      <c r="A67" s="593"/>
      <c r="B67" s="593"/>
      <c r="C67" s="593"/>
      <c r="D67" s="593" t="s">
        <v>384</v>
      </c>
      <c r="E67" s="593"/>
      <c r="F67" s="593"/>
      <c r="G67" s="593" t="s">
        <v>184</v>
      </c>
    </row>
    <row r="68" spans="1:7" ht="30" customHeight="1">
      <c r="A68" s="593"/>
      <c r="B68" s="593"/>
      <c r="C68" s="593"/>
      <c r="D68" s="593" t="s">
        <v>384</v>
      </c>
      <c r="E68" s="593"/>
      <c r="F68" s="593"/>
      <c r="G68" s="593" t="s">
        <v>184</v>
      </c>
    </row>
    <row r="69" spans="1:7" ht="30" customHeight="1">
      <c r="A69" s="593"/>
      <c r="B69" s="593"/>
      <c r="C69" s="593"/>
      <c r="D69" s="593" t="s">
        <v>384</v>
      </c>
      <c r="E69" s="593"/>
      <c r="F69" s="593"/>
      <c r="G69" s="593" t="s">
        <v>184</v>
      </c>
    </row>
    <row r="70" spans="1:7" ht="30" customHeight="1">
      <c r="A70" s="593"/>
      <c r="B70" s="593"/>
      <c r="C70" s="593"/>
      <c r="D70" s="593" t="s">
        <v>384</v>
      </c>
      <c r="E70" s="593"/>
      <c r="F70" s="593"/>
      <c r="G70" s="593" t="s">
        <v>184</v>
      </c>
    </row>
    <row r="71" spans="1:7" ht="30" customHeight="1">
      <c r="A71" s="593"/>
      <c r="B71" s="593"/>
      <c r="C71" s="593"/>
      <c r="D71" s="593" t="s">
        <v>384</v>
      </c>
      <c r="E71" s="593"/>
      <c r="F71" s="593"/>
      <c r="G71" s="593" t="s">
        <v>184</v>
      </c>
    </row>
    <row r="72" spans="1:7" ht="30" customHeight="1">
      <c r="A72" s="593"/>
      <c r="B72" s="593"/>
      <c r="C72" s="593"/>
      <c r="D72" s="593" t="s">
        <v>384</v>
      </c>
      <c r="E72" s="593"/>
      <c r="F72" s="593"/>
      <c r="G72" s="593" t="s">
        <v>184</v>
      </c>
    </row>
    <row r="73" spans="1:7" ht="30" customHeight="1">
      <c r="A73" s="593"/>
      <c r="B73" s="593"/>
      <c r="C73" s="593"/>
      <c r="D73" s="593" t="s">
        <v>384</v>
      </c>
      <c r="E73" s="593"/>
      <c r="F73" s="593"/>
      <c r="G73" s="593" t="s">
        <v>184</v>
      </c>
    </row>
    <row r="74" spans="1:7" ht="30" customHeight="1">
      <c r="A74" s="593"/>
      <c r="B74" s="593"/>
      <c r="C74" s="593"/>
      <c r="D74" s="593" t="s">
        <v>384</v>
      </c>
      <c r="E74" s="593"/>
      <c r="F74" s="593"/>
      <c r="G74" s="593" t="s">
        <v>184</v>
      </c>
    </row>
    <row r="75" spans="1:7" ht="30" customHeight="1">
      <c r="A75" s="593"/>
      <c r="B75" s="593"/>
      <c r="C75" s="593"/>
      <c r="D75" s="593" t="s">
        <v>384</v>
      </c>
      <c r="E75" s="593"/>
      <c r="F75" s="593"/>
      <c r="G75" s="593" t="s">
        <v>184</v>
      </c>
    </row>
    <row r="76" spans="1:7" ht="30" customHeight="1">
      <c r="A76" s="593"/>
      <c r="B76" s="593"/>
      <c r="C76" s="593"/>
      <c r="D76" s="593" t="s">
        <v>384</v>
      </c>
      <c r="E76" s="593"/>
      <c r="F76" s="593"/>
      <c r="G76" s="593" t="s">
        <v>184</v>
      </c>
    </row>
    <row r="77" spans="1:7" ht="30" customHeight="1">
      <c r="A77" s="593"/>
      <c r="B77" s="593"/>
      <c r="C77" s="593"/>
      <c r="D77" s="593" t="s">
        <v>384</v>
      </c>
      <c r="E77" s="593"/>
      <c r="F77" s="593"/>
      <c r="G77" s="593" t="s">
        <v>184</v>
      </c>
    </row>
    <row r="78" spans="1:7" ht="30" customHeight="1">
      <c r="A78" s="593"/>
      <c r="B78" s="593"/>
      <c r="C78" s="593"/>
      <c r="D78" s="593" t="s">
        <v>384</v>
      </c>
      <c r="E78" s="593"/>
      <c r="F78" s="593"/>
      <c r="G78" s="593" t="s">
        <v>184</v>
      </c>
    </row>
    <row r="79" spans="1:7" ht="30" customHeight="1">
      <c r="A79" s="593"/>
      <c r="B79" s="593"/>
      <c r="C79" s="593"/>
      <c r="D79" s="593" t="s">
        <v>384</v>
      </c>
      <c r="E79" s="593"/>
      <c r="F79" s="593"/>
      <c r="G79" s="593" t="s">
        <v>184</v>
      </c>
    </row>
    <row r="80" spans="1:7" ht="30" customHeight="1">
      <c r="A80" s="593"/>
      <c r="B80" s="593"/>
      <c r="C80" s="593"/>
      <c r="D80" s="593" t="s">
        <v>384</v>
      </c>
      <c r="E80" s="593"/>
      <c r="F80" s="593"/>
      <c r="G80" s="593" t="s">
        <v>184</v>
      </c>
    </row>
    <row r="81" spans="1:7" ht="30" customHeight="1">
      <c r="A81" s="593"/>
      <c r="B81" s="593"/>
      <c r="C81" s="593"/>
      <c r="D81" s="593" t="s">
        <v>384</v>
      </c>
      <c r="E81" s="593"/>
      <c r="F81" s="593"/>
      <c r="G81" s="593" t="s">
        <v>184</v>
      </c>
    </row>
    <row r="82" spans="1:7" ht="30" customHeight="1">
      <c r="A82" s="593"/>
      <c r="B82" s="593"/>
      <c r="C82" s="593"/>
      <c r="D82" s="593" t="s">
        <v>384</v>
      </c>
      <c r="E82" s="593"/>
      <c r="F82" s="593"/>
      <c r="G82" s="593" t="s">
        <v>184</v>
      </c>
    </row>
    <row r="83" spans="1:7" ht="30" customHeight="1">
      <c r="A83" s="593"/>
      <c r="B83" s="593"/>
      <c r="C83" s="593"/>
      <c r="D83" s="593" t="s">
        <v>384</v>
      </c>
      <c r="E83" s="593"/>
      <c r="F83" s="593"/>
      <c r="G83" s="593" t="s">
        <v>184</v>
      </c>
    </row>
    <row r="84" spans="1:7" ht="30" customHeight="1">
      <c r="A84" s="593"/>
      <c r="B84" s="593"/>
      <c r="C84" s="593"/>
      <c r="D84" s="593" t="s">
        <v>384</v>
      </c>
      <c r="E84" s="593"/>
      <c r="F84" s="593"/>
      <c r="G84" s="593" t="s">
        <v>184</v>
      </c>
    </row>
    <row r="85" spans="1:7" ht="30" customHeight="1">
      <c r="A85" s="593"/>
      <c r="B85" s="593"/>
      <c r="C85" s="593"/>
      <c r="D85" s="593" t="s">
        <v>384</v>
      </c>
      <c r="E85" s="593"/>
      <c r="F85" s="593"/>
      <c r="G85" s="593" t="s">
        <v>184</v>
      </c>
    </row>
    <row r="86" spans="1:7" ht="30" customHeight="1">
      <c r="A86" s="593"/>
      <c r="B86" s="593"/>
      <c r="C86" s="593"/>
      <c r="D86" s="593" t="s">
        <v>384</v>
      </c>
      <c r="E86" s="593"/>
      <c r="F86" s="593"/>
      <c r="G86" s="593" t="s">
        <v>184</v>
      </c>
    </row>
    <row r="87" spans="1:7" ht="30" customHeight="1">
      <c r="A87" s="593"/>
      <c r="B87" s="593"/>
      <c r="C87" s="593"/>
      <c r="D87" s="593" t="s">
        <v>384</v>
      </c>
      <c r="E87" s="593"/>
      <c r="F87" s="593"/>
      <c r="G87" s="593" t="s">
        <v>184</v>
      </c>
    </row>
    <row r="88" spans="1:7" ht="30" customHeight="1">
      <c r="A88" s="593"/>
      <c r="B88" s="593"/>
      <c r="C88" s="593"/>
      <c r="D88" s="593" t="s">
        <v>384</v>
      </c>
      <c r="E88" s="593"/>
      <c r="F88" s="593"/>
      <c r="G88" s="593" t="s">
        <v>184</v>
      </c>
    </row>
    <row r="89" spans="1:7" ht="30" customHeight="1">
      <c r="A89" s="593"/>
      <c r="B89" s="593"/>
      <c r="C89" s="593"/>
      <c r="D89" s="593" t="s">
        <v>384</v>
      </c>
      <c r="E89" s="593"/>
      <c r="F89" s="593"/>
      <c r="G89" s="593" t="s">
        <v>184</v>
      </c>
    </row>
    <row r="90" spans="1:7" ht="30" customHeight="1">
      <c r="A90" s="593"/>
      <c r="B90" s="593"/>
      <c r="C90" s="593"/>
      <c r="D90" s="593" t="s">
        <v>384</v>
      </c>
      <c r="E90" s="593"/>
      <c r="F90" s="593"/>
      <c r="G90" s="593" t="s">
        <v>184</v>
      </c>
    </row>
    <row r="91" spans="1:7" ht="30" customHeight="1">
      <c r="A91" s="593"/>
      <c r="B91" s="593"/>
      <c r="C91" s="593"/>
      <c r="D91" s="593" t="s">
        <v>384</v>
      </c>
      <c r="E91" s="593"/>
      <c r="F91" s="593"/>
      <c r="G91" s="593" t="s">
        <v>184</v>
      </c>
    </row>
    <row r="92" spans="1:7" ht="30" customHeight="1">
      <c r="A92" s="593"/>
      <c r="B92" s="593"/>
      <c r="C92" s="593"/>
      <c r="D92" s="593" t="s">
        <v>384</v>
      </c>
      <c r="E92" s="593"/>
      <c r="F92" s="593"/>
      <c r="G92" s="593" t="s">
        <v>184</v>
      </c>
    </row>
    <row r="93" spans="1:7" ht="30" customHeight="1">
      <c r="A93" s="593"/>
      <c r="B93" s="593"/>
      <c r="C93" s="593"/>
      <c r="D93" s="593" t="s">
        <v>384</v>
      </c>
      <c r="E93" s="593"/>
      <c r="F93" s="593"/>
      <c r="G93" s="593" t="s">
        <v>184</v>
      </c>
    </row>
    <row r="94" spans="1:7" ht="30" customHeight="1">
      <c r="A94" s="593"/>
      <c r="B94" s="593"/>
      <c r="C94" s="593"/>
      <c r="D94" s="593" t="s">
        <v>384</v>
      </c>
      <c r="E94" s="593"/>
      <c r="F94" s="593"/>
      <c r="G94" s="593" t="s">
        <v>184</v>
      </c>
    </row>
    <row r="95" spans="1:7" ht="30" customHeight="1">
      <c r="A95" s="593"/>
      <c r="B95" s="593"/>
      <c r="C95" s="593"/>
      <c r="D95" s="593" t="s">
        <v>384</v>
      </c>
      <c r="E95" s="593"/>
      <c r="F95" s="593"/>
      <c r="G95" s="593" t="s">
        <v>184</v>
      </c>
    </row>
    <row r="96" spans="1:7" ht="30" customHeight="1">
      <c r="A96" s="593"/>
      <c r="B96" s="593"/>
      <c r="C96" s="593"/>
      <c r="D96" s="593" t="s">
        <v>384</v>
      </c>
      <c r="E96" s="593"/>
      <c r="F96" s="593"/>
      <c r="G96" s="593" t="s">
        <v>184</v>
      </c>
    </row>
    <row r="97" spans="1:7" ht="30" customHeight="1">
      <c r="A97" s="593"/>
      <c r="B97" s="593"/>
      <c r="C97" s="593"/>
      <c r="D97" s="593" t="s">
        <v>384</v>
      </c>
      <c r="E97" s="593"/>
      <c r="F97" s="593"/>
      <c r="G97" s="593" t="s">
        <v>184</v>
      </c>
    </row>
    <row r="98" spans="1:7" ht="30" customHeight="1">
      <c r="A98" s="593"/>
      <c r="B98" s="593"/>
      <c r="C98" s="593"/>
      <c r="D98" s="593" t="s">
        <v>384</v>
      </c>
      <c r="E98" s="593"/>
      <c r="F98" s="593"/>
      <c r="G98" s="593" t="s">
        <v>184</v>
      </c>
    </row>
    <row r="99" spans="1:7" ht="30" customHeight="1">
      <c r="A99" s="593"/>
      <c r="B99" s="593"/>
      <c r="C99" s="593"/>
      <c r="D99" s="593" t="s">
        <v>384</v>
      </c>
      <c r="E99" s="593"/>
      <c r="F99" s="593"/>
      <c r="G99" s="593" t="s">
        <v>184</v>
      </c>
    </row>
    <row r="100" spans="1:7" ht="30" customHeight="1">
      <c r="A100" s="593"/>
      <c r="B100" s="593"/>
      <c r="C100" s="593"/>
      <c r="D100" s="593" t="s">
        <v>384</v>
      </c>
      <c r="E100" s="593"/>
      <c r="F100" s="593"/>
      <c r="G100" s="593" t="s">
        <v>184</v>
      </c>
    </row>
    <row r="101" spans="1:7" ht="30" customHeight="1">
      <c r="A101" s="593"/>
      <c r="B101" s="593"/>
      <c r="C101" s="593"/>
      <c r="D101" s="593" t="s">
        <v>384</v>
      </c>
      <c r="E101" s="593"/>
      <c r="F101" s="593"/>
      <c r="G101" s="593" t="s">
        <v>184</v>
      </c>
    </row>
    <row r="102" spans="1:7" ht="30" customHeight="1">
      <c r="A102" s="593"/>
      <c r="B102" s="593"/>
      <c r="C102" s="593"/>
      <c r="D102" s="593" t="s">
        <v>384</v>
      </c>
      <c r="E102" s="593"/>
      <c r="F102" s="593"/>
      <c r="G102" s="593" t="s">
        <v>184</v>
      </c>
    </row>
    <row r="103" spans="1:7" ht="30" customHeight="1">
      <c r="A103" s="593"/>
      <c r="B103" s="593"/>
      <c r="C103" s="593"/>
      <c r="D103" s="593" t="s">
        <v>384</v>
      </c>
      <c r="E103" s="593"/>
      <c r="F103" s="593"/>
      <c r="G103" s="593" t="s">
        <v>184</v>
      </c>
    </row>
    <row r="104" spans="1:7" ht="30" customHeight="1">
      <c r="A104" s="593"/>
      <c r="B104" s="593"/>
      <c r="C104" s="593"/>
      <c r="D104" s="593" t="s">
        <v>384</v>
      </c>
      <c r="E104" s="593"/>
      <c r="F104" s="593"/>
      <c r="G104" s="593" t="s">
        <v>184</v>
      </c>
    </row>
    <row r="105" spans="1:7" ht="30" customHeight="1">
      <c r="A105" s="593"/>
      <c r="B105" s="593"/>
      <c r="C105" s="593"/>
      <c r="D105" s="593" t="s">
        <v>384</v>
      </c>
      <c r="E105" s="593"/>
      <c r="F105" s="593"/>
      <c r="G105" s="593" t="s">
        <v>184</v>
      </c>
    </row>
    <row r="106" spans="1:7" ht="30" customHeight="1">
      <c r="A106" s="593"/>
      <c r="B106" s="593"/>
      <c r="C106" s="593"/>
      <c r="D106" s="593" t="s">
        <v>384</v>
      </c>
      <c r="E106" s="593"/>
      <c r="F106" s="593"/>
      <c r="G106" s="593" t="s">
        <v>184</v>
      </c>
    </row>
    <row r="107" spans="1:7" ht="30" customHeight="1">
      <c r="A107" s="593"/>
      <c r="B107" s="593"/>
      <c r="C107" s="593"/>
      <c r="D107" s="593" t="s">
        <v>384</v>
      </c>
      <c r="E107" s="593"/>
      <c r="F107" s="593"/>
      <c r="G107" s="593" t="s">
        <v>184</v>
      </c>
    </row>
    <row r="108" spans="1:7" ht="30" customHeight="1">
      <c r="A108" s="593"/>
      <c r="B108" s="593"/>
      <c r="C108" s="593"/>
      <c r="D108" s="593" t="s">
        <v>384</v>
      </c>
      <c r="E108" s="593"/>
      <c r="F108" s="593"/>
      <c r="G108" s="593" t="s">
        <v>184</v>
      </c>
    </row>
    <row r="109" spans="1:7" ht="30" customHeight="1">
      <c r="A109" s="593"/>
      <c r="B109" s="593"/>
      <c r="C109" s="593"/>
      <c r="D109" s="593" t="s">
        <v>384</v>
      </c>
      <c r="E109" s="593"/>
      <c r="F109" s="593"/>
      <c r="G109" s="593" t="s">
        <v>184</v>
      </c>
    </row>
    <row r="110" spans="1:7" ht="30" customHeight="1">
      <c r="A110" s="593"/>
      <c r="B110" s="593"/>
      <c r="C110" s="593"/>
      <c r="D110" s="593" t="s">
        <v>384</v>
      </c>
      <c r="E110" s="593"/>
      <c r="F110" s="593"/>
      <c r="G110" s="593" t="s">
        <v>184</v>
      </c>
    </row>
    <row r="111" spans="1:7" ht="30" customHeight="1">
      <c r="A111" s="593"/>
      <c r="B111" s="593"/>
      <c r="C111" s="593"/>
      <c r="D111" s="593" t="s">
        <v>384</v>
      </c>
      <c r="E111" s="593"/>
      <c r="F111" s="593"/>
      <c r="G111" s="593" t="s">
        <v>184</v>
      </c>
    </row>
    <row r="112" spans="1:7" ht="30" customHeight="1">
      <c r="A112" s="593"/>
      <c r="B112" s="593"/>
      <c r="C112" s="593"/>
      <c r="D112" s="593" t="s">
        <v>384</v>
      </c>
      <c r="E112" s="593"/>
      <c r="F112" s="593"/>
      <c r="G112" s="593" t="s">
        <v>184</v>
      </c>
    </row>
    <row r="113" spans="1:7" ht="30" customHeight="1">
      <c r="A113" s="593"/>
      <c r="B113" s="593"/>
      <c r="C113" s="593"/>
      <c r="D113" s="593" t="s">
        <v>384</v>
      </c>
      <c r="E113" s="593"/>
      <c r="F113" s="593"/>
      <c r="G113" s="593" t="s">
        <v>184</v>
      </c>
    </row>
    <row r="114" spans="1:7" ht="30" customHeight="1">
      <c r="A114" s="593"/>
      <c r="B114" s="593"/>
      <c r="C114" s="593"/>
      <c r="D114" s="593" t="s">
        <v>384</v>
      </c>
      <c r="E114" s="593"/>
      <c r="F114" s="593"/>
      <c r="G114" s="593" t="s">
        <v>184</v>
      </c>
    </row>
    <row r="115" spans="1:7" ht="30" customHeight="1">
      <c r="A115" s="593"/>
      <c r="B115" s="593"/>
      <c r="C115" s="593"/>
      <c r="D115" s="593" t="s">
        <v>384</v>
      </c>
      <c r="E115" s="593"/>
      <c r="F115" s="593"/>
      <c r="G115" s="593" t="s">
        <v>184</v>
      </c>
    </row>
    <row r="116" spans="1:7" ht="30" customHeight="1">
      <c r="A116" s="593"/>
      <c r="B116" s="593"/>
      <c r="C116" s="593"/>
      <c r="D116" s="593" t="s">
        <v>384</v>
      </c>
      <c r="E116" s="593"/>
      <c r="F116" s="593"/>
      <c r="G116" s="593" t="s">
        <v>184</v>
      </c>
    </row>
    <row r="117" spans="1:7" ht="30" customHeight="1">
      <c r="A117" s="593"/>
      <c r="B117" s="593"/>
      <c r="C117" s="593"/>
      <c r="D117" s="593" t="s">
        <v>384</v>
      </c>
      <c r="E117" s="593"/>
      <c r="F117" s="593"/>
      <c r="G117" s="593" t="s">
        <v>184</v>
      </c>
    </row>
    <row r="118" spans="1:7" ht="30" customHeight="1">
      <c r="A118" s="593"/>
      <c r="B118" s="593"/>
      <c r="C118" s="593"/>
      <c r="D118" s="593" t="s">
        <v>384</v>
      </c>
      <c r="E118" s="593"/>
      <c r="F118" s="593"/>
      <c r="G118" s="593" t="s">
        <v>184</v>
      </c>
    </row>
    <row r="119" spans="1:7" ht="30" customHeight="1">
      <c r="A119" s="593"/>
      <c r="B119" s="593"/>
      <c r="C119" s="593"/>
      <c r="D119" s="593" t="s">
        <v>384</v>
      </c>
      <c r="E119" s="593"/>
      <c r="F119" s="593"/>
      <c r="G119" s="593" t="s">
        <v>184</v>
      </c>
    </row>
    <row r="120" spans="1:7" ht="30" customHeight="1">
      <c r="A120" s="593"/>
      <c r="B120" s="593"/>
      <c r="C120" s="593"/>
      <c r="D120" s="593" t="s">
        <v>384</v>
      </c>
      <c r="E120" s="593"/>
      <c r="F120" s="593"/>
      <c r="G120" s="593" t="s">
        <v>184</v>
      </c>
    </row>
    <row r="121" spans="1:7" ht="30" customHeight="1">
      <c r="A121" s="593"/>
      <c r="B121" s="593"/>
      <c r="C121" s="593"/>
      <c r="D121" s="593" t="s">
        <v>384</v>
      </c>
      <c r="E121" s="593"/>
      <c r="F121" s="593"/>
      <c r="G121" s="593" t="s">
        <v>184</v>
      </c>
    </row>
    <row r="122" spans="1:7" ht="30" customHeight="1">
      <c r="A122" s="593"/>
      <c r="B122" s="593"/>
      <c r="C122" s="593"/>
      <c r="D122" s="593" t="s">
        <v>384</v>
      </c>
      <c r="E122" s="593"/>
      <c r="F122" s="593"/>
      <c r="G122" s="593" t="s">
        <v>184</v>
      </c>
    </row>
    <row r="123" spans="1:7" ht="30" customHeight="1">
      <c r="A123" s="593"/>
      <c r="B123" s="593"/>
      <c r="C123" s="593"/>
      <c r="D123" s="593" t="s">
        <v>384</v>
      </c>
      <c r="E123" s="593"/>
      <c r="F123" s="593"/>
      <c r="G123" s="593" t="s">
        <v>184</v>
      </c>
    </row>
    <row r="124" spans="1:7" ht="30" customHeight="1">
      <c r="A124" s="593"/>
      <c r="B124" s="593"/>
      <c r="C124" s="593"/>
      <c r="D124" s="593" t="s">
        <v>384</v>
      </c>
      <c r="E124" s="593"/>
      <c r="F124" s="593"/>
      <c r="G124" s="593" t="s">
        <v>184</v>
      </c>
    </row>
    <row r="125" spans="1:7" ht="30" customHeight="1">
      <c r="A125" s="593"/>
      <c r="B125" s="593"/>
      <c r="C125" s="593"/>
      <c r="D125" s="593" t="s">
        <v>384</v>
      </c>
      <c r="E125" s="593"/>
      <c r="F125" s="593"/>
      <c r="G125" s="593" t="s">
        <v>184</v>
      </c>
    </row>
    <row r="126" spans="1:7" ht="30" customHeight="1">
      <c r="A126" s="593"/>
      <c r="B126" s="593"/>
      <c r="C126" s="593"/>
      <c r="D126" s="593" t="s">
        <v>384</v>
      </c>
      <c r="E126" s="593"/>
      <c r="F126" s="593"/>
      <c r="G126" s="593" t="s">
        <v>184</v>
      </c>
    </row>
    <row r="127" spans="1:7" ht="30" customHeight="1">
      <c r="A127" s="593"/>
      <c r="B127" s="593"/>
      <c r="C127" s="593"/>
      <c r="D127" s="593" t="s">
        <v>384</v>
      </c>
      <c r="E127" s="593"/>
      <c r="F127" s="593"/>
      <c r="G127" s="593" t="s">
        <v>184</v>
      </c>
    </row>
    <row r="128" spans="1:7" ht="30" customHeight="1">
      <c r="A128" s="593"/>
      <c r="B128" s="593"/>
      <c r="C128" s="593"/>
      <c r="D128" s="593" t="s">
        <v>384</v>
      </c>
      <c r="E128" s="593"/>
      <c r="F128" s="593"/>
      <c r="G128" s="593" t="s">
        <v>184</v>
      </c>
    </row>
    <row r="129" spans="1:7" ht="30" customHeight="1">
      <c r="A129" s="593"/>
      <c r="B129" s="593"/>
      <c r="C129" s="593"/>
      <c r="D129" s="593" t="s">
        <v>384</v>
      </c>
      <c r="E129" s="593"/>
      <c r="F129" s="593"/>
      <c r="G129" s="593" t="s">
        <v>184</v>
      </c>
    </row>
    <row r="130" spans="1:7" ht="30" customHeight="1">
      <c r="A130" s="593"/>
      <c r="B130" s="593"/>
      <c r="C130" s="593"/>
      <c r="D130" s="593" t="s">
        <v>384</v>
      </c>
      <c r="E130" s="593"/>
      <c r="F130" s="593"/>
      <c r="G130" s="593" t="s">
        <v>184</v>
      </c>
    </row>
    <row r="131" spans="1:7" ht="30" customHeight="1">
      <c r="A131" s="593"/>
      <c r="B131" s="593"/>
      <c r="C131" s="593"/>
      <c r="D131" s="593" t="s">
        <v>384</v>
      </c>
      <c r="E131" s="593"/>
      <c r="F131" s="593"/>
      <c r="G131" s="593" t="s">
        <v>184</v>
      </c>
    </row>
    <row r="132" spans="1:7" ht="30" customHeight="1">
      <c r="A132" s="593"/>
      <c r="B132" s="593"/>
      <c r="C132" s="593"/>
      <c r="D132" s="593" t="s">
        <v>384</v>
      </c>
      <c r="E132" s="593"/>
      <c r="F132" s="593"/>
      <c r="G132" s="593" t="s">
        <v>184</v>
      </c>
    </row>
    <row r="133" spans="1:7" ht="30" customHeight="1">
      <c r="A133" s="593"/>
      <c r="B133" s="593"/>
      <c r="C133" s="593"/>
      <c r="D133" s="593" t="s">
        <v>384</v>
      </c>
      <c r="E133" s="593"/>
      <c r="F133" s="593"/>
      <c r="G133" s="593" t="s">
        <v>184</v>
      </c>
    </row>
    <row r="134" spans="1:7" ht="30" customHeight="1">
      <c r="A134" s="593"/>
      <c r="B134" s="593"/>
      <c r="C134" s="593"/>
      <c r="D134" s="593" t="s">
        <v>384</v>
      </c>
      <c r="E134" s="593"/>
      <c r="F134" s="593"/>
      <c r="G134" s="593" t="s">
        <v>184</v>
      </c>
    </row>
    <row r="135" spans="1:7" ht="30" customHeight="1">
      <c r="A135" s="593"/>
      <c r="B135" s="593"/>
      <c r="C135" s="593"/>
      <c r="D135" s="593" t="s">
        <v>384</v>
      </c>
      <c r="E135" s="593"/>
      <c r="F135" s="593"/>
      <c r="G135" s="593" t="s">
        <v>184</v>
      </c>
    </row>
    <row r="136" spans="1:7" ht="30" customHeight="1">
      <c r="A136" s="593"/>
      <c r="B136" s="593"/>
      <c r="C136" s="593"/>
      <c r="D136" s="593" t="s">
        <v>384</v>
      </c>
      <c r="E136" s="593"/>
      <c r="F136" s="593"/>
      <c r="G136" s="593" t="s">
        <v>184</v>
      </c>
    </row>
    <row r="137" spans="1:7" ht="30" customHeight="1">
      <c r="A137" s="593"/>
      <c r="B137" s="593"/>
      <c r="C137" s="593"/>
      <c r="D137" s="593" t="s">
        <v>384</v>
      </c>
      <c r="E137" s="593"/>
      <c r="F137" s="593"/>
      <c r="G137" s="593" t="s">
        <v>184</v>
      </c>
    </row>
    <row r="138" spans="1:7" ht="30" customHeight="1">
      <c r="A138" s="593"/>
      <c r="B138" s="593"/>
      <c r="C138" s="593"/>
      <c r="D138" s="593" t="s">
        <v>384</v>
      </c>
      <c r="E138" s="593"/>
      <c r="F138" s="593"/>
      <c r="G138" s="593" t="s">
        <v>184</v>
      </c>
    </row>
    <row r="139" spans="1:7" ht="30" customHeight="1">
      <c r="A139" s="593"/>
      <c r="B139" s="593"/>
      <c r="C139" s="593"/>
      <c r="D139" s="593" t="s">
        <v>384</v>
      </c>
      <c r="E139" s="593"/>
      <c r="F139" s="593"/>
      <c r="G139" s="593" t="s">
        <v>184</v>
      </c>
    </row>
    <row r="140" spans="1:7" ht="30" customHeight="1">
      <c r="A140" s="593"/>
      <c r="B140" s="593"/>
      <c r="C140" s="593"/>
      <c r="D140" s="593" t="s">
        <v>384</v>
      </c>
      <c r="E140" s="593"/>
      <c r="F140" s="593"/>
      <c r="G140" s="593" t="s">
        <v>184</v>
      </c>
    </row>
    <row r="141" spans="1:7" ht="30" customHeight="1">
      <c r="A141" s="593"/>
      <c r="B141" s="593"/>
      <c r="C141" s="593"/>
      <c r="D141" s="593" t="s">
        <v>384</v>
      </c>
      <c r="E141" s="593"/>
      <c r="F141" s="593"/>
      <c r="G141" s="593" t="s">
        <v>184</v>
      </c>
    </row>
    <row r="142" spans="1:7" ht="30" customHeight="1">
      <c r="A142" s="593"/>
      <c r="B142" s="593"/>
      <c r="C142" s="593"/>
      <c r="D142" s="593" t="s">
        <v>384</v>
      </c>
      <c r="E142" s="593"/>
      <c r="F142" s="593"/>
      <c r="G142" s="593" t="s">
        <v>184</v>
      </c>
    </row>
    <row r="143" spans="1:7" ht="30" customHeight="1">
      <c r="A143" s="593"/>
      <c r="B143" s="593"/>
      <c r="C143" s="593"/>
      <c r="D143" s="593" t="s">
        <v>384</v>
      </c>
      <c r="E143" s="593"/>
      <c r="F143" s="593"/>
      <c r="G143" s="593" t="s">
        <v>184</v>
      </c>
    </row>
    <row r="144" spans="1:7" ht="30" customHeight="1">
      <c r="A144" s="593"/>
      <c r="B144" s="593"/>
      <c r="C144" s="593"/>
      <c r="D144" s="593" t="s">
        <v>384</v>
      </c>
      <c r="E144" s="593"/>
      <c r="F144" s="593"/>
      <c r="G144" s="593" t="s">
        <v>184</v>
      </c>
    </row>
    <row r="145" spans="1:7" ht="30" customHeight="1">
      <c r="A145" s="593"/>
      <c r="B145" s="593"/>
      <c r="C145" s="593"/>
      <c r="D145" s="593" t="s">
        <v>384</v>
      </c>
      <c r="E145" s="593"/>
      <c r="F145" s="593"/>
      <c r="G145" s="593" t="s">
        <v>184</v>
      </c>
    </row>
    <row r="146" spans="1:7" ht="30" customHeight="1">
      <c r="A146" s="593"/>
      <c r="B146" s="593"/>
      <c r="C146" s="593"/>
      <c r="D146" s="593" t="s">
        <v>384</v>
      </c>
      <c r="E146" s="593"/>
      <c r="F146" s="593"/>
      <c r="G146" s="593" t="s">
        <v>184</v>
      </c>
    </row>
    <row r="147" spans="1:7" ht="30" customHeight="1">
      <c r="A147" s="593"/>
      <c r="B147" s="593"/>
      <c r="C147" s="593"/>
      <c r="D147" s="593" t="s">
        <v>384</v>
      </c>
      <c r="E147" s="593"/>
      <c r="F147" s="593"/>
      <c r="G147" s="593" t="s">
        <v>184</v>
      </c>
    </row>
    <row r="148" spans="1:7" ht="30" customHeight="1">
      <c r="A148" s="593"/>
      <c r="B148" s="593"/>
      <c r="C148" s="593"/>
      <c r="D148" s="593" t="s">
        <v>384</v>
      </c>
      <c r="E148" s="593"/>
      <c r="F148" s="593"/>
      <c r="G148" s="593" t="s">
        <v>184</v>
      </c>
    </row>
    <row r="149" spans="1:7" ht="30" customHeight="1">
      <c r="A149" s="593"/>
      <c r="B149" s="593"/>
      <c r="C149" s="593"/>
      <c r="D149" s="593" t="s">
        <v>384</v>
      </c>
      <c r="E149" s="593"/>
      <c r="F149" s="593"/>
      <c r="G149" s="593" t="s">
        <v>184</v>
      </c>
    </row>
    <row r="150" spans="1:7" ht="30" customHeight="1">
      <c r="A150" s="593"/>
      <c r="B150" s="593"/>
      <c r="C150" s="593"/>
      <c r="D150" s="593" t="s">
        <v>384</v>
      </c>
      <c r="E150" s="593"/>
      <c r="F150" s="593"/>
      <c r="G150" s="593" t="s">
        <v>184</v>
      </c>
    </row>
    <row r="151" spans="1:7" ht="30" customHeight="1">
      <c r="A151" s="593"/>
      <c r="B151" s="593"/>
      <c r="C151" s="593"/>
      <c r="D151" s="593" t="s">
        <v>384</v>
      </c>
      <c r="E151" s="593"/>
      <c r="F151" s="593"/>
      <c r="G151" s="593" t="s">
        <v>184</v>
      </c>
    </row>
    <row r="152" spans="1:7" ht="30" customHeight="1">
      <c r="A152" s="593"/>
      <c r="B152" s="593"/>
      <c r="C152" s="593"/>
      <c r="D152" s="593" t="s">
        <v>384</v>
      </c>
      <c r="E152" s="593"/>
      <c r="F152" s="593"/>
      <c r="G152" s="593" t="s">
        <v>184</v>
      </c>
    </row>
    <row r="153" spans="1:7" ht="30" customHeight="1">
      <c r="A153" s="593"/>
      <c r="B153" s="593"/>
      <c r="C153" s="593"/>
      <c r="D153" s="593" t="s">
        <v>384</v>
      </c>
      <c r="E153" s="593"/>
      <c r="F153" s="593"/>
      <c r="G153" s="593" t="s">
        <v>184</v>
      </c>
    </row>
    <row r="154" spans="1:7" ht="30" customHeight="1">
      <c r="A154" s="593"/>
      <c r="B154" s="593"/>
      <c r="C154" s="593"/>
      <c r="D154" s="593" t="s">
        <v>384</v>
      </c>
      <c r="E154" s="593"/>
      <c r="F154" s="593"/>
      <c r="G154" s="593" t="s">
        <v>184</v>
      </c>
    </row>
    <row r="155" spans="1:7" ht="30" customHeight="1">
      <c r="A155" s="593"/>
      <c r="B155" s="593"/>
      <c r="C155" s="593"/>
      <c r="D155" s="593" t="s">
        <v>384</v>
      </c>
      <c r="E155" s="593"/>
      <c r="F155" s="593"/>
      <c r="G155" s="593" t="s">
        <v>184</v>
      </c>
    </row>
    <row r="156" spans="1:7" ht="30" customHeight="1">
      <c r="A156" s="593"/>
      <c r="B156" s="593"/>
      <c r="C156" s="593"/>
      <c r="D156" s="593" t="s">
        <v>384</v>
      </c>
      <c r="E156" s="593"/>
      <c r="F156" s="593"/>
      <c r="G156" s="593" t="s">
        <v>184</v>
      </c>
    </row>
    <row r="157" spans="1:7" ht="30" customHeight="1">
      <c r="A157" s="593"/>
      <c r="B157" s="593"/>
      <c r="C157" s="593"/>
      <c r="D157" s="593" t="s">
        <v>384</v>
      </c>
      <c r="E157" s="593"/>
      <c r="F157" s="593"/>
      <c r="G157" s="593" t="s">
        <v>184</v>
      </c>
    </row>
    <row r="158" spans="1:7" ht="30" customHeight="1">
      <c r="A158" s="593"/>
      <c r="B158" s="593"/>
      <c r="C158" s="593"/>
      <c r="D158" s="593" t="s">
        <v>384</v>
      </c>
      <c r="E158" s="593"/>
      <c r="F158" s="593"/>
      <c r="G158" s="593" t="s">
        <v>184</v>
      </c>
    </row>
    <row r="159" spans="1:7" ht="30" customHeight="1">
      <c r="A159" s="593"/>
      <c r="B159" s="593"/>
      <c r="C159" s="593"/>
      <c r="D159" s="593" t="s">
        <v>384</v>
      </c>
      <c r="E159" s="593"/>
      <c r="F159" s="593"/>
      <c r="G159" s="593" t="s">
        <v>184</v>
      </c>
    </row>
    <row r="160" spans="1:7" ht="30" customHeight="1">
      <c r="A160" s="593"/>
      <c r="B160" s="593"/>
      <c r="C160" s="593"/>
      <c r="D160" s="593" t="s">
        <v>384</v>
      </c>
      <c r="E160" s="593"/>
      <c r="F160" s="593"/>
      <c r="G160" s="593" t="s">
        <v>184</v>
      </c>
    </row>
    <row r="161" spans="1:7" ht="30" customHeight="1">
      <c r="A161" s="593"/>
      <c r="B161" s="593"/>
      <c r="C161" s="593"/>
      <c r="D161" s="593" t="s">
        <v>384</v>
      </c>
      <c r="E161" s="593"/>
      <c r="F161" s="593"/>
      <c r="G161" s="593" t="s">
        <v>184</v>
      </c>
    </row>
    <row r="162" spans="1:7" ht="30" customHeight="1">
      <c r="A162" s="593"/>
      <c r="B162" s="593"/>
      <c r="C162" s="593"/>
      <c r="D162" s="593" t="s">
        <v>384</v>
      </c>
      <c r="E162" s="593"/>
      <c r="F162" s="593"/>
      <c r="G162" s="593" t="s">
        <v>184</v>
      </c>
    </row>
    <row r="163" spans="1:7" ht="30" customHeight="1">
      <c r="A163" s="593"/>
      <c r="B163" s="593"/>
      <c r="C163" s="593"/>
      <c r="D163" s="593" t="s">
        <v>384</v>
      </c>
      <c r="E163" s="593"/>
      <c r="F163" s="593"/>
      <c r="G163" s="593" t="s">
        <v>184</v>
      </c>
    </row>
    <row r="164" spans="1:7" ht="30" customHeight="1">
      <c r="A164" s="593"/>
      <c r="B164" s="593"/>
      <c r="C164" s="593"/>
      <c r="D164" s="593" t="s">
        <v>384</v>
      </c>
      <c r="E164" s="593"/>
      <c r="F164" s="593"/>
      <c r="G164" s="593" t="s">
        <v>184</v>
      </c>
    </row>
    <row r="165" spans="1:7" ht="30" customHeight="1">
      <c r="A165" s="593"/>
      <c r="B165" s="593"/>
      <c r="C165" s="593"/>
      <c r="D165" s="593" t="s">
        <v>384</v>
      </c>
      <c r="E165" s="593"/>
      <c r="F165" s="593"/>
      <c r="G165" s="593" t="s">
        <v>184</v>
      </c>
    </row>
    <row r="166" spans="1:7" ht="30" customHeight="1">
      <c r="A166" s="593"/>
      <c r="B166" s="593"/>
      <c r="C166" s="593"/>
      <c r="D166" s="593" t="s">
        <v>384</v>
      </c>
      <c r="E166" s="593"/>
      <c r="F166" s="593"/>
      <c r="G166" s="593" t="s">
        <v>184</v>
      </c>
    </row>
    <row r="167" spans="1:7" ht="30" customHeight="1">
      <c r="A167" s="593"/>
      <c r="B167" s="593"/>
      <c r="C167" s="593"/>
      <c r="D167" s="593" t="s">
        <v>384</v>
      </c>
      <c r="E167" s="593"/>
      <c r="F167" s="593"/>
      <c r="G167" s="593" t="s">
        <v>184</v>
      </c>
    </row>
    <row r="168" spans="1:7" ht="30" customHeight="1">
      <c r="A168" s="593"/>
      <c r="B168" s="593"/>
      <c r="C168" s="593"/>
      <c r="D168" s="593" t="s">
        <v>384</v>
      </c>
      <c r="E168" s="593"/>
      <c r="F168" s="593"/>
      <c r="G168" s="593" t="s">
        <v>184</v>
      </c>
    </row>
    <row r="169" spans="1:7" ht="30" customHeight="1">
      <c r="A169" s="593"/>
      <c r="B169" s="593"/>
      <c r="C169" s="593"/>
      <c r="D169" s="593" t="s">
        <v>384</v>
      </c>
      <c r="E169" s="593"/>
      <c r="F169" s="593"/>
      <c r="G169" s="593" t="s">
        <v>184</v>
      </c>
    </row>
    <row r="170" spans="1:7" ht="30" customHeight="1">
      <c r="A170" s="593"/>
      <c r="B170" s="593"/>
      <c r="C170" s="593"/>
      <c r="D170" s="593" t="s">
        <v>384</v>
      </c>
      <c r="E170" s="593"/>
      <c r="F170" s="593"/>
      <c r="G170" s="593" t="s">
        <v>184</v>
      </c>
    </row>
    <row r="171" spans="1:7" ht="30" customHeight="1">
      <c r="A171" s="593"/>
      <c r="B171" s="593"/>
      <c r="C171" s="593"/>
      <c r="D171" s="593" t="s">
        <v>384</v>
      </c>
      <c r="E171" s="593"/>
      <c r="F171" s="593"/>
      <c r="G171" s="593" t="s">
        <v>184</v>
      </c>
    </row>
    <row r="172" spans="1:7" ht="30" customHeight="1">
      <c r="A172" s="593"/>
      <c r="B172" s="593"/>
      <c r="C172" s="593"/>
      <c r="D172" s="593" t="s">
        <v>384</v>
      </c>
      <c r="E172" s="593"/>
      <c r="F172" s="593"/>
      <c r="G172" s="593" t="s">
        <v>184</v>
      </c>
    </row>
    <row r="173" spans="1:7" ht="30" customHeight="1">
      <c r="A173" s="593"/>
      <c r="B173" s="593"/>
      <c r="C173" s="593"/>
      <c r="D173" s="593" t="s">
        <v>384</v>
      </c>
      <c r="E173" s="593"/>
      <c r="F173" s="593"/>
      <c r="G173" s="593" t="s">
        <v>184</v>
      </c>
    </row>
    <row r="174" spans="1:7" ht="30" customHeight="1">
      <c r="A174" s="593"/>
      <c r="B174" s="593"/>
      <c r="C174" s="593"/>
      <c r="D174" s="593" t="s">
        <v>384</v>
      </c>
      <c r="E174" s="593"/>
      <c r="F174" s="593"/>
      <c r="G174" s="593" t="s">
        <v>184</v>
      </c>
    </row>
    <row r="175" spans="1:7" ht="30" customHeight="1">
      <c r="A175" s="593"/>
      <c r="B175" s="593"/>
      <c r="C175" s="593"/>
      <c r="D175" s="593" t="s">
        <v>384</v>
      </c>
      <c r="E175" s="593"/>
      <c r="F175" s="593"/>
      <c r="G175" s="593" t="s">
        <v>184</v>
      </c>
    </row>
    <row r="176" spans="1:7" ht="30" customHeight="1">
      <c r="A176" s="593"/>
      <c r="B176" s="593"/>
      <c r="C176" s="593"/>
      <c r="D176" s="593" t="s">
        <v>384</v>
      </c>
      <c r="E176" s="593"/>
      <c r="F176" s="593"/>
      <c r="G176" s="593" t="s">
        <v>184</v>
      </c>
    </row>
    <row r="177" spans="1:7" ht="30" customHeight="1">
      <c r="A177" s="593"/>
      <c r="B177" s="593"/>
      <c r="C177" s="593"/>
      <c r="D177" s="593" t="s">
        <v>384</v>
      </c>
      <c r="E177" s="593"/>
      <c r="F177" s="593"/>
      <c r="G177" s="593" t="s">
        <v>184</v>
      </c>
    </row>
    <row r="178" spans="1:7" ht="30" customHeight="1">
      <c r="A178" s="593"/>
      <c r="B178" s="593"/>
      <c r="C178" s="593"/>
      <c r="D178" s="593" t="s">
        <v>384</v>
      </c>
      <c r="E178" s="593"/>
      <c r="F178" s="593"/>
      <c r="G178" s="593" t="s">
        <v>184</v>
      </c>
    </row>
    <row r="179" spans="1:7" ht="30" customHeight="1">
      <c r="A179" s="593"/>
      <c r="B179" s="593"/>
      <c r="C179" s="593"/>
      <c r="D179" s="593" t="s">
        <v>384</v>
      </c>
      <c r="E179" s="593"/>
      <c r="F179" s="593"/>
      <c r="G179" s="593" t="s">
        <v>184</v>
      </c>
    </row>
    <row r="180" spans="1:7" ht="30" customHeight="1">
      <c r="A180" s="593"/>
      <c r="B180" s="593"/>
      <c r="C180" s="593"/>
      <c r="D180" s="593" t="s">
        <v>384</v>
      </c>
      <c r="E180" s="593"/>
      <c r="F180" s="593"/>
      <c r="G180" s="593" t="s">
        <v>184</v>
      </c>
    </row>
    <row r="181" spans="1:7" ht="30" customHeight="1">
      <c r="A181" s="593"/>
      <c r="B181" s="593"/>
      <c r="C181" s="593"/>
      <c r="D181" s="593" t="s">
        <v>384</v>
      </c>
      <c r="E181" s="593"/>
      <c r="F181" s="593"/>
      <c r="G181" s="593" t="s">
        <v>184</v>
      </c>
    </row>
    <row r="182" spans="1:7" ht="30" customHeight="1">
      <c r="A182" s="593"/>
      <c r="B182" s="593"/>
      <c r="C182" s="593"/>
      <c r="D182" s="593" t="s">
        <v>384</v>
      </c>
      <c r="E182" s="593"/>
      <c r="F182" s="593"/>
      <c r="G182" s="593" t="s">
        <v>184</v>
      </c>
    </row>
    <row r="183" spans="1:7" ht="30" customHeight="1">
      <c r="A183" s="593"/>
      <c r="B183" s="593"/>
      <c r="C183" s="593"/>
      <c r="D183" s="593" t="s">
        <v>384</v>
      </c>
      <c r="E183" s="593"/>
      <c r="F183" s="593"/>
      <c r="G183" s="593" t="s">
        <v>184</v>
      </c>
    </row>
    <row r="184" spans="1:7" ht="30" customHeight="1">
      <c r="A184" s="593"/>
      <c r="B184" s="593"/>
      <c r="C184" s="593"/>
      <c r="D184" s="593" t="s">
        <v>384</v>
      </c>
      <c r="E184" s="593"/>
      <c r="F184" s="593"/>
      <c r="G184" s="593" t="s">
        <v>184</v>
      </c>
    </row>
    <row r="185" spans="1:7" ht="30" customHeight="1">
      <c r="A185" s="593"/>
      <c r="B185" s="593"/>
      <c r="C185" s="593"/>
      <c r="D185" s="593" t="s">
        <v>384</v>
      </c>
      <c r="E185" s="593"/>
      <c r="F185" s="593"/>
      <c r="G185" s="593" t="s">
        <v>184</v>
      </c>
    </row>
    <row r="186" spans="1:7" ht="30" customHeight="1">
      <c r="A186" s="593"/>
      <c r="B186" s="593"/>
      <c r="C186" s="593"/>
      <c r="D186" s="593" t="s">
        <v>384</v>
      </c>
      <c r="E186" s="593"/>
      <c r="F186" s="593"/>
      <c r="G186" s="593" t="s">
        <v>184</v>
      </c>
    </row>
    <row r="187" spans="1:7" ht="30" customHeight="1">
      <c r="A187" s="593"/>
      <c r="B187" s="593"/>
      <c r="C187" s="593"/>
      <c r="D187" s="593" t="s">
        <v>384</v>
      </c>
      <c r="E187" s="593"/>
      <c r="F187" s="593"/>
      <c r="G187" s="593" t="s">
        <v>184</v>
      </c>
    </row>
    <row r="188" spans="1:7" ht="30" customHeight="1">
      <c r="A188" s="593"/>
      <c r="B188" s="593"/>
      <c r="C188" s="593"/>
      <c r="D188" s="593" t="s">
        <v>384</v>
      </c>
      <c r="E188" s="593"/>
      <c r="F188" s="593"/>
      <c r="G188" s="593" t="s">
        <v>184</v>
      </c>
    </row>
    <row r="189" spans="1:7" ht="30" customHeight="1">
      <c r="A189" s="593"/>
      <c r="B189" s="593"/>
      <c r="C189" s="593"/>
      <c r="D189" s="593" t="s">
        <v>384</v>
      </c>
      <c r="E189" s="593"/>
      <c r="F189" s="593"/>
      <c r="G189" s="593" t="s">
        <v>184</v>
      </c>
    </row>
    <row r="190" spans="1:7" ht="30" customHeight="1">
      <c r="A190" s="593"/>
      <c r="B190" s="593"/>
      <c r="C190" s="593"/>
      <c r="D190" s="593" t="s">
        <v>384</v>
      </c>
      <c r="E190" s="593"/>
      <c r="F190" s="593"/>
      <c r="G190" s="593" t="s">
        <v>184</v>
      </c>
    </row>
    <row r="191" spans="1:7" ht="30" customHeight="1">
      <c r="A191" s="593"/>
      <c r="B191" s="593"/>
      <c r="C191" s="593"/>
      <c r="D191" s="593" t="s">
        <v>384</v>
      </c>
      <c r="E191" s="593"/>
      <c r="F191" s="593"/>
      <c r="G191" s="593" t="s">
        <v>184</v>
      </c>
    </row>
    <row r="192" spans="1:7" ht="30" customHeight="1">
      <c r="A192" s="593"/>
      <c r="B192" s="593"/>
      <c r="C192" s="593"/>
      <c r="D192" s="593" t="s">
        <v>384</v>
      </c>
      <c r="E192" s="593"/>
      <c r="F192" s="593"/>
      <c r="G192" s="593" t="s">
        <v>184</v>
      </c>
    </row>
    <row r="193" spans="1:7" ht="30" customHeight="1">
      <c r="A193" s="593"/>
      <c r="B193" s="593"/>
      <c r="C193" s="593"/>
      <c r="D193" s="593" t="s">
        <v>384</v>
      </c>
      <c r="E193" s="593"/>
      <c r="F193" s="593"/>
      <c r="G193" s="593" t="s">
        <v>184</v>
      </c>
    </row>
    <row r="194" spans="1:7" ht="30" customHeight="1">
      <c r="A194" s="593"/>
      <c r="B194" s="593"/>
      <c r="C194" s="593"/>
      <c r="D194" s="593" t="s">
        <v>384</v>
      </c>
      <c r="E194" s="593"/>
      <c r="F194" s="593"/>
      <c r="G194" s="593" t="s">
        <v>184</v>
      </c>
    </row>
    <row r="195" spans="1:7" ht="30" customHeight="1">
      <c r="A195" s="593"/>
      <c r="B195" s="593"/>
      <c r="C195" s="593"/>
      <c r="D195" s="593" t="s">
        <v>384</v>
      </c>
      <c r="E195" s="593"/>
      <c r="F195" s="593"/>
      <c r="G195" s="593" t="s">
        <v>184</v>
      </c>
    </row>
    <row r="196" spans="1:7" ht="30" customHeight="1">
      <c r="A196" s="593"/>
      <c r="B196" s="593"/>
      <c r="C196" s="593"/>
      <c r="D196" s="593" t="s">
        <v>384</v>
      </c>
      <c r="E196" s="593"/>
      <c r="F196" s="593"/>
      <c r="G196" s="593" t="s">
        <v>184</v>
      </c>
    </row>
    <row r="197" spans="1:7" ht="30" customHeight="1">
      <c r="A197" s="593"/>
      <c r="B197" s="593"/>
      <c r="C197" s="593"/>
      <c r="D197" s="593" t="s">
        <v>384</v>
      </c>
      <c r="E197" s="593"/>
      <c r="F197" s="593"/>
      <c r="G197" s="593" t="s">
        <v>184</v>
      </c>
    </row>
    <row r="198" spans="1:7" ht="30" customHeight="1">
      <c r="A198" s="593"/>
      <c r="B198" s="593"/>
      <c r="C198" s="593"/>
      <c r="D198" s="593" t="s">
        <v>384</v>
      </c>
      <c r="E198" s="593"/>
      <c r="F198" s="593"/>
      <c r="G198" s="593" t="s">
        <v>184</v>
      </c>
    </row>
    <row r="199" spans="1:7" ht="30" customHeight="1">
      <c r="A199" s="593"/>
      <c r="B199" s="593"/>
      <c r="C199" s="593"/>
      <c r="D199" s="593" t="s">
        <v>384</v>
      </c>
      <c r="E199" s="593"/>
      <c r="F199" s="593"/>
      <c r="G199" s="593" t="s">
        <v>184</v>
      </c>
    </row>
    <row r="200" spans="1:7" ht="30" customHeight="1">
      <c r="A200" s="593"/>
      <c r="B200" s="593"/>
      <c r="C200" s="593"/>
      <c r="D200" s="593" t="s">
        <v>384</v>
      </c>
      <c r="E200" s="593"/>
      <c r="F200" s="593"/>
      <c r="G200" s="593" t="s">
        <v>184</v>
      </c>
    </row>
    <row r="201" spans="1:7" ht="30" customHeight="1">
      <c r="A201" s="593"/>
      <c r="B201" s="593"/>
      <c r="C201" s="593"/>
      <c r="D201" s="593" t="s">
        <v>384</v>
      </c>
      <c r="E201" s="593"/>
      <c r="F201" s="593"/>
      <c r="G201" s="593" t="s">
        <v>184</v>
      </c>
    </row>
    <row r="202" spans="1:7" ht="30" customHeight="1">
      <c r="A202" s="593"/>
      <c r="B202" s="593"/>
      <c r="C202" s="593"/>
      <c r="D202" s="593" t="s">
        <v>384</v>
      </c>
      <c r="E202" s="593"/>
      <c r="F202" s="593"/>
      <c r="G202" s="593" t="s">
        <v>184</v>
      </c>
    </row>
    <row r="203" spans="1:7" ht="30" customHeight="1">
      <c r="A203" s="593"/>
      <c r="B203" s="593"/>
      <c r="C203" s="593"/>
      <c r="D203" s="593" t="s">
        <v>384</v>
      </c>
      <c r="E203" s="593"/>
      <c r="F203" s="593"/>
      <c r="G203" s="593" t="s">
        <v>184</v>
      </c>
    </row>
    <row r="204" spans="1:7" ht="30" customHeight="1">
      <c r="A204" s="593"/>
      <c r="B204" s="593"/>
      <c r="C204" s="593"/>
      <c r="D204" s="593" t="s">
        <v>384</v>
      </c>
      <c r="E204" s="593"/>
      <c r="F204" s="593"/>
      <c r="G204" s="593" t="s">
        <v>184</v>
      </c>
    </row>
    <row r="205" spans="1:7" ht="30" customHeight="1">
      <c r="A205" s="593"/>
      <c r="B205" s="593"/>
      <c r="C205" s="593"/>
      <c r="D205" s="593" t="s">
        <v>384</v>
      </c>
      <c r="E205" s="593"/>
      <c r="F205" s="593"/>
      <c r="G205" s="593" t="s">
        <v>184</v>
      </c>
    </row>
    <row r="206" spans="1:7" ht="30" customHeight="1">
      <c r="A206" s="593"/>
      <c r="B206" s="593"/>
      <c r="C206" s="593"/>
      <c r="D206" s="593" t="s">
        <v>384</v>
      </c>
      <c r="E206" s="593"/>
      <c r="F206" s="593"/>
      <c r="G206" s="593" t="s">
        <v>184</v>
      </c>
    </row>
    <row r="207" spans="1:7" ht="30" customHeight="1">
      <c r="A207" s="593"/>
      <c r="B207" s="593"/>
      <c r="C207" s="593"/>
      <c r="D207" s="593" t="s">
        <v>384</v>
      </c>
      <c r="E207" s="593"/>
      <c r="F207" s="593"/>
      <c r="G207" s="593" t="s">
        <v>184</v>
      </c>
    </row>
    <row r="208" spans="1:7" ht="30" customHeight="1">
      <c r="A208" s="593"/>
      <c r="B208" s="593"/>
      <c r="C208" s="593"/>
      <c r="D208" s="593" t="s">
        <v>384</v>
      </c>
      <c r="E208" s="593"/>
      <c r="F208" s="593"/>
      <c r="G208" s="593" t="s">
        <v>184</v>
      </c>
    </row>
    <row r="209" spans="1:7" ht="30" customHeight="1">
      <c r="A209" s="593"/>
      <c r="B209" s="593"/>
      <c r="C209" s="593"/>
      <c r="D209" s="593" t="s">
        <v>384</v>
      </c>
      <c r="E209" s="593"/>
      <c r="F209" s="593"/>
      <c r="G209" s="593" t="s">
        <v>184</v>
      </c>
    </row>
    <row r="210" spans="1:7" ht="30" customHeight="1">
      <c r="A210" s="593"/>
      <c r="B210" s="593"/>
      <c r="C210" s="593"/>
      <c r="D210" s="593" t="s">
        <v>384</v>
      </c>
      <c r="E210" s="593"/>
      <c r="F210" s="593"/>
      <c r="G210" s="593" t="s">
        <v>184</v>
      </c>
    </row>
    <row r="211" spans="1:7" ht="30" customHeight="1">
      <c r="A211" s="593"/>
      <c r="B211" s="593"/>
      <c r="C211" s="593"/>
      <c r="D211" s="593" t="s">
        <v>384</v>
      </c>
      <c r="E211" s="593"/>
      <c r="F211" s="593"/>
      <c r="G211" s="593" t="s">
        <v>184</v>
      </c>
    </row>
    <row r="212" spans="1:7" ht="30" customHeight="1">
      <c r="A212" s="593"/>
      <c r="B212" s="593"/>
      <c r="C212" s="593"/>
      <c r="D212" s="593" t="s">
        <v>384</v>
      </c>
      <c r="E212" s="593"/>
      <c r="F212" s="593"/>
      <c r="G212" s="593" t="s">
        <v>184</v>
      </c>
    </row>
    <row r="213" spans="1:7" ht="30" customHeight="1">
      <c r="A213" s="593"/>
      <c r="B213" s="593"/>
      <c r="C213" s="593"/>
      <c r="D213" s="593" t="s">
        <v>384</v>
      </c>
      <c r="E213" s="593"/>
      <c r="F213" s="593"/>
      <c r="G213" s="593" t="s">
        <v>184</v>
      </c>
    </row>
    <row r="214" spans="1:7" ht="30" customHeight="1">
      <c r="A214" s="593"/>
      <c r="B214" s="593"/>
      <c r="C214" s="593"/>
      <c r="D214" s="593" t="s">
        <v>384</v>
      </c>
      <c r="E214" s="593"/>
      <c r="F214" s="593"/>
      <c r="G214" s="593" t="s">
        <v>184</v>
      </c>
    </row>
    <row r="215" spans="1:7" ht="30" customHeight="1">
      <c r="A215" s="593"/>
      <c r="B215" s="593"/>
      <c r="C215" s="593"/>
      <c r="D215" s="593" t="s">
        <v>384</v>
      </c>
      <c r="E215" s="593"/>
      <c r="F215" s="593"/>
      <c r="G215" s="593" t="s">
        <v>184</v>
      </c>
    </row>
    <row r="216" spans="1:7" ht="30" customHeight="1">
      <c r="A216" s="593"/>
      <c r="B216" s="593"/>
      <c r="C216" s="593"/>
      <c r="D216" s="593" t="s">
        <v>384</v>
      </c>
      <c r="E216" s="593"/>
      <c r="F216" s="593"/>
      <c r="G216" s="593" t="s">
        <v>184</v>
      </c>
    </row>
    <row r="217" spans="1:7" ht="30" customHeight="1">
      <c r="A217" s="593"/>
      <c r="B217" s="593"/>
      <c r="C217" s="593"/>
      <c r="D217" s="593" t="s">
        <v>384</v>
      </c>
      <c r="E217" s="593"/>
      <c r="F217" s="593"/>
      <c r="G217" s="593" t="s">
        <v>184</v>
      </c>
    </row>
    <row r="218" spans="1:7" ht="30" customHeight="1">
      <c r="A218" s="593"/>
      <c r="B218" s="593"/>
      <c r="C218" s="593"/>
      <c r="D218" s="593" t="s">
        <v>384</v>
      </c>
      <c r="E218" s="593"/>
      <c r="F218" s="593"/>
      <c r="G218" s="593" t="s">
        <v>184</v>
      </c>
    </row>
    <row r="219" spans="1:7" ht="30" customHeight="1">
      <c r="A219" s="593"/>
      <c r="B219" s="593"/>
      <c r="C219" s="593"/>
      <c r="D219" s="593" t="s">
        <v>384</v>
      </c>
      <c r="E219" s="593"/>
      <c r="F219" s="593"/>
      <c r="G219" s="593" t="s">
        <v>184</v>
      </c>
    </row>
    <row r="220" spans="1:7" ht="30" customHeight="1">
      <c r="A220" s="593"/>
      <c r="B220" s="593"/>
      <c r="C220" s="593"/>
      <c r="D220" s="593" t="s">
        <v>384</v>
      </c>
      <c r="E220" s="593"/>
      <c r="F220" s="593"/>
      <c r="G220" s="593" t="s">
        <v>184</v>
      </c>
    </row>
    <row r="221" spans="1:7" ht="30" customHeight="1">
      <c r="A221" s="593"/>
      <c r="B221" s="593"/>
      <c r="C221" s="593"/>
      <c r="D221" s="593" t="s">
        <v>384</v>
      </c>
      <c r="E221" s="593"/>
      <c r="F221" s="593"/>
      <c r="G221" s="593" t="s">
        <v>184</v>
      </c>
    </row>
    <row r="222" spans="1:7" ht="30" customHeight="1">
      <c r="A222" s="593"/>
      <c r="B222" s="593"/>
      <c r="C222" s="593"/>
      <c r="D222" s="593" t="s">
        <v>384</v>
      </c>
      <c r="E222" s="593"/>
      <c r="F222" s="593"/>
      <c r="G222" s="593" t="s">
        <v>184</v>
      </c>
    </row>
    <row r="223" spans="1:7" ht="30" customHeight="1">
      <c r="A223" s="593"/>
      <c r="B223" s="593"/>
      <c r="C223" s="593"/>
      <c r="D223" s="593" t="s">
        <v>384</v>
      </c>
      <c r="E223" s="593"/>
      <c r="F223" s="593"/>
      <c r="G223" s="593" t="s">
        <v>184</v>
      </c>
    </row>
    <row r="224" spans="1:7" ht="30" customHeight="1">
      <c r="A224" s="593"/>
      <c r="B224" s="593"/>
      <c r="C224" s="593"/>
      <c r="D224" s="593" t="s">
        <v>384</v>
      </c>
      <c r="E224" s="593"/>
      <c r="F224" s="593"/>
      <c r="G224" s="593" t="s">
        <v>184</v>
      </c>
    </row>
    <row r="225" spans="1:7" ht="30" customHeight="1">
      <c r="A225" s="593"/>
      <c r="B225" s="593"/>
      <c r="C225" s="593"/>
      <c r="D225" s="593" t="s">
        <v>384</v>
      </c>
      <c r="E225" s="593"/>
      <c r="F225" s="593"/>
      <c r="G225" s="593" t="s">
        <v>184</v>
      </c>
    </row>
    <row r="226" spans="1:7" ht="30" customHeight="1">
      <c r="A226" s="593"/>
      <c r="B226" s="593"/>
      <c r="C226" s="593"/>
      <c r="D226" s="593" t="s">
        <v>384</v>
      </c>
      <c r="E226" s="593"/>
      <c r="F226" s="593"/>
      <c r="G226" s="593" t="s">
        <v>184</v>
      </c>
    </row>
    <row r="227" spans="1:7" ht="30" customHeight="1">
      <c r="A227" s="593"/>
      <c r="B227" s="593"/>
      <c r="C227" s="593"/>
      <c r="D227" s="593" t="s">
        <v>384</v>
      </c>
      <c r="E227" s="593"/>
      <c r="F227" s="593"/>
      <c r="G227" s="593" t="s">
        <v>184</v>
      </c>
    </row>
    <row r="228" spans="1:7" ht="30" customHeight="1">
      <c r="A228" s="593"/>
      <c r="B228" s="593"/>
      <c r="C228" s="593"/>
      <c r="D228" s="593" t="s">
        <v>384</v>
      </c>
      <c r="E228" s="593"/>
      <c r="F228" s="593"/>
      <c r="G228" s="593" t="s">
        <v>184</v>
      </c>
    </row>
    <row r="229" spans="1:7" ht="30" customHeight="1">
      <c r="A229" s="593"/>
      <c r="B229" s="593"/>
      <c r="C229" s="593"/>
      <c r="D229" s="593" t="s">
        <v>384</v>
      </c>
      <c r="E229" s="593"/>
      <c r="F229" s="593"/>
      <c r="G229" s="593" t="s">
        <v>184</v>
      </c>
    </row>
    <row r="230" spans="1:7" ht="30" customHeight="1">
      <c r="A230" s="593"/>
      <c r="B230" s="593"/>
      <c r="C230" s="593"/>
      <c r="D230" s="593" t="s">
        <v>384</v>
      </c>
      <c r="E230" s="593"/>
      <c r="F230" s="593"/>
      <c r="G230" s="593" t="s">
        <v>184</v>
      </c>
    </row>
    <row r="231" spans="1:7" ht="30" customHeight="1">
      <c r="A231" s="593"/>
      <c r="B231" s="593"/>
      <c r="C231" s="593"/>
      <c r="D231" s="593" t="s">
        <v>384</v>
      </c>
      <c r="E231" s="593"/>
      <c r="F231" s="593"/>
      <c r="G231" s="593" t="s">
        <v>184</v>
      </c>
    </row>
    <row r="232" spans="1:7" ht="30" customHeight="1">
      <c r="A232" s="593"/>
      <c r="B232" s="593"/>
      <c r="C232" s="593"/>
      <c r="D232" s="593" t="s">
        <v>384</v>
      </c>
      <c r="E232" s="593"/>
      <c r="F232" s="593"/>
      <c r="G232" s="593" t="s">
        <v>184</v>
      </c>
    </row>
    <row r="233" spans="1:7" ht="30" customHeight="1">
      <c r="A233" s="593"/>
      <c r="B233" s="593"/>
      <c r="C233" s="593"/>
      <c r="D233" s="593" t="s">
        <v>384</v>
      </c>
      <c r="E233" s="593"/>
      <c r="F233" s="593"/>
      <c r="G233" s="593" t="s">
        <v>184</v>
      </c>
    </row>
    <row r="234" spans="1:7" ht="30" customHeight="1">
      <c r="A234" s="593"/>
      <c r="B234" s="593"/>
      <c r="C234" s="593"/>
      <c r="D234" s="593" t="s">
        <v>384</v>
      </c>
      <c r="E234" s="593"/>
      <c r="F234" s="593"/>
      <c r="G234" s="593" t="s">
        <v>184</v>
      </c>
    </row>
    <row r="235" spans="1:7" ht="30" customHeight="1">
      <c r="A235" s="593"/>
      <c r="B235" s="593"/>
      <c r="C235" s="593"/>
      <c r="D235" s="593" t="s">
        <v>384</v>
      </c>
      <c r="E235" s="593"/>
      <c r="F235" s="593"/>
      <c r="G235" s="593" t="s">
        <v>184</v>
      </c>
    </row>
    <row r="236" spans="1:7" ht="30" customHeight="1">
      <c r="A236" s="593"/>
      <c r="B236" s="593"/>
      <c r="C236" s="593"/>
      <c r="D236" s="593" t="s">
        <v>384</v>
      </c>
      <c r="E236" s="593"/>
      <c r="F236" s="593"/>
      <c r="G236" s="593" t="s">
        <v>184</v>
      </c>
    </row>
    <row r="237" spans="1:7" ht="30" customHeight="1">
      <c r="A237" s="593"/>
      <c r="B237" s="593"/>
      <c r="C237" s="593"/>
      <c r="D237" s="593" t="s">
        <v>384</v>
      </c>
      <c r="E237" s="593"/>
      <c r="F237" s="593"/>
      <c r="G237" s="593" t="s">
        <v>184</v>
      </c>
    </row>
    <row r="238" spans="1:7" ht="30" customHeight="1">
      <c r="A238" s="593"/>
      <c r="B238" s="593"/>
      <c r="C238" s="593"/>
      <c r="D238" s="593" t="s">
        <v>384</v>
      </c>
      <c r="E238" s="593"/>
      <c r="F238" s="593"/>
      <c r="G238" s="593" t="s">
        <v>184</v>
      </c>
    </row>
    <row r="239" spans="1:7" ht="30" customHeight="1">
      <c r="A239" s="593"/>
      <c r="B239" s="593"/>
      <c r="C239" s="593"/>
      <c r="D239" s="593" t="s">
        <v>384</v>
      </c>
      <c r="E239" s="593"/>
      <c r="F239" s="593"/>
      <c r="G239" s="593" t="s">
        <v>184</v>
      </c>
    </row>
    <row r="240" spans="1:7" ht="30" customHeight="1">
      <c r="A240" s="593"/>
      <c r="B240" s="593"/>
      <c r="C240" s="593"/>
      <c r="D240" s="593" t="s">
        <v>384</v>
      </c>
      <c r="E240" s="593"/>
      <c r="F240" s="593"/>
      <c r="G240" s="593" t="s">
        <v>184</v>
      </c>
    </row>
    <row r="241" spans="1:7" ht="30" customHeight="1">
      <c r="A241" s="593"/>
      <c r="B241" s="593"/>
      <c r="C241" s="593"/>
      <c r="D241" s="593" t="s">
        <v>384</v>
      </c>
      <c r="E241" s="593"/>
      <c r="F241" s="593"/>
      <c r="G241" s="593" t="s">
        <v>184</v>
      </c>
    </row>
    <row r="242" spans="1:7" ht="30" customHeight="1">
      <c r="A242" s="593"/>
      <c r="B242" s="593"/>
      <c r="C242" s="593"/>
      <c r="D242" s="593" t="s">
        <v>384</v>
      </c>
      <c r="E242" s="593"/>
      <c r="F242" s="593"/>
      <c r="G242" s="593" t="s">
        <v>184</v>
      </c>
    </row>
    <row r="243" spans="1:7" ht="30" customHeight="1">
      <c r="A243" s="593"/>
      <c r="B243" s="593"/>
      <c r="C243" s="593"/>
      <c r="D243" s="593" t="s">
        <v>384</v>
      </c>
      <c r="E243" s="593"/>
      <c r="F243" s="593"/>
      <c r="G243" s="593" t="s">
        <v>184</v>
      </c>
    </row>
    <row r="244" spans="1:7" ht="30" customHeight="1">
      <c r="A244" s="593"/>
      <c r="B244" s="593"/>
      <c r="C244" s="593"/>
      <c r="D244" s="593" t="s">
        <v>384</v>
      </c>
      <c r="E244" s="593"/>
      <c r="F244" s="593"/>
      <c r="G244" s="593" t="s">
        <v>184</v>
      </c>
    </row>
    <row r="245" spans="1:7" ht="30" customHeight="1">
      <c r="A245" s="593"/>
      <c r="B245" s="593"/>
      <c r="C245" s="593"/>
      <c r="D245" s="593" t="s">
        <v>384</v>
      </c>
      <c r="E245" s="593"/>
      <c r="F245" s="593"/>
      <c r="G245" s="593" t="s">
        <v>184</v>
      </c>
    </row>
    <row r="246" spans="1:7" ht="30" customHeight="1">
      <c r="A246" s="593"/>
      <c r="B246" s="593"/>
      <c r="C246" s="593"/>
      <c r="D246" s="593" t="s">
        <v>384</v>
      </c>
      <c r="E246" s="593"/>
      <c r="F246" s="593"/>
      <c r="G246" s="593" t="s">
        <v>184</v>
      </c>
    </row>
    <row r="247" spans="1:7" ht="30" customHeight="1">
      <c r="A247" s="593"/>
      <c r="B247" s="593"/>
      <c r="C247" s="593"/>
      <c r="D247" s="593" t="s">
        <v>384</v>
      </c>
      <c r="E247" s="593"/>
      <c r="F247" s="593"/>
      <c r="G247" s="593" t="s">
        <v>184</v>
      </c>
    </row>
    <row r="248" spans="1:7" ht="30" customHeight="1">
      <c r="A248" s="593"/>
      <c r="B248" s="593"/>
      <c r="C248" s="593"/>
      <c r="D248" s="593" t="s">
        <v>384</v>
      </c>
      <c r="E248" s="593"/>
      <c r="F248" s="593"/>
      <c r="G248" s="593" t="s">
        <v>184</v>
      </c>
    </row>
    <row r="249" spans="1:7" ht="30" customHeight="1">
      <c r="A249" s="593"/>
      <c r="B249" s="593"/>
      <c r="C249" s="593"/>
      <c r="D249" s="593" t="s">
        <v>384</v>
      </c>
      <c r="E249" s="593"/>
      <c r="F249" s="593"/>
      <c r="G249" s="593" t="s">
        <v>184</v>
      </c>
    </row>
    <row r="250" spans="1:7" ht="30" customHeight="1">
      <c r="A250" s="593"/>
      <c r="B250" s="593"/>
      <c r="C250" s="593"/>
      <c r="D250" s="593" t="s">
        <v>384</v>
      </c>
      <c r="E250" s="593"/>
      <c r="F250" s="593"/>
      <c r="G250" s="593" t="s">
        <v>184</v>
      </c>
    </row>
    <row r="251" spans="1:7" ht="30" customHeight="1">
      <c r="A251" s="593"/>
      <c r="B251" s="593"/>
      <c r="C251" s="593"/>
      <c r="D251" s="593" t="s">
        <v>384</v>
      </c>
      <c r="E251" s="593"/>
      <c r="F251" s="593"/>
      <c r="G251" s="593" t="s">
        <v>184</v>
      </c>
    </row>
    <row r="252" spans="1:7" ht="30" customHeight="1">
      <c r="A252" s="593"/>
      <c r="B252" s="593"/>
      <c r="C252" s="593"/>
      <c r="D252" s="593" t="s">
        <v>384</v>
      </c>
      <c r="E252" s="593"/>
      <c r="F252" s="593"/>
      <c r="G252" s="593" t="s">
        <v>184</v>
      </c>
    </row>
    <row r="253" spans="1:7" ht="30" customHeight="1">
      <c r="A253" s="593"/>
      <c r="B253" s="593"/>
      <c r="C253" s="593"/>
      <c r="D253" s="593" t="s">
        <v>384</v>
      </c>
      <c r="E253" s="593"/>
      <c r="F253" s="593"/>
      <c r="G253" s="593" t="s">
        <v>184</v>
      </c>
    </row>
    <row r="254" spans="1:7" ht="30" customHeight="1">
      <c r="A254" s="593"/>
      <c r="B254" s="593"/>
      <c r="C254" s="593"/>
      <c r="D254" s="593" t="s">
        <v>384</v>
      </c>
      <c r="E254" s="593"/>
      <c r="F254" s="593"/>
      <c r="G254" s="593" t="s">
        <v>184</v>
      </c>
    </row>
    <row r="255" spans="1:7" ht="30" customHeight="1">
      <c r="A255" s="593"/>
      <c r="B255" s="593"/>
      <c r="C255" s="593"/>
      <c r="D255" s="593" t="s">
        <v>384</v>
      </c>
      <c r="E255" s="593"/>
      <c r="F255" s="593"/>
      <c r="G255" s="593" t="s">
        <v>184</v>
      </c>
    </row>
    <row r="256" spans="1:7" ht="30" customHeight="1">
      <c r="A256" s="593"/>
      <c r="B256" s="593"/>
      <c r="C256" s="593"/>
      <c r="D256" s="593" t="s">
        <v>384</v>
      </c>
      <c r="E256" s="593"/>
      <c r="F256" s="593"/>
      <c r="G256" s="593" t="s">
        <v>184</v>
      </c>
    </row>
    <row r="257" spans="1:7" ht="30" customHeight="1">
      <c r="A257" s="593"/>
      <c r="B257" s="593"/>
      <c r="C257" s="593"/>
      <c r="D257" s="593" t="s">
        <v>384</v>
      </c>
      <c r="E257" s="593"/>
      <c r="F257" s="593"/>
      <c r="G257" s="593" t="s">
        <v>184</v>
      </c>
    </row>
    <row r="258" spans="1:7" ht="30" customHeight="1">
      <c r="A258" s="593"/>
      <c r="B258" s="593"/>
      <c r="C258" s="593"/>
      <c r="D258" s="593" t="s">
        <v>384</v>
      </c>
      <c r="E258" s="593"/>
      <c r="F258" s="593"/>
      <c r="G258" s="593" t="s">
        <v>184</v>
      </c>
    </row>
    <row r="259" spans="1:7" ht="30" customHeight="1">
      <c r="A259" s="593"/>
      <c r="B259" s="593"/>
      <c r="C259" s="593"/>
      <c r="D259" s="593" t="s">
        <v>384</v>
      </c>
      <c r="E259" s="593"/>
      <c r="F259" s="593"/>
      <c r="G259" s="593" t="s">
        <v>184</v>
      </c>
    </row>
    <row r="260" spans="1:7" ht="30" customHeight="1">
      <c r="A260" s="593"/>
      <c r="B260" s="593"/>
      <c r="C260" s="593"/>
      <c r="D260" s="593" t="s">
        <v>384</v>
      </c>
      <c r="E260" s="593"/>
      <c r="F260" s="593"/>
      <c r="G260" s="593" t="s">
        <v>184</v>
      </c>
    </row>
    <row r="261" spans="1:7" ht="30" customHeight="1">
      <c r="A261" s="593"/>
      <c r="B261" s="593"/>
      <c r="C261" s="593"/>
      <c r="D261" s="593" t="s">
        <v>384</v>
      </c>
      <c r="E261" s="593"/>
      <c r="F261" s="593"/>
      <c r="G261" s="593" t="s">
        <v>184</v>
      </c>
    </row>
    <row r="262" spans="1:7" ht="30" customHeight="1">
      <c r="A262" s="593"/>
      <c r="B262" s="593"/>
      <c r="C262" s="593"/>
      <c r="D262" s="593" t="s">
        <v>384</v>
      </c>
      <c r="E262" s="593"/>
      <c r="F262" s="593"/>
      <c r="G262" s="593" t="s">
        <v>184</v>
      </c>
    </row>
    <row r="263" spans="1:7" ht="30" customHeight="1">
      <c r="A263" s="593"/>
      <c r="B263" s="593"/>
      <c r="C263" s="593"/>
      <c r="D263" s="593" t="s">
        <v>384</v>
      </c>
      <c r="E263" s="593"/>
      <c r="F263" s="593"/>
      <c r="G263" s="593" t="s">
        <v>184</v>
      </c>
    </row>
    <row r="264" spans="1:7" ht="30" customHeight="1">
      <c r="A264" s="593"/>
      <c r="B264" s="593"/>
      <c r="C264" s="593"/>
      <c r="D264" s="593" t="s">
        <v>384</v>
      </c>
      <c r="E264" s="593"/>
      <c r="F264" s="593"/>
      <c r="G264" s="593" t="s">
        <v>184</v>
      </c>
    </row>
    <row r="265" spans="1:7" ht="30" customHeight="1">
      <c r="A265" s="593"/>
      <c r="B265" s="593"/>
      <c r="C265" s="593"/>
      <c r="D265" s="593" t="s">
        <v>384</v>
      </c>
      <c r="E265" s="593"/>
      <c r="F265" s="593"/>
      <c r="G265" s="593" t="s">
        <v>184</v>
      </c>
    </row>
    <row r="266" spans="1:7" ht="30" customHeight="1">
      <c r="A266" s="593"/>
      <c r="B266" s="593"/>
      <c r="C266" s="593"/>
      <c r="D266" s="593" t="s">
        <v>384</v>
      </c>
      <c r="E266" s="593"/>
      <c r="F266" s="593"/>
      <c r="G266" s="593" t="s">
        <v>184</v>
      </c>
    </row>
    <row r="267" spans="1:7" ht="30" customHeight="1">
      <c r="A267" s="593"/>
      <c r="B267" s="593"/>
      <c r="C267" s="593"/>
      <c r="D267" s="593" t="s">
        <v>384</v>
      </c>
      <c r="E267" s="593"/>
      <c r="F267" s="593"/>
      <c r="G267" s="593" t="s">
        <v>184</v>
      </c>
    </row>
    <row r="268" spans="1:7" ht="30" customHeight="1">
      <c r="A268" s="593"/>
      <c r="B268" s="593"/>
      <c r="C268" s="593"/>
      <c r="D268" s="593" t="s">
        <v>384</v>
      </c>
      <c r="E268" s="593"/>
      <c r="F268" s="593"/>
      <c r="G268" s="593" t="s">
        <v>184</v>
      </c>
    </row>
    <row r="269" spans="1:7" ht="30" customHeight="1">
      <c r="A269" s="593"/>
      <c r="B269" s="593"/>
      <c r="C269" s="593"/>
      <c r="D269" s="593" t="s">
        <v>384</v>
      </c>
      <c r="E269" s="593"/>
      <c r="F269" s="593"/>
      <c r="G269" s="593" t="s">
        <v>184</v>
      </c>
    </row>
    <row r="270" spans="1:7" ht="30" customHeight="1">
      <c r="A270" s="593"/>
      <c r="B270" s="593"/>
      <c r="C270" s="593"/>
      <c r="D270" s="593" t="s">
        <v>384</v>
      </c>
      <c r="E270" s="593"/>
      <c r="F270" s="593"/>
      <c r="G270" s="593" t="s">
        <v>184</v>
      </c>
    </row>
    <row r="271" spans="1:7" ht="30" customHeight="1">
      <c r="A271" s="593"/>
      <c r="B271" s="593"/>
      <c r="C271" s="593"/>
      <c r="D271" s="593" t="s">
        <v>384</v>
      </c>
      <c r="E271" s="593"/>
      <c r="F271" s="593"/>
      <c r="G271" s="593" t="s">
        <v>184</v>
      </c>
    </row>
    <row r="272" spans="1:7" ht="30" customHeight="1">
      <c r="A272" s="593"/>
      <c r="B272" s="593"/>
      <c r="C272" s="593"/>
      <c r="D272" s="593" t="s">
        <v>384</v>
      </c>
      <c r="E272" s="593"/>
      <c r="F272" s="593"/>
      <c r="G272" s="593" t="s">
        <v>184</v>
      </c>
    </row>
    <row r="273" spans="1:7" ht="30" customHeight="1">
      <c r="A273" s="593"/>
      <c r="B273" s="593"/>
      <c r="C273" s="593"/>
      <c r="D273" s="593" t="s">
        <v>384</v>
      </c>
      <c r="E273" s="593"/>
      <c r="F273" s="593"/>
      <c r="G273" s="593" t="s">
        <v>184</v>
      </c>
    </row>
    <row r="274" spans="1:7" ht="30" customHeight="1">
      <c r="A274" s="593"/>
      <c r="B274" s="593"/>
      <c r="C274" s="593"/>
      <c r="D274" s="593" t="s">
        <v>384</v>
      </c>
      <c r="E274" s="593"/>
      <c r="F274" s="593"/>
      <c r="G274" s="593" t="s">
        <v>184</v>
      </c>
    </row>
    <row r="275" spans="1:7" ht="30" customHeight="1">
      <c r="A275" s="593"/>
      <c r="B275" s="593"/>
      <c r="C275" s="593"/>
      <c r="D275" s="593" t="s">
        <v>384</v>
      </c>
      <c r="E275" s="593"/>
      <c r="F275" s="593"/>
      <c r="G275" s="593" t="s">
        <v>184</v>
      </c>
    </row>
    <row r="276" spans="1:7" ht="30" customHeight="1">
      <c r="A276" s="593"/>
      <c r="B276" s="593"/>
      <c r="C276" s="593"/>
      <c r="D276" s="593" t="s">
        <v>384</v>
      </c>
      <c r="E276" s="593"/>
      <c r="F276" s="593"/>
      <c r="G276" s="593" t="s">
        <v>184</v>
      </c>
    </row>
    <row r="277" spans="1:7" ht="30" customHeight="1">
      <c r="A277" s="593"/>
      <c r="B277" s="593"/>
      <c r="C277" s="593"/>
      <c r="D277" s="593" t="s">
        <v>384</v>
      </c>
      <c r="E277" s="593"/>
      <c r="F277" s="593"/>
      <c r="G277" s="593" t="s">
        <v>184</v>
      </c>
    </row>
    <row r="278" spans="1:7" ht="30" customHeight="1">
      <c r="A278" s="593"/>
      <c r="B278" s="593"/>
      <c r="C278" s="593"/>
      <c r="D278" s="593" t="s">
        <v>384</v>
      </c>
      <c r="E278" s="593"/>
      <c r="F278" s="593"/>
      <c r="G278" s="593" t="s">
        <v>184</v>
      </c>
    </row>
    <row r="279" spans="1:7" ht="30" customHeight="1">
      <c r="A279" s="593"/>
      <c r="B279" s="593"/>
      <c r="C279" s="593"/>
      <c r="D279" s="593" t="s">
        <v>384</v>
      </c>
      <c r="E279" s="593"/>
      <c r="F279" s="593"/>
      <c r="G279" s="593" t="s">
        <v>184</v>
      </c>
    </row>
    <row r="280" spans="1:7" ht="30" customHeight="1">
      <c r="A280" s="593"/>
      <c r="B280" s="593"/>
      <c r="C280" s="593"/>
      <c r="D280" s="593" t="s">
        <v>384</v>
      </c>
      <c r="E280" s="593"/>
      <c r="F280" s="593"/>
      <c r="G280" s="593" t="s">
        <v>184</v>
      </c>
    </row>
    <row r="281" spans="1:7" ht="30" customHeight="1">
      <c r="A281" s="593"/>
      <c r="B281" s="593"/>
      <c r="C281" s="593"/>
      <c r="D281" s="593" t="s">
        <v>384</v>
      </c>
      <c r="E281" s="593"/>
      <c r="F281" s="593"/>
      <c r="G281" s="593" t="s">
        <v>184</v>
      </c>
    </row>
    <row r="282" spans="1:7" ht="30" customHeight="1">
      <c r="A282" s="593"/>
      <c r="B282" s="593"/>
      <c r="C282" s="593"/>
      <c r="D282" s="593" t="s">
        <v>384</v>
      </c>
      <c r="E282" s="593"/>
      <c r="F282" s="593"/>
      <c r="G282" s="593" t="s">
        <v>184</v>
      </c>
    </row>
    <row r="283" spans="1:7" ht="30" customHeight="1">
      <c r="A283" s="593"/>
      <c r="B283" s="593"/>
      <c r="C283" s="593"/>
      <c r="D283" s="593" t="s">
        <v>384</v>
      </c>
      <c r="E283" s="593"/>
      <c r="F283" s="593"/>
      <c r="G283" s="593" t="s">
        <v>184</v>
      </c>
    </row>
    <row r="284" spans="1:7" ht="30" customHeight="1">
      <c r="A284" s="593"/>
      <c r="B284" s="593"/>
      <c r="C284" s="593"/>
      <c r="D284" s="593" t="s">
        <v>384</v>
      </c>
      <c r="E284" s="593"/>
      <c r="F284" s="593"/>
      <c r="G284" s="593" t="s">
        <v>184</v>
      </c>
    </row>
    <row r="285" spans="1:7" ht="30" customHeight="1">
      <c r="A285" s="593"/>
      <c r="B285" s="593"/>
      <c r="C285" s="593"/>
      <c r="D285" s="593" t="s">
        <v>384</v>
      </c>
      <c r="E285" s="593"/>
      <c r="F285" s="593"/>
      <c r="G285" s="593" t="s">
        <v>184</v>
      </c>
    </row>
    <row r="286" spans="1:7" ht="30" customHeight="1">
      <c r="A286" s="593"/>
      <c r="B286" s="593"/>
      <c r="C286" s="593"/>
      <c r="D286" s="593" t="s">
        <v>384</v>
      </c>
      <c r="E286" s="593"/>
      <c r="F286" s="593"/>
      <c r="G286" s="593" t="s">
        <v>184</v>
      </c>
    </row>
    <row r="287" spans="1:7" ht="30" customHeight="1">
      <c r="A287" s="593"/>
      <c r="B287" s="593"/>
      <c r="C287" s="593"/>
      <c r="D287" s="593" t="s">
        <v>384</v>
      </c>
      <c r="E287" s="593"/>
      <c r="F287" s="593"/>
      <c r="G287" s="593" t="s">
        <v>184</v>
      </c>
    </row>
    <row r="288" spans="1:7" ht="30" customHeight="1">
      <c r="A288" s="593"/>
      <c r="B288" s="593"/>
      <c r="C288" s="593"/>
      <c r="D288" s="593" t="s">
        <v>384</v>
      </c>
      <c r="E288" s="593"/>
      <c r="F288" s="593"/>
      <c r="G288" s="593" t="s">
        <v>184</v>
      </c>
    </row>
    <row r="289" spans="1:7" ht="30" customHeight="1">
      <c r="A289" s="593"/>
      <c r="B289" s="593"/>
      <c r="C289" s="593"/>
      <c r="D289" s="593" t="s">
        <v>384</v>
      </c>
      <c r="E289" s="593"/>
      <c r="F289" s="593"/>
      <c r="G289" s="593" t="s">
        <v>184</v>
      </c>
    </row>
    <row r="290" spans="1:7" ht="30" customHeight="1">
      <c r="A290" s="593"/>
      <c r="B290" s="593"/>
      <c r="C290" s="593"/>
      <c r="D290" s="593" t="s">
        <v>384</v>
      </c>
      <c r="E290" s="593"/>
      <c r="F290" s="593"/>
      <c r="G290" s="593" t="s">
        <v>184</v>
      </c>
    </row>
    <row r="291" spans="1:7" ht="30" customHeight="1">
      <c r="A291" s="593"/>
      <c r="B291" s="593"/>
      <c r="C291" s="593"/>
      <c r="D291" s="593" t="s">
        <v>384</v>
      </c>
      <c r="E291" s="593"/>
      <c r="F291" s="593"/>
      <c r="G291" s="593" t="s">
        <v>184</v>
      </c>
    </row>
    <row r="292" spans="1:7" ht="30" customHeight="1">
      <c r="A292" s="593"/>
      <c r="B292" s="593"/>
      <c r="C292" s="593"/>
      <c r="D292" s="593" t="s">
        <v>384</v>
      </c>
      <c r="E292" s="593"/>
      <c r="F292" s="593"/>
      <c r="G292" s="593" t="s">
        <v>184</v>
      </c>
    </row>
    <row r="293" spans="1:7" ht="30" customHeight="1">
      <c r="A293" s="593"/>
      <c r="B293" s="593"/>
      <c r="C293" s="593"/>
      <c r="D293" s="593" t="s">
        <v>384</v>
      </c>
      <c r="E293" s="593"/>
      <c r="F293" s="593"/>
      <c r="G293" s="593" t="s">
        <v>184</v>
      </c>
    </row>
    <row r="294" spans="1:7" ht="30" customHeight="1">
      <c r="A294" s="593"/>
      <c r="B294" s="593"/>
      <c r="C294" s="593"/>
      <c r="D294" s="593" t="s">
        <v>384</v>
      </c>
      <c r="E294" s="593"/>
      <c r="F294" s="593"/>
      <c r="G294" s="593" t="s">
        <v>184</v>
      </c>
    </row>
    <row r="295" spans="1:7" ht="30" customHeight="1">
      <c r="A295" s="593"/>
      <c r="B295" s="593"/>
      <c r="C295" s="593"/>
      <c r="D295" s="593" t="s">
        <v>384</v>
      </c>
      <c r="E295" s="593"/>
      <c r="F295" s="593"/>
      <c r="G295" s="593" t="s">
        <v>184</v>
      </c>
    </row>
    <row r="296" spans="1:7" ht="30" customHeight="1">
      <c r="A296" s="593"/>
      <c r="B296" s="593"/>
      <c r="C296" s="593"/>
      <c r="D296" s="593" t="s">
        <v>384</v>
      </c>
      <c r="E296" s="593"/>
      <c r="F296" s="593"/>
      <c r="G296" s="593" t="s">
        <v>184</v>
      </c>
    </row>
    <row r="297" spans="1:7" ht="30" customHeight="1">
      <c r="A297" s="593"/>
      <c r="B297" s="593"/>
      <c r="C297" s="593"/>
      <c r="D297" s="593" t="s">
        <v>384</v>
      </c>
      <c r="E297" s="593"/>
      <c r="F297" s="593"/>
      <c r="G297" s="593" t="s">
        <v>184</v>
      </c>
    </row>
    <row r="298" spans="1:7" ht="30" customHeight="1">
      <c r="A298" s="593"/>
      <c r="B298" s="593"/>
      <c r="C298" s="593"/>
      <c r="D298" s="593" t="s">
        <v>384</v>
      </c>
      <c r="E298" s="593"/>
      <c r="F298" s="593"/>
      <c r="G298" s="593" t="s">
        <v>184</v>
      </c>
    </row>
    <row r="299" spans="1:7" ht="30" customHeight="1">
      <c r="A299" s="593"/>
      <c r="B299" s="593"/>
      <c r="C299" s="593"/>
      <c r="D299" s="593" t="s">
        <v>384</v>
      </c>
      <c r="E299" s="593"/>
      <c r="F299" s="593"/>
      <c r="G299" s="593" t="s">
        <v>184</v>
      </c>
    </row>
    <row r="300" spans="1:7" ht="30" customHeight="1">
      <c r="A300" s="593"/>
      <c r="B300" s="593"/>
      <c r="C300" s="593"/>
      <c r="D300" s="593" t="s">
        <v>384</v>
      </c>
      <c r="E300" s="593"/>
      <c r="F300" s="593"/>
      <c r="G300" s="593" t="s">
        <v>184</v>
      </c>
    </row>
    <row r="301" spans="1:7" ht="30" customHeight="1">
      <c r="A301" s="593"/>
      <c r="B301" s="593"/>
      <c r="C301" s="593"/>
      <c r="D301" s="593" t="s">
        <v>384</v>
      </c>
      <c r="E301" s="593"/>
      <c r="F301" s="593"/>
      <c r="G301" s="593" t="s">
        <v>184</v>
      </c>
    </row>
    <row r="302" spans="1:7" ht="30" customHeight="1">
      <c r="A302" s="593"/>
      <c r="B302" s="593"/>
      <c r="C302" s="593"/>
      <c r="D302" s="593" t="s">
        <v>384</v>
      </c>
      <c r="E302" s="593"/>
      <c r="F302" s="593"/>
      <c r="G302" s="593" t="s">
        <v>184</v>
      </c>
    </row>
    <row r="303" spans="1:7" ht="30" customHeight="1">
      <c r="A303" s="593"/>
      <c r="B303" s="593"/>
      <c r="C303" s="593"/>
      <c r="D303" s="593" t="s">
        <v>384</v>
      </c>
      <c r="E303" s="593"/>
      <c r="F303" s="593"/>
      <c r="G303" s="593" t="s">
        <v>184</v>
      </c>
    </row>
    <row r="304" spans="1:7" ht="30" customHeight="1">
      <c r="A304" s="593"/>
      <c r="B304" s="593"/>
      <c r="C304" s="593"/>
      <c r="D304" s="593" t="s">
        <v>384</v>
      </c>
      <c r="E304" s="593"/>
      <c r="F304" s="593"/>
      <c r="G304" s="593" t="s">
        <v>184</v>
      </c>
    </row>
    <row r="305" spans="1:7" ht="30" customHeight="1">
      <c r="A305" s="593"/>
      <c r="B305" s="593"/>
      <c r="C305" s="593"/>
      <c r="D305" s="593" t="s">
        <v>384</v>
      </c>
      <c r="E305" s="593"/>
      <c r="F305" s="593"/>
      <c r="G305" s="593" t="s">
        <v>184</v>
      </c>
    </row>
    <row r="306" spans="1:7" ht="30" customHeight="1">
      <c r="A306" s="593"/>
      <c r="B306" s="593"/>
      <c r="C306" s="593"/>
      <c r="D306" s="593" t="s">
        <v>384</v>
      </c>
      <c r="E306" s="593"/>
      <c r="F306" s="593"/>
      <c r="G306" s="593" t="s">
        <v>184</v>
      </c>
    </row>
    <row r="307" spans="1:7" ht="30" customHeight="1">
      <c r="A307" s="593"/>
      <c r="B307" s="593"/>
      <c r="C307" s="593"/>
      <c r="D307" s="593" t="s">
        <v>384</v>
      </c>
      <c r="E307" s="593"/>
      <c r="F307" s="593"/>
      <c r="G307" s="593" t="s">
        <v>184</v>
      </c>
    </row>
    <row r="308" spans="1:7" ht="30" customHeight="1">
      <c r="A308" s="593"/>
      <c r="B308" s="593"/>
      <c r="C308" s="593"/>
      <c r="D308" s="593" t="s">
        <v>384</v>
      </c>
      <c r="E308" s="593"/>
      <c r="F308" s="593"/>
      <c r="G308" s="593" t="s">
        <v>184</v>
      </c>
    </row>
    <row r="309" spans="1:7" ht="30" customHeight="1">
      <c r="A309" s="593"/>
      <c r="B309" s="593"/>
      <c r="C309" s="593"/>
      <c r="D309" s="593" t="s">
        <v>384</v>
      </c>
      <c r="E309" s="593"/>
      <c r="F309" s="593"/>
      <c r="G309" s="593" t="s">
        <v>184</v>
      </c>
    </row>
    <row r="310" spans="1:7" ht="30" customHeight="1">
      <c r="A310" s="593"/>
      <c r="B310" s="593"/>
      <c r="C310" s="593"/>
      <c r="D310" s="593" t="s">
        <v>384</v>
      </c>
      <c r="E310" s="593"/>
      <c r="F310" s="593"/>
      <c r="G310" s="593" t="s">
        <v>184</v>
      </c>
    </row>
    <row r="311" spans="1:7" ht="30" customHeight="1">
      <c r="A311" s="593"/>
      <c r="B311" s="593"/>
      <c r="C311" s="593"/>
      <c r="D311" s="593" t="s">
        <v>384</v>
      </c>
      <c r="E311" s="593"/>
      <c r="F311" s="593"/>
      <c r="G311" s="593" t="s">
        <v>184</v>
      </c>
    </row>
    <row r="312" spans="1:7" ht="30" customHeight="1">
      <c r="A312" s="593"/>
      <c r="B312" s="593"/>
      <c r="C312" s="593"/>
      <c r="D312" s="593" t="s">
        <v>384</v>
      </c>
      <c r="E312" s="593"/>
      <c r="F312" s="593"/>
      <c r="G312" s="593" t="s">
        <v>184</v>
      </c>
    </row>
    <row r="313" spans="1:7" ht="30" customHeight="1">
      <c r="A313" s="593"/>
      <c r="B313" s="593"/>
      <c r="C313" s="593"/>
      <c r="D313" s="593" t="s">
        <v>384</v>
      </c>
      <c r="E313" s="593"/>
      <c r="F313" s="593"/>
      <c r="G313" s="593" t="s">
        <v>184</v>
      </c>
    </row>
    <row r="314" spans="1:7" ht="30" customHeight="1">
      <c r="A314" s="593"/>
      <c r="B314" s="593"/>
      <c r="C314" s="593"/>
      <c r="D314" s="593" t="s">
        <v>384</v>
      </c>
      <c r="E314" s="593"/>
      <c r="F314" s="593"/>
      <c r="G314" s="593" t="s">
        <v>184</v>
      </c>
    </row>
    <row r="315" spans="1:7" ht="30" customHeight="1">
      <c r="A315" s="593"/>
      <c r="B315" s="593"/>
      <c r="C315" s="593"/>
      <c r="D315" s="593" t="s">
        <v>384</v>
      </c>
      <c r="E315" s="593"/>
      <c r="F315" s="593"/>
      <c r="G315" s="593" t="s">
        <v>184</v>
      </c>
    </row>
    <row r="316" spans="1:7" ht="30" customHeight="1">
      <c r="A316" s="593"/>
      <c r="B316" s="593"/>
      <c r="C316" s="593"/>
      <c r="D316" s="593" t="s">
        <v>384</v>
      </c>
      <c r="E316" s="593"/>
      <c r="F316" s="593"/>
      <c r="G316" s="593" t="s">
        <v>184</v>
      </c>
    </row>
    <row r="317" spans="1:7" ht="30" customHeight="1">
      <c r="A317" s="593"/>
      <c r="B317" s="593"/>
      <c r="C317" s="593"/>
      <c r="D317" s="593" t="s">
        <v>384</v>
      </c>
      <c r="E317" s="593"/>
      <c r="F317" s="593"/>
      <c r="G317" s="593" t="s">
        <v>184</v>
      </c>
    </row>
    <row r="318" spans="1:7" ht="30" customHeight="1">
      <c r="A318" s="593"/>
      <c r="B318" s="593"/>
      <c r="C318" s="593"/>
      <c r="D318" s="593" t="s">
        <v>384</v>
      </c>
      <c r="E318" s="593"/>
      <c r="F318" s="593"/>
      <c r="G318" s="593" t="s">
        <v>184</v>
      </c>
    </row>
    <row r="319" spans="1:7" ht="30" customHeight="1">
      <c r="A319" s="593"/>
      <c r="B319" s="593"/>
      <c r="C319" s="593"/>
      <c r="D319" s="593" t="s">
        <v>384</v>
      </c>
      <c r="E319" s="593"/>
      <c r="F319" s="593"/>
      <c r="G319" s="593" t="s">
        <v>184</v>
      </c>
    </row>
    <row r="320" spans="1:7" ht="30" customHeight="1">
      <c r="A320" s="593"/>
      <c r="B320" s="593"/>
      <c r="C320" s="593"/>
      <c r="D320" s="593" t="s">
        <v>384</v>
      </c>
      <c r="E320" s="593"/>
      <c r="F320" s="593"/>
      <c r="G320" s="593" t="s">
        <v>184</v>
      </c>
    </row>
    <row r="321" spans="1:7" ht="30" customHeight="1">
      <c r="A321" s="593"/>
      <c r="B321" s="593"/>
      <c r="C321" s="593"/>
      <c r="D321" s="593" t="s">
        <v>384</v>
      </c>
      <c r="E321" s="593"/>
      <c r="F321" s="593"/>
      <c r="G321" s="593" t="s">
        <v>184</v>
      </c>
    </row>
    <row r="322" spans="1:7" ht="30" customHeight="1">
      <c r="A322" s="593"/>
      <c r="B322" s="593"/>
      <c r="C322" s="593"/>
      <c r="D322" s="593" t="s">
        <v>384</v>
      </c>
      <c r="E322" s="593"/>
      <c r="F322" s="593"/>
      <c r="G322" s="593" t="s">
        <v>184</v>
      </c>
    </row>
    <row r="323" spans="1:7" ht="30" customHeight="1">
      <c r="A323" s="593"/>
      <c r="B323" s="593"/>
      <c r="C323" s="593"/>
      <c r="D323" s="593" t="s">
        <v>384</v>
      </c>
      <c r="E323" s="593"/>
      <c r="F323" s="593"/>
      <c r="G323" s="593" t="s">
        <v>184</v>
      </c>
    </row>
    <row r="324" spans="1:7" ht="30" customHeight="1">
      <c r="A324" s="593"/>
      <c r="B324" s="593"/>
      <c r="C324" s="593"/>
      <c r="D324" s="593" t="s">
        <v>384</v>
      </c>
      <c r="E324" s="593"/>
      <c r="F324" s="593"/>
      <c r="G324" s="593" t="s">
        <v>184</v>
      </c>
    </row>
    <row r="325" spans="1:7" ht="30" customHeight="1">
      <c r="A325" s="593"/>
      <c r="B325" s="593"/>
      <c r="C325" s="593"/>
      <c r="D325" s="593" t="s">
        <v>384</v>
      </c>
      <c r="E325" s="593"/>
      <c r="F325" s="593"/>
      <c r="G325" s="593" t="s">
        <v>184</v>
      </c>
    </row>
    <row r="326" spans="1:7" ht="30" customHeight="1">
      <c r="A326" s="593"/>
      <c r="B326" s="593"/>
      <c r="C326" s="593"/>
      <c r="D326" s="593" t="s">
        <v>384</v>
      </c>
      <c r="E326" s="593"/>
      <c r="F326" s="593"/>
      <c r="G326" s="593" t="s">
        <v>184</v>
      </c>
    </row>
    <row r="327" spans="1:7" ht="30" customHeight="1">
      <c r="A327" s="593"/>
      <c r="B327" s="593"/>
      <c r="C327" s="593"/>
      <c r="D327" s="593" t="s">
        <v>384</v>
      </c>
      <c r="E327" s="593"/>
      <c r="F327" s="593"/>
      <c r="G327" s="593" t="s">
        <v>184</v>
      </c>
    </row>
    <row r="328" spans="1:7" ht="30" customHeight="1">
      <c r="A328" s="593"/>
      <c r="B328" s="593"/>
      <c r="C328" s="593"/>
      <c r="D328" s="593" t="s">
        <v>384</v>
      </c>
      <c r="E328" s="593"/>
      <c r="F328" s="593"/>
      <c r="G328" s="593" t="s">
        <v>184</v>
      </c>
    </row>
    <row r="329" spans="1:7" ht="30" customHeight="1">
      <c r="A329" s="593"/>
      <c r="B329" s="593"/>
      <c r="C329" s="593"/>
      <c r="D329" s="593" t="s">
        <v>384</v>
      </c>
      <c r="E329" s="593"/>
      <c r="F329" s="593"/>
      <c r="G329" s="593" t="s">
        <v>184</v>
      </c>
    </row>
    <row r="330" spans="1:7" ht="30" customHeight="1">
      <c r="A330" s="593"/>
      <c r="B330" s="593"/>
      <c r="C330" s="593"/>
      <c r="D330" s="593" t="s">
        <v>384</v>
      </c>
      <c r="E330" s="593"/>
      <c r="F330" s="593"/>
      <c r="G330" s="593" t="s">
        <v>184</v>
      </c>
    </row>
    <row r="331" spans="1:7" ht="30" customHeight="1">
      <c r="A331" s="593"/>
      <c r="B331" s="593"/>
      <c r="C331" s="593"/>
      <c r="D331" s="593" t="s">
        <v>384</v>
      </c>
      <c r="E331" s="593"/>
      <c r="F331" s="593"/>
      <c r="G331" s="593" t="s">
        <v>184</v>
      </c>
    </row>
    <row r="332" spans="1:7" ht="30" customHeight="1">
      <c r="A332" s="593"/>
      <c r="B332" s="593"/>
      <c r="C332" s="593"/>
      <c r="D332" s="593" t="s">
        <v>384</v>
      </c>
      <c r="E332" s="593"/>
      <c r="F332" s="593"/>
      <c r="G332" s="593" t="s">
        <v>184</v>
      </c>
    </row>
    <row r="333" spans="1:7" ht="30" customHeight="1">
      <c r="A333" s="593"/>
      <c r="B333" s="593"/>
      <c r="C333" s="593"/>
      <c r="D333" s="593" t="s">
        <v>384</v>
      </c>
      <c r="E333" s="593"/>
      <c r="F333" s="593"/>
      <c r="G333" s="593" t="s">
        <v>184</v>
      </c>
    </row>
    <row r="334" spans="1:7" ht="30" customHeight="1">
      <c r="A334" s="593"/>
      <c r="B334" s="593"/>
      <c r="C334" s="593"/>
      <c r="D334" s="593" t="s">
        <v>384</v>
      </c>
      <c r="E334" s="593"/>
      <c r="F334" s="593"/>
      <c r="G334" s="593" t="s">
        <v>184</v>
      </c>
    </row>
    <row r="335" spans="1:7" ht="30" customHeight="1">
      <c r="A335" s="593"/>
      <c r="B335" s="593"/>
      <c r="C335" s="593"/>
      <c r="D335" s="593" t="s">
        <v>384</v>
      </c>
      <c r="E335" s="593"/>
      <c r="F335" s="593"/>
      <c r="G335" s="593" t="s">
        <v>184</v>
      </c>
    </row>
    <row r="336" spans="1:7" ht="30" customHeight="1">
      <c r="A336" s="593"/>
      <c r="B336" s="593"/>
      <c r="C336" s="593"/>
      <c r="D336" s="593" t="s">
        <v>384</v>
      </c>
      <c r="E336" s="593"/>
      <c r="F336" s="593"/>
      <c r="G336" s="593" t="s">
        <v>184</v>
      </c>
    </row>
    <row r="337" spans="1:7" ht="30" customHeight="1">
      <c r="A337" s="593"/>
      <c r="B337" s="593"/>
      <c r="C337" s="593"/>
      <c r="D337" s="593" t="s">
        <v>384</v>
      </c>
      <c r="E337" s="593"/>
      <c r="F337" s="593"/>
      <c r="G337" s="593" t="s">
        <v>184</v>
      </c>
    </row>
    <row r="338" spans="1:7" ht="30" customHeight="1">
      <c r="A338" s="593"/>
      <c r="B338" s="593"/>
      <c r="C338" s="593"/>
      <c r="D338" s="593" t="s">
        <v>384</v>
      </c>
      <c r="E338" s="593"/>
      <c r="F338" s="593"/>
      <c r="G338" s="593" t="s">
        <v>184</v>
      </c>
    </row>
    <row r="339" spans="1:7" ht="30" customHeight="1">
      <c r="A339" s="593"/>
      <c r="B339" s="593"/>
      <c r="C339" s="593"/>
      <c r="D339" s="593" t="s">
        <v>384</v>
      </c>
      <c r="E339" s="593"/>
      <c r="F339" s="593"/>
      <c r="G339" s="593" t="s">
        <v>184</v>
      </c>
    </row>
    <row r="340" spans="1:7" ht="30" customHeight="1">
      <c r="A340" s="593"/>
      <c r="B340" s="593"/>
      <c r="C340" s="593"/>
      <c r="D340" s="593" t="s">
        <v>384</v>
      </c>
      <c r="E340" s="593"/>
      <c r="F340" s="593"/>
      <c r="G340" s="593" t="s">
        <v>184</v>
      </c>
    </row>
    <row r="341" spans="1:7" ht="30" customHeight="1">
      <c r="A341" s="593"/>
      <c r="B341" s="593"/>
      <c r="C341" s="593"/>
      <c r="D341" s="593" t="s">
        <v>384</v>
      </c>
      <c r="E341" s="593"/>
      <c r="F341" s="593"/>
      <c r="G341" s="593" t="s">
        <v>184</v>
      </c>
    </row>
    <row r="342" spans="1:7" ht="30" customHeight="1">
      <c r="A342" s="593"/>
      <c r="B342" s="593"/>
      <c r="C342" s="593"/>
      <c r="D342" s="593" t="s">
        <v>384</v>
      </c>
      <c r="E342" s="593"/>
      <c r="F342" s="593"/>
      <c r="G342" s="593" t="s">
        <v>184</v>
      </c>
    </row>
    <row r="343" spans="1:7" ht="30" customHeight="1">
      <c r="A343" s="593"/>
      <c r="B343" s="593"/>
      <c r="C343" s="593"/>
      <c r="D343" s="593" t="s">
        <v>384</v>
      </c>
      <c r="E343" s="593"/>
      <c r="F343" s="593"/>
      <c r="G343" s="593" t="s">
        <v>184</v>
      </c>
    </row>
    <row r="344" spans="1:7" ht="30" customHeight="1">
      <c r="A344" s="593"/>
      <c r="B344" s="593"/>
      <c r="C344" s="593"/>
      <c r="D344" s="593" t="s">
        <v>384</v>
      </c>
      <c r="E344" s="593"/>
      <c r="F344" s="593"/>
      <c r="G344" s="593" t="s">
        <v>184</v>
      </c>
    </row>
    <row r="345" spans="1:7" ht="30" customHeight="1">
      <c r="A345" s="593"/>
      <c r="B345" s="593"/>
      <c r="C345" s="593"/>
      <c r="D345" s="593" t="s">
        <v>384</v>
      </c>
      <c r="E345" s="593"/>
      <c r="F345" s="593"/>
      <c r="G345" s="593" t="s">
        <v>184</v>
      </c>
    </row>
    <row r="346" spans="1:7" ht="30" customHeight="1">
      <c r="A346" s="593"/>
      <c r="B346" s="593"/>
      <c r="C346" s="593"/>
      <c r="D346" s="593" t="s">
        <v>384</v>
      </c>
      <c r="E346" s="593"/>
      <c r="F346" s="593"/>
      <c r="G346" s="593" t="s">
        <v>184</v>
      </c>
    </row>
    <row r="347" spans="1:7" ht="30" customHeight="1">
      <c r="A347" s="593"/>
      <c r="B347" s="593"/>
      <c r="C347" s="593"/>
      <c r="D347" s="593" t="s">
        <v>384</v>
      </c>
      <c r="E347" s="593"/>
      <c r="F347" s="593"/>
      <c r="G347" s="593" t="s">
        <v>184</v>
      </c>
    </row>
    <row r="348" spans="1:7" ht="30" customHeight="1">
      <c r="A348" s="593"/>
      <c r="B348" s="593"/>
      <c r="C348" s="593"/>
      <c r="D348" s="593" t="s">
        <v>384</v>
      </c>
      <c r="E348" s="593"/>
      <c r="F348" s="593"/>
      <c r="G348" s="593" t="s">
        <v>184</v>
      </c>
    </row>
    <row r="349" spans="1:7" ht="30" customHeight="1">
      <c r="A349" s="593"/>
      <c r="B349" s="593"/>
      <c r="C349" s="593"/>
      <c r="D349" s="593" t="s">
        <v>384</v>
      </c>
      <c r="E349" s="593"/>
      <c r="F349" s="593"/>
      <c r="G349" s="593" t="s">
        <v>184</v>
      </c>
    </row>
    <row r="350" spans="1:7" ht="30" customHeight="1">
      <c r="A350" s="593"/>
      <c r="B350" s="593"/>
      <c r="C350" s="593"/>
      <c r="D350" s="593" t="s">
        <v>384</v>
      </c>
      <c r="E350" s="593"/>
      <c r="F350" s="593"/>
      <c r="G350" s="593" t="s">
        <v>184</v>
      </c>
    </row>
    <row r="351" spans="1:7" ht="30" customHeight="1">
      <c r="A351" s="593"/>
      <c r="B351" s="593"/>
      <c r="C351" s="593"/>
      <c r="D351" s="593" t="s">
        <v>384</v>
      </c>
      <c r="E351" s="593"/>
      <c r="F351" s="593"/>
      <c r="G351" s="593" t="s">
        <v>184</v>
      </c>
    </row>
    <row r="352" spans="1:7" ht="30" customHeight="1">
      <c r="A352" s="593"/>
      <c r="B352" s="593"/>
      <c r="C352" s="593"/>
      <c r="D352" s="593" t="s">
        <v>384</v>
      </c>
      <c r="E352" s="593"/>
      <c r="F352" s="593"/>
      <c r="G352" s="593" t="s">
        <v>184</v>
      </c>
    </row>
    <row r="353" spans="1:7" ht="30" customHeight="1">
      <c r="A353" s="593"/>
      <c r="B353" s="593"/>
      <c r="C353" s="593"/>
      <c r="D353" s="593" t="s">
        <v>384</v>
      </c>
      <c r="E353" s="593"/>
      <c r="F353" s="593"/>
      <c r="G353" s="593" t="s">
        <v>184</v>
      </c>
    </row>
    <row r="354" spans="1:7" ht="30" customHeight="1">
      <c r="A354" s="593"/>
      <c r="B354" s="593"/>
      <c r="C354" s="593"/>
      <c r="D354" s="593" t="s">
        <v>384</v>
      </c>
      <c r="E354" s="593"/>
      <c r="F354" s="593"/>
      <c r="G354" s="593" t="s">
        <v>184</v>
      </c>
    </row>
    <row r="355" spans="1:7" ht="30" customHeight="1">
      <c r="A355" s="593"/>
      <c r="B355" s="593"/>
      <c r="C355" s="593"/>
      <c r="D355" s="593" t="s">
        <v>384</v>
      </c>
      <c r="E355" s="593"/>
      <c r="F355" s="593"/>
      <c r="G355" s="593" t="s">
        <v>184</v>
      </c>
    </row>
    <row r="356" spans="1:7" ht="30" customHeight="1">
      <c r="A356" s="593"/>
      <c r="B356" s="593"/>
      <c r="C356" s="593"/>
      <c r="D356" s="593" t="s">
        <v>384</v>
      </c>
      <c r="E356" s="593"/>
      <c r="F356" s="593"/>
      <c r="G356" s="593" t="s">
        <v>184</v>
      </c>
    </row>
    <row r="357" spans="1:7" ht="30" customHeight="1">
      <c r="A357" s="593"/>
      <c r="B357" s="593"/>
      <c r="C357" s="593"/>
      <c r="D357" s="593" t="s">
        <v>384</v>
      </c>
      <c r="E357" s="593"/>
      <c r="F357" s="593"/>
      <c r="G357" s="593" t="s">
        <v>184</v>
      </c>
    </row>
    <row r="358" spans="1:7" ht="30" customHeight="1">
      <c r="A358" s="593"/>
      <c r="B358" s="593"/>
      <c r="C358" s="593"/>
      <c r="D358" s="593" t="s">
        <v>384</v>
      </c>
      <c r="E358" s="593"/>
      <c r="F358" s="593"/>
      <c r="G358" s="593" t="s">
        <v>184</v>
      </c>
    </row>
    <row r="359" spans="1:7" ht="30" customHeight="1">
      <c r="A359" s="593"/>
      <c r="B359" s="593"/>
      <c r="C359" s="593"/>
      <c r="D359" s="593" t="s">
        <v>384</v>
      </c>
      <c r="E359" s="593"/>
      <c r="F359" s="593"/>
      <c r="G359" s="593" t="s">
        <v>184</v>
      </c>
    </row>
    <row r="360" spans="1:7" ht="30" customHeight="1">
      <c r="A360" s="593"/>
      <c r="B360" s="593"/>
      <c r="C360" s="593"/>
      <c r="D360" s="593" t="s">
        <v>384</v>
      </c>
      <c r="E360" s="593"/>
      <c r="F360" s="593"/>
      <c r="G360" s="593" t="s">
        <v>184</v>
      </c>
    </row>
    <row r="361" spans="1:7" ht="30" customHeight="1">
      <c r="A361" s="593"/>
      <c r="B361" s="593"/>
      <c r="C361" s="593"/>
      <c r="D361" s="593" t="s">
        <v>384</v>
      </c>
      <c r="E361" s="593"/>
      <c r="F361" s="593"/>
      <c r="G361" s="593" t="s">
        <v>184</v>
      </c>
    </row>
    <row r="362" spans="1:7" ht="30" customHeight="1">
      <c r="A362" s="593"/>
      <c r="B362" s="593"/>
      <c r="C362" s="593"/>
      <c r="D362" s="593" t="s">
        <v>384</v>
      </c>
      <c r="E362" s="593"/>
      <c r="F362" s="593"/>
      <c r="G362" s="593" t="s">
        <v>184</v>
      </c>
    </row>
    <row r="363" spans="1:7" ht="30" customHeight="1">
      <c r="A363" s="593"/>
      <c r="B363" s="593"/>
      <c r="C363" s="593"/>
      <c r="D363" s="593" t="s">
        <v>384</v>
      </c>
      <c r="E363" s="593"/>
      <c r="F363" s="593"/>
      <c r="G363" s="593" t="s">
        <v>184</v>
      </c>
    </row>
    <row r="364" spans="1:7" ht="30" customHeight="1">
      <c r="A364" s="593"/>
      <c r="B364" s="593"/>
      <c r="C364" s="593"/>
      <c r="D364" s="593" t="s">
        <v>384</v>
      </c>
      <c r="E364" s="593"/>
      <c r="F364" s="593"/>
      <c r="G364" s="593" t="s">
        <v>184</v>
      </c>
    </row>
    <row r="365" spans="1:7" ht="30" customHeight="1">
      <c r="A365" s="593"/>
      <c r="B365" s="593"/>
      <c r="C365" s="593"/>
      <c r="D365" s="593" t="s">
        <v>384</v>
      </c>
      <c r="E365" s="593"/>
      <c r="F365" s="593"/>
      <c r="G365" s="593" t="s">
        <v>184</v>
      </c>
    </row>
    <row r="366" spans="1:7" ht="30" customHeight="1">
      <c r="A366" s="593"/>
      <c r="B366" s="593"/>
      <c r="C366" s="593"/>
      <c r="D366" s="593" t="s">
        <v>384</v>
      </c>
      <c r="E366" s="593"/>
      <c r="F366" s="593"/>
      <c r="G366" s="593" t="s">
        <v>184</v>
      </c>
    </row>
    <row r="367" spans="1:7" ht="30" customHeight="1">
      <c r="A367" s="593"/>
      <c r="B367" s="593"/>
      <c r="C367" s="593"/>
      <c r="D367" s="593" t="s">
        <v>384</v>
      </c>
      <c r="E367" s="593"/>
      <c r="F367" s="593"/>
      <c r="G367" s="593" t="s">
        <v>184</v>
      </c>
    </row>
    <row r="368" spans="1:7" ht="30" customHeight="1">
      <c r="A368" s="593"/>
      <c r="B368" s="593"/>
      <c r="C368" s="593"/>
      <c r="D368" s="593" t="s">
        <v>384</v>
      </c>
      <c r="E368" s="593"/>
      <c r="F368" s="593"/>
      <c r="G368" s="593" t="s">
        <v>184</v>
      </c>
    </row>
    <row r="369" spans="1:7" ht="30" customHeight="1">
      <c r="A369" s="593"/>
      <c r="B369" s="593"/>
      <c r="C369" s="593"/>
      <c r="D369" s="593" t="s">
        <v>384</v>
      </c>
      <c r="E369" s="593"/>
      <c r="F369" s="593"/>
      <c r="G369" s="593" t="s">
        <v>184</v>
      </c>
    </row>
    <row r="370" spans="1:7" ht="30" customHeight="1">
      <c r="A370" s="593"/>
      <c r="B370" s="593"/>
      <c r="C370" s="593"/>
      <c r="D370" s="593" t="s">
        <v>384</v>
      </c>
      <c r="E370" s="593"/>
      <c r="F370" s="593"/>
      <c r="G370" s="593" t="s">
        <v>184</v>
      </c>
    </row>
    <row r="371" spans="1:7" ht="30" customHeight="1">
      <c r="A371" s="593"/>
      <c r="B371" s="593"/>
      <c r="C371" s="593"/>
      <c r="D371" s="593" t="s">
        <v>384</v>
      </c>
      <c r="E371" s="593"/>
      <c r="F371" s="593"/>
      <c r="G371" s="593" t="s">
        <v>184</v>
      </c>
    </row>
    <row r="372" spans="1:7" ht="30" customHeight="1">
      <c r="A372" s="593"/>
      <c r="B372" s="593"/>
      <c r="C372" s="593"/>
      <c r="D372" s="593" t="s">
        <v>384</v>
      </c>
      <c r="E372" s="593"/>
      <c r="F372" s="593"/>
      <c r="G372" s="593" t="s">
        <v>184</v>
      </c>
    </row>
    <row r="373" spans="1:7" ht="30" customHeight="1">
      <c r="A373" s="593"/>
      <c r="B373" s="593"/>
      <c r="C373" s="593"/>
      <c r="D373" s="593" t="s">
        <v>384</v>
      </c>
      <c r="E373" s="593"/>
      <c r="F373" s="593"/>
      <c r="G373" s="593" t="s">
        <v>184</v>
      </c>
    </row>
    <row r="374" spans="1:7" ht="30" customHeight="1">
      <c r="A374" s="593"/>
      <c r="B374" s="593"/>
      <c r="C374" s="593"/>
      <c r="D374" s="593" t="s">
        <v>384</v>
      </c>
      <c r="E374" s="593"/>
      <c r="F374" s="593"/>
      <c r="G374" s="593" t="s">
        <v>184</v>
      </c>
    </row>
    <row r="375" spans="1:7" ht="30" customHeight="1">
      <c r="A375" s="593"/>
      <c r="B375" s="593"/>
      <c r="C375" s="593"/>
      <c r="D375" s="593" t="s">
        <v>384</v>
      </c>
      <c r="E375" s="593"/>
      <c r="F375" s="593"/>
      <c r="G375" s="593" t="s">
        <v>184</v>
      </c>
    </row>
    <row r="376" spans="1:7" ht="30" customHeight="1">
      <c r="A376" s="593"/>
      <c r="B376" s="593"/>
      <c r="C376" s="593"/>
      <c r="D376" s="593" t="s">
        <v>384</v>
      </c>
      <c r="E376" s="593"/>
      <c r="F376" s="593"/>
      <c r="G376" s="593" t="s">
        <v>184</v>
      </c>
    </row>
    <row r="377" spans="1:7" ht="30" customHeight="1">
      <c r="A377" s="593"/>
      <c r="B377" s="593"/>
      <c r="C377" s="593"/>
      <c r="D377" s="593" t="s">
        <v>384</v>
      </c>
      <c r="E377" s="593"/>
      <c r="F377" s="593"/>
      <c r="G377" s="593" t="s">
        <v>184</v>
      </c>
    </row>
    <row r="378" spans="1:7" ht="30" customHeight="1">
      <c r="A378" s="593"/>
      <c r="B378" s="593"/>
      <c r="C378" s="593"/>
      <c r="D378" s="593" t="s">
        <v>384</v>
      </c>
      <c r="E378" s="593"/>
      <c r="F378" s="593"/>
      <c r="G378" s="593" t="s">
        <v>184</v>
      </c>
    </row>
    <row r="379" spans="1:7" ht="30" customHeight="1">
      <c r="A379" s="593"/>
      <c r="B379" s="593"/>
      <c r="C379" s="593"/>
      <c r="D379" s="593" t="s">
        <v>384</v>
      </c>
      <c r="E379" s="593"/>
      <c r="F379" s="593"/>
      <c r="G379" s="593" t="s">
        <v>184</v>
      </c>
    </row>
    <row r="380" spans="1:7" ht="30" customHeight="1">
      <c r="A380" s="593"/>
      <c r="B380" s="593"/>
      <c r="C380" s="593"/>
      <c r="D380" s="593" t="s">
        <v>384</v>
      </c>
      <c r="E380" s="593"/>
      <c r="F380" s="593"/>
      <c r="G380" s="593" t="s">
        <v>184</v>
      </c>
    </row>
    <row r="381" spans="1:7" ht="30" customHeight="1">
      <c r="A381" s="593"/>
      <c r="B381" s="593"/>
      <c r="C381" s="593"/>
      <c r="D381" s="593" t="s">
        <v>384</v>
      </c>
      <c r="E381" s="593"/>
      <c r="F381" s="593"/>
      <c r="G381" s="593" t="s">
        <v>184</v>
      </c>
    </row>
    <row r="382" spans="1:7" ht="30" customHeight="1">
      <c r="A382" s="593"/>
      <c r="B382" s="593"/>
      <c r="C382" s="593"/>
      <c r="D382" s="593" t="s">
        <v>384</v>
      </c>
      <c r="E382" s="593"/>
      <c r="F382" s="593"/>
      <c r="G382" s="593" t="s">
        <v>184</v>
      </c>
    </row>
    <row r="383" spans="1:7" ht="30" customHeight="1">
      <c r="A383" s="593"/>
      <c r="B383" s="593"/>
      <c r="C383" s="593"/>
      <c r="D383" s="593" t="s">
        <v>384</v>
      </c>
      <c r="E383" s="593"/>
      <c r="F383" s="593"/>
      <c r="G383" s="593" t="s">
        <v>184</v>
      </c>
    </row>
    <row r="384" spans="1:7" ht="30" customHeight="1">
      <c r="A384" s="593"/>
      <c r="B384" s="593"/>
      <c r="C384" s="593"/>
      <c r="D384" s="593" t="s">
        <v>384</v>
      </c>
      <c r="E384" s="593"/>
      <c r="F384" s="593"/>
      <c r="G384" s="593" t="s">
        <v>184</v>
      </c>
    </row>
    <row r="385" spans="1:7" ht="30" customHeight="1">
      <c r="A385" s="593"/>
      <c r="B385" s="593"/>
      <c r="C385" s="593"/>
      <c r="D385" s="593" t="s">
        <v>384</v>
      </c>
      <c r="E385" s="593"/>
      <c r="F385" s="593"/>
      <c r="G385" s="593" t="s">
        <v>184</v>
      </c>
    </row>
    <row r="386" spans="1:7" ht="30" customHeight="1">
      <c r="A386" s="593"/>
      <c r="B386" s="593"/>
      <c r="C386" s="593"/>
      <c r="D386" s="593" t="s">
        <v>384</v>
      </c>
      <c r="E386" s="593"/>
      <c r="F386" s="593"/>
      <c r="G386" s="593" t="s">
        <v>184</v>
      </c>
    </row>
    <row r="387" spans="1:7" ht="30" customHeight="1">
      <c r="A387" s="593"/>
      <c r="B387" s="593"/>
      <c r="C387" s="593"/>
      <c r="D387" s="593" t="s">
        <v>384</v>
      </c>
      <c r="E387" s="593"/>
      <c r="F387" s="593"/>
      <c r="G387" s="593" t="s">
        <v>184</v>
      </c>
    </row>
    <row r="388" spans="1:7" ht="30" customHeight="1">
      <c r="A388" s="593"/>
      <c r="B388" s="593"/>
      <c r="C388" s="593"/>
      <c r="D388" s="593" t="s">
        <v>384</v>
      </c>
      <c r="E388" s="593"/>
      <c r="F388" s="593"/>
      <c r="G388" s="593" t="s">
        <v>184</v>
      </c>
    </row>
    <row r="389" spans="1:7" ht="30" customHeight="1">
      <c r="A389" s="593"/>
      <c r="B389" s="593"/>
      <c r="C389" s="593"/>
      <c r="D389" s="593" t="s">
        <v>384</v>
      </c>
      <c r="E389" s="593"/>
      <c r="F389" s="593"/>
      <c r="G389" s="593" t="s">
        <v>184</v>
      </c>
    </row>
    <row r="390" spans="1:7" ht="30" customHeight="1">
      <c r="A390" s="593"/>
      <c r="B390" s="593"/>
      <c r="C390" s="593"/>
      <c r="D390" s="593" t="s">
        <v>384</v>
      </c>
      <c r="E390" s="593"/>
      <c r="F390" s="593"/>
      <c r="G390" s="593" t="s">
        <v>184</v>
      </c>
    </row>
    <row r="391" spans="1:7" ht="30" customHeight="1">
      <c r="A391" s="593"/>
      <c r="B391" s="593"/>
      <c r="C391" s="593"/>
      <c r="D391" s="593" t="s">
        <v>384</v>
      </c>
      <c r="E391" s="593"/>
      <c r="F391" s="593"/>
      <c r="G391" s="593" t="s">
        <v>184</v>
      </c>
    </row>
    <row r="392" spans="1:7" ht="30" customHeight="1">
      <c r="A392" s="593"/>
      <c r="B392" s="593"/>
      <c r="C392" s="593"/>
      <c r="D392" s="593" t="s">
        <v>384</v>
      </c>
      <c r="E392" s="593"/>
      <c r="F392" s="593"/>
      <c r="G392" s="593" t="s">
        <v>184</v>
      </c>
    </row>
    <row r="393" spans="1:7" ht="30" customHeight="1">
      <c r="A393" s="593"/>
      <c r="B393" s="593"/>
      <c r="C393" s="593"/>
      <c r="D393" s="593" t="s">
        <v>384</v>
      </c>
      <c r="E393" s="593"/>
      <c r="F393" s="593"/>
      <c r="G393" s="593" t="s">
        <v>184</v>
      </c>
    </row>
    <row r="394" spans="1:7" ht="30" customHeight="1">
      <c r="A394" s="593"/>
      <c r="B394" s="593"/>
      <c r="C394" s="593"/>
      <c r="D394" s="593" t="s">
        <v>384</v>
      </c>
      <c r="E394" s="593"/>
      <c r="F394" s="593"/>
      <c r="G394" s="593" t="s">
        <v>184</v>
      </c>
    </row>
    <row r="395" spans="1:7" ht="30" customHeight="1">
      <c r="A395" s="593"/>
      <c r="B395" s="593"/>
      <c r="C395" s="593"/>
      <c r="D395" s="593" t="s">
        <v>384</v>
      </c>
      <c r="E395" s="593"/>
      <c r="F395" s="593"/>
      <c r="G395" s="593" t="s">
        <v>184</v>
      </c>
    </row>
    <row r="396" spans="1:7" ht="30" customHeight="1">
      <c r="A396" s="593"/>
      <c r="B396" s="593"/>
      <c r="C396" s="593"/>
      <c r="D396" s="593" t="s">
        <v>384</v>
      </c>
      <c r="E396" s="593"/>
      <c r="F396" s="593"/>
      <c r="G396" s="593" t="s">
        <v>184</v>
      </c>
    </row>
    <row r="397" spans="1:7" ht="30" customHeight="1">
      <c r="A397" s="593"/>
      <c r="B397" s="593"/>
      <c r="C397" s="593"/>
      <c r="D397" s="593" t="s">
        <v>384</v>
      </c>
      <c r="E397" s="593"/>
      <c r="F397" s="593"/>
      <c r="G397" s="593" t="s">
        <v>184</v>
      </c>
    </row>
    <row r="398" spans="1:7" ht="30" customHeight="1">
      <c r="A398" s="593"/>
      <c r="B398" s="593"/>
      <c r="C398" s="593"/>
      <c r="D398" s="593" t="s">
        <v>384</v>
      </c>
      <c r="E398" s="593"/>
      <c r="F398" s="593"/>
      <c r="G398" s="593" t="s">
        <v>184</v>
      </c>
    </row>
    <row r="399" spans="1:7" ht="30" customHeight="1">
      <c r="A399" s="593"/>
      <c r="B399" s="593"/>
      <c r="C399" s="593"/>
      <c r="D399" s="593" t="s">
        <v>384</v>
      </c>
      <c r="E399" s="593"/>
      <c r="F399" s="593"/>
      <c r="G399" s="593" t="s">
        <v>184</v>
      </c>
    </row>
    <row r="400" spans="1:7" ht="30" customHeight="1">
      <c r="A400" s="593"/>
      <c r="B400" s="593"/>
      <c r="C400" s="593"/>
      <c r="D400" s="593" t="s">
        <v>384</v>
      </c>
      <c r="E400" s="593"/>
      <c r="F400" s="593"/>
      <c r="G400" s="593" t="s">
        <v>184</v>
      </c>
    </row>
    <row r="401" spans="1:7" ht="30" customHeight="1">
      <c r="A401" s="593"/>
      <c r="B401" s="593"/>
      <c r="C401" s="593"/>
      <c r="D401" s="593" t="s">
        <v>384</v>
      </c>
      <c r="E401" s="593"/>
      <c r="F401" s="593"/>
      <c r="G401" s="593" t="s">
        <v>184</v>
      </c>
    </row>
    <row r="402" spans="1:7" ht="30" customHeight="1">
      <c r="A402" s="593"/>
      <c r="B402" s="593"/>
      <c r="C402" s="593"/>
      <c r="D402" s="593" t="s">
        <v>384</v>
      </c>
      <c r="E402" s="593"/>
      <c r="F402" s="593"/>
      <c r="G402" s="593" t="s">
        <v>184</v>
      </c>
    </row>
    <row r="403" spans="1:7" ht="30" customHeight="1">
      <c r="A403" s="593"/>
      <c r="B403" s="593"/>
      <c r="C403" s="593"/>
      <c r="D403" s="593" t="s">
        <v>384</v>
      </c>
      <c r="E403" s="593"/>
      <c r="F403" s="593"/>
      <c r="G403" s="593" t="s">
        <v>184</v>
      </c>
    </row>
    <row r="404" spans="1:7" ht="30" customHeight="1">
      <c r="A404" s="593"/>
      <c r="B404" s="593"/>
      <c r="C404" s="593"/>
      <c r="D404" s="593" t="s">
        <v>384</v>
      </c>
      <c r="E404" s="593"/>
      <c r="F404" s="593"/>
      <c r="G404" s="593" t="s">
        <v>184</v>
      </c>
    </row>
    <row r="405" spans="1:7" ht="30" customHeight="1">
      <c r="A405" s="593"/>
      <c r="B405" s="593"/>
      <c r="C405" s="593"/>
      <c r="D405" s="593" t="s">
        <v>384</v>
      </c>
      <c r="E405" s="593"/>
      <c r="F405" s="593"/>
      <c r="G405" s="593" t="s">
        <v>184</v>
      </c>
    </row>
    <row r="406" spans="1:7" ht="30" customHeight="1">
      <c r="A406" s="593"/>
      <c r="B406" s="593"/>
      <c r="C406" s="593"/>
      <c r="D406" s="593" t="s">
        <v>384</v>
      </c>
      <c r="E406" s="593"/>
      <c r="F406" s="593"/>
      <c r="G406" s="593" t="s">
        <v>184</v>
      </c>
    </row>
    <row r="407" spans="1:7" ht="30" customHeight="1">
      <c r="A407" s="593"/>
      <c r="B407" s="593"/>
      <c r="C407" s="593"/>
      <c r="D407" s="593" t="s">
        <v>384</v>
      </c>
      <c r="E407" s="593"/>
      <c r="F407" s="593"/>
      <c r="G407" s="593" t="s">
        <v>184</v>
      </c>
    </row>
    <row r="408" spans="1:7" ht="30" customHeight="1">
      <c r="A408" s="593"/>
      <c r="B408" s="593"/>
      <c r="C408" s="593"/>
      <c r="D408" s="593" t="s">
        <v>384</v>
      </c>
      <c r="E408" s="593"/>
      <c r="F408" s="593"/>
      <c r="G408" s="593" t="s">
        <v>184</v>
      </c>
    </row>
    <row r="409" spans="1:7" ht="30" customHeight="1">
      <c r="A409" s="593"/>
      <c r="B409" s="593"/>
      <c r="C409" s="593"/>
      <c r="D409" s="593" t="s">
        <v>384</v>
      </c>
      <c r="E409" s="593"/>
      <c r="F409" s="593"/>
      <c r="G409" s="593" t="s">
        <v>184</v>
      </c>
    </row>
    <row r="410" spans="1:7" ht="30" customHeight="1">
      <c r="A410" s="593"/>
      <c r="B410" s="593"/>
      <c r="C410" s="593"/>
      <c r="D410" s="593" t="s">
        <v>384</v>
      </c>
      <c r="E410" s="593"/>
      <c r="F410" s="593"/>
      <c r="G410" s="593" t="s">
        <v>184</v>
      </c>
    </row>
    <row r="411" spans="1:7" ht="30" customHeight="1">
      <c r="A411" s="593"/>
      <c r="B411" s="593"/>
      <c r="C411" s="593"/>
      <c r="D411" s="593" t="s">
        <v>384</v>
      </c>
      <c r="E411" s="593"/>
      <c r="F411" s="593"/>
      <c r="G411" s="593" t="s">
        <v>184</v>
      </c>
    </row>
    <row r="412" spans="1:7" ht="30" customHeight="1">
      <c r="A412" s="593"/>
      <c r="B412" s="593"/>
      <c r="C412" s="593"/>
      <c r="D412" s="593" t="s">
        <v>384</v>
      </c>
      <c r="E412" s="593"/>
      <c r="F412" s="593"/>
      <c r="G412" s="593" t="s">
        <v>184</v>
      </c>
    </row>
    <row r="413" spans="1:7" ht="30" customHeight="1">
      <c r="A413" s="593"/>
      <c r="B413" s="593"/>
      <c r="C413" s="593"/>
      <c r="D413" s="593" t="s">
        <v>384</v>
      </c>
      <c r="E413" s="593"/>
      <c r="F413" s="593"/>
      <c r="G413" s="593" t="s">
        <v>184</v>
      </c>
    </row>
    <row r="414" spans="1:7" ht="30" customHeight="1">
      <c r="A414" s="593"/>
      <c r="B414" s="593"/>
      <c r="C414" s="593"/>
      <c r="D414" s="593" t="s">
        <v>384</v>
      </c>
      <c r="E414" s="593"/>
      <c r="F414" s="593"/>
      <c r="G414" s="593" t="s">
        <v>184</v>
      </c>
    </row>
    <row r="415" spans="1:7" ht="30" customHeight="1">
      <c r="A415" s="593"/>
      <c r="B415" s="593"/>
      <c r="C415" s="593"/>
      <c r="D415" s="593" t="s">
        <v>384</v>
      </c>
      <c r="E415" s="593"/>
      <c r="F415" s="593"/>
      <c r="G415" s="593" t="s">
        <v>184</v>
      </c>
    </row>
    <row r="416" spans="1:7" ht="30" customHeight="1">
      <c r="A416" s="593"/>
      <c r="B416" s="593"/>
      <c r="C416" s="593"/>
      <c r="D416" s="593" t="s">
        <v>384</v>
      </c>
      <c r="E416" s="593"/>
      <c r="F416" s="593"/>
      <c r="G416" s="593" t="s">
        <v>184</v>
      </c>
    </row>
    <row r="417" spans="1:7" ht="30" customHeight="1">
      <c r="A417" s="593"/>
      <c r="B417" s="593"/>
      <c r="C417" s="593"/>
      <c r="D417" s="593" t="s">
        <v>384</v>
      </c>
      <c r="E417" s="593"/>
      <c r="F417" s="593"/>
      <c r="G417" s="593" t="s">
        <v>184</v>
      </c>
    </row>
    <row r="418" spans="1:7" ht="30" customHeight="1">
      <c r="A418" s="593"/>
      <c r="B418" s="593"/>
      <c r="C418" s="593"/>
      <c r="D418" s="593" t="s">
        <v>384</v>
      </c>
      <c r="E418" s="593"/>
      <c r="F418" s="593"/>
      <c r="G418" s="593" t="s">
        <v>184</v>
      </c>
    </row>
    <row r="419" spans="1:7" ht="30" customHeight="1">
      <c r="A419" s="593"/>
      <c r="B419" s="593"/>
      <c r="C419" s="593"/>
      <c r="D419" s="593" t="s">
        <v>384</v>
      </c>
      <c r="E419" s="593"/>
      <c r="F419" s="593"/>
      <c r="G419" s="593" t="s">
        <v>184</v>
      </c>
    </row>
    <row r="420" spans="1:7" ht="30" customHeight="1">
      <c r="A420" s="593"/>
      <c r="B420" s="593"/>
      <c r="C420" s="593"/>
      <c r="D420" s="593" t="s">
        <v>384</v>
      </c>
      <c r="E420" s="593"/>
      <c r="F420" s="593"/>
      <c r="G420" s="593" t="s">
        <v>184</v>
      </c>
    </row>
    <row r="421" spans="1:7" ht="30" customHeight="1">
      <c r="A421" s="593"/>
      <c r="B421" s="593"/>
      <c r="C421" s="593"/>
      <c r="D421" s="593" t="s">
        <v>384</v>
      </c>
      <c r="E421" s="593"/>
      <c r="F421" s="593"/>
      <c r="G421" s="593" t="s">
        <v>184</v>
      </c>
    </row>
    <row r="422" spans="1:7" ht="30" customHeight="1">
      <c r="A422" s="593"/>
      <c r="B422" s="593"/>
      <c r="C422" s="593"/>
      <c r="D422" s="593" t="s">
        <v>384</v>
      </c>
      <c r="E422" s="593"/>
      <c r="F422" s="593"/>
      <c r="G422" s="593" t="s">
        <v>184</v>
      </c>
    </row>
    <row r="423" spans="1:7" ht="30" customHeight="1">
      <c r="A423" s="593"/>
      <c r="B423" s="593"/>
      <c r="C423" s="593"/>
      <c r="D423" s="593" t="s">
        <v>384</v>
      </c>
      <c r="E423" s="593"/>
      <c r="F423" s="593"/>
      <c r="G423" s="593" t="s">
        <v>184</v>
      </c>
    </row>
    <row r="424" spans="1:7" ht="30" customHeight="1">
      <c r="A424" s="593"/>
      <c r="B424" s="593"/>
      <c r="C424" s="593"/>
      <c r="D424" s="593" t="s">
        <v>384</v>
      </c>
      <c r="E424" s="593"/>
      <c r="F424" s="593"/>
      <c r="G424" s="593" t="s">
        <v>184</v>
      </c>
    </row>
    <row r="425" spans="1:7" ht="30" customHeight="1">
      <c r="A425" s="593"/>
      <c r="B425" s="593"/>
      <c r="C425" s="593"/>
      <c r="D425" s="593" t="s">
        <v>384</v>
      </c>
      <c r="E425" s="593"/>
      <c r="F425" s="593"/>
      <c r="G425" s="593" t="s">
        <v>184</v>
      </c>
    </row>
    <row r="426" spans="1:7" ht="30" customHeight="1">
      <c r="A426" s="593"/>
      <c r="B426" s="593"/>
      <c r="C426" s="593"/>
      <c r="D426" s="593" t="s">
        <v>384</v>
      </c>
      <c r="E426" s="593"/>
      <c r="F426" s="593"/>
      <c r="G426" s="593" t="s">
        <v>184</v>
      </c>
    </row>
    <row r="427" spans="1:7" ht="30" customHeight="1">
      <c r="A427" s="593"/>
      <c r="B427" s="593"/>
      <c r="C427" s="593"/>
      <c r="D427" s="593" t="s">
        <v>384</v>
      </c>
      <c r="E427" s="593"/>
      <c r="F427" s="593"/>
      <c r="G427" s="593" t="s">
        <v>184</v>
      </c>
    </row>
    <row r="428" spans="1:7" ht="30" customHeight="1">
      <c r="A428" s="593"/>
      <c r="B428" s="593"/>
      <c r="C428" s="593"/>
      <c r="D428" s="593" t="s">
        <v>384</v>
      </c>
      <c r="E428" s="593"/>
      <c r="F428" s="593"/>
      <c r="G428" s="593" t="s">
        <v>184</v>
      </c>
    </row>
    <row r="429" spans="1:7" ht="30" customHeight="1">
      <c r="A429" s="593"/>
      <c r="B429" s="593"/>
      <c r="C429" s="593"/>
      <c r="D429" s="593" t="s">
        <v>384</v>
      </c>
      <c r="E429" s="593"/>
      <c r="F429" s="593"/>
      <c r="G429" s="593" t="s">
        <v>184</v>
      </c>
    </row>
    <row r="430" spans="1:7" ht="30" customHeight="1">
      <c r="A430" s="593"/>
      <c r="B430" s="593"/>
      <c r="C430" s="593"/>
      <c r="D430" s="593" t="s">
        <v>384</v>
      </c>
      <c r="E430" s="593"/>
      <c r="F430" s="593"/>
      <c r="G430" s="593" t="s">
        <v>184</v>
      </c>
    </row>
    <row r="431" spans="1:7" ht="30" customHeight="1">
      <c r="A431" s="593"/>
      <c r="B431" s="593"/>
      <c r="C431" s="593"/>
      <c r="D431" s="593" t="s">
        <v>384</v>
      </c>
      <c r="E431" s="593"/>
      <c r="F431" s="593"/>
      <c r="G431" s="593" t="s">
        <v>184</v>
      </c>
    </row>
    <row r="432" spans="1:7" ht="30" customHeight="1">
      <c r="A432" s="593"/>
      <c r="B432" s="593"/>
      <c r="C432" s="593"/>
      <c r="D432" s="593" t="s">
        <v>384</v>
      </c>
      <c r="E432" s="593"/>
      <c r="F432" s="593"/>
      <c r="G432" s="593" t="s">
        <v>184</v>
      </c>
    </row>
    <row r="433" spans="1:7" ht="30" customHeight="1">
      <c r="A433" s="593"/>
      <c r="B433" s="593"/>
      <c r="C433" s="593"/>
      <c r="D433" s="593" t="s">
        <v>384</v>
      </c>
      <c r="E433" s="593"/>
      <c r="F433" s="593"/>
      <c r="G433" s="593" t="s">
        <v>184</v>
      </c>
    </row>
    <row r="434" spans="1:7" ht="30" customHeight="1">
      <c r="A434" s="593"/>
      <c r="B434" s="593"/>
      <c r="C434" s="593"/>
      <c r="D434" s="593" t="s">
        <v>384</v>
      </c>
      <c r="E434" s="593"/>
      <c r="F434" s="593"/>
      <c r="G434" s="593" t="s">
        <v>184</v>
      </c>
    </row>
    <row r="435" spans="1:7" ht="30" customHeight="1">
      <c r="A435" s="593"/>
      <c r="B435" s="593"/>
      <c r="C435" s="593"/>
      <c r="D435" s="593" t="s">
        <v>384</v>
      </c>
      <c r="E435" s="593"/>
      <c r="F435" s="593"/>
      <c r="G435" s="593" t="s">
        <v>184</v>
      </c>
    </row>
    <row r="436" spans="1:7" ht="30" customHeight="1">
      <c r="A436" s="593"/>
      <c r="B436" s="593"/>
      <c r="C436" s="593"/>
      <c r="D436" s="593" t="s">
        <v>384</v>
      </c>
      <c r="E436" s="593"/>
      <c r="F436" s="593"/>
      <c r="G436" s="593" t="s">
        <v>184</v>
      </c>
    </row>
    <row r="437" spans="1:7" ht="30" customHeight="1">
      <c r="A437" s="593"/>
      <c r="B437" s="593"/>
      <c r="C437" s="593"/>
      <c r="D437" s="593" t="s">
        <v>384</v>
      </c>
      <c r="E437" s="593"/>
      <c r="F437" s="593"/>
      <c r="G437" s="593" t="s">
        <v>184</v>
      </c>
    </row>
    <row r="438" spans="1:7" ht="30" customHeight="1">
      <c r="A438" s="593"/>
      <c r="B438" s="593"/>
      <c r="C438" s="593"/>
      <c r="D438" s="593" t="s">
        <v>384</v>
      </c>
      <c r="E438" s="593"/>
      <c r="F438" s="593"/>
      <c r="G438" s="593" t="s">
        <v>184</v>
      </c>
    </row>
    <row r="439" spans="1:7" ht="30" customHeight="1">
      <c r="A439" s="593"/>
      <c r="B439" s="593"/>
      <c r="C439" s="593"/>
      <c r="D439" s="593" t="s">
        <v>384</v>
      </c>
      <c r="E439" s="593"/>
      <c r="F439" s="593"/>
      <c r="G439" s="593" t="s">
        <v>184</v>
      </c>
    </row>
    <row r="440" spans="1:7" ht="30" customHeight="1">
      <c r="A440" s="593"/>
      <c r="B440" s="593"/>
      <c r="C440" s="593"/>
      <c r="D440" s="593" t="s">
        <v>384</v>
      </c>
      <c r="E440" s="593"/>
      <c r="F440" s="593"/>
      <c r="G440" s="593" t="s">
        <v>184</v>
      </c>
    </row>
    <row r="441" spans="1:7" ht="30" customHeight="1">
      <c r="A441" s="593"/>
      <c r="B441" s="593"/>
      <c r="C441" s="593"/>
      <c r="D441" s="593" t="s">
        <v>384</v>
      </c>
      <c r="E441" s="593"/>
      <c r="F441" s="593"/>
      <c r="G441" s="593" t="s">
        <v>184</v>
      </c>
    </row>
    <row r="442" spans="1:7" ht="30" customHeight="1">
      <c r="A442" s="593"/>
      <c r="B442" s="593"/>
      <c r="C442" s="593"/>
      <c r="D442" s="593" t="s">
        <v>384</v>
      </c>
      <c r="E442" s="593"/>
      <c r="F442" s="593"/>
      <c r="G442" s="593" t="s">
        <v>184</v>
      </c>
    </row>
    <row r="443" spans="1:7" ht="30" customHeight="1">
      <c r="A443" s="593"/>
      <c r="B443" s="593"/>
      <c r="C443" s="593"/>
      <c r="D443" s="593" t="s">
        <v>384</v>
      </c>
      <c r="E443" s="593"/>
      <c r="F443" s="593"/>
      <c r="G443" s="593" t="s">
        <v>184</v>
      </c>
    </row>
    <row r="444" spans="1:7" ht="30" customHeight="1">
      <c r="A444" s="593"/>
      <c r="B444" s="593"/>
      <c r="C444" s="593"/>
      <c r="D444" s="593" t="s">
        <v>384</v>
      </c>
      <c r="E444" s="593"/>
      <c r="F444" s="593"/>
      <c r="G444" s="593" t="s">
        <v>184</v>
      </c>
    </row>
    <row r="445" spans="1:7" ht="30" customHeight="1">
      <c r="A445" s="593"/>
      <c r="B445" s="593"/>
      <c r="C445" s="593"/>
      <c r="D445" s="593" t="s">
        <v>384</v>
      </c>
      <c r="E445" s="593"/>
      <c r="F445" s="593"/>
      <c r="G445" s="593" t="s">
        <v>184</v>
      </c>
    </row>
    <row r="446" spans="1:7" ht="30" customHeight="1">
      <c r="A446" s="593"/>
      <c r="B446" s="593"/>
      <c r="C446" s="593"/>
      <c r="D446" s="593" t="s">
        <v>384</v>
      </c>
      <c r="E446" s="593"/>
      <c r="F446" s="593"/>
      <c r="G446" s="593" t="s">
        <v>184</v>
      </c>
    </row>
    <row r="447" spans="1:7" ht="30" customHeight="1">
      <c r="A447" s="593"/>
      <c r="B447" s="593"/>
      <c r="C447" s="593"/>
      <c r="D447" s="593" t="s">
        <v>384</v>
      </c>
      <c r="E447" s="593"/>
      <c r="F447" s="593"/>
      <c r="G447" s="593" t="s">
        <v>184</v>
      </c>
    </row>
    <row r="448" spans="1:7" ht="30" customHeight="1">
      <c r="A448" s="593"/>
      <c r="B448" s="593"/>
      <c r="C448" s="593"/>
      <c r="D448" s="593" t="s">
        <v>384</v>
      </c>
      <c r="E448" s="593"/>
      <c r="F448" s="593"/>
      <c r="G448" s="593" t="s">
        <v>184</v>
      </c>
    </row>
    <row r="449" spans="1:7" ht="30" customHeight="1">
      <c r="A449" s="593"/>
      <c r="B449" s="593"/>
      <c r="C449" s="593"/>
      <c r="D449" s="593" t="s">
        <v>384</v>
      </c>
      <c r="E449" s="593"/>
      <c r="F449" s="593"/>
      <c r="G449" s="593" t="s">
        <v>184</v>
      </c>
    </row>
    <row r="450" spans="1:7" ht="30" customHeight="1">
      <c r="A450" s="593"/>
      <c r="B450" s="593"/>
      <c r="C450" s="593"/>
      <c r="D450" s="593" t="s">
        <v>384</v>
      </c>
      <c r="E450" s="593"/>
      <c r="F450" s="593"/>
      <c r="G450" s="593" t="s">
        <v>184</v>
      </c>
    </row>
    <row r="451" spans="1:7" ht="30" customHeight="1">
      <c r="A451" s="593"/>
      <c r="B451" s="593"/>
      <c r="C451" s="593"/>
      <c r="D451" s="593" t="s">
        <v>384</v>
      </c>
      <c r="E451" s="593"/>
      <c r="F451" s="593"/>
      <c r="G451" s="593" t="s">
        <v>184</v>
      </c>
    </row>
    <row r="452" spans="1:7" ht="30" customHeight="1">
      <c r="A452" s="593"/>
      <c r="B452" s="593"/>
      <c r="C452" s="593"/>
      <c r="D452" s="593" t="s">
        <v>384</v>
      </c>
      <c r="E452" s="593"/>
      <c r="F452" s="593"/>
      <c r="G452" s="593" t="s">
        <v>184</v>
      </c>
    </row>
    <row r="453" spans="1:7" ht="30" customHeight="1">
      <c r="A453" s="593"/>
      <c r="B453" s="593"/>
      <c r="C453" s="593"/>
      <c r="D453" s="593" t="s">
        <v>384</v>
      </c>
      <c r="E453" s="593"/>
      <c r="F453" s="593"/>
      <c r="G453" s="593" t="s">
        <v>184</v>
      </c>
    </row>
    <row r="454" spans="1:7" ht="30" customHeight="1">
      <c r="A454" s="593"/>
      <c r="B454" s="593"/>
      <c r="C454" s="593"/>
      <c r="D454" s="593" t="s">
        <v>384</v>
      </c>
      <c r="E454" s="593"/>
      <c r="F454" s="593"/>
      <c r="G454" s="593" t="s">
        <v>184</v>
      </c>
    </row>
    <row r="455" spans="1:7" ht="30" customHeight="1">
      <c r="A455" s="593"/>
      <c r="B455" s="593"/>
      <c r="C455" s="593"/>
      <c r="D455" s="593" t="s">
        <v>384</v>
      </c>
      <c r="E455" s="593"/>
      <c r="F455" s="593"/>
      <c r="G455" s="593" t="s">
        <v>184</v>
      </c>
    </row>
    <row r="456" spans="1:7" ht="30" customHeight="1">
      <c r="A456" s="593"/>
      <c r="B456" s="593"/>
      <c r="C456" s="593"/>
      <c r="D456" s="593" t="s">
        <v>384</v>
      </c>
      <c r="E456" s="593"/>
      <c r="F456" s="593"/>
      <c r="G456" s="593" t="s">
        <v>184</v>
      </c>
    </row>
    <row r="457" spans="1:7" ht="30" customHeight="1">
      <c r="A457" s="593"/>
      <c r="B457" s="593"/>
      <c r="C457" s="593"/>
      <c r="D457" s="593" t="s">
        <v>384</v>
      </c>
      <c r="E457" s="593"/>
      <c r="F457" s="593"/>
      <c r="G457" s="593" t="s">
        <v>184</v>
      </c>
    </row>
    <row r="458" spans="1:7" ht="30" customHeight="1">
      <c r="A458" s="593"/>
      <c r="B458" s="593"/>
      <c r="C458" s="593"/>
      <c r="D458" s="593" t="s">
        <v>384</v>
      </c>
      <c r="E458" s="593"/>
      <c r="F458" s="593"/>
      <c r="G458" s="593" t="s">
        <v>184</v>
      </c>
    </row>
    <row r="459" spans="1:7" ht="30" customHeight="1">
      <c r="A459" s="593"/>
      <c r="B459" s="593"/>
      <c r="C459" s="593"/>
      <c r="D459" s="593" t="s">
        <v>384</v>
      </c>
      <c r="E459" s="593"/>
      <c r="F459" s="593"/>
      <c r="G459" s="593" t="s">
        <v>184</v>
      </c>
    </row>
    <row r="460" spans="1:7" ht="30" customHeight="1">
      <c r="A460" s="593"/>
      <c r="B460" s="593"/>
      <c r="C460" s="593"/>
      <c r="D460" s="593" t="s">
        <v>384</v>
      </c>
      <c r="E460" s="593"/>
      <c r="F460" s="593"/>
      <c r="G460" s="593" t="s">
        <v>184</v>
      </c>
    </row>
    <row r="461" spans="1:7" ht="30" customHeight="1">
      <c r="A461" s="593"/>
      <c r="B461" s="593"/>
      <c r="C461" s="593"/>
      <c r="D461" s="593" t="s">
        <v>384</v>
      </c>
      <c r="E461" s="593"/>
      <c r="F461" s="593"/>
      <c r="G461" s="593" t="s">
        <v>184</v>
      </c>
    </row>
    <row r="462" spans="1:7" ht="30" customHeight="1">
      <c r="A462" s="593"/>
      <c r="B462" s="593"/>
      <c r="C462" s="593"/>
      <c r="D462" s="593" t="s">
        <v>384</v>
      </c>
      <c r="E462" s="593"/>
      <c r="F462" s="593"/>
      <c r="G462" s="593" t="s">
        <v>184</v>
      </c>
    </row>
    <row r="463" spans="1:7" ht="30" customHeight="1">
      <c r="A463" s="593"/>
      <c r="B463" s="593"/>
      <c r="C463" s="593"/>
      <c r="D463" s="593" t="s">
        <v>384</v>
      </c>
      <c r="E463" s="593"/>
      <c r="F463" s="593"/>
      <c r="G463" s="593" t="s">
        <v>184</v>
      </c>
    </row>
    <row r="464" spans="1:7" ht="30" customHeight="1">
      <c r="A464" s="593"/>
      <c r="B464" s="593"/>
      <c r="C464" s="593"/>
      <c r="D464" s="593" t="s">
        <v>384</v>
      </c>
      <c r="E464" s="593"/>
      <c r="F464" s="593"/>
      <c r="G464" s="593" t="s">
        <v>184</v>
      </c>
    </row>
    <row r="465" spans="1:7" ht="30" customHeight="1">
      <c r="A465" s="593"/>
      <c r="B465" s="593"/>
      <c r="C465" s="593"/>
      <c r="D465" s="593" t="s">
        <v>384</v>
      </c>
      <c r="E465" s="593"/>
      <c r="F465" s="593"/>
      <c r="G465" s="593" t="s">
        <v>184</v>
      </c>
    </row>
    <row r="466" spans="1:7" ht="30" customHeight="1">
      <c r="A466" s="593"/>
      <c r="B466" s="593"/>
      <c r="C466" s="593"/>
      <c r="D466" s="593" t="s">
        <v>384</v>
      </c>
      <c r="E466" s="593"/>
      <c r="F466" s="593"/>
      <c r="G466" s="593" t="s">
        <v>184</v>
      </c>
    </row>
    <row r="467" spans="1:7" ht="30" customHeight="1">
      <c r="A467" s="593"/>
      <c r="B467" s="593"/>
      <c r="C467" s="593"/>
      <c r="D467" s="593" t="s">
        <v>384</v>
      </c>
      <c r="E467" s="593"/>
      <c r="F467" s="593"/>
      <c r="G467" s="593" t="s">
        <v>184</v>
      </c>
    </row>
    <row r="468" spans="1:7" ht="30" customHeight="1">
      <c r="A468" s="593"/>
      <c r="B468" s="593"/>
      <c r="C468" s="593"/>
      <c r="D468" s="593" t="s">
        <v>384</v>
      </c>
      <c r="E468" s="593"/>
      <c r="F468" s="593"/>
      <c r="G468" s="593" t="s">
        <v>184</v>
      </c>
    </row>
    <row r="469" spans="1:7" ht="30" customHeight="1">
      <c r="A469" s="593"/>
      <c r="B469" s="593"/>
      <c r="C469" s="593"/>
      <c r="D469" s="593" t="s">
        <v>384</v>
      </c>
      <c r="E469" s="593"/>
      <c r="F469" s="593"/>
      <c r="G469" s="593" t="s">
        <v>184</v>
      </c>
    </row>
    <row r="470" spans="1:7" ht="30" customHeight="1">
      <c r="A470" s="593"/>
      <c r="B470" s="593"/>
      <c r="C470" s="593"/>
      <c r="D470" s="593" t="s">
        <v>384</v>
      </c>
      <c r="E470" s="593"/>
      <c r="F470" s="593"/>
      <c r="G470" s="593" t="s">
        <v>184</v>
      </c>
    </row>
    <row r="471" spans="1:7" ht="30" customHeight="1">
      <c r="A471" s="593"/>
      <c r="B471" s="593"/>
      <c r="C471" s="593"/>
      <c r="D471" s="593" t="s">
        <v>384</v>
      </c>
      <c r="E471" s="593"/>
      <c r="F471" s="593"/>
      <c r="G471" s="593" t="s">
        <v>184</v>
      </c>
    </row>
    <row r="472" spans="1:7" ht="30" customHeight="1">
      <c r="A472" s="593"/>
      <c r="B472" s="593"/>
      <c r="C472" s="593"/>
      <c r="D472" s="593" t="s">
        <v>384</v>
      </c>
      <c r="E472" s="593"/>
      <c r="F472" s="593"/>
      <c r="G472" s="593" t="s">
        <v>184</v>
      </c>
    </row>
    <row r="473" spans="1:7" ht="30" customHeight="1">
      <c r="A473" s="593"/>
      <c r="B473" s="593"/>
      <c r="C473" s="593"/>
      <c r="D473" s="593" t="s">
        <v>384</v>
      </c>
      <c r="E473" s="593"/>
      <c r="F473" s="593"/>
      <c r="G473" s="593" t="s">
        <v>184</v>
      </c>
    </row>
    <row r="474" spans="1:7" ht="30" customHeight="1">
      <c r="A474" s="593"/>
      <c r="B474" s="593"/>
      <c r="C474" s="593"/>
      <c r="D474" s="593" t="s">
        <v>384</v>
      </c>
      <c r="E474" s="593"/>
      <c r="F474" s="593"/>
      <c r="G474" s="593" t="s">
        <v>184</v>
      </c>
    </row>
    <row r="475" spans="1:7" ht="30" customHeight="1">
      <c r="A475" s="593"/>
      <c r="B475" s="593"/>
      <c r="C475" s="593"/>
      <c r="D475" s="593" t="s">
        <v>384</v>
      </c>
      <c r="E475" s="593"/>
      <c r="F475" s="593"/>
      <c r="G475" s="593" t="s">
        <v>184</v>
      </c>
    </row>
    <row r="476" spans="1:7" ht="30" customHeight="1">
      <c r="A476" s="593"/>
      <c r="B476" s="593"/>
      <c r="C476" s="593"/>
      <c r="D476" s="593" t="s">
        <v>384</v>
      </c>
      <c r="E476" s="593"/>
      <c r="F476" s="593"/>
      <c r="G476" s="593" t="s">
        <v>184</v>
      </c>
    </row>
    <row r="477" spans="1:7" ht="30" customHeight="1">
      <c r="A477" s="593"/>
      <c r="B477" s="593"/>
      <c r="C477" s="593"/>
      <c r="D477" s="593" t="s">
        <v>384</v>
      </c>
      <c r="E477" s="593"/>
      <c r="F477" s="593"/>
      <c r="G477" s="593" t="s">
        <v>184</v>
      </c>
    </row>
    <row r="478" spans="1:7" ht="30" customHeight="1">
      <c r="A478" s="593"/>
      <c r="B478" s="593"/>
      <c r="C478" s="593"/>
      <c r="D478" s="593" t="s">
        <v>384</v>
      </c>
      <c r="E478" s="593"/>
      <c r="F478" s="593"/>
      <c r="G478" s="593" t="s">
        <v>184</v>
      </c>
    </row>
    <row r="479" spans="1:7" ht="30" customHeight="1">
      <c r="A479" s="593"/>
      <c r="B479" s="593"/>
      <c r="C479" s="593"/>
      <c r="D479" s="593" t="s">
        <v>384</v>
      </c>
      <c r="E479" s="593"/>
      <c r="F479" s="593"/>
      <c r="G479" s="593" t="s">
        <v>184</v>
      </c>
    </row>
    <row r="480" spans="1:7" ht="30" customHeight="1">
      <c r="A480" s="593"/>
      <c r="B480" s="593"/>
      <c r="C480" s="593"/>
      <c r="D480" s="593" t="s">
        <v>384</v>
      </c>
      <c r="E480" s="593"/>
      <c r="F480" s="593"/>
      <c r="G480" s="593" t="s">
        <v>184</v>
      </c>
    </row>
    <row r="481" spans="1:7" ht="30" customHeight="1">
      <c r="A481" s="593"/>
      <c r="B481" s="593"/>
      <c r="C481" s="593"/>
      <c r="D481" s="593" t="s">
        <v>384</v>
      </c>
      <c r="E481" s="593"/>
      <c r="F481" s="593"/>
      <c r="G481" s="593" t="s">
        <v>184</v>
      </c>
    </row>
    <row r="482" spans="1:7" ht="30" customHeight="1">
      <c r="A482" s="593"/>
      <c r="B482" s="593"/>
      <c r="C482" s="593"/>
      <c r="D482" s="593" t="s">
        <v>384</v>
      </c>
      <c r="E482" s="593"/>
      <c r="F482" s="593"/>
      <c r="G482" s="593" t="s">
        <v>184</v>
      </c>
    </row>
    <row r="483" spans="1:7" ht="30" customHeight="1">
      <c r="A483" s="593"/>
      <c r="B483" s="593"/>
      <c r="C483" s="593"/>
      <c r="D483" s="593" t="s">
        <v>384</v>
      </c>
      <c r="E483" s="593"/>
      <c r="F483" s="593"/>
      <c r="G483" s="593" t="s">
        <v>184</v>
      </c>
    </row>
    <row r="484" spans="1:7" ht="30" customHeight="1">
      <c r="A484" s="593"/>
      <c r="B484" s="593"/>
      <c r="C484" s="593"/>
      <c r="D484" s="593" t="s">
        <v>384</v>
      </c>
      <c r="E484" s="593"/>
      <c r="F484" s="593"/>
      <c r="G484" s="593" t="s">
        <v>184</v>
      </c>
    </row>
    <row r="485" spans="1:7" ht="30" customHeight="1">
      <c r="A485" s="593"/>
      <c r="B485" s="593"/>
      <c r="C485" s="593"/>
      <c r="D485" s="593" t="s">
        <v>384</v>
      </c>
      <c r="E485" s="593"/>
      <c r="F485" s="593"/>
      <c r="G485" s="593" t="s">
        <v>184</v>
      </c>
    </row>
    <row r="486" spans="1:7" ht="30" customHeight="1">
      <c r="A486" s="593"/>
      <c r="B486" s="593"/>
      <c r="C486" s="593"/>
      <c r="D486" s="593" t="s">
        <v>384</v>
      </c>
      <c r="E486" s="593"/>
      <c r="F486" s="593"/>
      <c r="G486" s="593" t="s">
        <v>184</v>
      </c>
    </row>
    <row r="487" spans="1:7" ht="30" customHeight="1">
      <c r="A487" s="593"/>
      <c r="B487" s="593"/>
      <c r="C487" s="593"/>
      <c r="D487" s="593" t="s">
        <v>384</v>
      </c>
      <c r="E487" s="593"/>
      <c r="F487" s="593"/>
      <c r="G487" s="593" t="s">
        <v>184</v>
      </c>
    </row>
    <row r="488" spans="1:7" ht="30" customHeight="1">
      <c r="A488" s="593"/>
      <c r="B488" s="593"/>
      <c r="C488" s="593"/>
      <c r="D488" s="593" t="s">
        <v>384</v>
      </c>
      <c r="E488" s="593"/>
      <c r="F488" s="593"/>
      <c r="G488" s="593" t="s">
        <v>184</v>
      </c>
    </row>
    <row r="489" spans="1:7" ht="30" customHeight="1">
      <c r="A489" s="593"/>
      <c r="B489" s="593"/>
      <c r="C489" s="593"/>
      <c r="D489" s="593" t="s">
        <v>384</v>
      </c>
      <c r="E489" s="593"/>
      <c r="F489" s="593"/>
      <c r="G489" s="593" t="s">
        <v>184</v>
      </c>
    </row>
    <row r="490" spans="1:7" ht="30" customHeight="1">
      <c r="A490" s="593"/>
      <c r="B490" s="593"/>
      <c r="C490" s="593"/>
      <c r="D490" s="593" t="s">
        <v>384</v>
      </c>
      <c r="E490" s="593"/>
      <c r="F490" s="593"/>
      <c r="G490" s="593" t="s">
        <v>184</v>
      </c>
    </row>
    <row r="491" spans="1:7" ht="30" customHeight="1">
      <c r="A491" s="593"/>
      <c r="B491" s="593"/>
      <c r="C491" s="593"/>
      <c r="D491" s="593" t="s">
        <v>384</v>
      </c>
      <c r="E491" s="593"/>
      <c r="F491" s="593"/>
      <c r="G491" s="593" t="s">
        <v>184</v>
      </c>
    </row>
    <row r="492" spans="1:7" ht="30" customHeight="1">
      <c r="A492" s="593"/>
      <c r="B492" s="593"/>
      <c r="C492" s="593"/>
      <c r="D492" s="593" t="s">
        <v>384</v>
      </c>
      <c r="E492" s="593"/>
      <c r="F492" s="593"/>
      <c r="G492" s="593" t="s">
        <v>184</v>
      </c>
    </row>
    <row r="493" spans="1:7" ht="30" customHeight="1">
      <c r="A493" s="593"/>
      <c r="B493" s="593"/>
      <c r="C493" s="593"/>
      <c r="D493" s="593" t="s">
        <v>384</v>
      </c>
      <c r="E493" s="593"/>
      <c r="F493" s="593"/>
      <c r="G493" s="593" t="s">
        <v>184</v>
      </c>
    </row>
    <row r="494" spans="1:7" ht="30" customHeight="1">
      <c r="A494" s="593"/>
      <c r="B494" s="593"/>
      <c r="C494" s="593"/>
      <c r="D494" s="593" t="s">
        <v>384</v>
      </c>
      <c r="E494" s="593"/>
      <c r="F494" s="593"/>
      <c r="G494" s="593" t="s">
        <v>184</v>
      </c>
    </row>
    <row r="495" spans="1:7" ht="30" customHeight="1">
      <c r="A495" s="593"/>
      <c r="B495" s="593"/>
      <c r="C495" s="593"/>
      <c r="D495" s="593" t="s">
        <v>384</v>
      </c>
      <c r="E495" s="593"/>
      <c r="F495" s="593"/>
      <c r="G495" s="593" t="s">
        <v>184</v>
      </c>
    </row>
    <row r="496" spans="1:7" ht="30" customHeight="1">
      <c r="A496" s="593"/>
      <c r="B496" s="593"/>
      <c r="C496" s="593"/>
      <c r="D496" s="593" t="s">
        <v>384</v>
      </c>
      <c r="E496" s="593"/>
      <c r="F496" s="593"/>
      <c r="G496" s="593" t="s">
        <v>184</v>
      </c>
    </row>
    <row r="497" spans="1:7" ht="30" customHeight="1">
      <c r="A497" s="593"/>
      <c r="B497" s="593"/>
      <c r="C497" s="593"/>
      <c r="D497" s="593" t="s">
        <v>384</v>
      </c>
      <c r="E497" s="593"/>
      <c r="F497" s="593"/>
      <c r="G497" s="593" t="s">
        <v>184</v>
      </c>
    </row>
    <row r="498" spans="1:7" ht="30" customHeight="1">
      <c r="A498" s="593"/>
      <c r="B498" s="593"/>
      <c r="C498" s="593"/>
      <c r="D498" s="593" t="s">
        <v>384</v>
      </c>
      <c r="E498" s="593"/>
      <c r="F498" s="593"/>
      <c r="G498" s="593" t="s">
        <v>184</v>
      </c>
    </row>
    <row r="499" spans="1:7" ht="30" customHeight="1">
      <c r="A499" s="593"/>
      <c r="B499" s="593"/>
      <c r="C499" s="593"/>
      <c r="D499" s="593" t="s">
        <v>384</v>
      </c>
      <c r="E499" s="593"/>
      <c r="F499" s="593"/>
      <c r="G499" s="593" t="s">
        <v>184</v>
      </c>
    </row>
    <row r="500" spans="1:7" ht="30" customHeight="1">
      <c r="A500" s="593"/>
      <c r="B500" s="593"/>
      <c r="C500" s="593"/>
      <c r="D500" s="593" t="s">
        <v>384</v>
      </c>
      <c r="E500" s="593"/>
      <c r="F500" s="593"/>
      <c r="G500" s="593" t="s">
        <v>184</v>
      </c>
    </row>
  </sheetData>
  <mergeCells count="3">
    <mergeCell ref="A1:G1"/>
    <mergeCell ref="D2:E2"/>
    <mergeCell ref="A19:G19"/>
  </mergeCells>
  <phoneticPr fontId="19"/>
  <dataValidations count="1">
    <dataValidation type="date" allowBlank="1" showDropDown="0" showInputMessage="1" showErrorMessage="1" prompt="日付の形式で入力してください" sqref="B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0" showErrorMessage="1">
          <x14:formula1>
            <xm:f>旭川市用!$L$3:$L$6</xm:f>
          </x14:formula1>
          <xm:sqref>D4:D18</xm:sqref>
        </x14:dataValidation>
        <x14:dataValidation type="list" allowBlank="1" showDropDown="0" showInputMessage="0" showErrorMessage="1">
          <x14:formula1>
            <xm:f>旭川市用!$M$3:$M$5</xm:f>
          </x14:formula1>
          <xm:sqref>G4:G18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tabColor rgb="FF005AFF"/>
  </sheetPr>
  <dimension ref="A1:K500"/>
  <sheetViews>
    <sheetView workbookViewId="0">
      <selection sqref="A1:I1"/>
    </sheetView>
  </sheetViews>
  <sheetFormatPr defaultRowHeight="30" customHeight="1"/>
  <cols>
    <col min="1" max="3" width="15" style="590" customWidth="1"/>
    <col min="4" max="4" width="17.5" style="590" customWidth="1"/>
    <col min="5" max="8" width="15" style="590" customWidth="1"/>
    <col min="9" max="9" width="14.375" style="590" customWidth="1"/>
    <col min="10" max="16384" width="9" style="591" customWidth="1"/>
  </cols>
  <sheetData>
    <row r="1" spans="1:11" ht="30" customHeight="1">
      <c r="A1" s="592" t="s">
        <v>185</v>
      </c>
      <c r="B1" s="592"/>
      <c r="C1" s="592"/>
      <c r="D1" s="592"/>
      <c r="E1" s="592"/>
      <c r="F1" s="592"/>
      <c r="G1" s="592"/>
      <c r="H1" s="592"/>
      <c r="I1" s="592"/>
    </row>
    <row r="2" spans="1:11" ht="30" customHeight="1">
      <c r="A2" s="593" t="s">
        <v>177</v>
      </c>
      <c r="B2" s="602" t="s">
        <v>691</v>
      </c>
      <c r="C2" s="603" t="s">
        <v>691</v>
      </c>
      <c r="D2" s="593" t="s">
        <v>67</v>
      </c>
      <c r="E2" s="598"/>
      <c r="F2" s="599"/>
      <c r="G2" s="593" t="s">
        <v>182</v>
      </c>
      <c r="H2" s="598"/>
      <c r="I2" s="599"/>
    </row>
    <row r="3" spans="1:11" ht="30" customHeight="1">
      <c r="A3" s="593" t="s">
        <v>188</v>
      </c>
      <c r="B3" s="593" t="s">
        <v>189</v>
      </c>
      <c r="C3" s="593" t="s">
        <v>190</v>
      </c>
      <c r="D3" s="593" t="s">
        <v>132</v>
      </c>
      <c r="E3" s="600" t="s">
        <v>122</v>
      </c>
      <c r="F3" s="593" t="s">
        <v>194</v>
      </c>
      <c r="G3" s="593" t="s">
        <v>726</v>
      </c>
      <c r="H3" s="593" t="s">
        <v>81</v>
      </c>
      <c r="I3" s="593" t="s">
        <v>183</v>
      </c>
    </row>
    <row r="4" spans="1:11" ht="30" customHeight="1">
      <c r="A4" s="594"/>
      <c r="B4" s="594"/>
      <c r="C4" s="594"/>
      <c r="D4" s="594" t="s">
        <v>686</v>
      </c>
      <c r="E4" s="594"/>
      <c r="F4" s="601"/>
      <c r="G4" s="601"/>
      <c r="H4" s="601" t="str">
        <f t="shared" ref="H4:H18" si="0">IF(F4="","",ROUND(F4*G4*3600,2))</f>
        <v/>
      </c>
      <c r="I4" s="594" t="s">
        <v>184</v>
      </c>
    </row>
    <row r="5" spans="1:11" ht="30" customHeight="1">
      <c r="A5" s="594"/>
      <c r="B5" s="594"/>
      <c r="C5" s="594"/>
      <c r="D5" s="594" t="s">
        <v>686</v>
      </c>
      <c r="E5" s="594"/>
      <c r="F5" s="601"/>
      <c r="G5" s="601"/>
      <c r="H5" s="601" t="str">
        <f t="shared" si="0"/>
        <v/>
      </c>
      <c r="I5" s="594" t="s">
        <v>184</v>
      </c>
    </row>
    <row r="6" spans="1:11" ht="30" customHeight="1">
      <c r="A6" s="594"/>
      <c r="B6" s="594"/>
      <c r="C6" s="594"/>
      <c r="D6" s="594" t="s">
        <v>686</v>
      </c>
      <c r="E6" s="594"/>
      <c r="F6" s="601"/>
      <c r="G6" s="601"/>
      <c r="H6" s="601" t="str">
        <f t="shared" si="0"/>
        <v/>
      </c>
      <c r="I6" s="594" t="s">
        <v>184</v>
      </c>
    </row>
    <row r="7" spans="1:11" ht="30" customHeight="1">
      <c r="A7" s="594"/>
      <c r="B7" s="594"/>
      <c r="C7" s="594"/>
      <c r="D7" s="594" t="s">
        <v>686</v>
      </c>
      <c r="E7" s="594"/>
      <c r="F7" s="601"/>
      <c r="G7" s="601"/>
      <c r="H7" s="601" t="str">
        <f t="shared" si="0"/>
        <v/>
      </c>
      <c r="I7" s="594" t="s">
        <v>184</v>
      </c>
    </row>
    <row r="8" spans="1:11" ht="30" customHeight="1">
      <c r="A8" s="594"/>
      <c r="B8" s="594"/>
      <c r="C8" s="594"/>
      <c r="D8" s="594" t="s">
        <v>686</v>
      </c>
      <c r="E8" s="594"/>
      <c r="F8" s="601"/>
      <c r="G8" s="601"/>
      <c r="H8" s="601" t="str">
        <f t="shared" si="0"/>
        <v/>
      </c>
      <c r="I8" s="594" t="s">
        <v>184</v>
      </c>
      <c r="K8" s="604" t="s">
        <v>971</v>
      </c>
    </row>
    <row r="9" spans="1:11" ht="30" customHeight="1">
      <c r="A9" s="594"/>
      <c r="B9" s="594"/>
      <c r="C9" s="594"/>
      <c r="D9" s="594" t="s">
        <v>686</v>
      </c>
      <c r="E9" s="594"/>
      <c r="F9" s="601"/>
      <c r="G9" s="601"/>
      <c r="H9" s="601" t="str">
        <f t="shared" si="0"/>
        <v/>
      </c>
      <c r="I9" s="594" t="s">
        <v>184</v>
      </c>
    </row>
    <row r="10" spans="1:11" ht="30" customHeight="1">
      <c r="A10" s="594"/>
      <c r="B10" s="594"/>
      <c r="C10" s="594"/>
      <c r="D10" s="594" t="s">
        <v>686</v>
      </c>
      <c r="E10" s="594"/>
      <c r="F10" s="601"/>
      <c r="G10" s="601"/>
      <c r="H10" s="601" t="str">
        <f t="shared" si="0"/>
        <v/>
      </c>
      <c r="I10" s="594" t="s">
        <v>184</v>
      </c>
    </row>
    <row r="11" spans="1:11" ht="30" customHeight="1">
      <c r="A11" s="594"/>
      <c r="B11" s="594"/>
      <c r="C11" s="594"/>
      <c r="D11" s="594" t="s">
        <v>686</v>
      </c>
      <c r="E11" s="594"/>
      <c r="F11" s="601"/>
      <c r="G11" s="601"/>
      <c r="H11" s="601" t="str">
        <f t="shared" si="0"/>
        <v/>
      </c>
      <c r="I11" s="594" t="s">
        <v>184</v>
      </c>
    </row>
    <row r="12" spans="1:11" ht="30" customHeight="1">
      <c r="A12" s="594"/>
      <c r="B12" s="594"/>
      <c r="C12" s="594"/>
      <c r="D12" s="594" t="s">
        <v>686</v>
      </c>
      <c r="E12" s="594"/>
      <c r="F12" s="601"/>
      <c r="G12" s="601"/>
      <c r="H12" s="601" t="str">
        <f t="shared" si="0"/>
        <v/>
      </c>
      <c r="I12" s="594" t="s">
        <v>184</v>
      </c>
    </row>
    <row r="13" spans="1:11" ht="30" customHeight="1">
      <c r="A13" s="594"/>
      <c r="B13" s="594"/>
      <c r="C13" s="594"/>
      <c r="D13" s="594" t="s">
        <v>686</v>
      </c>
      <c r="E13" s="594"/>
      <c r="F13" s="601"/>
      <c r="G13" s="601"/>
      <c r="H13" s="601" t="str">
        <f t="shared" si="0"/>
        <v/>
      </c>
      <c r="I13" s="594" t="s">
        <v>184</v>
      </c>
    </row>
    <row r="14" spans="1:11" ht="30" customHeight="1">
      <c r="A14" s="594"/>
      <c r="B14" s="594"/>
      <c r="C14" s="594"/>
      <c r="D14" s="594" t="s">
        <v>686</v>
      </c>
      <c r="E14" s="594"/>
      <c r="F14" s="601"/>
      <c r="G14" s="601"/>
      <c r="H14" s="601" t="str">
        <f t="shared" si="0"/>
        <v/>
      </c>
      <c r="I14" s="594" t="s">
        <v>184</v>
      </c>
    </row>
    <row r="15" spans="1:11" ht="30" customHeight="1">
      <c r="A15" s="594"/>
      <c r="B15" s="594"/>
      <c r="C15" s="594"/>
      <c r="D15" s="594" t="s">
        <v>686</v>
      </c>
      <c r="E15" s="594"/>
      <c r="F15" s="601"/>
      <c r="G15" s="601"/>
      <c r="H15" s="601" t="str">
        <f t="shared" si="0"/>
        <v/>
      </c>
      <c r="I15" s="594" t="s">
        <v>184</v>
      </c>
    </row>
    <row r="16" spans="1:11" ht="30" customHeight="1">
      <c r="A16" s="594"/>
      <c r="B16" s="594"/>
      <c r="C16" s="594"/>
      <c r="D16" s="594" t="s">
        <v>686</v>
      </c>
      <c r="E16" s="594"/>
      <c r="F16" s="601"/>
      <c r="G16" s="601"/>
      <c r="H16" s="601" t="str">
        <f t="shared" si="0"/>
        <v/>
      </c>
      <c r="I16" s="594" t="s">
        <v>184</v>
      </c>
    </row>
    <row r="17" spans="1:9" ht="30" customHeight="1">
      <c r="A17" s="594"/>
      <c r="B17" s="594"/>
      <c r="C17" s="594"/>
      <c r="D17" s="594" t="s">
        <v>686</v>
      </c>
      <c r="E17" s="594"/>
      <c r="F17" s="601"/>
      <c r="G17" s="601"/>
      <c r="H17" s="601" t="str">
        <f t="shared" si="0"/>
        <v/>
      </c>
      <c r="I17" s="594" t="s">
        <v>184</v>
      </c>
    </row>
    <row r="18" spans="1:9" ht="30" customHeight="1">
      <c r="A18" s="594"/>
      <c r="B18" s="594"/>
      <c r="C18" s="594"/>
      <c r="D18" s="594" t="s">
        <v>686</v>
      </c>
      <c r="E18" s="594"/>
      <c r="F18" s="601"/>
      <c r="G18" s="601"/>
      <c r="H18" s="601" t="str">
        <f t="shared" si="0"/>
        <v/>
      </c>
      <c r="I18" s="594" t="s">
        <v>184</v>
      </c>
    </row>
    <row r="19" spans="1:9" ht="30" customHeight="1">
      <c r="A19" s="595" t="s">
        <v>846</v>
      </c>
      <c r="B19" s="595"/>
      <c r="C19" s="595"/>
      <c r="D19" s="595"/>
      <c r="E19" s="595"/>
      <c r="F19" s="595"/>
      <c r="G19" s="595"/>
      <c r="H19" s="595"/>
      <c r="I19" s="595"/>
    </row>
    <row r="20" spans="1:9" ht="30" customHeight="1">
      <c r="A20" s="593" t="s">
        <v>188</v>
      </c>
      <c r="B20" s="593" t="s">
        <v>189</v>
      </c>
      <c r="C20" s="593" t="s">
        <v>190</v>
      </c>
      <c r="D20" s="593" t="s">
        <v>132</v>
      </c>
      <c r="E20" s="600" t="s">
        <v>122</v>
      </c>
      <c r="F20" s="593" t="s">
        <v>194</v>
      </c>
      <c r="G20" s="593" t="s">
        <v>726</v>
      </c>
      <c r="H20" s="593" t="s">
        <v>81</v>
      </c>
      <c r="I20" s="593" t="s">
        <v>183</v>
      </c>
    </row>
    <row r="21" spans="1:9" ht="30" customHeight="1">
      <c r="A21" s="593"/>
      <c r="B21" s="593"/>
      <c r="C21" s="593"/>
      <c r="D21" s="593" t="s">
        <v>686</v>
      </c>
      <c r="E21" s="593"/>
      <c r="F21" s="593"/>
      <c r="G21" s="593"/>
      <c r="H21" s="593" t="s">
        <v>1073</v>
      </c>
      <c r="I21" s="593" t="s">
        <v>184</v>
      </c>
    </row>
    <row r="22" spans="1:9" ht="30" customHeight="1">
      <c r="A22" s="593"/>
      <c r="B22" s="593"/>
      <c r="C22" s="593"/>
      <c r="D22" s="593" t="s">
        <v>686</v>
      </c>
      <c r="E22" s="593"/>
      <c r="F22" s="593"/>
      <c r="G22" s="593"/>
      <c r="H22" s="593" t="s">
        <v>1073</v>
      </c>
      <c r="I22" s="593" t="s">
        <v>184</v>
      </c>
    </row>
    <row r="23" spans="1:9" ht="30" customHeight="1">
      <c r="A23" s="593"/>
      <c r="B23" s="593"/>
      <c r="C23" s="593"/>
      <c r="D23" s="593" t="s">
        <v>686</v>
      </c>
      <c r="E23" s="593"/>
      <c r="F23" s="593"/>
      <c r="G23" s="593"/>
      <c r="H23" s="593" t="s">
        <v>1073</v>
      </c>
      <c r="I23" s="593" t="s">
        <v>184</v>
      </c>
    </row>
    <row r="24" spans="1:9" ht="30" customHeight="1">
      <c r="A24" s="593"/>
      <c r="B24" s="593"/>
      <c r="C24" s="593"/>
      <c r="D24" s="593" t="s">
        <v>686</v>
      </c>
      <c r="E24" s="593"/>
      <c r="F24" s="593"/>
      <c r="G24" s="593"/>
      <c r="H24" s="593" t="s">
        <v>1073</v>
      </c>
      <c r="I24" s="593" t="s">
        <v>184</v>
      </c>
    </row>
    <row r="25" spans="1:9" ht="30" customHeight="1">
      <c r="A25" s="593"/>
      <c r="B25" s="593"/>
      <c r="C25" s="593"/>
      <c r="D25" s="593" t="s">
        <v>686</v>
      </c>
      <c r="E25" s="593"/>
      <c r="F25" s="593"/>
      <c r="G25" s="593"/>
      <c r="H25" s="593" t="s">
        <v>1073</v>
      </c>
      <c r="I25" s="593" t="s">
        <v>184</v>
      </c>
    </row>
    <row r="26" spans="1:9" ht="30" customHeight="1">
      <c r="A26" s="593"/>
      <c r="B26" s="593"/>
      <c r="C26" s="593"/>
      <c r="D26" s="593" t="s">
        <v>686</v>
      </c>
      <c r="E26" s="593"/>
      <c r="F26" s="593"/>
      <c r="G26" s="593"/>
      <c r="H26" s="593" t="s">
        <v>1073</v>
      </c>
      <c r="I26" s="593" t="s">
        <v>184</v>
      </c>
    </row>
    <row r="27" spans="1:9" ht="30" customHeight="1">
      <c r="A27" s="593"/>
      <c r="B27" s="593"/>
      <c r="C27" s="593"/>
      <c r="D27" s="593" t="s">
        <v>686</v>
      </c>
      <c r="E27" s="593"/>
      <c r="F27" s="593"/>
      <c r="G27" s="593"/>
      <c r="H27" s="593" t="s">
        <v>1073</v>
      </c>
      <c r="I27" s="593" t="s">
        <v>184</v>
      </c>
    </row>
    <row r="28" spans="1:9" ht="30" customHeight="1">
      <c r="A28" s="593"/>
      <c r="B28" s="593"/>
      <c r="C28" s="593"/>
      <c r="D28" s="593" t="s">
        <v>686</v>
      </c>
      <c r="E28" s="593"/>
      <c r="F28" s="593"/>
      <c r="G28" s="593"/>
      <c r="H28" s="593" t="s">
        <v>1073</v>
      </c>
      <c r="I28" s="593" t="s">
        <v>184</v>
      </c>
    </row>
    <row r="29" spans="1:9" ht="30" customHeight="1">
      <c r="A29" s="593"/>
      <c r="B29" s="593"/>
      <c r="C29" s="593"/>
      <c r="D29" s="593" t="s">
        <v>686</v>
      </c>
      <c r="E29" s="593"/>
      <c r="F29" s="593"/>
      <c r="G29" s="593"/>
      <c r="H29" s="593" t="s">
        <v>1073</v>
      </c>
      <c r="I29" s="593" t="s">
        <v>184</v>
      </c>
    </row>
    <row r="30" spans="1:9" ht="30" customHeight="1">
      <c r="A30" s="593"/>
      <c r="B30" s="593"/>
      <c r="C30" s="593"/>
      <c r="D30" s="593" t="s">
        <v>686</v>
      </c>
      <c r="E30" s="593"/>
      <c r="F30" s="593"/>
      <c r="G30" s="593"/>
      <c r="H30" s="593" t="s">
        <v>1073</v>
      </c>
      <c r="I30" s="593" t="s">
        <v>184</v>
      </c>
    </row>
    <row r="31" spans="1:9" ht="30" customHeight="1">
      <c r="A31" s="593"/>
      <c r="B31" s="593"/>
      <c r="C31" s="593"/>
      <c r="D31" s="593" t="s">
        <v>686</v>
      </c>
      <c r="E31" s="593"/>
      <c r="F31" s="593"/>
      <c r="G31" s="593"/>
      <c r="H31" s="593" t="s">
        <v>1073</v>
      </c>
      <c r="I31" s="593" t="s">
        <v>184</v>
      </c>
    </row>
    <row r="32" spans="1:9" ht="30" customHeight="1">
      <c r="A32" s="593"/>
      <c r="B32" s="593"/>
      <c r="C32" s="593"/>
      <c r="D32" s="593" t="s">
        <v>686</v>
      </c>
      <c r="E32" s="593"/>
      <c r="F32" s="593"/>
      <c r="G32" s="593"/>
      <c r="H32" s="593" t="s">
        <v>1073</v>
      </c>
      <c r="I32" s="593" t="s">
        <v>184</v>
      </c>
    </row>
    <row r="33" spans="1:9" ht="30" customHeight="1">
      <c r="A33" s="593"/>
      <c r="B33" s="593"/>
      <c r="C33" s="593"/>
      <c r="D33" s="593" t="s">
        <v>686</v>
      </c>
      <c r="E33" s="593"/>
      <c r="F33" s="593"/>
      <c r="G33" s="593"/>
      <c r="H33" s="593" t="s">
        <v>1073</v>
      </c>
      <c r="I33" s="593" t="s">
        <v>184</v>
      </c>
    </row>
    <row r="34" spans="1:9" ht="30" customHeight="1">
      <c r="A34" s="593"/>
      <c r="B34" s="593"/>
      <c r="C34" s="593"/>
      <c r="D34" s="593" t="s">
        <v>686</v>
      </c>
      <c r="E34" s="593"/>
      <c r="F34" s="593"/>
      <c r="G34" s="593"/>
      <c r="H34" s="593" t="s">
        <v>1073</v>
      </c>
      <c r="I34" s="593" t="s">
        <v>184</v>
      </c>
    </row>
    <row r="35" spans="1:9" ht="30" customHeight="1">
      <c r="A35" s="593"/>
      <c r="B35" s="593"/>
      <c r="C35" s="593"/>
      <c r="D35" s="593" t="s">
        <v>686</v>
      </c>
      <c r="E35" s="593"/>
      <c r="F35" s="593"/>
      <c r="G35" s="593"/>
      <c r="H35" s="593" t="s">
        <v>1073</v>
      </c>
      <c r="I35" s="593" t="s">
        <v>184</v>
      </c>
    </row>
    <row r="36" spans="1:9" ht="30" customHeight="1">
      <c r="A36" s="593"/>
      <c r="B36" s="593"/>
      <c r="C36" s="593"/>
      <c r="D36" s="593" t="s">
        <v>686</v>
      </c>
      <c r="E36" s="593"/>
      <c r="F36" s="593"/>
      <c r="G36" s="593"/>
      <c r="H36" s="593" t="s">
        <v>1073</v>
      </c>
      <c r="I36" s="593" t="s">
        <v>184</v>
      </c>
    </row>
    <row r="37" spans="1:9" ht="30" customHeight="1">
      <c r="A37" s="593"/>
      <c r="B37" s="593"/>
      <c r="C37" s="593"/>
      <c r="D37" s="593" t="s">
        <v>686</v>
      </c>
      <c r="E37" s="593"/>
      <c r="F37" s="593"/>
      <c r="G37" s="593"/>
      <c r="H37" s="593" t="s">
        <v>1073</v>
      </c>
      <c r="I37" s="593" t="s">
        <v>184</v>
      </c>
    </row>
    <row r="38" spans="1:9" ht="30" customHeight="1">
      <c r="A38" s="593"/>
      <c r="B38" s="593"/>
      <c r="C38" s="593"/>
      <c r="D38" s="593" t="s">
        <v>686</v>
      </c>
      <c r="E38" s="593"/>
      <c r="F38" s="593"/>
      <c r="G38" s="593"/>
      <c r="H38" s="593" t="s">
        <v>1073</v>
      </c>
      <c r="I38" s="593" t="s">
        <v>184</v>
      </c>
    </row>
    <row r="39" spans="1:9" ht="30" customHeight="1">
      <c r="A39" s="593"/>
      <c r="B39" s="593"/>
      <c r="C39" s="593"/>
      <c r="D39" s="593" t="s">
        <v>686</v>
      </c>
      <c r="E39" s="593"/>
      <c r="F39" s="593"/>
      <c r="G39" s="593"/>
      <c r="H39" s="593" t="s">
        <v>1073</v>
      </c>
      <c r="I39" s="593" t="s">
        <v>184</v>
      </c>
    </row>
    <row r="40" spans="1:9" ht="30" customHeight="1">
      <c r="A40" s="593"/>
      <c r="B40" s="593"/>
      <c r="C40" s="593"/>
      <c r="D40" s="593" t="s">
        <v>686</v>
      </c>
      <c r="E40" s="593"/>
      <c r="F40" s="593"/>
      <c r="G40" s="593"/>
      <c r="H40" s="593" t="s">
        <v>1073</v>
      </c>
      <c r="I40" s="593" t="s">
        <v>184</v>
      </c>
    </row>
    <row r="41" spans="1:9" ht="30" customHeight="1">
      <c r="A41" s="593"/>
      <c r="B41" s="593"/>
      <c r="C41" s="593"/>
      <c r="D41" s="593" t="s">
        <v>686</v>
      </c>
      <c r="E41" s="593"/>
      <c r="F41" s="593"/>
      <c r="G41" s="593"/>
      <c r="H41" s="593" t="s">
        <v>1073</v>
      </c>
      <c r="I41" s="593" t="s">
        <v>184</v>
      </c>
    </row>
    <row r="42" spans="1:9" ht="30" customHeight="1">
      <c r="A42" s="593"/>
      <c r="B42" s="593"/>
      <c r="C42" s="593"/>
      <c r="D42" s="593" t="s">
        <v>686</v>
      </c>
      <c r="E42" s="593"/>
      <c r="F42" s="593"/>
      <c r="G42" s="593"/>
      <c r="H42" s="593" t="s">
        <v>1073</v>
      </c>
      <c r="I42" s="593" t="s">
        <v>184</v>
      </c>
    </row>
    <row r="43" spans="1:9" ht="30" customHeight="1">
      <c r="A43" s="593"/>
      <c r="B43" s="593"/>
      <c r="C43" s="593"/>
      <c r="D43" s="593" t="s">
        <v>686</v>
      </c>
      <c r="E43" s="593"/>
      <c r="F43" s="593"/>
      <c r="G43" s="593"/>
      <c r="H43" s="593" t="s">
        <v>1073</v>
      </c>
      <c r="I43" s="593" t="s">
        <v>184</v>
      </c>
    </row>
    <row r="44" spans="1:9" ht="30" customHeight="1">
      <c r="A44" s="593"/>
      <c r="B44" s="593"/>
      <c r="C44" s="593"/>
      <c r="D44" s="593" t="s">
        <v>686</v>
      </c>
      <c r="E44" s="593"/>
      <c r="F44" s="593"/>
      <c r="G44" s="593"/>
      <c r="H44" s="593" t="s">
        <v>1073</v>
      </c>
      <c r="I44" s="593" t="s">
        <v>184</v>
      </c>
    </row>
    <row r="45" spans="1:9" ht="30" customHeight="1">
      <c r="A45" s="593"/>
      <c r="B45" s="593"/>
      <c r="C45" s="593"/>
      <c r="D45" s="593" t="s">
        <v>686</v>
      </c>
      <c r="E45" s="593"/>
      <c r="F45" s="593"/>
      <c r="G45" s="593"/>
      <c r="H45" s="593" t="s">
        <v>1073</v>
      </c>
      <c r="I45" s="593" t="s">
        <v>184</v>
      </c>
    </row>
    <row r="46" spans="1:9" ht="30" customHeight="1">
      <c r="A46" s="593"/>
      <c r="B46" s="593"/>
      <c r="C46" s="593"/>
      <c r="D46" s="593" t="s">
        <v>686</v>
      </c>
      <c r="E46" s="593"/>
      <c r="F46" s="593"/>
      <c r="G46" s="593"/>
      <c r="H46" s="593" t="s">
        <v>1073</v>
      </c>
      <c r="I46" s="593" t="s">
        <v>184</v>
      </c>
    </row>
    <row r="47" spans="1:9" ht="30" customHeight="1">
      <c r="A47" s="593"/>
      <c r="B47" s="593"/>
      <c r="C47" s="593"/>
      <c r="D47" s="593" t="s">
        <v>686</v>
      </c>
      <c r="E47" s="593"/>
      <c r="F47" s="593"/>
      <c r="G47" s="593"/>
      <c r="H47" s="593" t="s">
        <v>1073</v>
      </c>
      <c r="I47" s="593" t="s">
        <v>184</v>
      </c>
    </row>
    <row r="48" spans="1:9" ht="30" customHeight="1">
      <c r="A48" s="593"/>
      <c r="B48" s="593"/>
      <c r="C48" s="593"/>
      <c r="D48" s="593" t="s">
        <v>686</v>
      </c>
      <c r="E48" s="593"/>
      <c r="F48" s="593"/>
      <c r="G48" s="593"/>
      <c r="H48" s="593" t="s">
        <v>1073</v>
      </c>
      <c r="I48" s="593" t="s">
        <v>184</v>
      </c>
    </row>
    <row r="49" spans="1:9" ht="30" customHeight="1">
      <c r="A49" s="593"/>
      <c r="B49" s="593"/>
      <c r="C49" s="593"/>
      <c r="D49" s="593" t="s">
        <v>686</v>
      </c>
      <c r="E49" s="593"/>
      <c r="F49" s="593"/>
      <c r="G49" s="593"/>
      <c r="H49" s="593" t="s">
        <v>1073</v>
      </c>
      <c r="I49" s="593" t="s">
        <v>184</v>
      </c>
    </row>
    <row r="50" spans="1:9" ht="30" customHeight="1">
      <c r="A50" s="593"/>
      <c r="B50" s="593"/>
      <c r="C50" s="593"/>
      <c r="D50" s="593" t="s">
        <v>686</v>
      </c>
      <c r="E50" s="593"/>
      <c r="F50" s="593"/>
      <c r="G50" s="593"/>
      <c r="H50" s="593" t="s">
        <v>1073</v>
      </c>
      <c r="I50" s="593" t="s">
        <v>184</v>
      </c>
    </row>
    <row r="51" spans="1:9" ht="30" customHeight="1">
      <c r="A51" s="593"/>
      <c r="B51" s="593"/>
      <c r="C51" s="593"/>
      <c r="D51" s="593" t="s">
        <v>686</v>
      </c>
      <c r="E51" s="593"/>
      <c r="F51" s="593"/>
      <c r="G51" s="593"/>
      <c r="H51" s="593" t="s">
        <v>1073</v>
      </c>
      <c r="I51" s="593" t="s">
        <v>184</v>
      </c>
    </row>
    <row r="52" spans="1:9" ht="30" customHeight="1">
      <c r="A52" s="593"/>
      <c r="B52" s="593"/>
      <c r="C52" s="593"/>
      <c r="D52" s="593" t="s">
        <v>686</v>
      </c>
      <c r="E52" s="593"/>
      <c r="F52" s="593"/>
      <c r="G52" s="593"/>
      <c r="H52" s="593" t="s">
        <v>1073</v>
      </c>
      <c r="I52" s="593" t="s">
        <v>184</v>
      </c>
    </row>
    <row r="53" spans="1:9" ht="30" customHeight="1">
      <c r="A53" s="593"/>
      <c r="B53" s="593"/>
      <c r="C53" s="593"/>
      <c r="D53" s="593" t="s">
        <v>686</v>
      </c>
      <c r="E53" s="593"/>
      <c r="F53" s="593"/>
      <c r="G53" s="593"/>
      <c r="H53" s="593" t="s">
        <v>1073</v>
      </c>
      <c r="I53" s="593" t="s">
        <v>184</v>
      </c>
    </row>
    <row r="54" spans="1:9" ht="30" customHeight="1">
      <c r="A54" s="593"/>
      <c r="B54" s="593"/>
      <c r="C54" s="593"/>
      <c r="D54" s="593" t="s">
        <v>686</v>
      </c>
      <c r="E54" s="593"/>
      <c r="F54" s="593"/>
      <c r="G54" s="593"/>
      <c r="H54" s="593" t="s">
        <v>1073</v>
      </c>
      <c r="I54" s="593" t="s">
        <v>184</v>
      </c>
    </row>
    <row r="55" spans="1:9" ht="30" customHeight="1">
      <c r="A55" s="593"/>
      <c r="B55" s="593"/>
      <c r="C55" s="593"/>
      <c r="D55" s="593" t="s">
        <v>686</v>
      </c>
      <c r="E55" s="593"/>
      <c r="F55" s="593"/>
      <c r="G55" s="593"/>
      <c r="H55" s="593" t="s">
        <v>1073</v>
      </c>
      <c r="I55" s="593" t="s">
        <v>184</v>
      </c>
    </row>
    <row r="56" spans="1:9" ht="30" customHeight="1">
      <c r="A56" s="593"/>
      <c r="B56" s="593"/>
      <c r="C56" s="593"/>
      <c r="D56" s="593" t="s">
        <v>686</v>
      </c>
      <c r="E56" s="593"/>
      <c r="F56" s="593"/>
      <c r="G56" s="593"/>
      <c r="H56" s="593" t="s">
        <v>1073</v>
      </c>
      <c r="I56" s="593" t="s">
        <v>184</v>
      </c>
    </row>
    <row r="57" spans="1:9" ht="30" customHeight="1">
      <c r="A57" s="593"/>
      <c r="B57" s="593"/>
      <c r="C57" s="593"/>
      <c r="D57" s="593" t="s">
        <v>686</v>
      </c>
      <c r="E57" s="593"/>
      <c r="F57" s="593"/>
      <c r="G57" s="593"/>
      <c r="H57" s="593" t="s">
        <v>1073</v>
      </c>
      <c r="I57" s="593" t="s">
        <v>184</v>
      </c>
    </row>
    <row r="58" spans="1:9" ht="30" customHeight="1">
      <c r="A58" s="593"/>
      <c r="B58" s="593"/>
      <c r="C58" s="593"/>
      <c r="D58" s="593" t="s">
        <v>686</v>
      </c>
      <c r="E58" s="593"/>
      <c r="F58" s="593"/>
      <c r="G58" s="593"/>
      <c r="H58" s="593" t="s">
        <v>1073</v>
      </c>
      <c r="I58" s="593" t="s">
        <v>184</v>
      </c>
    </row>
    <row r="59" spans="1:9" ht="30" customHeight="1">
      <c r="A59" s="593"/>
      <c r="B59" s="593"/>
      <c r="C59" s="593"/>
      <c r="D59" s="593" t="s">
        <v>686</v>
      </c>
      <c r="E59" s="593"/>
      <c r="F59" s="593"/>
      <c r="G59" s="593"/>
      <c r="H59" s="593" t="s">
        <v>1073</v>
      </c>
      <c r="I59" s="593" t="s">
        <v>184</v>
      </c>
    </row>
    <row r="60" spans="1:9" ht="30" customHeight="1">
      <c r="A60" s="593"/>
      <c r="B60" s="593"/>
      <c r="C60" s="593"/>
      <c r="D60" s="593" t="s">
        <v>686</v>
      </c>
      <c r="E60" s="593"/>
      <c r="F60" s="593"/>
      <c r="G60" s="593"/>
      <c r="H60" s="593" t="s">
        <v>1073</v>
      </c>
      <c r="I60" s="593" t="s">
        <v>184</v>
      </c>
    </row>
    <row r="61" spans="1:9" ht="30" customHeight="1">
      <c r="A61" s="593"/>
      <c r="B61" s="593"/>
      <c r="C61" s="593"/>
      <c r="D61" s="593" t="s">
        <v>686</v>
      </c>
      <c r="E61" s="593"/>
      <c r="F61" s="593"/>
      <c r="G61" s="593"/>
      <c r="H61" s="593" t="s">
        <v>1073</v>
      </c>
      <c r="I61" s="593" t="s">
        <v>184</v>
      </c>
    </row>
    <row r="62" spans="1:9" ht="30" customHeight="1">
      <c r="A62" s="593"/>
      <c r="B62" s="593"/>
      <c r="C62" s="593"/>
      <c r="D62" s="593" t="s">
        <v>686</v>
      </c>
      <c r="E62" s="593"/>
      <c r="F62" s="593"/>
      <c r="G62" s="593"/>
      <c r="H62" s="593" t="s">
        <v>1073</v>
      </c>
      <c r="I62" s="593" t="s">
        <v>184</v>
      </c>
    </row>
    <row r="63" spans="1:9" ht="30" customHeight="1">
      <c r="A63" s="593"/>
      <c r="B63" s="593"/>
      <c r="C63" s="593"/>
      <c r="D63" s="593" t="s">
        <v>686</v>
      </c>
      <c r="E63" s="593"/>
      <c r="F63" s="593"/>
      <c r="G63" s="593"/>
      <c r="H63" s="593" t="s">
        <v>1073</v>
      </c>
      <c r="I63" s="593" t="s">
        <v>184</v>
      </c>
    </row>
    <row r="64" spans="1:9" ht="30" customHeight="1">
      <c r="A64" s="593"/>
      <c r="B64" s="593"/>
      <c r="C64" s="593"/>
      <c r="D64" s="593" t="s">
        <v>686</v>
      </c>
      <c r="E64" s="593"/>
      <c r="F64" s="593"/>
      <c r="G64" s="593"/>
      <c r="H64" s="593" t="s">
        <v>1073</v>
      </c>
      <c r="I64" s="593" t="s">
        <v>184</v>
      </c>
    </row>
    <row r="65" spans="1:9" ht="30" customHeight="1">
      <c r="A65" s="593"/>
      <c r="B65" s="593"/>
      <c r="C65" s="593"/>
      <c r="D65" s="593" t="s">
        <v>686</v>
      </c>
      <c r="E65" s="593"/>
      <c r="F65" s="593"/>
      <c r="G65" s="593"/>
      <c r="H65" s="593" t="s">
        <v>1073</v>
      </c>
      <c r="I65" s="593" t="s">
        <v>184</v>
      </c>
    </row>
    <row r="66" spans="1:9" ht="30" customHeight="1">
      <c r="A66" s="593"/>
      <c r="B66" s="593"/>
      <c r="C66" s="593"/>
      <c r="D66" s="593" t="s">
        <v>686</v>
      </c>
      <c r="E66" s="593"/>
      <c r="F66" s="593"/>
      <c r="G66" s="593"/>
      <c r="H66" s="593" t="s">
        <v>1073</v>
      </c>
      <c r="I66" s="593" t="s">
        <v>184</v>
      </c>
    </row>
    <row r="67" spans="1:9" ht="30" customHeight="1">
      <c r="A67" s="593"/>
      <c r="B67" s="593"/>
      <c r="C67" s="593"/>
      <c r="D67" s="593" t="s">
        <v>686</v>
      </c>
      <c r="E67" s="593"/>
      <c r="F67" s="593"/>
      <c r="G67" s="593"/>
      <c r="H67" s="593" t="s">
        <v>1073</v>
      </c>
      <c r="I67" s="593" t="s">
        <v>184</v>
      </c>
    </row>
    <row r="68" spans="1:9" ht="30" customHeight="1">
      <c r="A68" s="593"/>
      <c r="B68" s="593"/>
      <c r="C68" s="593"/>
      <c r="D68" s="593" t="s">
        <v>686</v>
      </c>
      <c r="E68" s="593"/>
      <c r="F68" s="593"/>
      <c r="G68" s="593"/>
      <c r="H68" s="593" t="s">
        <v>1073</v>
      </c>
      <c r="I68" s="593" t="s">
        <v>184</v>
      </c>
    </row>
    <row r="69" spans="1:9" ht="30" customHeight="1">
      <c r="A69" s="593"/>
      <c r="B69" s="593"/>
      <c r="C69" s="593"/>
      <c r="D69" s="593" t="s">
        <v>686</v>
      </c>
      <c r="E69" s="593"/>
      <c r="F69" s="593"/>
      <c r="G69" s="593"/>
      <c r="H69" s="593" t="s">
        <v>1073</v>
      </c>
      <c r="I69" s="593" t="s">
        <v>184</v>
      </c>
    </row>
    <row r="70" spans="1:9" ht="30" customHeight="1">
      <c r="A70" s="593"/>
      <c r="B70" s="593"/>
      <c r="C70" s="593"/>
      <c r="D70" s="593" t="s">
        <v>686</v>
      </c>
      <c r="E70" s="593"/>
      <c r="F70" s="593"/>
      <c r="G70" s="593"/>
      <c r="H70" s="593" t="s">
        <v>1073</v>
      </c>
      <c r="I70" s="593" t="s">
        <v>184</v>
      </c>
    </row>
    <row r="71" spans="1:9" ht="30" customHeight="1">
      <c r="A71" s="593"/>
      <c r="B71" s="593"/>
      <c r="C71" s="593"/>
      <c r="D71" s="593" t="s">
        <v>686</v>
      </c>
      <c r="E71" s="593"/>
      <c r="F71" s="593"/>
      <c r="G71" s="593"/>
      <c r="H71" s="593" t="s">
        <v>1073</v>
      </c>
      <c r="I71" s="593" t="s">
        <v>184</v>
      </c>
    </row>
    <row r="72" spans="1:9" ht="30" customHeight="1">
      <c r="A72" s="593"/>
      <c r="B72" s="593"/>
      <c r="C72" s="593"/>
      <c r="D72" s="593" t="s">
        <v>686</v>
      </c>
      <c r="E72" s="593"/>
      <c r="F72" s="593"/>
      <c r="G72" s="593"/>
      <c r="H72" s="593" t="s">
        <v>1073</v>
      </c>
      <c r="I72" s="593" t="s">
        <v>184</v>
      </c>
    </row>
    <row r="73" spans="1:9" ht="30" customHeight="1">
      <c r="A73" s="593"/>
      <c r="B73" s="593"/>
      <c r="C73" s="593"/>
      <c r="D73" s="593" t="s">
        <v>686</v>
      </c>
      <c r="E73" s="593"/>
      <c r="F73" s="593"/>
      <c r="G73" s="593"/>
      <c r="H73" s="593" t="s">
        <v>1073</v>
      </c>
      <c r="I73" s="593" t="s">
        <v>184</v>
      </c>
    </row>
    <row r="74" spans="1:9" ht="30" customHeight="1">
      <c r="A74" s="593"/>
      <c r="B74" s="593"/>
      <c r="C74" s="593"/>
      <c r="D74" s="593" t="s">
        <v>686</v>
      </c>
      <c r="E74" s="593"/>
      <c r="F74" s="593"/>
      <c r="G74" s="593"/>
      <c r="H74" s="593" t="s">
        <v>1073</v>
      </c>
      <c r="I74" s="593" t="s">
        <v>184</v>
      </c>
    </row>
    <row r="75" spans="1:9" ht="30" customHeight="1">
      <c r="A75" s="593"/>
      <c r="B75" s="593"/>
      <c r="C75" s="593"/>
      <c r="D75" s="593" t="s">
        <v>686</v>
      </c>
      <c r="E75" s="593"/>
      <c r="F75" s="593"/>
      <c r="G75" s="593"/>
      <c r="H75" s="593" t="s">
        <v>1073</v>
      </c>
      <c r="I75" s="593" t="s">
        <v>184</v>
      </c>
    </row>
    <row r="76" spans="1:9" ht="30" customHeight="1">
      <c r="A76" s="593"/>
      <c r="B76" s="593"/>
      <c r="C76" s="593"/>
      <c r="D76" s="593" t="s">
        <v>686</v>
      </c>
      <c r="E76" s="593"/>
      <c r="F76" s="593"/>
      <c r="G76" s="593"/>
      <c r="H76" s="593" t="s">
        <v>1073</v>
      </c>
      <c r="I76" s="593" t="s">
        <v>184</v>
      </c>
    </row>
    <row r="77" spans="1:9" ht="30" customHeight="1">
      <c r="A77" s="593"/>
      <c r="B77" s="593"/>
      <c r="C77" s="593"/>
      <c r="D77" s="593" t="s">
        <v>686</v>
      </c>
      <c r="E77" s="593"/>
      <c r="F77" s="593"/>
      <c r="G77" s="593"/>
      <c r="H77" s="593" t="s">
        <v>1073</v>
      </c>
      <c r="I77" s="593" t="s">
        <v>184</v>
      </c>
    </row>
    <row r="78" spans="1:9" ht="30" customHeight="1">
      <c r="A78" s="593"/>
      <c r="B78" s="593"/>
      <c r="C78" s="593"/>
      <c r="D78" s="593" t="s">
        <v>686</v>
      </c>
      <c r="E78" s="593"/>
      <c r="F78" s="593"/>
      <c r="G78" s="593"/>
      <c r="H78" s="593" t="s">
        <v>1073</v>
      </c>
      <c r="I78" s="593" t="s">
        <v>184</v>
      </c>
    </row>
    <row r="79" spans="1:9" ht="30" customHeight="1">
      <c r="A79" s="593"/>
      <c r="B79" s="593"/>
      <c r="C79" s="593"/>
      <c r="D79" s="593" t="s">
        <v>686</v>
      </c>
      <c r="E79" s="593"/>
      <c r="F79" s="593"/>
      <c r="G79" s="593"/>
      <c r="H79" s="593" t="s">
        <v>1073</v>
      </c>
      <c r="I79" s="593" t="s">
        <v>184</v>
      </c>
    </row>
    <row r="80" spans="1:9" ht="30" customHeight="1">
      <c r="A80" s="593"/>
      <c r="B80" s="593"/>
      <c r="C80" s="593"/>
      <c r="D80" s="593" t="s">
        <v>686</v>
      </c>
      <c r="E80" s="593"/>
      <c r="F80" s="593"/>
      <c r="G80" s="593"/>
      <c r="H80" s="593" t="s">
        <v>1073</v>
      </c>
      <c r="I80" s="593" t="s">
        <v>184</v>
      </c>
    </row>
    <row r="81" spans="1:9" ht="30" customHeight="1">
      <c r="A81" s="593"/>
      <c r="B81" s="593"/>
      <c r="C81" s="593"/>
      <c r="D81" s="593" t="s">
        <v>686</v>
      </c>
      <c r="E81" s="593"/>
      <c r="F81" s="593"/>
      <c r="G81" s="593"/>
      <c r="H81" s="593" t="s">
        <v>1073</v>
      </c>
      <c r="I81" s="593" t="s">
        <v>184</v>
      </c>
    </row>
    <row r="82" spans="1:9" ht="30" customHeight="1">
      <c r="A82" s="593"/>
      <c r="B82" s="593"/>
      <c r="C82" s="593"/>
      <c r="D82" s="593" t="s">
        <v>686</v>
      </c>
      <c r="E82" s="593"/>
      <c r="F82" s="593"/>
      <c r="G82" s="593"/>
      <c r="H82" s="593" t="s">
        <v>1073</v>
      </c>
      <c r="I82" s="593" t="s">
        <v>184</v>
      </c>
    </row>
    <row r="83" spans="1:9" ht="30" customHeight="1">
      <c r="A83" s="593"/>
      <c r="B83" s="593"/>
      <c r="C83" s="593"/>
      <c r="D83" s="593" t="s">
        <v>686</v>
      </c>
      <c r="E83" s="593"/>
      <c r="F83" s="593"/>
      <c r="G83" s="593"/>
      <c r="H83" s="593" t="s">
        <v>1073</v>
      </c>
      <c r="I83" s="593" t="s">
        <v>184</v>
      </c>
    </row>
    <row r="84" spans="1:9" ht="30" customHeight="1">
      <c r="A84" s="593"/>
      <c r="B84" s="593"/>
      <c r="C84" s="593"/>
      <c r="D84" s="593" t="s">
        <v>686</v>
      </c>
      <c r="E84" s="593"/>
      <c r="F84" s="593"/>
      <c r="G84" s="593"/>
      <c r="H84" s="593" t="s">
        <v>1073</v>
      </c>
      <c r="I84" s="593" t="s">
        <v>184</v>
      </c>
    </row>
    <row r="85" spans="1:9" ht="30" customHeight="1">
      <c r="A85" s="593"/>
      <c r="B85" s="593"/>
      <c r="C85" s="593"/>
      <c r="D85" s="593" t="s">
        <v>686</v>
      </c>
      <c r="E85" s="593"/>
      <c r="F85" s="593"/>
      <c r="G85" s="593"/>
      <c r="H85" s="593" t="s">
        <v>1073</v>
      </c>
      <c r="I85" s="593" t="s">
        <v>184</v>
      </c>
    </row>
    <row r="86" spans="1:9" ht="30" customHeight="1">
      <c r="A86" s="593"/>
      <c r="B86" s="593"/>
      <c r="C86" s="593"/>
      <c r="D86" s="593" t="s">
        <v>686</v>
      </c>
      <c r="E86" s="593"/>
      <c r="F86" s="593"/>
      <c r="G86" s="593"/>
      <c r="H86" s="593" t="s">
        <v>1073</v>
      </c>
      <c r="I86" s="593" t="s">
        <v>184</v>
      </c>
    </row>
    <row r="87" spans="1:9" ht="30" customHeight="1">
      <c r="A87" s="593"/>
      <c r="B87" s="593"/>
      <c r="C87" s="593"/>
      <c r="D87" s="593" t="s">
        <v>686</v>
      </c>
      <c r="E87" s="593"/>
      <c r="F87" s="593"/>
      <c r="G87" s="593"/>
      <c r="H87" s="593" t="s">
        <v>1073</v>
      </c>
      <c r="I87" s="593" t="s">
        <v>184</v>
      </c>
    </row>
    <row r="88" spans="1:9" ht="30" customHeight="1">
      <c r="A88" s="593"/>
      <c r="B88" s="593"/>
      <c r="C88" s="593"/>
      <c r="D88" s="593" t="s">
        <v>686</v>
      </c>
      <c r="E88" s="593"/>
      <c r="F88" s="593"/>
      <c r="G88" s="593"/>
      <c r="H88" s="593" t="s">
        <v>1073</v>
      </c>
      <c r="I88" s="593" t="s">
        <v>184</v>
      </c>
    </row>
    <row r="89" spans="1:9" ht="30" customHeight="1">
      <c r="A89" s="593"/>
      <c r="B89" s="593"/>
      <c r="C89" s="593"/>
      <c r="D89" s="593" t="s">
        <v>686</v>
      </c>
      <c r="E89" s="593"/>
      <c r="F89" s="593"/>
      <c r="G89" s="593"/>
      <c r="H89" s="593" t="s">
        <v>1073</v>
      </c>
      <c r="I89" s="593" t="s">
        <v>184</v>
      </c>
    </row>
    <row r="90" spans="1:9" ht="30" customHeight="1">
      <c r="A90" s="593"/>
      <c r="B90" s="593"/>
      <c r="C90" s="593"/>
      <c r="D90" s="593" t="s">
        <v>686</v>
      </c>
      <c r="E90" s="593"/>
      <c r="F90" s="593"/>
      <c r="G90" s="593"/>
      <c r="H90" s="593" t="s">
        <v>1073</v>
      </c>
      <c r="I90" s="593" t="s">
        <v>184</v>
      </c>
    </row>
    <row r="91" spans="1:9" ht="30" customHeight="1">
      <c r="A91" s="593"/>
      <c r="B91" s="593"/>
      <c r="C91" s="593"/>
      <c r="D91" s="593" t="s">
        <v>686</v>
      </c>
      <c r="E91" s="593"/>
      <c r="F91" s="593"/>
      <c r="G91" s="593"/>
      <c r="H91" s="593" t="s">
        <v>1073</v>
      </c>
      <c r="I91" s="593" t="s">
        <v>184</v>
      </c>
    </row>
    <row r="92" spans="1:9" ht="30" customHeight="1">
      <c r="A92" s="593"/>
      <c r="B92" s="593"/>
      <c r="C92" s="593"/>
      <c r="D92" s="593" t="s">
        <v>686</v>
      </c>
      <c r="E92" s="593"/>
      <c r="F92" s="593"/>
      <c r="G92" s="593"/>
      <c r="H92" s="593" t="s">
        <v>1073</v>
      </c>
      <c r="I92" s="593" t="s">
        <v>184</v>
      </c>
    </row>
    <row r="93" spans="1:9" ht="30" customHeight="1">
      <c r="A93" s="593"/>
      <c r="B93" s="593"/>
      <c r="C93" s="593"/>
      <c r="D93" s="593" t="s">
        <v>686</v>
      </c>
      <c r="E93" s="593"/>
      <c r="F93" s="593"/>
      <c r="G93" s="593"/>
      <c r="H93" s="593" t="s">
        <v>1073</v>
      </c>
      <c r="I93" s="593" t="s">
        <v>184</v>
      </c>
    </row>
    <row r="94" spans="1:9" ht="30" customHeight="1">
      <c r="A94" s="593"/>
      <c r="B94" s="593"/>
      <c r="C94" s="593"/>
      <c r="D94" s="593" t="s">
        <v>686</v>
      </c>
      <c r="E94" s="593"/>
      <c r="F94" s="593"/>
      <c r="G94" s="593"/>
      <c r="H94" s="593" t="s">
        <v>1073</v>
      </c>
      <c r="I94" s="593" t="s">
        <v>184</v>
      </c>
    </row>
    <row r="95" spans="1:9" ht="30" customHeight="1">
      <c r="A95" s="593"/>
      <c r="B95" s="593"/>
      <c r="C95" s="593"/>
      <c r="D95" s="593" t="s">
        <v>686</v>
      </c>
      <c r="E95" s="593"/>
      <c r="F95" s="593"/>
      <c r="G95" s="593"/>
      <c r="H95" s="593" t="s">
        <v>1073</v>
      </c>
      <c r="I95" s="593" t="s">
        <v>184</v>
      </c>
    </row>
    <row r="96" spans="1:9" ht="30" customHeight="1">
      <c r="A96" s="593"/>
      <c r="B96" s="593"/>
      <c r="C96" s="593"/>
      <c r="D96" s="593" t="s">
        <v>686</v>
      </c>
      <c r="E96" s="593"/>
      <c r="F96" s="593"/>
      <c r="G96" s="593"/>
      <c r="H96" s="593" t="s">
        <v>1073</v>
      </c>
      <c r="I96" s="593" t="s">
        <v>184</v>
      </c>
    </row>
    <row r="97" spans="1:9" ht="30" customHeight="1">
      <c r="A97" s="593"/>
      <c r="B97" s="593"/>
      <c r="C97" s="593"/>
      <c r="D97" s="593" t="s">
        <v>686</v>
      </c>
      <c r="E97" s="593"/>
      <c r="F97" s="593"/>
      <c r="G97" s="593"/>
      <c r="H97" s="593" t="s">
        <v>1073</v>
      </c>
      <c r="I97" s="593" t="s">
        <v>184</v>
      </c>
    </row>
    <row r="98" spans="1:9" ht="30" customHeight="1">
      <c r="A98" s="593"/>
      <c r="B98" s="593"/>
      <c r="C98" s="593"/>
      <c r="D98" s="593" t="s">
        <v>686</v>
      </c>
      <c r="E98" s="593"/>
      <c r="F98" s="593"/>
      <c r="G98" s="593"/>
      <c r="H98" s="593" t="s">
        <v>1073</v>
      </c>
      <c r="I98" s="593" t="s">
        <v>184</v>
      </c>
    </row>
    <row r="99" spans="1:9" ht="30" customHeight="1">
      <c r="A99" s="593"/>
      <c r="B99" s="593"/>
      <c r="C99" s="593"/>
      <c r="D99" s="593" t="s">
        <v>686</v>
      </c>
      <c r="E99" s="593"/>
      <c r="F99" s="593"/>
      <c r="G99" s="593"/>
      <c r="H99" s="593" t="s">
        <v>1073</v>
      </c>
      <c r="I99" s="593" t="s">
        <v>184</v>
      </c>
    </row>
    <row r="100" spans="1:9" ht="30" customHeight="1">
      <c r="A100" s="593"/>
      <c r="B100" s="593"/>
      <c r="C100" s="593"/>
      <c r="D100" s="593" t="s">
        <v>686</v>
      </c>
      <c r="E100" s="593"/>
      <c r="F100" s="593"/>
      <c r="G100" s="593"/>
      <c r="H100" s="593" t="s">
        <v>1073</v>
      </c>
      <c r="I100" s="593" t="s">
        <v>184</v>
      </c>
    </row>
    <row r="101" spans="1:9" ht="30" customHeight="1">
      <c r="A101" s="593"/>
      <c r="B101" s="593"/>
      <c r="C101" s="593"/>
      <c r="D101" s="593" t="s">
        <v>686</v>
      </c>
      <c r="E101" s="593"/>
      <c r="F101" s="593"/>
      <c r="G101" s="593"/>
      <c r="H101" s="593" t="s">
        <v>1073</v>
      </c>
      <c r="I101" s="593" t="s">
        <v>184</v>
      </c>
    </row>
    <row r="102" spans="1:9" ht="30" customHeight="1">
      <c r="A102" s="593"/>
      <c r="B102" s="593"/>
      <c r="C102" s="593"/>
      <c r="D102" s="593" t="s">
        <v>686</v>
      </c>
      <c r="E102" s="593"/>
      <c r="F102" s="593"/>
      <c r="G102" s="593"/>
      <c r="H102" s="593" t="s">
        <v>1073</v>
      </c>
      <c r="I102" s="593" t="s">
        <v>184</v>
      </c>
    </row>
    <row r="103" spans="1:9" ht="30" customHeight="1">
      <c r="A103" s="593"/>
      <c r="B103" s="593"/>
      <c r="C103" s="593"/>
      <c r="D103" s="593" t="s">
        <v>686</v>
      </c>
      <c r="E103" s="593"/>
      <c r="F103" s="593"/>
      <c r="G103" s="593"/>
      <c r="H103" s="593" t="s">
        <v>1073</v>
      </c>
      <c r="I103" s="593" t="s">
        <v>184</v>
      </c>
    </row>
    <row r="104" spans="1:9" ht="30" customHeight="1">
      <c r="A104" s="593"/>
      <c r="B104" s="593"/>
      <c r="C104" s="593"/>
      <c r="D104" s="593" t="s">
        <v>686</v>
      </c>
      <c r="E104" s="593"/>
      <c r="F104" s="593"/>
      <c r="G104" s="593"/>
      <c r="H104" s="593" t="s">
        <v>1073</v>
      </c>
      <c r="I104" s="593" t="s">
        <v>184</v>
      </c>
    </row>
    <row r="105" spans="1:9" ht="30" customHeight="1">
      <c r="A105" s="593"/>
      <c r="B105" s="593"/>
      <c r="C105" s="593"/>
      <c r="D105" s="593" t="s">
        <v>686</v>
      </c>
      <c r="E105" s="593"/>
      <c r="F105" s="593"/>
      <c r="G105" s="593"/>
      <c r="H105" s="593" t="s">
        <v>1073</v>
      </c>
      <c r="I105" s="593" t="s">
        <v>184</v>
      </c>
    </row>
    <row r="106" spans="1:9" ht="30" customHeight="1">
      <c r="A106" s="593"/>
      <c r="B106" s="593"/>
      <c r="C106" s="593"/>
      <c r="D106" s="593" t="s">
        <v>686</v>
      </c>
      <c r="E106" s="593"/>
      <c r="F106" s="593"/>
      <c r="G106" s="593"/>
      <c r="H106" s="593" t="s">
        <v>1073</v>
      </c>
      <c r="I106" s="593" t="s">
        <v>184</v>
      </c>
    </row>
    <row r="107" spans="1:9" ht="30" customHeight="1">
      <c r="A107" s="593"/>
      <c r="B107" s="593"/>
      <c r="C107" s="593"/>
      <c r="D107" s="593" t="s">
        <v>686</v>
      </c>
      <c r="E107" s="593"/>
      <c r="F107" s="593"/>
      <c r="G107" s="593"/>
      <c r="H107" s="593" t="s">
        <v>1073</v>
      </c>
      <c r="I107" s="593" t="s">
        <v>184</v>
      </c>
    </row>
    <row r="108" spans="1:9" ht="30" customHeight="1">
      <c r="A108" s="593"/>
      <c r="B108" s="593"/>
      <c r="C108" s="593"/>
      <c r="D108" s="593" t="s">
        <v>686</v>
      </c>
      <c r="E108" s="593"/>
      <c r="F108" s="593"/>
      <c r="G108" s="593"/>
      <c r="H108" s="593" t="s">
        <v>1073</v>
      </c>
      <c r="I108" s="593" t="s">
        <v>184</v>
      </c>
    </row>
    <row r="109" spans="1:9" ht="30" customHeight="1">
      <c r="A109" s="593"/>
      <c r="B109" s="593"/>
      <c r="C109" s="593"/>
      <c r="D109" s="593" t="s">
        <v>686</v>
      </c>
      <c r="E109" s="593"/>
      <c r="F109" s="593"/>
      <c r="G109" s="593"/>
      <c r="H109" s="593" t="s">
        <v>1073</v>
      </c>
      <c r="I109" s="593" t="s">
        <v>184</v>
      </c>
    </row>
    <row r="110" spans="1:9" ht="30" customHeight="1">
      <c r="A110" s="593"/>
      <c r="B110" s="593"/>
      <c r="C110" s="593"/>
      <c r="D110" s="593" t="s">
        <v>686</v>
      </c>
      <c r="E110" s="593"/>
      <c r="F110" s="593"/>
      <c r="G110" s="593"/>
      <c r="H110" s="593" t="s">
        <v>1073</v>
      </c>
      <c r="I110" s="593" t="s">
        <v>184</v>
      </c>
    </row>
    <row r="111" spans="1:9" ht="30" customHeight="1">
      <c r="A111" s="593"/>
      <c r="B111" s="593"/>
      <c r="C111" s="593"/>
      <c r="D111" s="593" t="s">
        <v>686</v>
      </c>
      <c r="E111" s="593"/>
      <c r="F111" s="593"/>
      <c r="G111" s="593"/>
      <c r="H111" s="593" t="s">
        <v>1073</v>
      </c>
      <c r="I111" s="593" t="s">
        <v>184</v>
      </c>
    </row>
    <row r="112" spans="1:9" ht="30" customHeight="1">
      <c r="A112" s="593"/>
      <c r="B112" s="593"/>
      <c r="C112" s="593"/>
      <c r="D112" s="593" t="s">
        <v>686</v>
      </c>
      <c r="E112" s="593"/>
      <c r="F112" s="593"/>
      <c r="G112" s="593"/>
      <c r="H112" s="593" t="s">
        <v>1073</v>
      </c>
      <c r="I112" s="593" t="s">
        <v>184</v>
      </c>
    </row>
    <row r="113" spans="1:9" ht="30" customHeight="1">
      <c r="A113" s="593"/>
      <c r="B113" s="593"/>
      <c r="C113" s="593"/>
      <c r="D113" s="593" t="s">
        <v>686</v>
      </c>
      <c r="E113" s="593"/>
      <c r="F113" s="593"/>
      <c r="G113" s="593"/>
      <c r="H113" s="593" t="s">
        <v>1073</v>
      </c>
      <c r="I113" s="593" t="s">
        <v>184</v>
      </c>
    </row>
    <row r="114" spans="1:9" ht="30" customHeight="1">
      <c r="A114" s="593"/>
      <c r="B114" s="593"/>
      <c r="C114" s="593"/>
      <c r="D114" s="593" t="s">
        <v>686</v>
      </c>
      <c r="E114" s="593"/>
      <c r="F114" s="593"/>
      <c r="G114" s="593"/>
      <c r="H114" s="593" t="s">
        <v>1073</v>
      </c>
      <c r="I114" s="593" t="s">
        <v>184</v>
      </c>
    </row>
    <row r="115" spans="1:9" ht="30" customHeight="1">
      <c r="A115" s="593"/>
      <c r="B115" s="593"/>
      <c r="C115" s="593"/>
      <c r="D115" s="593" t="s">
        <v>686</v>
      </c>
      <c r="E115" s="593"/>
      <c r="F115" s="593"/>
      <c r="G115" s="593"/>
      <c r="H115" s="593" t="s">
        <v>1073</v>
      </c>
      <c r="I115" s="593" t="s">
        <v>184</v>
      </c>
    </row>
    <row r="116" spans="1:9" ht="30" customHeight="1">
      <c r="A116" s="593"/>
      <c r="B116" s="593"/>
      <c r="C116" s="593"/>
      <c r="D116" s="593" t="s">
        <v>686</v>
      </c>
      <c r="E116" s="593"/>
      <c r="F116" s="593"/>
      <c r="G116" s="593"/>
      <c r="H116" s="593" t="s">
        <v>1073</v>
      </c>
      <c r="I116" s="593" t="s">
        <v>184</v>
      </c>
    </row>
    <row r="117" spans="1:9" ht="30" customHeight="1">
      <c r="A117" s="593"/>
      <c r="B117" s="593"/>
      <c r="C117" s="593"/>
      <c r="D117" s="593" t="s">
        <v>686</v>
      </c>
      <c r="E117" s="593"/>
      <c r="F117" s="593"/>
      <c r="G117" s="593"/>
      <c r="H117" s="593" t="s">
        <v>1073</v>
      </c>
      <c r="I117" s="593" t="s">
        <v>184</v>
      </c>
    </row>
    <row r="118" spans="1:9" ht="30" customHeight="1">
      <c r="A118" s="593"/>
      <c r="B118" s="593"/>
      <c r="C118" s="593"/>
      <c r="D118" s="593" t="s">
        <v>686</v>
      </c>
      <c r="E118" s="593"/>
      <c r="F118" s="593"/>
      <c r="G118" s="593"/>
      <c r="H118" s="593" t="s">
        <v>1073</v>
      </c>
      <c r="I118" s="593" t="s">
        <v>184</v>
      </c>
    </row>
    <row r="119" spans="1:9" ht="30" customHeight="1">
      <c r="A119" s="593"/>
      <c r="B119" s="593"/>
      <c r="C119" s="593"/>
      <c r="D119" s="593" t="s">
        <v>686</v>
      </c>
      <c r="E119" s="593"/>
      <c r="F119" s="593"/>
      <c r="G119" s="593"/>
      <c r="H119" s="593" t="s">
        <v>1073</v>
      </c>
      <c r="I119" s="593" t="s">
        <v>184</v>
      </c>
    </row>
    <row r="120" spans="1:9" ht="30" customHeight="1">
      <c r="A120" s="593"/>
      <c r="B120" s="593"/>
      <c r="C120" s="593"/>
      <c r="D120" s="593" t="s">
        <v>686</v>
      </c>
      <c r="E120" s="593"/>
      <c r="F120" s="593"/>
      <c r="G120" s="593"/>
      <c r="H120" s="593" t="s">
        <v>1073</v>
      </c>
      <c r="I120" s="593" t="s">
        <v>184</v>
      </c>
    </row>
    <row r="121" spans="1:9" ht="30" customHeight="1">
      <c r="A121" s="593"/>
      <c r="B121" s="593"/>
      <c r="C121" s="593"/>
      <c r="D121" s="593" t="s">
        <v>686</v>
      </c>
      <c r="E121" s="593"/>
      <c r="F121" s="593"/>
      <c r="G121" s="593"/>
      <c r="H121" s="593" t="s">
        <v>1073</v>
      </c>
      <c r="I121" s="593" t="s">
        <v>184</v>
      </c>
    </row>
    <row r="122" spans="1:9" ht="30" customHeight="1">
      <c r="A122" s="593"/>
      <c r="B122" s="593"/>
      <c r="C122" s="593"/>
      <c r="D122" s="593" t="s">
        <v>686</v>
      </c>
      <c r="E122" s="593"/>
      <c r="F122" s="593"/>
      <c r="G122" s="593"/>
      <c r="H122" s="593" t="s">
        <v>1073</v>
      </c>
      <c r="I122" s="593" t="s">
        <v>184</v>
      </c>
    </row>
    <row r="123" spans="1:9" ht="30" customHeight="1">
      <c r="A123" s="593"/>
      <c r="B123" s="593"/>
      <c r="C123" s="593"/>
      <c r="D123" s="593" t="s">
        <v>686</v>
      </c>
      <c r="E123" s="593"/>
      <c r="F123" s="593"/>
      <c r="G123" s="593"/>
      <c r="H123" s="593" t="s">
        <v>1073</v>
      </c>
      <c r="I123" s="593" t="s">
        <v>184</v>
      </c>
    </row>
    <row r="124" spans="1:9" ht="30" customHeight="1">
      <c r="A124" s="593"/>
      <c r="B124" s="593"/>
      <c r="C124" s="593"/>
      <c r="D124" s="593" t="s">
        <v>686</v>
      </c>
      <c r="E124" s="593"/>
      <c r="F124" s="593"/>
      <c r="G124" s="593"/>
      <c r="H124" s="593" t="s">
        <v>1073</v>
      </c>
      <c r="I124" s="593" t="s">
        <v>184</v>
      </c>
    </row>
    <row r="125" spans="1:9" ht="30" customHeight="1">
      <c r="A125" s="593"/>
      <c r="B125" s="593"/>
      <c r="C125" s="593"/>
      <c r="D125" s="593" t="s">
        <v>686</v>
      </c>
      <c r="E125" s="593"/>
      <c r="F125" s="593"/>
      <c r="G125" s="593"/>
      <c r="H125" s="593" t="s">
        <v>1073</v>
      </c>
      <c r="I125" s="593" t="s">
        <v>184</v>
      </c>
    </row>
    <row r="126" spans="1:9" ht="30" customHeight="1">
      <c r="A126" s="593"/>
      <c r="B126" s="593"/>
      <c r="C126" s="593"/>
      <c r="D126" s="593" t="s">
        <v>686</v>
      </c>
      <c r="E126" s="593"/>
      <c r="F126" s="593"/>
      <c r="G126" s="593"/>
      <c r="H126" s="593" t="s">
        <v>1073</v>
      </c>
      <c r="I126" s="593" t="s">
        <v>184</v>
      </c>
    </row>
    <row r="127" spans="1:9" ht="30" customHeight="1">
      <c r="A127" s="593"/>
      <c r="B127" s="593"/>
      <c r="C127" s="593"/>
      <c r="D127" s="593" t="s">
        <v>686</v>
      </c>
      <c r="E127" s="593"/>
      <c r="F127" s="593"/>
      <c r="G127" s="593"/>
      <c r="H127" s="593" t="s">
        <v>1073</v>
      </c>
      <c r="I127" s="593" t="s">
        <v>184</v>
      </c>
    </row>
    <row r="128" spans="1:9" ht="30" customHeight="1">
      <c r="A128" s="593"/>
      <c r="B128" s="593"/>
      <c r="C128" s="593"/>
      <c r="D128" s="593" t="s">
        <v>686</v>
      </c>
      <c r="E128" s="593"/>
      <c r="F128" s="593"/>
      <c r="G128" s="593"/>
      <c r="H128" s="593" t="s">
        <v>1073</v>
      </c>
      <c r="I128" s="593" t="s">
        <v>184</v>
      </c>
    </row>
    <row r="129" spans="1:9" ht="30" customHeight="1">
      <c r="A129" s="593"/>
      <c r="B129" s="593"/>
      <c r="C129" s="593"/>
      <c r="D129" s="593" t="s">
        <v>686</v>
      </c>
      <c r="E129" s="593"/>
      <c r="F129" s="593"/>
      <c r="G129" s="593"/>
      <c r="H129" s="593" t="s">
        <v>1073</v>
      </c>
      <c r="I129" s="593" t="s">
        <v>184</v>
      </c>
    </row>
    <row r="130" spans="1:9" ht="30" customHeight="1">
      <c r="A130" s="593"/>
      <c r="B130" s="593"/>
      <c r="C130" s="593"/>
      <c r="D130" s="593" t="s">
        <v>686</v>
      </c>
      <c r="E130" s="593"/>
      <c r="F130" s="593"/>
      <c r="G130" s="593"/>
      <c r="H130" s="593" t="s">
        <v>1073</v>
      </c>
      <c r="I130" s="593" t="s">
        <v>184</v>
      </c>
    </row>
    <row r="131" spans="1:9" ht="30" customHeight="1">
      <c r="A131" s="593"/>
      <c r="B131" s="593"/>
      <c r="C131" s="593"/>
      <c r="D131" s="593" t="s">
        <v>686</v>
      </c>
      <c r="E131" s="593"/>
      <c r="F131" s="593"/>
      <c r="G131" s="593"/>
      <c r="H131" s="593" t="s">
        <v>1073</v>
      </c>
      <c r="I131" s="593" t="s">
        <v>184</v>
      </c>
    </row>
    <row r="132" spans="1:9" ht="30" customHeight="1">
      <c r="A132" s="593"/>
      <c r="B132" s="593"/>
      <c r="C132" s="593"/>
      <c r="D132" s="593" t="s">
        <v>686</v>
      </c>
      <c r="E132" s="593"/>
      <c r="F132" s="593"/>
      <c r="G132" s="593"/>
      <c r="H132" s="593" t="s">
        <v>1073</v>
      </c>
      <c r="I132" s="593" t="s">
        <v>184</v>
      </c>
    </row>
    <row r="133" spans="1:9" ht="30" customHeight="1">
      <c r="A133" s="593"/>
      <c r="B133" s="593"/>
      <c r="C133" s="593"/>
      <c r="D133" s="593" t="s">
        <v>686</v>
      </c>
      <c r="E133" s="593"/>
      <c r="F133" s="593"/>
      <c r="G133" s="593"/>
      <c r="H133" s="593" t="s">
        <v>1073</v>
      </c>
      <c r="I133" s="593" t="s">
        <v>184</v>
      </c>
    </row>
    <row r="134" spans="1:9" ht="30" customHeight="1">
      <c r="A134" s="593"/>
      <c r="B134" s="593"/>
      <c r="C134" s="593"/>
      <c r="D134" s="593" t="s">
        <v>686</v>
      </c>
      <c r="E134" s="593"/>
      <c r="F134" s="593"/>
      <c r="G134" s="593"/>
      <c r="H134" s="593" t="s">
        <v>1073</v>
      </c>
      <c r="I134" s="593" t="s">
        <v>184</v>
      </c>
    </row>
    <row r="135" spans="1:9" ht="30" customHeight="1">
      <c r="A135" s="593"/>
      <c r="B135" s="593"/>
      <c r="C135" s="593"/>
      <c r="D135" s="593" t="s">
        <v>686</v>
      </c>
      <c r="E135" s="593"/>
      <c r="F135" s="593"/>
      <c r="G135" s="593"/>
      <c r="H135" s="593" t="s">
        <v>1073</v>
      </c>
      <c r="I135" s="593" t="s">
        <v>184</v>
      </c>
    </row>
    <row r="136" spans="1:9" ht="30" customHeight="1">
      <c r="A136" s="593"/>
      <c r="B136" s="593"/>
      <c r="C136" s="593"/>
      <c r="D136" s="593" t="s">
        <v>686</v>
      </c>
      <c r="E136" s="593"/>
      <c r="F136" s="593"/>
      <c r="G136" s="593"/>
      <c r="H136" s="593" t="s">
        <v>1073</v>
      </c>
      <c r="I136" s="593" t="s">
        <v>184</v>
      </c>
    </row>
    <row r="137" spans="1:9" ht="30" customHeight="1">
      <c r="A137" s="593"/>
      <c r="B137" s="593"/>
      <c r="C137" s="593"/>
      <c r="D137" s="593" t="s">
        <v>686</v>
      </c>
      <c r="E137" s="593"/>
      <c r="F137" s="593"/>
      <c r="G137" s="593"/>
      <c r="H137" s="593" t="s">
        <v>1073</v>
      </c>
      <c r="I137" s="593" t="s">
        <v>184</v>
      </c>
    </row>
    <row r="138" spans="1:9" ht="30" customHeight="1">
      <c r="A138" s="593"/>
      <c r="B138" s="593"/>
      <c r="C138" s="593"/>
      <c r="D138" s="593" t="s">
        <v>686</v>
      </c>
      <c r="E138" s="593"/>
      <c r="F138" s="593"/>
      <c r="G138" s="593"/>
      <c r="H138" s="593" t="s">
        <v>1073</v>
      </c>
      <c r="I138" s="593" t="s">
        <v>184</v>
      </c>
    </row>
    <row r="139" spans="1:9" ht="30" customHeight="1">
      <c r="A139" s="593"/>
      <c r="B139" s="593"/>
      <c r="C139" s="593"/>
      <c r="D139" s="593" t="s">
        <v>686</v>
      </c>
      <c r="E139" s="593"/>
      <c r="F139" s="593"/>
      <c r="G139" s="593"/>
      <c r="H139" s="593" t="s">
        <v>1073</v>
      </c>
      <c r="I139" s="593" t="s">
        <v>184</v>
      </c>
    </row>
    <row r="140" spans="1:9" ht="30" customHeight="1">
      <c r="A140" s="593"/>
      <c r="B140" s="593"/>
      <c r="C140" s="593"/>
      <c r="D140" s="593" t="s">
        <v>686</v>
      </c>
      <c r="E140" s="593"/>
      <c r="F140" s="593"/>
      <c r="G140" s="593"/>
      <c r="H140" s="593" t="s">
        <v>1073</v>
      </c>
      <c r="I140" s="593" t="s">
        <v>184</v>
      </c>
    </row>
    <row r="141" spans="1:9" ht="30" customHeight="1">
      <c r="A141" s="593"/>
      <c r="B141" s="593"/>
      <c r="C141" s="593"/>
      <c r="D141" s="593" t="s">
        <v>686</v>
      </c>
      <c r="E141" s="593"/>
      <c r="F141" s="593"/>
      <c r="G141" s="593"/>
      <c r="H141" s="593" t="s">
        <v>1073</v>
      </c>
      <c r="I141" s="593" t="s">
        <v>184</v>
      </c>
    </row>
    <row r="142" spans="1:9" ht="30" customHeight="1">
      <c r="A142" s="593"/>
      <c r="B142" s="593"/>
      <c r="C142" s="593"/>
      <c r="D142" s="593" t="s">
        <v>686</v>
      </c>
      <c r="E142" s="593"/>
      <c r="F142" s="593"/>
      <c r="G142" s="593"/>
      <c r="H142" s="593" t="s">
        <v>1073</v>
      </c>
      <c r="I142" s="593" t="s">
        <v>184</v>
      </c>
    </row>
    <row r="143" spans="1:9" ht="30" customHeight="1">
      <c r="A143" s="593"/>
      <c r="B143" s="593"/>
      <c r="C143" s="593"/>
      <c r="D143" s="593" t="s">
        <v>686</v>
      </c>
      <c r="E143" s="593"/>
      <c r="F143" s="593"/>
      <c r="G143" s="593"/>
      <c r="H143" s="593" t="s">
        <v>1073</v>
      </c>
      <c r="I143" s="593" t="s">
        <v>184</v>
      </c>
    </row>
    <row r="144" spans="1:9" ht="30" customHeight="1">
      <c r="A144" s="593"/>
      <c r="B144" s="593"/>
      <c r="C144" s="593"/>
      <c r="D144" s="593" t="s">
        <v>686</v>
      </c>
      <c r="E144" s="593"/>
      <c r="F144" s="593"/>
      <c r="G144" s="593"/>
      <c r="H144" s="593" t="s">
        <v>1073</v>
      </c>
      <c r="I144" s="593" t="s">
        <v>184</v>
      </c>
    </row>
    <row r="145" spans="1:9" ht="30" customHeight="1">
      <c r="A145" s="593"/>
      <c r="B145" s="593"/>
      <c r="C145" s="593"/>
      <c r="D145" s="593" t="s">
        <v>686</v>
      </c>
      <c r="E145" s="593"/>
      <c r="F145" s="593"/>
      <c r="G145" s="593"/>
      <c r="H145" s="593" t="s">
        <v>1073</v>
      </c>
      <c r="I145" s="593" t="s">
        <v>184</v>
      </c>
    </row>
    <row r="146" spans="1:9" ht="30" customHeight="1">
      <c r="A146" s="593"/>
      <c r="B146" s="593"/>
      <c r="C146" s="593"/>
      <c r="D146" s="593" t="s">
        <v>686</v>
      </c>
      <c r="E146" s="593"/>
      <c r="F146" s="593"/>
      <c r="G146" s="593"/>
      <c r="H146" s="593" t="s">
        <v>1073</v>
      </c>
      <c r="I146" s="593" t="s">
        <v>184</v>
      </c>
    </row>
    <row r="147" spans="1:9" ht="30" customHeight="1">
      <c r="A147" s="593"/>
      <c r="B147" s="593"/>
      <c r="C147" s="593"/>
      <c r="D147" s="593" t="s">
        <v>686</v>
      </c>
      <c r="E147" s="593"/>
      <c r="F147" s="593"/>
      <c r="G147" s="593"/>
      <c r="H147" s="593" t="s">
        <v>1073</v>
      </c>
      <c r="I147" s="593" t="s">
        <v>184</v>
      </c>
    </row>
    <row r="148" spans="1:9" ht="30" customHeight="1">
      <c r="A148" s="593"/>
      <c r="B148" s="593"/>
      <c r="C148" s="593"/>
      <c r="D148" s="593" t="s">
        <v>686</v>
      </c>
      <c r="E148" s="593"/>
      <c r="F148" s="593"/>
      <c r="G148" s="593"/>
      <c r="H148" s="593" t="s">
        <v>1073</v>
      </c>
      <c r="I148" s="593" t="s">
        <v>184</v>
      </c>
    </row>
    <row r="149" spans="1:9" ht="30" customHeight="1">
      <c r="A149" s="593"/>
      <c r="B149" s="593"/>
      <c r="C149" s="593"/>
      <c r="D149" s="593" t="s">
        <v>686</v>
      </c>
      <c r="E149" s="593"/>
      <c r="F149" s="593"/>
      <c r="G149" s="593"/>
      <c r="H149" s="593" t="s">
        <v>1073</v>
      </c>
      <c r="I149" s="593" t="s">
        <v>184</v>
      </c>
    </row>
    <row r="150" spans="1:9" ht="30" customHeight="1">
      <c r="A150" s="593"/>
      <c r="B150" s="593"/>
      <c r="C150" s="593"/>
      <c r="D150" s="593" t="s">
        <v>686</v>
      </c>
      <c r="E150" s="593"/>
      <c r="F150" s="593"/>
      <c r="G150" s="593"/>
      <c r="H150" s="593" t="s">
        <v>1073</v>
      </c>
      <c r="I150" s="593" t="s">
        <v>184</v>
      </c>
    </row>
    <row r="151" spans="1:9" ht="30" customHeight="1">
      <c r="A151" s="593"/>
      <c r="B151" s="593"/>
      <c r="C151" s="593"/>
      <c r="D151" s="593" t="s">
        <v>686</v>
      </c>
      <c r="E151" s="593"/>
      <c r="F151" s="593"/>
      <c r="G151" s="593"/>
      <c r="H151" s="593" t="s">
        <v>1073</v>
      </c>
      <c r="I151" s="593" t="s">
        <v>184</v>
      </c>
    </row>
    <row r="152" spans="1:9" ht="30" customHeight="1">
      <c r="A152" s="593"/>
      <c r="B152" s="593"/>
      <c r="C152" s="593"/>
      <c r="D152" s="593" t="s">
        <v>686</v>
      </c>
      <c r="E152" s="593"/>
      <c r="F152" s="593"/>
      <c r="G152" s="593"/>
      <c r="H152" s="593" t="s">
        <v>1073</v>
      </c>
      <c r="I152" s="593" t="s">
        <v>184</v>
      </c>
    </row>
    <row r="153" spans="1:9" ht="30" customHeight="1">
      <c r="A153" s="593"/>
      <c r="B153" s="593"/>
      <c r="C153" s="593"/>
      <c r="D153" s="593" t="s">
        <v>686</v>
      </c>
      <c r="E153" s="593"/>
      <c r="F153" s="593"/>
      <c r="G153" s="593"/>
      <c r="H153" s="593" t="s">
        <v>1073</v>
      </c>
      <c r="I153" s="593" t="s">
        <v>184</v>
      </c>
    </row>
    <row r="154" spans="1:9" ht="30" customHeight="1">
      <c r="A154" s="593"/>
      <c r="B154" s="593"/>
      <c r="C154" s="593"/>
      <c r="D154" s="593" t="s">
        <v>686</v>
      </c>
      <c r="E154" s="593"/>
      <c r="F154" s="593"/>
      <c r="G154" s="593"/>
      <c r="H154" s="593" t="s">
        <v>1073</v>
      </c>
      <c r="I154" s="593" t="s">
        <v>184</v>
      </c>
    </row>
    <row r="155" spans="1:9" ht="30" customHeight="1">
      <c r="A155" s="593"/>
      <c r="B155" s="593"/>
      <c r="C155" s="593"/>
      <c r="D155" s="593" t="s">
        <v>686</v>
      </c>
      <c r="E155" s="593"/>
      <c r="F155" s="593"/>
      <c r="G155" s="593"/>
      <c r="H155" s="593" t="s">
        <v>1073</v>
      </c>
      <c r="I155" s="593" t="s">
        <v>184</v>
      </c>
    </row>
    <row r="156" spans="1:9" ht="30" customHeight="1">
      <c r="A156" s="593"/>
      <c r="B156" s="593"/>
      <c r="C156" s="593"/>
      <c r="D156" s="593" t="s">
        <v>686</v>
      </c>
      <c r="E156" s="593"/>
      <c r="F156" s="593"/>
      <c r="G156" s="593"/>
      <c r="H156" s="593" t="s">
        <v>1073</v>
      </c>
      <c r="I156" s="593" t="s">
        <v>184</v>
      </c>
    </row>
    <row r="157" spans="1:9" ht="30" customHeight="1">
      <c r="A157" s="593"/>
      <c r="B157" s="593"/>
      <c r="C157" s="593"/>
      <c r="D157" s="593" t="s">
        <v>686</v>
      </c>
      <c r="E157" s="593"/>
      <c r="F157" s="593"/>
      <c r="G157" s="593"/>
      <c r="H157" s="593" t="s">
        <v>1073</v>
      </c>
      <c r="I157" s="593" t="s">
        <v>184</v>
      </c>
    </row>
    <row r="158" spans="1:9" ht="30" customHeight="1">
      <c r="A158" s="593"/>
      <c r="B158" s="593"/>
      <c r="C158" s="593"/>
      <c r="D158" s="593" t="s">
        <v>686</v>
      </c>
      <c r="E158" s="593"/>
      <c r="F158" s="593"/>
      <c r="G158" s="593"/>
      <c r="H158" s="593" t="s">
        <v>1073</v>
      </c>
      <c r="I158" s="593" t="s">
        <v>184</v>
      </c>
    </row>
    <row r="159" spans="1:9" ht="30" customHeight="1">
      <c r="A159" s="593"/>
      <c r="B159" s="593"/>
      <c r="C159" s="593"/>
      <c r="D159" s="593" t="s">
        <v>686</v>
      </c>
      <c r="E159" s="593"/>
      <c r="F159" s="593"/>
      <c r="G159" s="593"/>
      <c r="H159" s="593" t="s">
        <v>1073</v>
      </c>
      <c r="I159" s="593" t="s">
        <v>184</v>
      </c>
    </row>
    <row r="160" spans="1:9" ht="30" customHeight="1">
      <c r="A160" s="593"/>
      <c r="B160" s="593"/>
      <c r="C160" s="593"/>
      <c r="D160" s="593" t="s">
        <v>686</v>
      </c>
      <c r="E160" s="593"/>
      <c r="F160" s="593"/>
      <c r="G160" s="593"/>
      <c r="H160" s="593" t="s">
        <v>1073</v>
      </c>
      <c r="I160" s="593" t="s">
        <v>184</v>
      </c>
    </row>
    <row r="161" spans="1:9" ht="30" customHeight="1">
      <c r="A161" s="593"/>
      <c r="B161" s="593"/>
      <c r="C161" s="593"/>
      <c r="D161" s="593" t="s">
        <v>686</v>
      </c>
      <c r="E161" s="593"/>
      <c r="F161" s="593"/>
      <c r="G161" s="593"/>
      <c r="H161" s="593" t="s">
        <v>1073</v>
      </c>
      <c r="I161" s="593" t="s">
        <v>184</v>
      </c>
    </row>
    <row r="162" spans="1:9" ht="30" customHeight="1">
      <c r="A162" s="593"/>
      <c r="B162" s="593"/>
      <c r="C162" s="593"/>
      <c r="D162" s="593" t="s">
        <v>686</v>
      </c>
      <c r="E162" s="593"/>
      <c r="F162" s="593"/>
      <c r="G162" s="593"/>
      <c r="H162" s="593" t="s">
        <v>1073</v>
      </c>
      <c r="I162" s="593" t="s">
        <v>184</v>
      </c>
    </row>
    <row r="163" spans="1:9" ht="30" customHeight="1">
      <c r="A163" s="593"/>
      <c r="B163" s="593"/>
      <c r="C163" s="593"/>
      <c r="D163" s="593" t="s">
        <v>686</v>
      </c>
      <c r="E163" s="593"/>
      <c r="F163" s="593"/>
      <c r="G163" s="593"/>
      <c r="H163" s="593" t="s">
        <v>1073</v>
      </c>
      <c r="I163" s="593" t="s">
        <v>184</v>
      </c>
    </row>
    <row r="164" spans="1:9" ht="30" customHeight="1">
      <c r="A164" s="593"/>
      <c r="B164" s="593"/>
      <c r="C164" s="593"/>
      <c r="D164" s="593" t="s">
        <v>686</v>
      </c>
      <c r="E164" s="593"/>
      <c r="F164" s="593"/>
      <c r="G164" s="593"/>
      <c r="H164" s="593" t="s">
        <v>1073</v>
      </c>
      <c r="I164" s="593" t="s">
        <v>184</v>
      </c>
    </row>
    <row r="165" spans="1:9" ht="30" customHeight="1">
      <c r="A165" s="593"/>
      <c r="B165" s="593"/>
      <c r="C165" s="593"/>
      <c r="D165" s="593" t="s">
        <v>686</v>
      </c>
      <c r="E165" s="593"/>
      <c r="F165" s="593"/>
      <c r="G165" s="593"/>
      <c r="H165" s="593" t="s">
        <v>1073</v>
      </c>
      <c r="I165" s="593" t="s">
        <v>184</v>
      </c>
    </row>
    <row r="166" spans="1:9" ht="30" customHeight="1">
      <c r="A166" s="593"/>
      <c r="B166" s="593"/>
      <c r="C166" s="593"/>
      <c r="D166" s="593" t="s">
        <v>686</v>
      </c>
      <c r="E166" s="593"/>
      <c r="F166" s="593"/>
      <c r="G166" s="593"/>
      <c r="H166" s="593" t="s">
        <v>1073</v>
      </c>
      <c r="I166" s="593" t="s">
        <v>184</v>
      </c>
    </row>
    <row r="167" spans="1:9" ht="30" customHeight="1">
      <c r="A167" s="593"/>
      <c r="B167" s="593"/>
      <c r="C167" s="593"/>
      <c r="D167" s="593" t="s">
        <v>686</v>
      </c>
      <c r="E167" s="593"/>
      <c r="F167" s="593"/>
      <c r="G167" s="593"/>
      <c r="H167" s="593" t="s">
        <v>1073</v>
      </c>
      <c r="I167" s="593" t="s">
        <v>184</v>
      </c>
    </row>
    <row r="168" spans="1:9" ht="30" customHeight="1">
      <c r="A168" s="593"/>
      <c r="B168" s="593"/>
      <c r="C168" s="593"/>
      <c r="D168" s="593" t="s">
        <v>686</v>
      </c>
      <c r="E168" s="593"/>
      <c r="F168" s="593"/>
      <c r="G168" s="593"/>
      <c r="H168" s="593" t="s">
        <v>1073</v>
      </c>
      <c r="I168" s="593" t="s">
        <v>184</v>
      </c>
    </row>
    <row r="169" spans="1:9" ht="30" customHeight="1">
      <c r="A169" s="593"/>
      <c r="B169" s="593"/>
      <c r="C169" s="593"/>
      <c r="D169" s="593" t="s">
        <v>686</v>
      </c>
      <c r="E169" s="593"/>
      <c r="F169" s="593"/>
      <c r="G169" s="593"/>
      <c r="H169" s="593" t="s">
        <v>1073</v>
      </c>
      <c r="I169" s="593" t="s">
        <v>184</v>
      </c>
    </row>
    <row r="170" spans="1:9" ht="30" customHeight="1">
      <c r="A170" s="593"/>
      <c r="B170" s="593"/>
      <c r="C170" s="593"/>
      <c r="D170" s="593" t="s">
        <v>686</v>
      </c>
      <c r="E170" s="593"/>
      <c r="F170" s="593"/>
      <c r="G170" s="593"/>
      <c r="H170" s="593" t="s">
        <v>1073</v>
      </c>
      <c r="I170" s="593" t="s">
        <v>184</v>
      </c>
    </row>
    <row r="171" spans="1:9" ht="30" customHeight="1">
      <c r="A171" s="593"/>
      <c r="B171" s="593"/>
      <c r="C171" s="593"/>
      <c r="D171" s="593" t="s">
        <v>686</v>
      </c>
      <c r="E171" s="593"/>
      <c r="F171" s="593"/>
      <c r="G171" s="593"/>
      <c r="H171" s="593" t="s">
        <v>1073</v>
      </c>
      <c r="I171" s="593" t="s">
        <v>184</v>
      </c>
    </row>
    <row r="172" spans="1:9" ht="30" customHeight="1">
      <c r="A172" s="593"/>
      <c r="B172" s="593"/>
      <c r="C172" s="593"/>
      <c r="D172" s="593" t="s">
        <v>686</v>
      </c>
      <c r="E172" s="593"/>
      <c r="F172" s="593"/>
      <c r="G172" s="593"/>
      <c r="H172" s="593" t="s">
        <v>1073</v>
      </c>
      <c r="I172" s="593" t="s">
        <v>184</v>
      </c>
    </row>
    <row r="173" spans="1:9" ht="30" customHeight="1">
      <c r="A173" s="593"/>
      <c r="B173" s="593"/>
      <c r="C173" s="593"/>
      <c r="D173" s="593" t="s">
        <v>686</v>
      </c>
      <c r="E173" s="593"/>
      <c r="F173" s="593"/>
      <c r="G173" s="593"/>
      <c r="H173" s="593" t="s">
        <v>1073</v>
      </c>
      <c r="I173" s="593" t="s">
        <v>184</v>
      </c>
    </row>
    <row r="174" spans="1:9" ht="30" customHeight="1">
      <c r="A174" s="593"/>
      <c r="B174" s="593"/>
      <c r="C174" s="593"/>
      <c r="D174" s="593" t="s">
        <v>686</v>
      </c>
      <c r="E174" s="593"/>
      <c r="F174" s="593"/>
      <c r="G174" s="593"/>
      <c r="H174" s="593" t="s">
        <v>1073</v>
      </c>
      <c r="I174" s="593" t="s">
        <v>184</v>
      </c>
    </row>
    <row r="175" spans="1:9" ht="30" customHeight="1">
      <c r="A175" s="593"/>
      <c r="B175" s="593"/>
      <c r="C175" s="593"/>
      <c r="D175" s="593" t="s">
        <v>686</v>
      </c>
      <c r="E175" s="593"/>
      <c r="F175" s="593"/>
      <c r="G175" s="593"/>
      <c r="H175" s="593" t="s">
        <v>1073</v>
      </c>
      <c r="I175" s="593" t="s">
        <v>184</v>
      </c>
    </row>
    <row r="176" spans="1:9" ht="30" customHeight="1">
      <c r="A176" s="593"/>
      <c r="B176" s="593"/>
      <c r="C176" s="593"/>
      <c r="D176" s="593" t="s">
        <v>686</v>
      </c>
      <c r="E176" s="593"/>
      <c r="F176" s="593"/>
      <c r="G176" s="593"/>
      <c r="H176" s="593" t="s">
        <v>1073</v>
      </c>
      <c r="I176" s="593" t="s">
        <v>184</v>
      </c>
    </row>
    <row r="177" spans="1:9" ht="30" customHeight="1">
      <c r="A177" s="593"/>
      <c r="B177" s="593"/>
      <c r="C177" s="593"/>
      <c r="D177" s="593" t="s">
        <v>686</v>
      </c>
      <c r="E177" s="593"/>
      <c r="F177" s="593"/>
      <c r="G177" s="593"/>
      <c r="H177" s="593" t="s">
        <v>1073</v>
      </c>
      <c r="I177" s="593" t="s">
        <v>184</v>
      </c>
    </row>
    <row r="178" spans="1:9" ht="30" customHeight="1">
      <c r="A178" s="593"/>
      <c r="B178" s="593"/>
      <c r="C178" s="593"/>
      <c r="D178" s="593" t="s">
        <v>686</v>
      </c>
      <c r="E178" s="593"/>
      <c r="F178" s="593"/>
      <c r="G178" s="593"/>
      <c r="H178" s="593" t="s">
        <v>1073</v>
      </c>
      <c r="I178" s="593" t="s">
        <v>184</v>
      </c>
    </row>
    <row r="179" spans="1:9" ht="30" customHeight="1">
      <c r="A179" s="593"/>
      <c r="B179" s="593"/>
      <c r="C179" s="593"/>
      <c r="D179" s="593" t="s">
        <v>686</v>
      </c>
      <c r="E179" s="593"/>
      <c r="F179" s="593"/>
      <c r="G179" s="593"/>
      <c r="H179" s="593" t="s">
        <v>1073</v>
      </c>
      <c r="I179" s="593" t="s">
        <v>184</v>
      </c>
    </row>
    <row r="180" spans="1:9" ht="30" customHeight="1">
      <c r="A180" s="593"/>
      <c r="B180" s="593"/>
      <c r="C180" s="593"/>
      <c r="D180" s="593" t="s">
        <v>686</v>
      </c>
      <c r="E180" s="593"/>
      <c r="F180" s="593"/>
      <c r="G180" s="593"/>
      <c r="H180" s="593" t="s">
        <v>1073</v>
      </c>
      <c r="I180" s="593" t="s">
        <v>184</v>
      </c>
    </row>
    <row r="181" spans="1:9" ht="30" customHeight="1">
      <c r="A181" s="593"/>
      <c r="B181" s="593"/>
      <c r="C181" s="593"/>
      <c r="D181" s="593" t="s">
        <v>686</v>
      </c>
      <c r="E181" s="593"/>
      <c r="F181" s="593"/>
      <c r="G181" s="593"/>
      <c r="H181" s="593" t="s">
        <v>1073</v>
      </c>
      <c r="I181" s="593" t="s">
        <v>184</v>
      </c>
    </row>
    <row r="182" spans="1:9" ht="30" customHeight="1">
      <c r="A182" s="593"/>
      <c r="B182" s="593"/>
      <c r="C182" s="593"/>
      <c r="D182" s="593" t="s">
        <v>686</v>
      </c>
      <c r="E182" s="593"/>
      <c r="F182" s="593"/>
      <c r="G182" s="593"/>
      <c r="H182" s="593" t="s">
        <v>1073</v>
      </c>
      <c r="I182" s="593" t="s">
        <v>184</v>
      </c>
    </row>
    <row r="183" spans="1:9" ht="30" customHeight="1">
      <c r="A183" s="593"/>
      <c r="B183" s="593"/>
      <c r="C183" s="593"/>
      <c r="D183" s="593" t="s">
        <v>686</v>
      </c>
      <c r="E183" s="593"/>
      <c r="F183" s="593"/>
      <c r="G183" s="593"/>
      <c r="H183" s="593" t="s">
        <v>1073</v>
      </c>
      <c r="I183" s="593" t="s">
        <v>184</v>
      </c>
    </row>
    <row r="184" spans="1:9" ht="30" customHeight="1">
      <c r="A184" s="593"/>
      <c r="B184" s="593"/>
      <c r="C184" s="593"/>
      <c r="D184" s="593" t="s">
        <v>686</v>
      </c>
      <c r="E184" s="593"/>
      <c r="F184" s="593"/>
      <c r="G184" s="593"/>
      <c r="H184" s="593" t="s">
        <v>1073</v>
      </c>
      <c r="I184" s="593" t="s">
        <v>184</v>
      </c>
    </row>
    <row r="185" spans="1:9" ht="30" customHeight="1">
      <c r="A185" s="593"/>
      <c r="B185" s="593"/>
      <c r="C185" s="593"/>
      <c r="D185" s="593" t="s">
        <v>686</v>
      </c>
      <c r="E185" s="593"/>
      <c r="F185" s="593"/>
      <c r="G185" s="593"/>
      <c r="H185" s="593" t="s">
        <v>1073</v>
      </c>
      <c r="I185" s="593" t="s">
        <v>184</v>
      </c>
    </row>
    <row r="186" spans="1:9" ht="30" customHeight="1">
      <c r="A186" s="593"/>
      <c r="B186" s="593"/>
      <c r="C186" s="593"/>
      <c r="D186" s="593" t="s">
        <v>686</v>
      </c>
      <c r="E186" s="593"/>
      <c r="F186" s="593"/>
      <c r="G186" s="593"/>
      <c r="H186" s="593" t="s">
        <v>1073</v>
      </c>
      <c r="I186" s="593" t="s">
        <v>184</v>
      </c>
    </row>
    <row r="187" spans="1:9" ht="30" customHeight="1">
      <c r="A187" s="593"/>
      <c r="B187" s="593"/>
      <c r="C187" s="593"/>
      <c r="D187" s="593" t="s">
        <v>686</v>
      </c>
      <c r="E187" s="593"/>
      <c r="F187" s="593"/>
      <c r="G187" s="593"/>
      <c r="H187" s="593" t="s">
        <v>1073</v>
      </c>
      <c r="I187" s="593" t="s">
        <v>184</v>
      </c>
    </row>
    <row r="188" spans="1:9" ht="30" customHeight="1">
      <c r="A188" s="593"/>
      <c r="B188" s="593"/>
      <c r="C188" s="593"/>
      <c r="D188" s="593" t="s">
        <v>686</v>
      </c>
      <c r="E188" s="593"/>
      <c r="F188" s="593"/>
      <c r="G188" s="593"/>
      <c r="H188" s="593" t="s">
        <v>1073</v>
      </c>
      <c r="I188" s="593" t="s">
        <v>184</v>
      </c>
    </row>
    <row r="189" spans="1:9" ht="30" customHeight="1">
      <c r="A189" s="593"/>
      <c r="B189" s="593"/>
      <c r="C189" s="593"/>
      <c r="D189" s="593" t="s">
        <v>686</v>
      </c>
      <c r="E189" s="593"/>
      <c r="F189" s="593"/>
      <c r="G189" s="593"/>
      <c r="H189" s="593" t="s">
        <v>1073</v>
      </c>
      <c r="I189" s="593" t="s">
        <v>184</v>
      </c>
    </row>
    <row r="190" spans="1:9" ht="30" customHeight="1">
      <c r="A190" s="593"/>
      <c r="B190" s="593"/>
      <c r="C190" s="593"/>
      <c r="D190" s="593" t="s">
        <v>686</v>
      </c>
      <c r="E190" s="593"/>
      <c r="F190" s="593"/>
      <c r="G190" s="593"/>
      <c r="H190" s="593" t="s">
        <v>1073</v>
      </c>
      <c r="I190" s="593" t="s">
        <v>184</v>
      </c>
    </row>
    <row r="191" spans="1:9" ht="30" customHeight="1">
      <c r="A191" s="593"/>
      <c r="B191" s="593"/>
      <c r="C191" s="593"/>
      <c r="D191" s="593" t="s">
        <v>686</v>
      </c>
      <c r="E191" s="593"/>
      <c r="F191" s="593"/>
      <c r="G191" s="593"/>
      <c r="H191" s="593" t="s">
        <v>1073</v>
      </c>
      <c r="I191" s="593" t="s">
        <v>184</v>
      </c>
    </row>
    <row r="192" spans="1:9" ht="30" customHeight="1">
      <c r="A192" s="593"/>
      <c r="B192" s="593"/>
      <c r="C192" s="593"/>
      <c r="D192" s="593" t="s">
        <v>686</v>
      </c>
      <c r="E192" s="593"/>
      <c r="F192" s="593"/>
      <c r="G192" s="593"/>
      <c r="H192" s="593" t="s">
        <v>1073</v>
      </c>
      <c r="I192" s="593" t="s">
        <v>184</v>
      </c>
    </row>
    <row r="193" spans="1:9" ht="30" customHeight="1">
      <c r="A193" s="593"/>
      <c r="B193" s="593"/>
      <c r="C193" s="593"/>
      <c r="D193" s="593" t="s">
        <v>686</v>
      </c>
      <c r="E193" s="593"/>
      <c r="F193" s="593"/>
      <c r="G193" s="593"/>
      <c r="H193" s="593" t="s">
        <v>1073</v>
      </c>
      <c r="I193" s="593" t="s">
        <v>184</v>
      </c>
    </row>
    <row r="194" spans="1:9" ht="30" customHeight="1">
      <c r="A194" s="593"/>
      <c r="B194" s="593"/>
      <c r="C194" s="593"/>
      <c r="D194" s="593" t="s">
        <v>686</v>
      </c>
      <c r="E194" s="593"/>
      <c r="F194" s="593"/>
      <c r="G194" s="593"/>
      <c r="H194" s="593" t="s">
        <v>1073</v>
      </c>
      <c r="I194" s="593" t="s">
        <v>184</v>
      </c>
    </row>
    <row r="195" spans="1:9" ht="30" customHeight="1">
      <c r="A195" s="593"/>
      <c r="B195" s="593"/>
      <c r="C195" s="593"/>
      <c r="D195" s="593" t="s">
        <v>686</v>
      </c>
      <c r="E195" s="593"/>
      <c r="F195" s="593"/>
      <c r="G195" s="593"/>
      <c r="H195" s="593" t="s">
        <v>1073</v>
      </c>
      <c r="I195" s="593" t="s">
        <v>184</v>
      </c>
    </row>
    <row r="196" spans="1:9" ht="30" customHeight="1">
      <c r="A196" s="593"/>
      <c r="B196" s="593"/>
      <c r="C196" s="593"/>
      <c r="D196" s="593" t="s">
        <v>686</v>
      </c>
      <c r="E196" s="593"/>
      <c r="F196" s="593"/>
      <c r="G196" s="593"/>
      <c r="H196" s="593" t="s">
        <v>1073</v>
      </c>
      <c r="I196" s="593" t="s">
        <v>184</v>
      </c>
    </row>
    <row r="197" spans="1:9" ht="30" customHeight="1">
      <c r="A197" s="593"/>
      <c r="B197" s="593"/>
      <c r="C197" s="593"/>
      <c r="D197" s="593" t="s">
        <v>686</v>
      </c>
      <c r="E197" s="593"/>
      <c r="F197" s="593"/>
      <c r="G197" s="593"/>
      <c r="H197" s="593" t="s">
        <v>1073</v>
      </c>
      <c r="I197" s="593" t="s">
        <v>184</v>
      </c>
    </row>
    <row r="198" spans="1:9" ht="30" customHeight="1">
      <c r="A198" s="593"/>
      <c r="B198" s="593"/>
      <c r="C198" s="593"/>
      <c r="D198" s="593" t="s">
        <v>686</v>
      </c>
      <c r="E198" s="593"/>
      <c r="F198" s="593"/>
      <c r="G198" s="593"/>
      <c r="H198" s="593" t="s">
        <v>1073</v>
      </c>
      <c r="I198" s="593" t="s">
        <v>184</v>
      </c>
    </row>
    <row r="199" spans="1:9" ht="30" customHeight="1">
      <c r="A199" s="593"/>
      <c r="B199" s="593"/>
      <c r="C199" s="593"/>
      <c r="D199" s="593" t="s">
        <v>686</v>
      </c>
      <c r="E199" s="593"/>
      <c r="F199" s="593"/>
      <c r="G199" s="593"/>
      <c r="H199" s="593" t="s">
        <v>1073</v>
      </c>
      <c r="I199" s="593" t="s">
        <v>184</v>
      </c>
    </row>
    <row r="200" spans="1:9" ht="30" customHeight="1">
      <c r="A200" s="593"/>
      <c r="B200" s="593"/>
      <c r="C200" s="593"/>
      <c r="D200" s="593" t="s">
        <v>686</v>
      </c>
      <c r="E200" s="593"/>
      <c r="F200" s="593"/>
      <c r="G200" s="593"/>
      <c r="H200" s="593" t="s">
        <v>1073</v>
      </c>
      <c r="I200" s="593" t="s">
        <v>184</v>
      </c>
    </row>
    <row r="201" spans="1:9" ht="30" customHeight="1">
      <c r="A201" s="593"/>
      <c r="B201" s="593"/>
      <c r="C201" s="593"/>
      <c r="D201" s="593" t="s">
        <v>686</v>
      </c>
      <c r="E201" s="593"/>
      <c r="F201" s="593"/>
      <c r="G201" s="593"/>
      <c r="H201" s="593" t="s">
        <v>1073</v>
      </c>
      <c r="I201" s="593" t="s">
        <v>184</v>
      </c>
    </row>
    <row r="202" spans="1:9" ht="30" customHeight="1">
      <c r="A202" s="593"/>
      <c r="B202" s="593"/>
      <c r="C202" s="593"/>
      <c r="D202" s="593" t="s">
        <v>686</v>
      </c>
      <c r="E202" s="593"/>
      <c r="F202" s="593"/>
      <c r="G202" s="593"/>
      <c r="H202" s="593" t="s">
        <v>1073</v>
      </c>
      <c r="I202" s="593" t="s">
        <v>184</v>
      </c>
    </row>
    <row r="203" spans="1:9" ht="30" customHeight="1">
      <c r="A203" s="593"/>
      <c r="B203" s="593"/>
      <c r="C203" s="593"/>
      <c r="D203" s="593" t="s">
        <v>686</v>
      </c>
      <c r="E203" s="593"/>
      <c r="F203" s="593"/>
      <c r="G203" s="593"/>
      <c r="H203" s="593" t="s">
        <v>1073</v>
      </c>
      <c r="I203" s="593" t="s">
        <v>184</v>
      </c>
    </row>
    <row r="204" spans="1:9" ht="30" customHeight="1">
      <c r="A204" s="593"/>
      <c r="B204" s="593"/>
      <c r="C204" s="593"/>
      <c r="D204" s="593" t="s">
        <v>686</v>
      </c>
      <c r="E204" s="593"/>
      <c r="F204" s="593"/>
      <c r="G204" s="593"/>
      <c r="H204" s="593" t="s">
        <v>1073</v>
      </c>
      <c r="I204" s="593" t="s">
        <v>184</v>
      </c>
    </row>
    <row r="205" spans="1:9" ht="30" customHeight="1">
      <c r="A205" s="593"/>
      <c r="B205" s="593"/>
      <c r="C205" s="593"/>
      <c r="D205" s="593" t="s">
        <v>686</v>
      </c>
      <c r="E205" s="593"/>
      <c r="F205" s="593"/>
      <c r="G205" s="593"/>
      <c r="H205" s="593" t="s">
        <v>1073</v>
      </c>
      <c r="I205" s="593" t="s">
        <v>184</v>
      </c>
    </row>
    <row r="206" spans="1:9" ht="30" customHeight="1">
      <c r="A206" s="593"/>
      <c r="B206" s="593"/>
      <c r="C206" s="593"/>
      <c r="D206" s="593" t="s">
        <v>686</v>
      </c>
      <c r="E206" s="593"/>
      <c r="F206" s="593"/>
      <c r="G206" s="593"/>
      <c r="H206" s="593" t="s">
        <v>1073</v>
      </c>
      <c r="I206" s="593" t="s">
        <v>184</v>
      </c>
    </row>
    <row r="207" spans="1:9" ht="30" customHeight="1">
      <c r="A207" s="593"/>
      <c r="B207" s="593"/>
      <c r="C207" s="593"/>
      <c r="D207" s="593" t="s">
        <v>686</v>
      </c>
      <c r="E207" s="593"/>
      <c r="F207" s="593"/>
      <c r="G207" s="593"/>
      <c r="H207" s="593" t="s">
        <v>1073</v>
      </c>
      <c r="I207" s="593" t="s">
        <v>184</v>
      </c>
    </row>
    <row r="208" spans="1:9" ht="30" customHeight="1">
      <c r="A208" s="593"/>
      <c r="B208" s="593"/>
      <c r="C208" s="593"/>
      <c r="D208" s="593" t="s">
        <v>686</v>
      </c>
      <c r="E208" s="593"/>
      <c r="F208" s="593"/>
      <c r="G208" s="593"/>
      <c r="H208" s="593" t="s">
        <v>1073</v>
      </c>
      <c r="I208" s="593" t="s">
        <v>184</v>
      </c>
    </row>
    <row r="209" spans="1:9" ht="30" customHeight="1">
      <c r="A209" s="593"/>
      <c r="B209" s="593"/>
      <c r="C209" s="593"/>
      <c r="D209" s="593" t="s">
        <v>686</v>
      </c>
      <c r="E209" s="593"/>
      <c r="F209" s="593"/>
      <c r="G209" s="593"/>
      <c r="H209" s="593" t="s">
        <v>1073</v>
      </c>
      <c r="I209" s="593" t="s">
        <v>184</v>
      </c>
    </row>
    <row r="210" spans="1:9" ht="30" customHeight="1">
      <c r="A210" s="593"/>
      <c r="B210" s="593"/>
      <c r="C210" s="593"/>
      <c r="D210" s="593" t="s">
        <v>686</v>
      </c>
      <c r="E210" s="593"/>
      <c r="F210" s="593"/>
      <c r="G210" s="593"/>
      <c r="H210" s="593" t="s">
        <v>1073</v>
      </c>
      <c r="I210" s="593" t="s">
        <v>184</v>
      </c>
    </row>
    <row r="211" spans="1:9" ht="30" customHeight="1">
      <c r="A211" s="593"/>
      <c r="B211" s="593"/>
      <c r="C211" s="593"/>
      <c r="D211" s="593" t="s">
        <v>686</v>
      </c>
      <c r="E211" s="593"/>
      <c r="F211" s="593"/>
      <c r="G211" s="593"/>
      <c r="H211" s="593" t="s">
        <v>1073</v>
      </c>
      <c r="I211" s="593" t="s">
        <v>184</v>
      </c>
    </row>
    <row r="212" spans="1:9" ht="30" customHeight="1">
      <c r="A212" s="593"/>
      <c r="B212" s="593"/>
      <c r="C212" s="593"/>
      <c r="D212" s="593" t="s">
        <v>686</v>
      </c>
      <c r="E212" s="593"/>
      <c r="F212" s="593"/>
      <c r="G212" s="593"/>
      <c r="H212" s="593" t="s">
        <v>1073</v>
      </c>
      <c r="I212" s="593" t="s">
        <v>184</v>
      </c>
    </row>
    <row r="213" spans="1:9" ht="30" customHeight="1">
      <c r="A213" s="593"/>
      <c r="B213" s="593"/>
      <c r="C213" s="593"/>
      <c r="D213" s="593" t="s">
        <v>686</v>
      </c>
      <c r="E213" s="593"/>
      <c r="F213" s="593"/>
      <c r="G213" s="593"/>
      <c r="H213" s="593" t="s">
        <v>1073</v>
      </c>
      <c r="I213" s="593" t="s">
        <v>184</v>
      </c>
    </row>
    <row r="214" spans="1:9" ht="30" customHeight="1">
      <c r="A214" s="593"/>
      <c r="B214" s="593"/>
      <c r="C214" s="593"/>
      <c r="D214" s="593" t="s">
        <v>686</v>
      </c>
      <c r="E214" s="593"/>
      <c r="F214" s="593"/>
      <c r="G214" s="593"/>
      <c r="H214" s="593" t="s">
        <v>1073</v>
      </c>
      <c r="I214" s="593" t="s">
        <v>184</v>
      </c>
    </row>
    <row r="215" spans="1:9" ht="30" customHeight="1">
      <c r="A215" s="593"/>
      <c r="B215" s="593"/>
      <c r="C215" s="593"/>
      <c r="D215" s="593" t="s">
        <v>686</v>
      </c>
      <c r="E215" s="593"/>
      <c r="F215" s="593"/>
      <c r="G215" s="593"/>
      <c r="H215" s="593" t="s">
        <v>1073</v>
      </c>
      <c r="I215" s="593" t="s">
        <v>184</v>
      </c>
    </row>
    <row r="216" spans="1:9" ht="30" customHeight="1">
      <c r="A216" s="593"/>
      <c r="B216" s="593"/>
      <c r="C216" s="593"/>
      <c r="D216" s="593" t="s">
        <v>686</v>
      </c>
      <c r="E216" s="593"/>
      <c r="F216" s="593"/>
      <c r="G216" s="593"/>
      <c r="H216" s="593" t="s">
        <v>1073</v>
      </c>
      <c r="I216" s="593" t="s">
        <v>184</v>
      </c>
    </row>
    <row r="217" spans="1:9" ht="30" customHeight="1">
      <c r="A217" s="593"/>
      <c r="B217" s="593"/>
      <c r="C217" s="593"/>
      <c r="D217" s="593" t="s">
        <v>686</v>
      </c>
      <c r="E217" s="593"/>
      <c r="F217" s="593"/>
      <c r="G217" s="593"/>
      <c r="H217" s="593" t="s">
        <v>1073</v>
      </c>
      <c r="I217" s="593" t="s">
        <v>184</v>
      </c>
    </row>
    <row r="218" spans="1:9" ht="30" customHeight="1">
      <c r="A218" s="593"/>
      <c r="B218" s="593"/>
      <c r="C218" s="593"/>
      <c r="D218" s="593" t="s">
        <v>686</v>
      </c>
      <c r="E218" s="593"/>
      <c r="F218" s="593"/>
      <c r="G218" s="593"/>
      <c r="H218" s="593" t="s">
        <v>1073</v>
      </c>
      <c r="I218" s="593" t="s">
        <v>184</v>
      </c>
    </row>
    <row r="219" spans="1:9" ht="30" customHeight="1">
      <c r="A219" s="593"/>
      <c r="B219" s="593"/>
      <c r="C219" s="593"/>
      <c r="D219" s="593" t="s">
        <v>686</v>
      </c>
      <c r="E219" s="593"/>
      <c r="F219" s="593"/>
      <c r="G219" s="593"/>
      <c r="H219" s="593" t="s">
        <v>1073</v>
      </c>
      <c r="I219" s="593" t="s">
        <v>184</v>
      </c>
    </row>
    <row r="220" spans="1:9" ht="30" customHeight="1">
      <c r="A220" s="593"/>
      <c r="B220" s="593"/>
      <c r="C220" s="593"/>
      <c r="D220" s="593" t="s">
        <v>686</v>
      </c>
      <c r="E220" s="593"/>
      <c r="F220" s="593"/>
      <c r="G220" s="593"/>
      <c r="H220" s="593" t="s">
        <v>1073</v>
      </c>
      <c r="I220" s="593" t="s">
        <v>184</v>
      </c>
    </row>
    <row r="221" spans="1:9" ht="30" customHeight="1">
      <c r="A221" s="593"/>
      <c r="B221" s="593"/>
      <c r="C221" s="593"/>
      <c r="D221" s="593" t="s">
        <v>686</v>
      </c>
      <c r="E221" s="593"/>
      <c r="F221" s="593"/>
      <c r="G221" s="593"/>
      <c r="H221" s="593" t="s">
        <v>1073</v>
      </c>
      <c r="I221" s="593" t="s">
        <v>184</v>
      </c>
    </row>
    <row r="222" spans="1:9" ht="30" customHeight="1">
      <c r="A222" s="593"/>
      <c r="B222" s="593"/>
      <c r="C222" s="593"/>
      <c r="D222" s="593" t="s">
        <v>686</v>
      </c>
      <c r="E222" s="593"/>
      <c r="F222" s="593"/>
      <c r="G222" s="593"/>
      <c r="H222" s="593" t="s">
        <v>1073</v>
      </c>
      <c r="I222" s="593" t="s">
        <v>184</v>
      </c>
    </row>
    <row r="223" spans="1:9" ht="30" customHeight="1">
      <c r="A223" s="593"/>
      <c r="B223" s="593"/>
      <c r="C223" s="593"/>
      <c r="D223" s="593" t="s">
        <v>686</v>
      </c>
      <c r="E223" s="593"/>
      <c r="F223" s="593"/>
      <c r="G223" s="593"/>
      <c r="H223" s="593" t="s">
        <v>1073</v>
      </c>
      <c r="I223" s="593" t="s">
        <v>184</v>
      </c>
    </row>
    <row r="224" spans="1:9" ht="30" customHeight="1">
      <c r="A224" s="593"/>
      <c r="B224" s="593"/>
      <c r="C224" s="593"/>
      <c r="D224" s="593" t="s">
        <v>686</v>
      </c>
      <c r="E224" s="593"/>
      <c r="F224" s="593"/>
      <c r="G224" s="593"/>
      <c r="H224" s="593" t="s">
        <v>1073</v>
      </c>
      <c r="I224" s="593" t="s">
        <v>184</v>
      </c>
    </row>
    <row r="225" spans="1:9" ht="30" customHeight="1">
      <c r="A225" s="593"/>
      <c r="B225" s="593"/>
      <c r="C225" s="593"/>
      <c r="D225" s="593" t="s">
        <v>686</v>
      </c>
      <c r="E225" s="593"/>
      <c r="F225" s="593"/>
      <c r="G225" s="593"/>
      <c r="H225" s="593" t="s">
        <v>1073</v>
      </c>
      <c r="I225" s="593" t="s">
        <v>184</v>
      </c>
    </row>
    <row r="226" spans="1:9" ht="30" customHeight="1">
      <c r="A226" s="593"/>
      <c r="B226" s="593"/>
      <c r="C226" s="593"/>
      <c r="D226" s="593" t="s">
        <v>686</v>
      </c>
      <c r="E226" s="593"/>
      <c r="F226" s="593"/>
      <c r="G226" s="593"/>
      <c r="H226" s="593" t="s">
        <v>1073</v>
      </c>
      <c r="I226" s="593" t="s">
        <v>184</v>
      </c>
    </row>
    <row r="227" spans="1:9" ht="30" customHeight="1">
      <c r="A227" s="593"/>
      <c r="B227" s="593"/>
      <c r="C227" s="593"/>
      <c r="D227" s="593" t="s">
        <v>686</v>
      </c>
      <c r="E227" s="593"/>
      <c r="F227" s="593"/>
      <c r="G227" s="593"/>
      <c r="H227" s="593" t="s">
        <v>1073</v>
      </c>
      <c r="I227" s="593" t="s">
        <v>184</v>
      </c>
    </row>
    <row r="228" spans="1:9" ht="30" customHeight="1">
      <c r="A228" s="593"/>
      <c r="B228" s="593"/>
      <c r="C228" s="593"/>
      <c r="D228" s="593" t="s">
        <v>686</v>
      </c>
      <c r="E228" s="593"/>
      <c r="F228" s="593"/>
      <c r="G228" s="593"/>
      <c r="H228" s="593" t="s">
        <v>1073</v>
      </c>
      <c r="I228" s="593" t="s">
        <v>184</v>
      </c>
    </row>
    <row r="229" spans="1:9" ht="30" customHeight="1">
      <c r="A229" s="593"/>
      <c r="B229" s="593"/>
      <c r="C229" s="593"/>
      <c r="D229" s="593" t="s">
        <v>686</v>
      </c>
      <c r="E229" s="593"/>
      <c r="F229" s="593"/>
      <c r="G229" s="593"/>
      <c r="H229" s="593" t="s">
        <v>1073</v>
      </c>
      <c r="I229" s="593" t="s">
        <v>184</v>
      </c>
    </row>
    <row r="230" spans="1:9" ht="30" customHeight="1">
      <c r="A230" s="593"/>
      <c r="B230" s="593"/>
      <c r="C230" s="593"/>
      <c r="D230" s="593" t="s">
        <v>686</v>
      </c>
      <c r="E230" s="593"/>
      <c r="F230" s="593"/>
      <c r="G230" s="593"/>
      <c r="H230" s="593" t="s">
        <v>1073</v>
      </c>
      <c r="I230" s="593" t="s">
        <v>184</v>
      </c>
    </row>
    <row r="231" spans="1:9" ht="30" customHeight="1">
      <c r="A231" s="593"/>
      <c r="B231" s="593"/>
      <c r="C231" s="593"/>
      <c r="D231" s="593" t="s">
        <v>686</v>
      </c>
      <c r="E231" s="593"/>
      <c r="F231" s="593"/>
      <c r="G231" s="593"/>
      <c r="H231" s="593" t="s">
        <v>1073</v>
      </c>
      <c r="I231" s="593" t="s">
        <v>184</v>
      </c>
    </row>
    <row r="232" spans="1:9" ht="30" customHeight="1">
      <c r="A232" s="593"/>
      <c r="B232" s="593"/>
      <c r="C232" s="593"/>
      <c r="D232" s="593" t="s">
        <v>686</v>
      </c>
      <c r="E232" s="593"/>
      <c r="F232" s="593"/>
      <c r="G232" s="593"/>
      <c r="H232" s="593" t="s">
        <v>1073</v>
      </c>
      <c r="I232" s="593" t="s">
        <v>184</v>
      </c>
    </row>
    <row r="233" spans="1:9" ht="30" customHeight="1">
      <c r="A233" s="593"/>
      <c r="B233" s="593"/>
      <c r="C233" s="593"/>
      <c r="D233" s="593" t="s">
        <v>686</v>
      </c>
      <c r="E233" s="593"/>
      <c r="F233" s="593"/>
      <c r="G233" s="593"/>
      <c r="H233" s="593" t="s">
        <v>1073</v>
      </c>
      <c r="I233" s="593" t="s">
        <v>184</v>
      </c>
    </row>
    <row r="234" spans="1:9" ht="30" customHeight="1">
      <c r="A234" s="593"/>
      <c r="B234" s="593"/>
      <c r="C234" s="593"/>
      <c r="D234" s="593" t="s">
        <v>686</v>
      </c>
      <c r="E234" s="593"/>
      <c r="F234" s="593"/>
      <c r="G234" s="593"/>
      <c r="H234" s="593" t="s">
        <v>1073</v>
      </c>
      <c r="I234" s="593" t="s">
        <v>184</v>
      </c>
    </row>
    <row r="235" spans="1:9" ht="30" customHeight="1">
      <c r="A235" s="593"/>
      <c r="B235" s="593"/>
      <c r="C235" s="593"/>
      <c r="D235" s="593" t="s">
        <v>686</v>
      </c>
      <c r="E235" s="593"/>
      <c r="F235" s="593"/>
      <c r="G235" s="593"/>
      <c r="H235" s="593" t="s">
        <v>1073</v>
      </c>
      <c r="I235" s="593" t="s">
        <v>184</v>
      </c>
    </row>
    <row r="236" spans="1:9" ht="30" customHeight="1">
      <c r="A236" s="593"/>
      <c r="B236" s="593"/>
      <c r="C236" s="593"/>
      <c r="D236" s="593" t="s">
        <v>686</v>
      </c>
      <c r="E236" s="593"/>
      <c r="F236" s="593"/>
      <c r="G236" s="593"/>
      <c r="H236" s="593" t="s">
        <v>1073</v>
      </c>
      <c r="I236" s="593" t="s">
        <v>184</v>
      </c>
    </row>
    <row r="237" spans="1:9" ht="30" customHeight="1">
      <c r="A237" s="593"/>
      <c r="B237" s="593"/>
      <c r="C237" s="593"/>
      <c r="D237" s="593" t="s">
        <v>686</v>
      </c>
      <c r="E237" s="593"/>
      <c r="F237" s="593"/>
      <c r="G237" s="593"/>
      <c r="H237" s="593" t="s">
        <v>1073</v>
      </c>
      <c r="I237" s="593" t="s">
        <v>184</v>
      </c>
    </row>
    <row r="238" spans="1:9" ht="30" customHeight="1">
      <c r="A238" s="593"/>
      <c r="B238" s="593"/>
      <c r="C238" s="593"/>
      <c r="D238" s="593" t="s">
        <v>686</v>
      </c>
      <c r="E238" s="593"/>
      <c r="F238" s="593"/>
      <c r="G238" s="593"/>
      <c r="H238" s="593" t="s">
        <v>1073</v>
      </c>
      <c r="I238" s="593" t="s">
        <v>184</v>
      </c>
    </row>
    <row r="239" spans="1:9" ht="30" customHeight="1">
      <c r="A239" s="593"/>
      <c r="B239" s="593"/>
      <c r="C239" s="593"/>
      <c r="D239" s="593" t="s">
        <v>686</v>
      </c>
      <c r="E239" s="593"/>
      <c r="F239" s="593"/>
      <c r="G239" s="593"/>
      <c r="H239" s="593" t="s">
        <v>1073</v>
      </c>
      <c r="I239" s="593" t="s">
        <v>184</v>
      </c>
    </row>
    <row r="240" spans="1:9" ht="30" customHeight="1">
      <c r="A240" s="593"/>
      <c r="B240" s="593"/>
      <c r="C240" s="593"/>
      <c r="D240" s="593" t="s">
        <v>686</v>
      </c>
      <c r="E240" s="593"/>
      <c r="F240" s="593"/>
      <c r="G240" s="593"/>
      <c r="H240" s="593" t="s">
        <v>1073</v>
      </c>
      <c r="I240" s="593" t="s">
        <v>184</v>
      </c>
    </row>
    <row r="241" spans="1:9" ht="30" customHeight="1">
      <c r="A241" s="593"/>
      <c r="B241" s="593"/>
      <c r="C241" s="593"/>
      <c r="D241" s="593" t="s">
        <v>686</v>
      </c>
      <c r="E241" s="593"/>
      <c r="F241" s="593"/>
      <c r="G241" s="593"/>
      <c r="H241" s="593" t="s">
        <v>1073</v>
      </c>
      <c r="I241" s="593" t="s">
        <v>184</v>
      </c>
    </row>
    <row r="242" spans="1:9" ht="30" customHeight="1">
      <c r="A242" s="593"/>
      <c r="B242" s="593"/>
      <c r="C242" s="593"/>
      <c r="D242" s="593" t="s">
        <v>686</v>
      </c>
      <c r="E242" s="593"/>
      <c r="F242" s="593"/>
      <c r="G242" s="593"/>
      <c r="H242" s="593" t="s">
        <v>1073</v>
      </c>
      <c r="I242" s="593" t="s">
        <v>184</v>
      </c>
    </row>
    <row r="243" spans="1:9" ht="30" customHeight="1">
      <c r="A243" s="593"/>
      <c r="B243" s="593"/>
      <c r="C243" s="593"/>
      <c r="D243" s="593" t="s">
        <v>686</v>
      </c>
      <c r="E243" s="593"/>
      <c r="F243" s="593"/>
      <c r="G243" s="593"/>
      <c r="H243" s="593" t="s">
        <v>1073</v>
      </c>
      <c r="I243" s="593" t="s">
        <v>184</v>
      </c>
    </row>
    <row r="244" spans="1:9" ht="30" customHeight="1">
      <c r="A244" s="593"/>
      <c r="B244" s="593"/>
      <c r="C244" s="593"/>
      <c r="D244" s="593" t="s">
        <v>686</v>
      </c>
      <c r="E244" s="593"/>
      <c r="F244" s="593"/>
      <c r="G244" s="593"/>
      <c r="H244" s="593" t="s">
        <v>1073</v>
      </c>
      <c r="I244" s="593" t="s">
        <v>184</v>
      </c>
    </row>
    <row r="245" spans="1:9" ht="30" customHeight="1">
      <c r="A245" s="593"/>
      <c r="B245" s="593"/>
      <c r="C245" s="593"/>
      <c r="D245" s="593" t="s">
        <v>686</v>
      </c>
      <c r="E245" s="593"/>
      <c r="F245" s="593"/>
      <c r="G245" s="593"/>
      <c r="H245" s="593" t="s">
        <v>1073</v>
      </c>
      <c r="I245" s="593" t="s">
        <v>184</v>
      </c>
    </row>
    <row r="246" spans="1:9" ht="30" customHeight="1">
      <c r="A246" s="593"/>
      <c r="B246" s="593"/>
      <c r="C246" s="593"/>
      <c r="D246" s="593" t="s">
        <v>686</v>
      </c>
      <c r="E246" s="593"/>
      <c r="F246" s="593"/>
      <c r="G246" s="593"/>
      <c r="H246" s="593" t="s">
        <v>1073</v>
      </c>
      <c r="I246" s="593" t="s">
        <v>184</v>
      </c>
    </row>
    <row r="247" spans="1:9" ht="30" customHeight="1">
      <c r="A247" s="593"/>
      <c r="B247" s="593"/>
      <c r="C247" s="593"/>
      <c r="D247" s="593" t="s">
        <v>686</v>
      </c>
      <c r="E247" s="593"/>
      <c r="F247" s="593"/>
      <c r="G247" s="593"/>
      <c r="H247" s="593" t="s">
        <v>1073</v>
      </c>
      <c r="I247" s="593" t="s">
        <v>184</v>
      </c>
    </row>
    <row r="248" spans="1:9" ht="30" customHeight="1">
      <c r="A248" s="593"/>
      <c r="B248" s="593"/>
      <c r="C248" s="593"/>
      <c r="D248" s="593" t="s">
        <v>686</v>
      </c>
      <c r="E248" s="593"/>
      <c r="F248" s="593"/>
      <c r="G248" s="593"/>
      <c r="H248" s="593" t="s">
        <v>1073</v>
      </c>
      <c r="I248" s="593" t="s">
        <v>184</v>
      </c>
    </row>
    <row r="249" spans="1:9" ht="30" customHeight="1">
      <c r="A249" s="593"/>
      <c r="B249" s="593"/>
      <c r="C249" s="593"/>
      <c r="D249" s="593" t="s">
        <v>686</v>
      </c>
      <c r="E249" s="593"/>
      <c r="F249" s="593"/>
      <c r="G249" s="593"/>
      <c r="H249" s="593" t="s">
        <v>1073</v>
      </c>
      <c r="I249" s="593" t="s">
        <v>184</v>
      </c>
    </row>
    <row r="250" spans="1:9" ht="30" customHeight="1">
      <c r="A250" s="593"/>
      <c r="B250" s="593"/>
      <c r="C250" s="593"/>
      <c r="D250" s="593" t="s">
        <v>686</v>
      </c>
      <c r="E250" s="593"/>
      <c r="F250" s="593"/>
      <c r="G250" s="593"/>
      <c r="H250" s="593" t="s">
        <v>1073</v>
      </c>
      <c r="I250" s="593" t="s">
        <v>184</v>
      </c>
    </row>
    <row r="251" spans="1:9" ht="30" customHeight="1">
      <c r="A251" s="593"/>
      <c r="B251" s="593"/>
      <c r="C251" s="593"/>
      <c r="D251" s="593" t="s">
        <v>686</v>
      </c>
      <c r="E251" s="593"/>
      <c r="F251" s="593"/>
      <c r="G251" s="593"/>
      <c r="H251" s="593" t="s">
        <v>1073</v>
      </c>
      <c r="I251" s="593" t="s">
        <v>184</v>
      </c>
    </row>
    <row r="252" spans="1:9" ht="30" customHeight="1">
      <c r="A252" s="593"/>
      <c r="B252" s="593"/>
      <c r="C252" s="593"/>
      <c r="D252" s="593" t="s">
        <v>686</v>
      </c>
      <c r="E252" s="593"/>
      <c r="F252" s="593"/>
      <c r="G252" s="593"/>
      <c r="H252" s="593" t="s">
        <v>1073</v>
      </c>
      <c r="I252" s="593" t="s">
        <v>184</v>
      </c>
    </row>
    <row r="253" spans="1:9" ht="30" customHeight="1">
      <c r="A253" s="593"/>
      <c r="B253" s="593"/>
      <c r="C253" s="593"/>
      <c r="D253" s="593" t="s">
        <v>686</v>
      </c>
      <c r="E253" s="593"/>
      <c r="F253" s="593"/>
      <c r="G253" s="593"/>
      <c r="H253" s="593" t="s">
        <v>1073</v>
      </c>
      <c r="I253" s="593" t="s">
        <v>184</v>
      </c>
    </row>
    <row r="254" spans="1:9" ht="30" customHeight="1">
      <c r="A254" s="593"/>
      <c r="B254" s="593"/>
      <c r="C254" s="593"/>
      <c r="D254" s="593" t="s">
        <v>686</v>
      </c>
      <c r="E254" s="593"/>
      <c r="F254" s="593"/>
      <c r="G254" s="593"/>
      <c r="H254" s="593" t="s">
        <v>1073</v>
      </c>
      <c r="I254" s="593" t="s">
        <v>184</v>
      </c>
    </row>
    <row r="255" spans="1:9" ht="30" customHeight="1">
      <c r="A255" s="593"/>
      <c r="B255" s="593"/>
      <c r="C255" s="593"/>
      <c r="D255" s="593" t="s">
        <v>686</v>
      </c>
      <c r="E255" s="593"/>
      <c r="F255" s="593"/>
      <c r="G255" s="593"/>
      <c r="H255" s="593" t="s">
        <v>1073</v>
      </c>
      <c r="I255" s="593" t="s">
        <v>184</v>
      </c>
    </row>
    <row r="256" spans="1:9" ht="30" customHeight="1">
      <c r="A256" s="593"/>
      <c r="B256" s="593"/>
      <c r="C256" s="593"/>
      <c r="D256" s="593" t="s">
        <v>686</v>
      </c>
      <c r="E256" s="593"/>
      <c r="F256" s="593"/>
      <c r="G256" s="593"/>
      <c r="H256" s="593" t="s">
        <v>1073</v>
      </c>
      <c r="I256" s="593" t="s">
        <v>184</v>
      </c>
    </row>
    <row r="257" spans="1:9" ht="30" customHeight="1">
      <c r="A257" s="593"/>
      <c r="B257" s="593"/>
      <c r="C257" s="593"/>
      <c r="D257" s="593" t="s">
        <v>686</v>
      </c>
      <c r="E257" s="593"/>
      <c r="F257" s="593"/>
      <c r="G257" s="593"/>
      <c r="H257" s="593" t="s">
        <v>1073</v>
      </c>
      <c r="I257" s="593" t="s">
        <v>184</v>
      </c>
    </row>
    <row r="258" spans="1:9" ht="30" customHeight="1">
      <c r="A258" s="593"/>
      <c r="B258" s="593"/>
      <c r="C258" s="593"/>
      <c r="D258" s="593" t="s">
        <v>686</v>
      </c>
      <c r="E258" s="593"/>
      <c r="F258" s="593"/>
      <c r="G258" s="593"/>
      <c r="H258" s="593" t="s">
        <v>1073</v>
      </c>
      <c r="I258" s="593" t="s">
        <v>184</v>
      </c>
    </row>
    <row r="259" spans="1:9" ht="30" customHeight="1">
      <c r="A259" s="593"/>
      <c r="B259" s="593"/>
      <c r="C259" s="593"/>
      <c r="D259" s="593" t="s">
        <v>686</v>
      </c>
      <c r="E259" s="593"/>
      <c r="F259" s="593"/>
      <c r="G259" s="593"/>
      <c r="H259" s="593" t="s">
        <v>1073</v>
      </c>
      <c r="I259" s="593" t="s">
        <v>184</v>
      </c>
    </row>
    <row r="260" spans="1:9" ht="30" customHeight="1">
      <c r="A260" s="593"/>
      <c r="B260" s="593"/>
      <c r="C260" s="593"/>
      <c r="D260" s="593" t="s">
        <v>686</v>
      </c>
      <c r="E260" s="593"/>
      <c r="F260" s="593"/>
      <c r="G260" s="593"/>
      <c r="H260" s="593" t="s">
        <v>1073</v>
      </c>
      <c r="I260" s="593" t="s">
        <v>184</v>
      </c>
    </row>
    <row r="261" spans="1:9" ht="30" customHeight="1">
      <c r="A261" s="593"/>
      <c r="B261" s="593"/>
      <c r="C261" s="593"/>
      <c r="D261" s="593" t="s">
        <v>686</v>
      </c>
      <c r="E261" s="593"/>
      <c r="F261" s="593"/>
      <c r="G261" s="593"/>
      <c r="H261" s="593" t="s">
        <v>1073</v>
      </c>
      <c r="I261" s="593" t="s">
        <v>184</v>
      </c>
    </row>
    <row r="262" spans="1:9" ht="30" customHeight="1">
      <c r="A262" s="593"/>
      <c r="B262" s="593"/>
      <c r="C262" s="593"/>
      <c r="D262" s="593" t="s">
        <v>686</v>
      </c>
      <c r="E262" s="593"/>
      <c r="F262" s="593"/>
      <c r="G262" s="593"/>
      <c r="H262" s="593" t="s">
        <v>1073</v>
      </c>
      <c r="I262" s="593" t="s">
        <v>184</v>
      </c>
    </row>
    <row r="263" spans="1:9" ht="30" customHeight="1">
      <c r="A263" s="593"/>
      <c r="B263" s="593"/>
      <c r="C263" s="593"/>
      <c r="D263" s="593" t="s">
        <v>686</v>
      </c>
      <c r="E263" s="593"/>
      <c r="F263" s="593"/>
      <c r="G263" s="593"/>
      <c r="H263" s="593" t="s">
        <v>1073</v>
      </c>
      <c r="I263" s="593" t="s">
        <v>184</v>
      </c>
    </row>
    <row r="264" spans="1:9" ht="30" customHeight="1">
      <c r="A264" s="593"/>
      <c r="B264" s="593"/>
      <c r="C264" s="593"/>
      <c r="D264" s="593" t="s">
        <v>686</v>
      </c>
      <c r="E264" s="593"/>
      <c r="F264" s="593"/>
      <c r="G264" s="593"/>
      <c r="H264" s="593" t="s">
        <v>1073</v>
      </c>
      <c r="I264" s="593" t="s">
        <v>184</v>
      </c>
    </row>
    <row r="265" spans="1:9" ht="30" customHeight="1">
      <c r="A265" s="593"/>
      <c r="B265" s="593"/>
      <c r="C265" s="593"/>
      <c r="D265" s="593" t="s">
        <v>686</v>
      </c>
      <c r="E265" s="593"/>
      <c r="F265" s="593"/>
      <c r="G265" s="593"/>
      <c r="H265" s="593" t="s">
        <v>1073</v>
      </c>
      <c r="I265" s="593" t="s">
        <v>184</v>
      </c>
    </row>
    <row r="266" spans="1:9" ht="30" customHeight="1">
      <c r="A266" s="593"/>
      <c r="B266" s="593"/>
      <c r="C266" s="593"/>
      <c r="D266" s="593" t="s">
        <v>686</v>
      </c>
      <c r="E266" s="593"/>
      <c r="F266" s="593"/>
      <c r="G266" s="593"/>
      <c r="H266" s="593" t="s">
        <v>1073</v>
      </c>
      <c r="I266" s="593" t="s">
        <v>184</v>
      </c>
    </row>
    <row r="267" spans="1:9" ht="30" customHeight="1">
      <c r="A267" s="593"/>
      <c r="B267" s="593"/>
      <c r="C267" s="593"/>
      <c r="D267" s="593" t="s">
        <v>686</v>
      </c>
      <c r="E267" s="593"/>
      <c r="F267" s="593"/>
      <c r="G267" s="593"/>
      <c r="H267" s="593" t="s">
        <v>1073</v>
      </c>
      <c r="I267" s="593" t="s">
        <v>184</v>
      </c>
    </row>
    <row r="268" spans="1:9" ht="30" customHeight="1">
      <c r="A268" s="593"/>
      <c r="B268" s="593"/>
      <c r="C268" s="593"/>
      <c r="D268" s="593" t="s">
        <v>686</v>
      </c>
      <c r="E268" s="593"/>
      <c r="F268" s="593"/>
      <c r="G268" s="593"/>
      <c r="H268" s="593" t="s">
        <v>1073</v>
      </c>
      <c r="I268" s="593" t="s">
        <v>184</v>
      </c>
    </row>
    <row r="269" spans="1:9" ht="30" customHeight="1">
      <c r="A269" s="593"/>
      <c r="B269" s="593"/>
      <c r="C269" s="593"/>
      <c r="D269" s="593" t="s">
        <v>686</v>
      </c>
      <c r="E269" s="593"/>
      <c r="F269" s="593"/>
      <c r="G269" s="593"/>
      <c r="H269" s="593" t="s">
        <v>1073</v>
      </c>
      <c r="I269" s="593" t="s">
        <v>184</v>
      </c>
    </row>
    <row r="270" spans="1:9" ht="30" customHeight="1">
      <c r="A270" s="593"/>
      <c r="B270" s="593"/>
      <c r="C270" s="593"/>
      <c r="D270" s="593" t="s">
        <v>686</v>
      </c>
      <c r="E270" s="593"/>
      <c r="F270" s="593"/>
      <c r="G270" s="593"/>
      <c r="H270" s="593" t="s">
        <v>1073</v>
      </c>
      <c r="I270" s="593" t="s">
        <v>184</v>
      </c>
    </row>
    <row r="271" spans="1:9" ht="30" customHeight="1">
      <c r="A271" s="593"/>
      <c r="B271" s="593"/>
      <c r="C271" s="593"/>
      <c r="D271" s="593" t="s">
        <v>686</v>
      </c>
      <c r="E271" s="593"/>
      <c r="F271" s="593"/>
      <c r="G271" s="593"/>
      <c r="H271" s="593" t="s">
        <v>1073</v>
      </c>
      <c r="I271" s="593" t="s">
        <v>184</v>
      </c>
    </row>
    <row r="272" spans="1:9" ht="30" customHeight="1">
      <c r="A272" s="593"/>
      <c r="B272" s="593"/>
      <c r="C272" s="593"/>
      <c r="D272" s="593" t="s">
        <v>686</v>
      </c>
      <c r="E272" s="593"/>
      <c r="F272" s="593"/>
      <c r="G272" s="593"/>
      <c r="H272" s="593" t="s">
        <v>1073</v>
      </c>
      <c r="I272" s="593" t="s">
        <v>184</v>
      </c>
    </row>
    <row r="273" spans="1:9" ht="30" customHeight="1">
      <c r="A273" s="593"/>
      <c r="B273" s="593"/>
      <c r="C273" s="593"/>
      <c r="D273" s="593" t="s">
        <v>686</v>
      </c>
      <c r="E273" s="593"/>
      <c r="F273" s="593"/>
      <c r="G273" s="593"/>
      <c r="H273" s="593" t="s">
        <v>1073</v>
      </c>
      <c r="I273" s="593" t="s">
        <v>184</v>
      </c>
    </row>
    <row r="274" spans="1:9" ht="30" customHeight="1">
      <c r="A274" s="593"/>
      <c r="B274" s="593"/>
      <c r="C274" s="593"/>
      <c r="D274" s="593" t="s">
        <v>686</v>
      </c>
      <c r="E274" s="593"/>
      <c r="F274" s="593"/>
      <c r="G274" s="593"/>
      <c r="H274" s="593" t="s">
        <v>1073</v>
      </c>
      <c r="I274" s="593" t="s">
        <v>184</v>
      </c>
    </row>
    <row r="275" spans="1:9" ht="30" customHeight="1">
      <c r="A275" s="593"/>
      <c r="B275" s="593"/>
      <c r="C275" s="593"/>
      <c r="D275" s="593" t="s">
        <v>686</v>
      </c>
      <c r="E275" s="593"/>
      <c r="F275" s="593"/>
      <c r="G275" s="593"/>
      <c r="H275" s="593" t="s">
        <v>1073</v>
      </c>
      <c r="I275" s="593" t="s">
        <v>184</v>
      </c>
    </row>
    <row r="276" spans="1:9" ht="30" customHeight="1">
      <c r="A276" s="593"/>
      <c r="B276" s="593"/>
      <c r="C276" s="593"/>
      <c r="D276" s="593" t="s">
        <v>686</v>
      </c>
      <c r="E276" s="593"/>
      <c r="F276" s="593"/>
      <c r="G276" s="593"/>
      <c r="H276" s="593" t="s">
        <v>1073</v>
      </c>
      <c r="I276" s="593" t="s">
        <v>184</v>
      </c>
    </row>
    <row r="277" spans="1:9" ht="30" customHeight="1">
      <c r="A277" s="593"/>
      <c r="B277" s="593"/>
      <c r="C277" s="593"/>
      <c r="D277" s="593" t="s">
        <v>686</v>
      </c>
      <c r="E277" s="593"/>
      <c r="F277" s="593"/>
      <c r="G277" s="593"/>
      <c r="H277" s="593" t="s">
        <v>1073</v>
      </c>
      <c r="I277" s="593" t="s">
        <v>184</v>
      </c>
    </row>
    <row r="278" spans="1:9" ht="30" customHeight="1">
      <c r="A278" s="593"/>
      <c r="B278" s="593"/>
      <c r="C278" s="593"/>
      <c r="D278" s="593" t="s">
        <v>686</v>
      </c>
      <c r="E278" s="593"/>
      <c r="F278" s="593"/>
      <c r="G278" s="593"/>
      <c r="H278" s="593" t="s">
        <v>1073</v>
      </c>
      <c r="I278" s="593" t="s">
        <v>184</v>
      </c>
    </row>
    <row r="279" spans="1:9" ht="30" customHeight="1">
      <c r="A279" s="593"/>
      <c r="B279" s="593"/>
      <c r="C279" s="593"/>
      <c r="D279" s="593" t="s">
        <v>686</v>
      </c>
      <c r="E279" s="593"/>
      <c r="F279" s="593"/>
      <c r="G279" s="593"/>
      <c r="H279" s="593" t="s">
        <v>1073</v>
      </c>
      <c r="I279" s="593" t="s">
        <v>184</v>
      </c>
    </row>
    <row r="280" spans="1:9" ht="30" customHeight="1">
      <c r="A280" s="593"/>
      <c r="B280" s="593"/>
      <c r="C280" s="593"/>
      <c r="D280" s="593" t="s">
        <v>686</v>
      </c>
      <c r="E280" s="593"/>
      <c r="F280" s="593"/>
      <c r="G280" s="593"/>
      <c r="H280" s="593" t="s">
        <v>1073</v>
      </c>
      <c r="I280" s="593" t="s">
        <v>184</v>
      </c>
    </row>
    <row r="281" spans="1:9" ht="30" customHeight="1">
      <c r="A281" s="593"/>
      <c r="B281" s="593"/>
      <c r="C281" s="593"/>
      <c r="D281" s="593" t="s">
        <v>686</v>
      </c>
      <c r="E281" s="593"/>
      <c r="F281" s="593"/>
      <c r="G281" s="593"/>
      <c r="H281" s="593" t="s">
        <v>1073</v>
      </c>
      <c r="I281" s="593" t="s">
        <v>184</v>
      </c>
    </row>
    <row r="282" spans="1:9" ht="30" customHeight="1">
      <c r="A282" s="593"/>
      <c r="B282" s="593"/>
      <c r="C282" s="593"/>
      <c r="D282" s="593" t="s">
        <v>686</v>
      </c>
      <c r="E282" s="593"/>
      <c r="F282" s="593"/>
      <c r="G282" s="593"/>
      <c r="H282" s="593" t="s">
        <v>1073</v>
      </c>
      <c r="I282" s="593" t="s">
        <v>184</v>
      </c>
    </row>
    <row r="283" spans="1:9" ht="30" customHeight="1">
      <c r="A283" s="593"/>
      <c r="B283" s="593"/>
      <c r="C283" s="593"/>
      <c r="D283" s="593" t="s">
        <v>686</v>
      </c>
      <c r="E283" s="593"/>
      <c r="F283" s="593"/>
      <c r="G283" s="593"/>
      <c r="H283" s="593" t="s">
        <v>1073</v>
      </c>
      <c r="I283" s="593" t="s">
        <v>184</v>
      </c>
    </row>
    <row r="284" spans="1:9" ht="30" customHeight="1">
      <c r="A284" s="593"/>
      <c r="B284" s="593"/>
      <c r="C284" s="593"/>
      <c r="D284" s="593" t="s">
        <v>686</v>
      </c>
      <c r="E284" s="593"/>
      <c r="F284" s="593"/>
      <c r="G284" s="593"/>
      <c r="H284" s="593" t="s">
        <v>1073</v>
      </c>
      <c r="I284" s="593" t="s">
        <v>184</v>
      </c>
    </row>
    <row r="285" spans="1:9" ht="30" customHeight="1">
      <c r="A285" s="593"/>
      <c r="B285" s="593"/>
      <c r="C285" s="593"/>
      <c r="D285" s="593" t="s">
        <v>686</v>
      </c>
      <c r="E285" s="593"/>
      <c r="F285" s="593"/>
      <c r="G285" s="593"/>
      <c r="H285" s="593" t="s">
        <v>1073</v>
      </c>
      <c r="I285" s="593" t="s">
        <v>184</v>
      </c>
    </row>
    <row r="286" spans="1:9" ht="30" customHeight="1">
      <c r="A286" s="593"/>
      <c r="B286" s="593"/>
      <c r="C286" s="593"/>
      <c r="D286" s="593" t="s">
        <v>686</v>
      </c>
      <c r="E286" s="593"/>
      <c r="F286" s="593"/>
      <c r="G286" s="593"/>
      <c r="H286" s="593" t="s">
        <v>1073</v>
      </c>
      <c r="I286" s="593" t="s">
        <v>184</v>
      </c>
    </row>
    <row r="287" spans="1:9" ht="30" customHeight="1">
      <c r="A287" s="593"/>
      <c r="B287" s="593"/>
      <c r="C287" s="593"/>
      <c r="D287" s="593" t="s">
        <v>686</v>
      </c>
      <c r="E287" s="593"/>
      <c r="F287" s="593"/>
      <c r="G287" s="593"/>
      <c r="H287" s="593" t="s">
        <v>1073</v>
      </c>
      <c r="I287" s="593" t="s">
        <v>184</v>
      </c>
    </row>
    <row r="288" spans="1:9" ht="30" customHeight="1">
      <c r="A288" s="593"/>
      <c r="B288" s="593"/>
      <c r="C288" s="593"/>
      <c r="D288" s="593" t="s">
        <v>686</v>
      </c>
      <c r="E288" s="593"/>
      <c r="F288" s="593"/>
      <c r="G288" s="593"/>
      <c r="H288" s="593" t="s">
        <v>1073</v>
      </c>
      <c r="I288" s="593" t="s">
        <v>184</v>
      </c>
    </row>
    <row r="289" spans="1:9" ht="30" customHeight="1">
      <c r="A289" s="593"/>
      <c r="B289" s="593"/>
      <c r="C289" s="593"/>
      <c r="D289" s="593" t="s">
        <v>686</v>
      </c>
      <c r="E289" s="593"/>
      <c r="F289" s="593"/>
      <c r="G289" s="593"/>
      <c r="H289" s="593" t="s">
        <v>1073</v>
      </c>
      <c r="I289" s="593" t="s">
        <v>184</v>
      </c>
    </row>
    <row r="290" spans="1:9" ht="30" customHeight="1">
      <c r="A290" s="593"/>
      <c r="B290" s="593"/>
      <c r="C290" s="593"/>
      <c r="D290" s="593" t="s">
        <v>686</v>
      </c>
      <c r="E290" s="593"/>
      <c r="F290" s="593"/>
      <c r="G290" s="593"/>
      <c r="H290" s="593" t="s">
        <v>1073</v>
      </c>
      <c r="I290" s="593" t="s">
        <v>184</v>
      </c>
    </row>
    <row r="291" spans="1:9" ht="30" customHeight="1">
      <c r="A291" s="593"/>
      <c r="B291" s="593"/>
      <c r="C291" s="593"/>
      <c r="D291" s="593" t="s">
        <v>686</v>
      </c>
      <c r="E291" s="593"/>
      <c r="F291" s="593"/>
      <c r="G291" s="593"/>
      <c r="H291" s="593" t="s">
        <v>1073</v>
      </c>
      <c r="I291" s="593" t="s">
        <v>184</v>
      </c>
    </row>
    <row r="292" spans="1:9" ht="30" customHeight="1">
      <c r="A292" s="593"/>
      <c r="B292" s="593"/>
      <c r="C292" s="593"/>
      <c r="D292" s="593" t="s">
        <v>686</v>
      </c>
      <c r="E292" s="593"/>
      <c r="F292" s="593"/>
      <c r="G292" s="593"/>
      <c r="H292" s="593" t="s">
        <v>1073</v>
      </c>
      <c r="I292" s="593" t="s">
        <v>184</v>
      </c>
    </row>
    <row r="293" spans="1:9" ht="30" customHeight="1">
      <c r="A293" s="593"/>
      <c r="B293" s="593"/>
      <c r="C293" s="593"/>
      <c r="D293" s="593" t="s">
        <v>686</v>
      </c>
      <c r="E293" s="593"/>
      <c r="F293" s="593"/>
      <c r="G293" s="593"/>
      <c r="H293" s="593" t="s">
        <v>1073</v>
      </c>
      <c r="I293" s="593" t="s">
        <v>184</v>
      </c>
    </row>
    <row r="294" spans="1:9" ht="30" customHeight="1">
      <c r="A294" s="593"/>
      <c r="B294" s="593"/>
      <c r="C294" s="593"/>
      <c r="D294" s="593" t="s">
        <v>686</v>
      </c>
      <c r="E294" s="593"/>
      <c r="F294" s="593"/>
      <c r="G294" s="593"/>
      <c r="H294" s="593" t="s">
        <v>1073</v>
      </c>
      <c r="I294" s="593" t="s">
        <v>184</v>
      </c>
    </row>
    <row r="295" spans="1:9" ht="30" customHeight="1">
      <c r="A295" s="593"/>
      <c r="B295" s="593"/>
      <c r="C295" s="593"/>
      <c r="D295" s="593" t="s">
        <v>686</v>
      </c>
      <c r="E295" s="593"/>
      <c r="F295" s="593"/>
      <c r="G295" s="593"/>
      <c r="H295" s="593" t="s">
        <v>1073</v>
      </c>
      <c r="I295" s="593" t="s">
        <v>184</v>
      </c>
    </row>
    <row r="296" spans="1:9" ht="30" customHeight="1">
      <c r="A296" s="593"/>
      <c r="B296" s="593"/>
      <c r="C296" s="593"/>
      <c r="D296" s="593" t="s">
        <v>686</v>
      </c>
      <c r="E296" s="593"/>
      <c r="F296" s="593"/>
      <c r="G296" s="593"/>
      <c r="H296" s="593" t="s">
        <v>1073</v>
      </c>
      <c r="I296" s="593" t="s">
        <v>184</v>
      </c>
    </row>
    <row r="297" spans="1:9" ht="30" customHeight="1">
      <c r="A297" s="593"/>
      <c r="B297" s="593"/>
      <c r="C297" s="593"/>
      <c r="D297" s="593" t="s">
        <v>686</v>
      </c>
      <c r="E297" s="593"/>
      <c r="F297" s="593"/>
      <c r="G297" s="593"/>
      <c r="H297" s="593" t="s">
        <v>1073</v>
      </c>
      <c r="I297" s="593" t="s">
        <v>184</v>
      </c>
    </row>
    <row r="298" spans="1:9" ht="30" customHeight="1">
      <c r="A298" s="593"/>
      <c r="B298" s="593"/>
      <c r="C298" s="593"/>
      <c r="D298" s="593" t="s">
        <v>686</v>
      </c>
      <c r="E298" s="593"/>
      <c r="F298" s="593"/>
      <c r="G298" s="593"/>
      <c r="H298" s="593" t="s">
        <v>1073</v>
      </c>
      <c r="I298" s="593" t="s">
        <v>184</v>
      </c>
    </row>
    <row r="299" spans="1:9" ht="30" customHeight="1">
      <c r="A299" s="593"/>
      <c r="B299" s="593"/>
      <c r="C299" s="593"/>
      <c r="D299" s="593" t="s">
        <v>686</v>
      </c>
      <c r="E299" s="593"/>
      <c r="F299" s="593"/>
      <c r="G299" s="593"/>
      <c r="H299" s="593" t="s">
        <v>1073</v>
      </c>
      <c r="I299" s="593" t="s">
        <v>184</v>
      </c>
    </row>
    <row r="300" spans="1:9" ht="30" customHeight="1">
      <c r="A300" s="593"/>
      <c r="B300" s="593"/>
      <c r="C300" s="593"/>
      <c r="D300" s="593" t="s">
        <v>686</v>
      </c>
      <c r="E300" s="593"/>
      <c r="F300" s="593"/>
      <c r="G300" s="593"/>
      <c r="H300" s="593" t="s">
        <v>1073</v>
      </c>
      <c r="I300" s="593" t="s">
        <v>184</v>
      </c>
    </row>
    <row r="301" spans="1:9" ht="30" customHeight="1">
      <c r="A301" s="593"/>
      <c r="B301" s="593"/>
      <c r="C301" s="593"/>
      <c r="D301" s="593" t="s">
        <v>686</v>
      </c>
      <c r="E301" s="593"/>
      <c r="F301" s="593"/>
      <c r="G301" s="593"/>
      <c r="H301" s="593" t="s">
        <v>1073</v>
      </c>
      <c r="I301" s="593" t="s">
        <v>184</v>
      </c>
    </row>
    <row r="302" spans="1:9" ht="30" customHeight="1">
      <c r="A302" s="593"/>
      <c r="B302" s="593"/>
      <c r="C302" s="593"/>
      <c r="D302" s="593" t="s">
        <v>686</v>
      </c>
      <c r="E302" s="593"/>
      <c r="F302" s="593"/>
      <c r="G302" s="593"/>
      <c r="H302" s="593" t="s">
        <v>1073</v>
      </c>
      <c r="I302" s="593" t="s">
        <v>184</v>
      </c>
    </row>
    <row r="303" spans="1:9" ht="30" customHeight="1">
      <c r="A303" s="593"/>
      <c r="B303" s="593"/>
      <c r="C303" s="593"/>
      <c r="D303" s="593" t="s">
        <v>686</v>
      </c>
      <c r="E303" s="593"/>
      <c r="F303" s="593"/>
      <c r="G303" s="593"/>
      <c r="H303" s="593" t="s">
        <v>1073</v>
      </c>
      <c r="I303" s="593" t="s">
        <v>184</v>
      </c>
    </row>
    <row r="304" spans="1:9" ht="30" customHeight="1">
      <c r="A304" s="593"/>
      <c r="B304" s="593"/>
      <c r="C304" s="593"/>
      <c r="D304" s="593" t="s">
        <v>686</v>
      </c>
      <c r="E304" s="593"/>
      <c r="F304" s="593"/>
      <c r="G304" s="593"/>
      <c r="H304" s="593" t="s">
        <v>1073</v>
      </c>
      <c r="I304" s="593" t="s">
        <v>184</v>
      </c>
    </row>
    <row r="305" spans="1:9" ht="30" customHeight="1">
      <c r="A305" s="593"/>
      <c r="B305" s="593"/>
      <c r="C305" s="593"/>
      <c r="D305" s="593" t="s">
        <v>686</v>
      </c>
      <c r="E305" s="593"/>
      <c r="F305" s="593"/>
      <c r="G305" s="593"/>
      <c r="H305" s="593" t="s">
        <v>1073</v>
      </c>
      <c r="I305" s="593" t="s">
        <v>184</v>
      </c>
    </row>
    <row r="306" spans="1:9" ht="30" customHeight="1">
      <c r="A306" s="593"/>
      <c r="B306" s="593"/>
      <c r="C306" s="593"/>
      <c r="D306" s="593" t="s">
        <v>686</v>
      </c>
      <c r="E306" s="593"/>
      <c r="F306" s="593"/>
      <c r="G306" s="593"/>
      <c r="H306" s="593" t="s">
        <v>1073</v>
      </c>
      <c r="I306" s="593" t="s">
        <v>184</v>
      </c>
    </row>
    <row r="307" spans="1:9" ht="30" customHeight="1">
      <c r="A307" s="593"/>
      <c r="B307" s="593"/>
      <c r="C307" s="593"/>
      <c r="D307" s="593" t="s">
        <v>686</v>
      </c>
      <c r="E307" s="593"/>
      <c r="F307" s="593"/>
      <c r="G307" s="593"/>
      <c r="H307" s="593" t="s">
        <v>1073</v>
      </c>
      <c r="I307" s="593" t="s">
        <v>184</v>
      </c>
    </row>
    <row r="308" spans="1:9" ht="30" customHeight="1">
      <c r="A308" s="593"/>
      <c r="B308" s="593"/>
      <c r="C308" s="593"/>
      <c r="D308" s="593" t="s">
        <v>686</v>
      </c>
      <c r="E308" s="593"/>
      <c r="F308" s="593"/>
      <c r="G308" s="593"/>
      <c r="H308" s="593" t="s">
        <v>1073</v>
      </c>
      <c r="I308" s="593" t="s">
        <v>184</v>
      </c>
    </row>
    <row r="309" spans="1:9" ht="30" customHeight="1">
      <c r="A309" s="593"/>
      <c r="B309" s="593"/>
      <c r="C309" s="593"/>
      <c r="D309" s="593" t="s">
        <v>686</v>
      </c>
      <c r="E309" s="593"/>
      <c r="F309" s="593"/>
      <c r="G309" s="593"/>
      <c r="H309" s="593" t="s">
        <v>1073</v>
      </c>
      <c r="I309" s="593" t="s">
        <v>184</v>
      </c>
    </row>
    <row r="310" spans="1:9" ht="30" customHeight="1">
      <c r="A310" s="593"/>
      <c r="B310" s="593"/>
      <c r="C310" s="593"/>
      <c r="D310" s="593" t="s">
        <v>686</v>
      </c>
      <c r="E310" s="593"/>
      <c r="F310" s="593"/>
      <c r="G310" s="593"/>
      <c r="H310" s="593" t="s">
        <v>1073</v>
      </c>
      <c r="I310" s="593" t="s">
        <v>184</v>
      </c>
    </row>
    <row r="311" spans="1:9" ht="30" customHeight="1">
      <c r="A311" s="593"/>
      <c r="B311" s="593"/>
      <c r="C311" s="593"/>
      <c r="D311" s="593" t="s">
        <v>686</v>
      </c>
      <c r="E311" s="593"/>
      <c r="F311" s="593"/>
      <c r="G311" s="593"/>
      <c r="H311" s="593" t="s">
        <v>1073</v>
      </c>
      <c r="I311" s="593" t="s">
        <v>184</v>
      </c>
    </row>
    <row r="312" spans="1:9" ht="30" customHeight="1">
      <c r="A312" s="593"/>
      <c r="B312" s="593"/>
      <c r="C312" s="593"/>
      <c r="D312" s="593" t="s">
        <v>686</v>
      </c>
      <c r="E312" s="593"/>
      <c r="F312" s="593"/>
      <c r="G312" s="593"/>
      <c r="H312" s="593" t="s">
        <v>1073</v>
      </c>
      <c r="I312" s="593" t="s">
        <v>184</v>
      </c>
    </row>
    <row r="313" spans="1:9" ht="30" customHeight="1">
      <c r="A313" s="593"/>
      <c r="B313" s="593"/>
      <c r="C313" s="593"/>
      <c r="D313" s="593" t="s">
        <v>686</v>
      </c>
      <c r="E313" s="593"/>
      <c r="F313" s="593"/>
      <c r="G313" s="593"/>
      <c r="H313" s="593" t="s">
        <v>1073</v>
      </c>
      <c r="I313" s="593" t="s">
        <v>184</v>
      </c>
    </row>
    <row r="314" spans="1:9" ht="30" customHeight="1">
      <c r="A314" s="593"/>
      <c r="B314" s="593"/>
      <c r="C314" s="593"/>
      <c r="D314" s="593" t="s">
        <v>686</v>
      </c>
      <c r="E314" s="593"/>
      <c r="F314" s="593"/>
      <c r="G314" s="593"/>
      <c r="H314" s="593" t="s">
        <v>1073</v>
      </c>
      <c r="I314" s="593" t="s">
        <v>184</v>
      </c>
    </row>
    <row r="315" spans="1:9" ht="30" customHeight="1">
      <c r="A315" s="593"/>
      <c r="B315" s="593"/>
      <c r="C315" s="593"/>
      <c r="D315" s="593" t="s">
        <v>686</v>
      </c>
      <c r="E315" s="593"/>
      <c r="F315" s="593"/>
      <c r="G315" s="593"/>
      <c r="H315" s="593" t="s">
        <v>1073</v>
      </c>
      <c r="I315" s="593" t="s">
        <v>184</v>
      </c>
    </row>
    <row r="316" spans="1:9" ht="30" customHeight="1">
      <c r="A316" s="593"/>
      <c r="B316" s="593"/>
      <c r="C316" s="593"/>
      <c r="D316" s="593" t="s">
        <v>686</v>
      </c>
      <c r="E316" s="593"/>
      <c r="F316" s="593"/>
      <c r="G316" s="593"/>
      <c r="H316" s="593" t="s">
        <v>1073</v>
      </c>
      <c r="I316" s="593" t="s">
        <v>184</v>
      </c>
    </row>
    <row r="317" spans="1:9" ht="30" customHeight="1">
      <c r="A317" s="593"/>
      <c r="B317" s="593"/>
      <c r="C317" s="593"/>
      <c r="D317" s="593" t="s">
        <v>686</v>
      </c>
      <c r="E317" s="593"/>
      <c r="F317" s="593"/>
      <c r="G317" s="593"/>
      <c r="H317" s="593" t="s">
        <v>1073</v>
      </c>
      <c r="I317" s="593" t="s">
        <v>184</v>
      </c>
    </row>
    <row r="318" spans="1:9" ht="30" customHeight="1">
      <c r="A318" s="593"/>
      <c r="B318" s="593"/>
      <c r="C318" s="593"/>
      <c r="D318" s="593" t="s">
        <v>686</v>
      </c>
      <c r="E318" s="593"/>
      <c r="F318" s="593"/>
      <c r="G318" s="593"/>
      <c r="H318" s="593" t="s">
        <v>1073</v>
      </c>
      <c r="I318" s="593" t="s">
        <v>184</v>
      </c>
    </row>
    <row r="319" spans="1:9" ht="30" customHeight="1">
      <c r="A319" s="593"/>
      <c r="B319" s="593"/>
      <c r="C319" s="593"/>
      <c r="D319" s="593" t="s">
        <v>686</v>
      </c>
      <c r="E319" s="593"/>
      <c r="F319" s="593"/>
      <c r="G319" s="593"/>
      <c r="H319" s="593" t="s">
        <v>1073</v>
      </c>
      <c r="I319" s="593" t="s">
        <v>184</v>
      </c>
    </row>
    <row r="320" spans="1:9" ht="30" customHeight="1">
      <c r="A320" s="593"/>
      <c r="B320" s="593"/>
      <c r="C320" s="593"/>
      <c r="D320" s="593" t="s">
        <v>686</v>
      </c>
      <c r="E320" s="593"/>
      <c r="F320" s="593"/>
      <c r="G320" s="593"/>
      <c r="H320" s="593" t="s">
        <v>1073</v>
      </c>
      <c r="I320" s="593" t="s">
        <v>184</v>
      </c>
    </row>
    <row r="321" spans="1:9" ht="30" customHeight="1">
      <c r="A321" s="593"/>
      <c r="B321" s="593"/>
      <c r="C321" s="593"/>
      <c r="D321" s="593" t="s">
        <v>686</v>
      </c>
      <c r="E321" s="593"/>
      <c r="F321" s="593"/>
      <c r="G321" s="593"/>
      <c r="H321" s="593" t="s">
        <v>1073</v>
      </c>
      <c r="I321" s="593" t="s">
        <v>184</v>
      </c>
    </row>
    <row r="322" spans="1:9" ht="30" customHeight="1">
      <c r="A322" s="593"/>
      <c r="B322" s="593"/>
      <c r="C322" s="593"/>
      <c r="D322" s="593" t="s">
        <v>686</v>
      </c>
      <c r="E322" s="593"/>
      <c r="F322" s="593"/>
      <c r="G322" s="593"/>
      <c r="H322" s="593" t="s">
        <v>1073</v>
      </c>
      <c r="I322" s="593" t="s">
        <v>184</v>
      </c>
    </row>
    <row r="323" spans="1:9" ht="30" customHeight="1">
      <c r="A323" s="593"/>
      <c r="B323" s="593"/>
      <c r="C323" s="593"/>
      <c r="D323" s="593" t="s">
        <v>686</v>
      </c>
      <c r="E323" s="593"/>
      <c r="F323" s="593"/>
      <c r="G323" s="593"/>
      <c r="H323" s="593" t="s">
        <v>1073</v>
      </c>
      <c r="I323" s="593" t="s">
        <v>184</v>
      </c>
    </row>
    <row r="324" spans="1:9" ht="30" customHeight="1">
      <c r="A324" s="593"/>
      <c r="B324" s="593"/>
      <c r="C324" s="593"/>
      <c r="D324" s="593" t="s">
        <v>686</v>
      </c>
      <c r="E324" s="593"/>
      <c r="F324" s="593"/>
      <c r="G324" s="593"/>
      <c r="H324" s="593" t="s">
        <v>1073</v>
      </c>
      <c r="I324" s="593" t="s">
        <v>184</v>
      </c>
    </row>
    <row r="325" spans="1:9" ht="30" customHeight="1">
      <c r="A325" s="593"/>
      <c r="B325" s="593"/>
      <c r="C325" s="593"/>
      <c r="D325" s="593" t="s">
        <v>686</v>
      </c>
      <c r="E325" s="593"/>
      <c r="F325" s="593"/>
      <c r="G325" s="593"/>
      <c r="H325" s="593" t="s">
        <v>1073</v>
      </c>
      <c r="I325" s="593" t="s">
        <v>184</v>
      </c>
    </row>
    <row r="326" spans="1:9" ht="30" customHeight="1">
      <c r="A326" s="593"/>
      <c r="B326" s="593"/>
      <c r="C326" s="593"/>
      <c r="D326" s="593" t="s">
        <v>686</v>
      </c>
      <c r="E326" s="593"/>
      <c r="F326" s="593"/>
      <c r="G326" s="593"/>
      <c r="H326" s="593" t="s">
        <v>1073</v>
      </c>
      <c r="I326" s="593" t="s">
        <v>184</v>
      </c>
    </row>
    <row r="327" spans="1:9" ht="30" customHeight="1">
      <c r="A327" s="593"/>
      <c r="B327" s="593"/>
      <c r="C327" s="593"/>
      <c r="D327" s="593" t="s">
        <v>686</v>
      </c>
      <c r="E327" s="593"/>
      <c r="F327" s="593"/>
      <c r="G327" s="593"/>
      <c r="H327" s="593" t="s">
        <v>1073</v>
      </c>
      <c r="I327" s="593" t="s">
        <v>184</v>
      </c>
    </row>
    <row r="328" spans="1:9" ht="30" customHeight="1">
      <c r="A328" s="593"/>
      <c r="B328" s="593"/>
      <c r="C328" s="593"/>
      <c r="D328" s="593" t="s">
        <v>686</v>
      </c>
      <c r="E328" s="593"/>
      <c r="F328" s="593"/>
      <c r="G328" s="593"/>
      <c r="H328" s="593" t="s">
        <v>1073</v>
      </c>
      <c r="I328" s="593" t="s">
        <v>184</v>
      </c>
    </row>
    <row r="329" spans="1:9" ht="30" customHeight="1">
      <c r="A329" s="593"/>
      <c r="B329" s="593"/>
      <c r="C329" s="593"/>
      <c r="D329" s="593" t="s">
        <v>686</v>
      </c>
      <c r="E329" s="593"/>
      <c r="F329" s="593"/>
      <c r="G329" s="593"/>
      <c r="H329" s="593" t="s">
        <v>1073</v>
      </c>
      <c r="I329" s="593" t="s">
        <v>184</v>
      </c>
    </row>
    <row r="330" spans="1:9" ht="30" customHeight="1">
      <c r="A330" s="593"/>
      <c r="B330" s="593"/>
      <c r="C330" s="593"/>
      <c r="D330" s="593" t="s">
        <v>686</v>
      </c>
      <c r="E330" s="593"/>
      <c r="F330" s="593"/>
      <c r="G330" s="593"/>
      <c r="H330" s="593" t="s">
        <v>1073</v>
      </c>
      <c r="I330" s="593" t="s">
        <v>184</v>
      </c>
    </row>
    <row r="331" spans="1:9" ht="30" customHeight="1">
      <c r="A331" s="593"/>
      <c r="B331" s="593"/>
      <c r="C331" s="593"/>
      <c r="D331" s="593" t="s">
        <v>686</v>
      </c>
      <c r="E331" s="593"/>
      <c r="F331" s="593"/>
      <c r="G331" s="593"/>
      <c r="H331" s="593" t="s">
        <v>1073</v>
      </c>
      <c r="I331" s="593" t="s">
        <v>184</v>
      </c>
    </row>
    <row r="332" spans="1:9" ht="30" customHeight="1">
      <c r="A332" s="593"/>
      <c r="B332" s="593"/>
      <c r="C332" s="593"/>
      <c r="D332" s="593" t="s">
        <v>686</v>
      </c>
      <c r="E332" s="593"/>
      <c r="F332" s="593"/>
      <c r="G332" s="593"/>
      <c r="H332" s="593" t="s">
        <v>1073</v>
      </c>
      <c r="I332" s="593" t="s">
        <v>184</v>
      </c>
    </row>
    <row r="333" spans="1:9" ht="30" customHeight="1">
      <c r="A333" s="593"/>
      <c r="B333" s="593"/>
      <c r="C333" s="593"/>
      <c r="D333" s="593" t="s">
        <v>686</v>
      </c>
      <c r="E333" s="593"/>
      <c r="F333" s="593"/>
      <c r="G333" s="593"/>
      <c r="H333" s="593" t="s">
        <v>1073</v>
      </c>
      <c r="I333" s="593" t="s">
        <v>184</v>
      </c>
    </row>
    <row r="334" spans="1:9" ht="30" customHeight="1">
      <c r="A334" s="593"/>
      <c r="B334" s="593"/>
      <c r="C334" s="593"/>
      <c r="D334" s="593" t="s">
        <v>686</v>
      </c>
      <c r="E334" s="593"/>
      <c r="F334" s="593"/>
      <c r="G334" s="593"/>
      <c r="H334" s="593" t="s">
        <v>1073</v>
      </c>
      <c r="I334" s="593" t="s">
        <v>184</v>
      </c>
    </row>
    <row r="335" spans="1:9" ht="30" customHeight="1">
      <c r="A335" s="593"/>
      <c r="B335" s="593"/>
      <c r="C335" s="593"/>
      <c r="D335" s="593" t="s">
        <v>686</v>
      </c>
      <c r="E335" s="593"/>
      <c r="F335" s="593"/>
      <c r="G335" s="593"/>
      <c r="H335" s="593" t="s">
        <v>1073</v>
      </c>
      <c r="I335" s="593" t="s">
        <v>184</v>
      </c>
    </row>
    <row r="336" spans="1:9" ht="30" customHeight="1">
      <c r="A336" s="593"/>
      <c r="B336" s="593"/>
      <c r="C336" s="593"/>
      <c r="D336" s="593" t="s">
        <v>686</v>
      </c>
      <c r="E336" s="593"/>
      <c r="F336" s="593"/>
      <c r="G336" s="593"/>
      <c r="H336" s="593" t="s">
        <v>1073</v>
      </c>
      <c r="I336" s="593" t="s">
        <v>184</v>
      </c>
    </row>
    <row r="337" spans="1:9" ht="30" customHeight="1">
      <c r="A337" s="593"/>
      <c r="B337" s="593"/>
      <c r="C337" s="593"/>
      <c r="D337" s="593" t="s">
        <v>686</v>
      </c>
      <c r="E337" s="593"/>
      <c r="F337" s="593"/>
      <c r="G337" s="593"/>
      <c r="H337" s="593" t="s">
        <v>1073</v>
      </c>
      <c r="I337" s="593" t="s">
        <v>184</v>
      </c>
    </row>
    <row r="338" spans="1:9" ht="30" customHeight="1">
      <c r="A338" s="593"/>
      <c r="B338" s="593"/>
      <c r="C338" s="593"/>
      <c r="D338" s="593" t="s">
        <v>686</v>
      </c>
      <c r="E338" s="593"/>
      <c r="F338" s="593"/>
      <c r="G338" s="593"/>
      <c r="H338" s="593" t="s">
        <v>1073</v>
      </c>
      <c r="I338" s="593" t="s">
        <v>184</v>
      </c>
    </row>
    <row r="339" spans="1:9" ht="30" customHeight="1">
      <c r="A339" s="593"/>
      <c r="B339" s="593"/>
      <c r="C339" s="593"/>
      <c r="D339" s="593" t="s">
        <v>686</v>
      </c>
      <c r="E339" s="593"/>
      <c r="F339" s="593"/>
      <c r="G339" s="593"/>
      <c r="H339" s="593" t="s">
        <v>1073</v>
      </c>
      <c r="I339" s="593" t="s">
        <v>184</v>
      </c>
    </row>
    <row r="340" spans="1:9" ht="30" customHeight="1">
      <c r="A340" s="593"/>
      <c r="B340" s="593"/>
      <c r="C340" s="593"/>
      <c r="D340" s="593" t="s">
        <v>686</v>
      </c>
      <c r="E340" s="593"/>
      <c r="F340" s="593"/>
      <c r="G340" s="593"/>
      <c r="H340" s="593" t="s">
        <v>1073</v>
      </c>
      <c r="I340" s="593" t="s">
        <v>184</v>
      </c>
    </row>
    <row r="341" spans="1:9" ht="30" customHeight="1">
      <c r="A341" s="593"/>
      <c r="B341" s="593"/>
      <c r="C341" s="593"/>
      <c r="D341" s="593" t="s">
        <v>686</v>
      </c>
      <c r="E341" s="593"/>
      <c r="F341" s="593"/>
      <c r="G341" s="593"/>
      <c r="H341" s="593" t="s">
        <v>1073</v>
      </c>
      <c r="I341" s="593" t="s">
        <v>184</v>
      </c>
    </row>
    <row r="342" spans="1:9" ht="30" customHeight="1">
      <c r="A342" s="593"/>
      <c r="B342" s="593"/>
      <c r="C342" s="593"/>
      <c r="D342" s="593" t="s">
        <v>686</v>
      </c>
      <c r="E342" s="593"/>
      <c r="F342" s="593"/>
      <c r="G342" s="593"/>
      <c r="H342" s="593" t="s">
        <v>1073</v>
      </c>
      <c r="I342" s="593" t="s">
        <v>184</v>
      </c>
    </row>
    <row r="343" spans="1:9" ht="30" customHeight="1">
      <c r="A343" s="593"/>
      <c r="B343" s="593"/>
      <c r="C343" s="593"/>
      <c r="D343" s="593" t="s">
        <v>686</v>
      </c>
      <c r="E343" s="593"/>
      <c r="F343" s="593"/>
      <c r="G343" s="593"/>
      <c r="H343" s="593" t="s">
        <v>1073</v>
      </c>
      <c r="I343" s="593" t="s">
        <v>184</v>
      </c>
    </row>
    <row r="344" spans="1:9" ht="30" customHeight="1">
      <c r="A344" s="593"/>
      <c r="B344" s="593"/>
      <c r="C344" s="593"/>
      <c r="D344" s="593" t="s">
        <v>686</v>
      </c>
      <c r="E344" s="593"/>
      <c r="F344" s="593"/>
      <c r="G344" s="593"/>
      <c r="H344" s="593" t="s">
        <v>1073</v>
      </c>
      <c r="I344" s="593" t="s">
        <v>184</v>
      </c>
    </row>
    <row r="345" spans="1:9" ht="30" customHeight="1">
      <c r="A345" s="593"/>
      <c r="B345" s="593"/>
      <c r="C345" s="593"/>
      <c r="D345" s="593" t="s">
        <v>686</v>
      </c>
      <c r="E345" s="593"/>
      <c r="F345" s="593"/>
      <c r="G345" s="593"/>
      <c r="H345" s="593" t="s">
        <v>1073</v>
      </c>
      <c r="I345" s="593" t="s">
        <v>184</v>
      </c>
    </row>
    <row r="346" spans="1:9" ht="30" customHeight="1">
      <c r="A346" s="593"/>
      <c r="B346" s="593"/>
      <c r="C346" s="593"/>
      <c r="D346" s="593" t="s">
        <v>686</v>
      </c>
      <c r="E346" s="593"/>
      <c r="F346" s="593"/>
      <c r="G346" s="593"/>
      <c r="H346" s="593" t="s">
        <v>1073</v>
      </c>
      <c r="I346" s="593" t="s">
        <v>184</v>
      </c>
    </row>
    <row r="347" spans="1:9" ht="30" customHeight="1">
      <c r="A347" s="593"/>
      <c r="B347" s="593"/>
      <c r="C347" s="593"/>
      <c r="D347" s="593" t="s">
        <v>686</v>
      </c>
      <c r="E347" s="593"/>
      <c r="F347" s="593"/>
      <c r="G347" s="593"/>
      <c r="H347" s="593" t="s">
        <v>1073</v>
      </c>
      <c r="I347" s="593" t="s">
        <v>184</v>
      </c>
    </row>
    <row r="348" spans="1:9" ht="30" customHeight="1">
      <c r="A348" s="593"/>
      <c r="B348" s="593"/>
      <c r="C348" s="593"/>
      <c r="D348" s="593" t="s">
        <v>686</v>
      </c>
      <c r="E348" s="593"/>
      <c r="F348" s="593"/>
      <c r="G348" s="593"/>
      <c r="H348" s="593" t="s">
        <v>1073</v>
      </c>
      <c r="I348" s="593" t="s">
        <v>184</v>
      </c>
    </row>
    <row r="349" spans="1:9" ht="30" customHeight="1">
      <c r="A349" s="593"/>
      <c r="B349" s="593"/>
      <c r="C349" s="593"/>
      <c r="D349" s="593" t="s">
        <v>686</v>
      </c>
      <c r="E349" s="593"/>
      <c r="F349" s="593"/>
      <c r="G349" s="593"/>
      <c r="H349" s="593" t="s">
        <v>1073</v>
      </c>
      <c r="I349" s="593" t="s">
        <v>184</v>
      </c>
    </row>
    <row r="350" spans="1:9" ht="30" customHeight="1">
      <c r="A350" s="593"/>
      <c r="B350" s="593"/>
      <c r="C350" s="593"/>
      <c r="D350" s="593" t="s">
        <v>686</v>
      </c>
      <c r="E350" s="593"/>
      <c r="F350" s="593"/>
      <c r="G350" s="593"/>
      <c r="H350" s="593" t="s">
        <v>1073</v>
      </c>
      <c r="I350" s="593" t="s">
        <v>184</v>
      </c>
    </row>
    <row r="351" spans="1:9" ht="30" customHeight="1">
      <c r="A351" s="593"/>
      <c r="B351" s="593"/>
      <c r="C351" s="593"/>
      <c r="D351" s="593" t="s">
        <v>686</v>
      </c>
      <c r="E351" s="593"/>
      <c r="F351" s="593"/>
      <c r="G351" s="593"/>
      <c r="H351" s="593" t="s">
        <v>1073</v>
      </c>
      <c r="I351" s="593" t="s">
        <v>184</v>
      </c>
    </row>
    <row r="352" spans="1:9" ht="30" customHeight="1">
      <c r="A352" s="593"/>
      <c r="B352" s="593"/>
      <c r="C352" s="593"/>
      <c r="D352" s="593" t="s">
        <v>686</v>
      </c>
      <c r="E352" s="593"/>
      <c r="F352" s="593"/>
      <c r="G352" s="593"/>
      <c r="H352" s="593" t="s">
        <v>1073</v>
      </c>
      <c r="I352" s="593" t="s">
        <v>184</v>
      </c>
    </row>
    <row r="353" spans="1:9" ht="30" customHeight="1">
      <c r="A353" s="593"/>
      <c r="B353" s="593"/>
      <c r="C353" s="593"/>
      <c r="D353" s="593" t="s">
        <v>686</v>
      </c>
      <c r="E353" s="593"/>
      <c r="F353" s="593"/>
      <c r="G353" s="593"/>
      <c r="H353" s="593" t="s">
        <v>1073</v>
      </c>
      <c r="I353" s="593" t="s">
        <v>184</v>
      </c>
    </row>
    <row r="354" spans="1:9" ht="30" customHeight="1">
      <c r="A354" s="593"/>
      <c r="B354" s="593"/>
      <c r="C354" s="593"/>
      <c r="D354" s="593" t="s">
        <v>686</v>
      </c>
      <c r="E354" s="593"/>
      <c r="F354" s="593"/>
      <c r="G354" s="593"/>
      <c r="H354" s="593" t="s">
        <v>1073</v>
      </c>
      <c r="I354" s="593" t="s">
        <v>184</v>
      </c>
    </row>
    <row r="355" spans="1:9" ht="30" customHeight="1">
      <c r="A355" s="593"/>
      <c r="B355" s="593"/>
      <c r="C355" s="593"/>
      <c r="D355" s="593" t="s">
        <v>686</v>
      </c>
      <c r="E355" s="593"/>
      <c r="F355" s="593"/>
      <c r="G355" s="593"/>
      <c r="H355" s="593" t="s">
        <v>1073</v>
      </c>
      <c r="I355" s="593" t="s">
        <v>184</v>
      </c>
    </row>
    <row r="356" spans="1:9" ht="30" customHeight="1">
      <c r="A356" s="593"/>
      <c r="B356" s="593"/>
      <c r="C356" s="593"/>
      <c r="D356" s="593" t="s">
        <v>686</v>
      </c>
      <c r="E356" s="593"/>
      <c r="F356" s="593"/>
      <c r="G356" s="593"/>
      <c r="H356" s="593" t="s">
        <v>1073</v>
      </c>
      <c r="I356" s="593" t="s">
        <v>184</v>
      </c>
    </row>
    <row r="357" spans="1:9" ht="30" customHeight="1">
      <c r="A357" s="593"/>
      <c r="B357" s="593"/>
      <c r="C357" s="593"/>
      <c r="D357" s="593" t="s">
        <v>686</v>
      </c>
      <c r="E357" s="593"/>
      <c r="F357" s="593"/>
      <c r="G357" s="593"/>
      <c r="H357" s="593" t="s">
        <v>1073</v>
      </c>
      <c r="I357" s="593" t="s">
        <v>184</v>
      </c>
    </row>
    <row r="358" spans="1:9" ht="30" customHeight="1">
      <c r="A358" s="593"/>
      <c r="B358" s="593"/>
      <c r="C358" s="593"/>
      <c r="D358" s="593" t="s">
        <v>686</v>
      </c>
      <c r="E358" s="593"/>
      <c r="F358" s="593"/>
      <c r="G358" s="593"/>
      <c r="H358" s="593" t="s">
        <v>1073</v>
      </c>
      <c r="I358" s="593" t="s">
        <v>184</v>
      </c>
    </row>
    <row r="359" spans="1:9" ht="30" customHeight="1">
      <c r="A359" s="593"/>
      <c r="B359" s="593"/>
      <c r="C359" s="593"/>
      <c r="D359" s="593" t="s">
        <v>686</v>
      </c>
      <c r="E359" s="593"/>
      <c r="F359" s="593"/>
      <c r="G359" s="593"/>
      <c r="H359" s="593" t="s">
        <v>1073</v>
      </c>
      <c r="I359" s="593" t="s">
        <v>184</v>
      </c>
    </row>
    <row r="360" spans="1:9" ht="30" customHeight="1">
      <c r="A360" s="593"/>
      <c r="B360" s="593"/>
      <c r="C360" s="593"/>
      <c r="D360" s="593" t="s">
        <v>686</v>
      </c>
      <c r="E360" s="593"/>
      <c r="F360" s="593"/>
      <c r="G360" s="593"/>
      <c r="H360" s="593" t="s">
        <v>1073</v>
      </c>
      <c r="I360" s="593" t="s">
        <v>184</v>
      </c>
    </row>
    <row r="361" spans="1:9" ht="30" customHeight="1">
      <c r="A361" s="593"/>
      <c r="B361" s="593"/>
      <c r="C361" s="593"/>
      <c r="D361" s="593" t="s">
        <v>686</v>
      </c>
      <c r="E361" s="593"/>
      <c r="F361" s="593"/>
      <c r="G361" s="593"/>
      <c r="H361" s="593" t="s">
        <v>1073</v>
      </c>
      <c r="I361" s="593" t="s">
        <v>184</v>
      </c>
    </row>
    <row r="362" spans="1:9" ht="30" customHeight="1">
      <c r="A362" s="593"/>
      <c r="B362" s="593"/>
      <c r="C362" s="593"/>
      <c r="D362" s="593" t="s">
        <v>686</v>
      </c>
      <c r="E362" s="593"/>
      <c r="F362" s="593"/>
      <c r="G362" s="593"/>
      <c r="H362" s="593" t="s">
        <v>1073</v>
      </c>
      <c r="I362" s="593" t="s">
        <v>184</v>
      </c>
    </row>
    <row r="363" spans="1:9" ht="30" customHeight="1">
      <c r="A363" s="593"/>
      <c r="B363" s="593"/>
      <c r="C363" s="593"/>
      <c r="D363" s="593" t="s">
        <v>686</v>
      </c>
      <c r="E363" s="593"/>
      <c r="F363" s="593"/>
      <c r="G363" s="593"/>
      <c r="H363" s="593" t="s">
        <v>1073</v>
      </c>
      <c r="I363" s="593" t="s">
        <v>184</v>
      </c>
    </row>
    <row r="364" spans="1:9" ht="30" customHeight="1">
      <c r="A364" s="593"/>
      <c r="B364" s="593"/>
      <c r="C364" s="593"/>
      <c r="D364" s="593" t="s">
        <v>686</v>
      </c>
      <c r="E364" s="593"/>
      <c r="F364" s="593"/>
      <c r="G364" s="593"/>
      <c r="H364" s="593" t="s">
        <v>1073</v>
      </c>
      <c r="I364" s="593" t="s">
        <v>184</v>
      </c>
    </row>
    <row r="365" spans="1:9" ht="30" customHeight="1">
      <c r="A365" s="593"/>
      <c r="B365" s="593"/>
      <c r="C365" s="593"/>
      <c r="D365" s="593" t="s">
        <v>686</v>
      </c>
      <c r="E365" s="593"/>
      <c r="F365" s="593"/>
      <c r="G365" s="593"/>
      <c r="H365" s="593" t="s">
        <v>1073</v>
      </c>
      <c r="I365" s="593" t="s">
        <v>184</v>
      </c>
    </row>
    <row r="366" spans="1:9" ht="30" customHeight="1">
      <c r="A366" s="593"/>
      <c r="B366" s="593"/>
      <c r="C366" s="593"/>
      <c r="D366" s="593" t="s">
        <v>686</v>
      </c>
      <c r="E366" s="593"/>
      <c r="F366" s="593"/>
      <c r="G366" s="593"/>
      <c r="H366" s="593" t="s">
        <v>1073</v>
      </c>
      <c r="I366" s="593" t="s">
        <v>184</v>
      </c>
    </row>
    <row r="367" spans="1:9" ht="30" customHeight="1">
      <c r="A367" s="593"/>
      <c r="B367" s="593"/>
      <c r="C367" s="593"/>
      <c r="D367" s="593" t="s">
        <v>686</v>
      </c>
      <c r="E367" s="593"/>
      <c r="F367" s="593"/>
      <c r="G367" s="593"/>
      <c r="H367" s="593" t="s">
        <v>1073</v>
      </c>
      <c r="I367" s="593" t="s">
        <v>184</v>
      </c>
    </row>
    <row r="368" spans="1:9" ht="30" customHeight="1">
      <c r="A368" s="593"/>
      <c r="B368" s="593"/>
      <c r="C368" s="593"/>
      <c r="D368" s="593" t="s">
        <v>686</v>
      </c>
      <c r="E368" s="593"/>
      <c r="F368" s="593"/>
      <c r="G368" s="593"/>
      <c r="H368" s="593" t="s">
        <v>1073</v>
      </c>
      <c r="I368" s="593" t="s">
        <v>184</v>
      </c>
    </row>
    <row r="369" spans="1:9" ht="30" customHeight="1">
      <c r="A369" s="593"/>
      <c r="B369" s="593"/>
      <c r="C369" s="593"/>
      <c r="D369" s="593" t="s">
        <v>686</v>
      </c>
      <c r="E369" s="593"/>
      <c r="F369" s="593"/>
      <c r="G369" s="593"/>
      <c r="H369" s="593" t="s">
        <v>1073</v>
      </c>
      <c r="I369" s="593" t="s">
        <v>184</v>
      </c>
    </row>
    <row r="370" spans="1:9" ht="30" customHeight="1">
      <c r="A370" s="593"/>
      <c r="B370" s="593"/>
      <c r="C370" s="593"/>
      <c r="D370" s="593" t="s">
        <v>686</v>
      </c>
      <c r="E370" s="593"/>
      <c r="F370" s="593"/>
      <c r="G370" s="593"/>
      <c r="H370" s="593" t="s">
        <v>1073</v>
      </c>
      <c r="I370" s="593" t="s">
        <v>184</v>
      </c>
    </row>
    <row r="371" spans="1:9" ht="30" customHeight="1">
      <c r="A371" s="593"/>
      <c r="B371" s="593"/>
      <c r="C371" s="593"/>
      <c r="D371" s="593" t="s">
        <v>686</v>
      </c>
      <c r="E371" s="593"/>
      <c r="F371" s="593"/>
      <c r="G371" s="593"/>
      <c r="H371" s="593" t="s">
        <v>1073</v>
      </c>
      <c r="I371" s="593" t="s">
        <v>184</v>
      </c>
    </row>
    <row r="372" spans="1:9" ht="30" customHeight="1">
      <c r="A372" s="593"/>
      <c r="B372" s="593"/>
      <c r="C372" s="593"/>
      <c r="D372" s="593" t="s">
        <v>686</v>
      </c>
      <c r="E372" s="593"/>
      <c r="F372" s="593"/>
      <c r="G372" s="593"/>
      <c r="H372" s="593" t="s">
        <v>1073</v>
      </c>
      <c r="I372" s="593" t="s">
        <v>184</v>
      </c>
    </row>
    <row r="373" spans="1:9" ht="30" customHeight="1">
      <c r="A373" s="593"/>
      <c r="B373" s="593"/>
      <c r="C373" s="593"/>
      <c r="D373" s="593" t="s">
        <v>686</v>
      </c>
      <c r="E373" s="593"/>
      <c r="F373" s="593"/>
      <c r="G373" s="593"/>
      <c r="H373" s="593" t="s">
        <v>1073</v>
      </c>
      <c r="I373" s="593" t="s">
        <v>184</v>
      </c>
    </row>
    <row r="374" spans="1:9" ht="30" customHeight="1">
      <c r="A374" s="593"/>
      <c r="B374" s="593"/>
      <c r="C374" s="593"/>
      <c r="D374" s="593" t="s">
        <v>686</v>
      </c>
      <c r="E374" s="593"/>
      <c r="F374" s="593"/>
      <c r="G374" s="593"/>
      <c r="H374" s="593" t="s">
        <v>1073</v>
      </c>
      <c r="I374" s="593" t="s">
        <v>184</v>
      </c>
    </row>
    <row r="375" spans="1:9" ht="30" customHeight="1">
      <c r="A375" s="593"/>
      <c r="B375" s="593"/>
      <c r="C375" s="593"/>
      <c r="D375" s="593" t="s">
        <v>686</v>
      </c>
      <c r="E375" s="593"/>
      <c r="F375" s="593"/>
      <c r="G375" s="593"/>
      <c r="H375" s="593" t="s">
        <v>1073</v>
      </c>
      <c r="I375" s="593" t="s">
        <v>184</v>
      </c>
    </row>
    <row r="376" spans="1:9" ht="30" customHeight="1">
      <c r="A376" s="593"/>
      <c r="B376" s="593"/>
      <c r="C376" s="593"/>
      <c r="D376" s="593" t="s">
        <v>686</v>
      </c>
      <c r="E376" s="593"/>
      <c r="F376" s="593"/>
      <c r="G376" s="593"/>
      <c r="H376" s="593" t="s">
        <v>1073</v>
      </c>
      <c r="I376" s="593" t="s">
        <v>184</v>
      </c>
    </row>
    <row r="377" spans="1:9" ht="30" customHeight="1">
      <c r="A377" s="593"/>
      <c r="B377" s="593"/>
      <c r="C377" s="593"/>
      <c r="D377" s="593" t="s">
        <v>686</v>
      </c>
      <c r="E377" s="593"/>
      <c r="F377" s="593"/>
      <c r="G377" s="593"/>
      <c r="H377" s="593" t="s">
        <v>1073</v>
      </c>
      <c r="I377" s="593" t="s">
        <v>184</v>
      </c>
    </row>
    <row r="378" spans="1:9" ht="30" customHeight="1">
      <c r="A378" s="593"/>
      <c r="B378" s="593"/>
      <c r="C378" s="593"/>
      <c r="D378" s="593" t="s">
        <v>686</v>
      </c>
      <c r="E378" s="593"/>
      <c r="F378" s="593"/>
      <c r="G378" s="593"/>
      <c r="H378" s="593" t="s">
        <v>1073</v>
      </c>
      <c r="I378" s="593" t="s">
        <v>184</v>
      </c>
    </row>
    <row r="379" spans="1:9" ht="30" customHeight="1">
      <c r="A379" s="593"/>
      <c r="B379" s="593"/>
      <c r="C379" s="593"/>
      <c r="D379" s="593" t="s">
        <v>686</v>
      </c>
      <c r="E379" s="593"/>
      <c r="F379" s="593"/>
      <c r="G379" s="593"/>
      <c r="H379" s="593" t="s">
        <v>1073</v>
      </c>
      <c r="I379" s="593" t="s">
        <v>184</v>
      </c>
    </row>
    <row r="380" spans="1:9" ht="30" customHeight="1">
      <c r="A380" s="593"/>
      <c r="B380" s="593"/>
      <c r="C380" s="593"/>
      <c r="D380" s="593" t="s">
        <v>686</v>
      </c>
      <c r="E380" s="593"/>
      <c r="F380" s="593"/>
      <c r="G380" s="593"/>
      <c r="H380" s="593" t="s">
        <v>1073</v>
      </c>
      <c r="I380" s="593" t="s">
        <v>184</v>
      </c>
    </row>
    <row r="381" spans="1:9" ht="30" customHeight="1">
      <c r="A381" s="593"/>
      <c r="B381" s="593"/>
      <c r="C381" s="593"/>
      <c r="D381" s="593" t="s">
        <v>686</v>
      </c>
      <c r="E381" s="593"/>
      <c r="F381" s="593"/>
      <c r="G381" s="593"/>
      <c r="H381" s="593" t="s">
        <v>1073</v>
      </c>
      <c r="I381" s="593" t="s">
        <v>184</v>
      </c>
    </row>
    <row r="382" spans="1:9" ht="30" customHeight="1">
      <c r="A382" s="593"/>
      <c r="B382" s="593"/>
      <c r="C382" s="593"/>
      <c r="D382" s="593" t="s">
        <v>686</v>
      </c>
      <c r="E382" s="593"/>
      <c r="F382" s="593"/>
      <c r="G382" s="593"/>
      <c r="H382" s="593" t="s">
        <v>1073</v>
      </c>
      <c r="I382" s="593" t="s">
        <v>184</v>
      </c>
    </row>
    <row r="383" spans="1:9" ht="30" customHeight="1">
      <c r="A383" s="593"/>
      <c r="B383" s="593"/>
      <c r="C383" s="593"/>
      <c r="D383" s="593" t="s">
        <v>686</v>
      </c>
      <c r="E383" s="593"/>
      <c r="F383" s="593"/>
      <c r="G383" s="593"/>
      <c r="H383" s="593" t="s">
        <v>1073</v>
      </c>
      <c r="I383" s="593" t="s">
        <v>184</v>
      </c>
    </row>
    <row r="384" spans="1:9" ht="30" customHeight="1">
      <c r="A384" s="593"/>
      <c r="B384" s="593"/>
      <c r="C384" s="593"/>
      <c r="D384" s="593" t="s">
        <v>686</v>
      </c>
      <c r="E384" s="593"/>
      <c r="F384" s="593"/>
      <c r="G384" s="593"/>
      <c r="H384" s="593" t="s">
        <v>1073</v>
      </c>
      <c r="I384" s="593" t="s">
        <v>184</v>
      </c>
    </row>
    <row r="385" spans="1:9" ht="30" customHeight="1">
      <c r="A385" s="593"/>
      <c r="B385" s="593"/>
      <c r="C385" s="593"/>
      <c r="D385" s="593" t="s">
        <v>686</v>
      </c>
      <c r="E385" s="593"/>
      <c r="F385" s="593"/>
      <c r="G385" s="593"/>
      <c r="H385" s="593" t="s">
        <v>1073</v>
      </c>
      <c r="I385" s="593" t="s">
        <v>184</v>
      </c>
    </row>
    <row r="386" spans="1:9" ht="30" customHeight="1">
      <c r="A386" s="593"/>
      <c r="B386" s="593"/>
      <c r="C386" s="593"/>
      <c r="D386" s="593" t="s">
        <v>686</v>
      </c>
      <c r="E386" s="593"/>
      <c r="F386" s="593"/>
      <c r="G386" s="593"/>
      <c r="H386" s="593" t="s">
        <v>1073</v>
      </c>
      <c r="I386" s="593" t="s">
        <v>184</v>
      </c>
    </row>
    <row r="387" spans="1:9" ht="30" customHeight="1">
      <c r="A387" s="593"/>
      <c r="B387" s="593"/>
      <c r="C387" s="593"/>
      <c r="D387" s="593" t="s">
        <v>686</v>
      </c>
      <c r="E387" s="593"/>
      <c r="F387" s="593"/>
      <c r="G387" s="593"/>
      <c r="H387" s="593" t="s">
        <v>1073</v>
      </c>
      <c r="I387" s="593" t="s">
        <v>184</v>
      </c>
    </row>
    <row r="388" spans="1:9" ht="30" customHeight="1">
      <c r="A388" s="593"/>
      <c r="B388" s="593"/>
      <c r="C388" s="593"/>
      <c r="D388" s="593" t="s">
        <v>686</v>
      </c>
      <c r="E388" s="593"/>
      <c r="F388" s="593"/>
      <c r="G388" s="593"/>
      <c r="H388" s="593" t="s">
        <v>1073</v>
      </c>
      <c r="I388" s="593" t="s">
        <v>184</v>
      </c>
    </row>
    <row r="389" spans="1:9" ht="30" customHeight="1">
      <c r="A389" s="593"/>
      <c r="B389" s="593"/>
      <c r="C389" s="593"/>
      <c r="D389" s="593" t="s">
        <v>686</v>
      </c>
      <c r="E389" s="593"/>
      <c r="F389" s="593"/>
      <c r="G389" s="593"/>
      <c r="H389" s="593" t="s">
        <v>1073</v>
      </c>
      <c r="I389" s="593" t="s">
        <v>184</v>
      </c>
    </row>
    <row r="390" spans="1:9" ht="30" customHeight="1">
      <c r="A390" s="593"/>
      <c r="B390" s="593"/>
      <c r="C390" s="593"/>
      <c r="D390" s="593" t="s">
        <v>686</v>
      </c>
      <c r="E390" s="593"/>
      <c r="F390" s="593"/>
      <c r="G390" s="593"/>
      <c r="H390" s="593" t="s">
        <v>1073</v>
      </c>
      <c r="I390" s="593" t="s">
        <v>184</v>
      </c>
    </row>
    <row r="391" spans="1:9" ht="30" customHeight="1">
      <c r="A391" s="593"/>
      <c r="B391" s="593"/>
      <c r="C391" s="593"/>
      <c r="D391" s="593" t="s">
        <v>686</v>
      </c>
      <c r="E391" s="593"/>
      <c r="F391" s="593"/>
      <c r="G391" s="593"/>
      <c r="H391" s="593" t="s">
        <v>1073</v>
      </c>
      <c r="I391" s="593" t="s">
        <v>184</v>
      </c>
    </row>
    <row r="392" spans="1:9" ht="30" customHeight="1">
      <c r="A392" s="593"/>
      <c r="B392" s="593"/>
      <c r="C392" s="593"/>
      <c r="D392" s="593" t="s">
        <v>686</v>
      </c>
      <c r="E392" s="593"/>
      <c r="F392" s="593"/>
      <c r="G392" s="593"/>
      <c r="H392" s="593" t="s">
        <v>1073</v>
      </c>
      <c r="I392" s="593" t="s">
        <v>184</v>
      </c>
    </row>
    <row r="393" spans="1:9" ht="30" customHeight="1">
      <c r="A393" s="593"/>
      <c r="B393" s="593"/>
      <c r="C393" s="593"/>
      <c r="D393" s="593" t="s">
        <v>686</v>
      </c>
      <c r="E393" s="593"/>
      <c r="F393" s="593"/>
      <c r="G393" s="593"/>
      <c r="H393" s="593" t="s">
        <v>1073</v>
      </c>
      <c r="I393" s="593" t="s">
        <v>184</v>
      </c>
    </row>
    <row r="394" spans="1:9" ht="30" customHeight="1">
      <c r="A394" s="593"/>
      <c r="B394" s="593"/>
      <c r="C394" s="593"/>
      <c r="D394" s="593" t="s">
        <v>686</v>
      </c>
      <c r="E394" s="593"/>
      <c r="F394" s="593"/>
      <c r="G394" s="593"/>
      <c r="H394" s="593" t="s">
        <v>1073</v>
      </c>
      <c r="I394" s="593" t="s">
        <v>184</v>
      </c>
    </row>
    <row r="395" spans="1:9" ht="30" customHeight="1">
      <c r="A395" s="593"/>
      <c r="B395" s="593"/>
      <c r="C395" s="593"/>
      <c r="D395" s="593" t="s">
        <v>686</v>
      </c>
      <c r="E395" s="593"/>
      <c r="F395" s="593"/>
      <c r="G395" s="593"/>
      <c r="H395" s="593" t="s">
        <v>1073</v>
      </c>
      <c r="I395" s="593" t="s">
        <v>184</v>
      </c>
    </row>
    <row r="396" spans="1:9" ht="30" customHeight="1">
      <c r="A396" s="593"/>
      <c r="B396" s="593"/>
      <c r="C396" s="593"/>
      <c r="D396" s="593" t="s">
        <v>686</v>
      </c>
      <c r="E396" s="593"/>
      <c r="F396" s="593"/>
      <c r="G396" s="593"/>
      <c r="H396" s="593" t="s">
        <v>1073</v>
      </c>
      <c r="I396" s="593" t="s">
        <v>184</v>
      </c>
    </row>
    <row r="397" spans="1:9" ht="30" customHeight="1">
      <c r="A397" s="593"/>
      <c r="B397" s="593"/>
      <c r="C397" s="593"/>
      <c r="D397" s="593" t="s">
        <v>686</v>
      </c>
      <c r="E397" s="593"/>
      <c r="F397" s="593"/>
      <c r="G397" s="593"/>
      <c r="H397" s="593" t="s">
        <v>1073</v>
      </c>
      <c r="I397" s="593" t="s">
        <v>184</v>
      </c>
    </row>
    <row r="398" spans="1:9" ht="30" customHeight="1">
      <c r="A398" s="593"/>
      <c r="B398" s="593"/>
      <c r="C398" s="593"/>
      <c r="D398" s="593" t="s">
        <v>686</v>
      </c>
      <c r="E398" s="593"/>
      <c r="F398" s="593"/>
      <c r="G398" s="593"/>
      <c r="H398" s="593" t="s">
        <v>1073</v>
      </c>
      <c r="I398" s="593" t="s">
        <v>184</v>
      </c>
    </row>
    <row r="399" spans="1:9" ht="30" customHeight="1">
      <c r="A399" s="593"/>
      <c r="B399" s="593"/>
      <c r="C399" s="593"/>
      <c r="D399" s="593" t="s">
        <v>686</v>
      </c>
      <c r="E399" s="593"/>
      <c r="F399" s="593"/>
      <c r="G399" s="593"/>
      <c r="H399" s="593" t="s">
        <v>1073</v>
      </c>
      <c r="I399" s="593" t="s">
        <v>184</v>
      </c>
    </row>
    <row r="400" spans="1:9" ht="30" customHeight="1">
      <c r="A400" s="593"/>
      <c r="B400" s="593"/>
      <c r="C400" s="593"/>
      <c r="D400" s="593" t="s">
        <v>686</v>
      </c>
      <c r="E400" s="593"/>
      <c r="F400" s="593"/>
      <c r="G400" s="593"/>
      <c r="H400" s="593" t="s">
        <v>1073</v>
      </c>
      <c r="I400" s="593" t="s">
        <v>184</v>
      </c>
    </row>
    <row r="401" spans="1:9" ht="30" customHeight="1">
      <c r="A401" s="593"/>
      <c r="B401" s="593"/>
      <c r="C401" s="593"/>
      <c r="D401" s="593" t="s">
        <v>686</v>
      </c>
      <c r="E401" s="593"/>
      <c r="F401" s="593"/>
      <c r="G401" s="593"/>
      <c r="H401" s="593" t="s">
        <v>1073</v>
      </c>
      <c r="I401" s="593" t="s">
        <v>184</v>
      </c>
    </row>
    <row r="402" spans="1:9" ht="30" customHeight="1">
      <c r="A402" s="593"/>
      <c r="B402" s="593"/>
      <c r="C402" s="593"/>
      <c r="D402" s="593" t="s">
        <v>686</v>
      </c>
      <c r="E402" s="593"/>
      <c r="F402" s="593"/>
      <c r="G402" s="593"/>
      <c r="H402" s="593" t="s">
        <v>1073</v>
      </c>
      <c r="I402" s="593" t="s">
        <v>184</v>
      </c>
    </row>
    <row r="403" spans="1:9" ht="30" customHeight="1">
      <c r="A403" s="593"/>
      <c r="B403" s="593"/>
      <c r="C403" s="593"/>
      <c r="D403" s="593" t="s">
        <v>686</v>
      </c>
      <c r="E403" s="593"/>
      <c r="F403" s="593"/>
      <c r="G403" s="593"/>
      <c r="H403" s="593" t="s">
        <v>1073</v>
      </c>
      <c r="I403" s="593" t="s">
        <v>184</v>
      </c>
    </row>
    <row r="404" spans="1:9" ht="30" customHeight="1">
      <c r="A404" s="593"/>
      <c r="B404" s="593"/>
      <c r="C404" s="593"/>
      <c r="D404" s="593" t="s">
        <v>686</v>
      </c>
      <c r="E404" s="593"/>
      <c r="F404" s="593"/>
      <c r="G404" s="593"/>
      <c r="H404" s="593" t="s">
        <v>1073</v>
      </c>
      <c r="I404" s="593" t="s">
        <v>184</v>
      </c>
    </row>
    <row r="405" spans="1:9" ht="30" customHeight="1">
      <c r="A405" s="593"/>
      <c r="B405" s="593"/>
      <c r="C405" s="593"/>
      <c r="D405" s="593" t="s">
        <v>686</v>
      </c>
      <c r="E405" s="593"/>
      <c r="F405" s="593"/>
      <c r="G405" s="593"/>
      <c r="H405" s="593" t="s">
        <v>1073</v>
      </c>
      <c r="I405" s="593" t="s">
        <v>184</v>
      </c>
    </row>
    <row r="406" spans="1:9" ht="30" customHeight="1">
      <c r="A406" s="593"/>
      <c r="B406" s="593"/>
      <c r="C406" s="593"/>
      <c r="D406" s="593" t="s">
        <v>686</v>
      </c>
      <c r="E406" s="593"/>
      <c r="F406" s="593"/>
      <c r="G406" s="593"/>
      <c r="H406" s="593" t="s">
        <v>1073</v>
      </c>
      <c r="I406" s="593" t="s">
        <v>184</v>
      </c>
    </row>
    <row r="407" spans="1:9" ht="30" customHeight="1">
      <c r="A407" s="593"/>
      <c r="B407" s="593"/>
      <c r="C407" s="593"/>
      <c r="D407" s="593" t="s">
        <v>686</v>
      </c>
      <c r="E407" s="593"/>
      <c r="F407" s="593"/>
      <c r="G407" s="593"/>
      <c r="H407" s="593" t="s">
        <v>1073</v>
      </c>
      <c r="I407" s="593" t="s">
        <v>184</v>
      </c>
    </row>
    <row r="408" spans="1:9" ht="30" customHeight="1">
      <c r="A408" s="593"/>
      <c r="B408" s="593"/>
      <c r="C408" s="593"/>
      <c r="D408" s="593" t="s">
        <v>686</v>
      </c>
      <c r="E408" s="593"/>
      <c r="F408" s="593"/>
      <c r="G408" s="593"/>
      <c r="H408" s="593" t="s">
        <v>1073</v>
      </c>
      <c r="I408" s="593" t="s">
        <v>184</v>
      </c>
    </row>
    <row r="409" spans="1:9" ht="30" customHeight="1">
      <c r="A409" s="593"/>
      <c r="B409" s="593"/>
      <c r="C409" s="593"/>
      <c r="D409" s="593" t="s">
        <v>686</v>
      </c>
      <c r="E409" s="593"/>
      <c r="F409" s="593"/>
      <c r="G409" s="593"/>
      <c r="H409" s="593" t="s">
        <v>1073</v>
      </c>
      <c r="I409" s="593" t="s">
        <v>184</v>
      </c>
    </row>
    <row r="410" spans="1:9" ht="30" customHeight="1">
      <c r="A410" s="593"/>
      <c r="B410" s="593"/>
      <c r="C410" s="593"/>
      <c r="D410" s="593" t="s">
        <v>686</v>
      </c>
      <c r="E410" s="593"/>
      <c r="F410" s="593"/>
      <c r="G410" s="593"/>
      <c r="H410" s="593" t="s">
        <v>1073</v>
      </c>
      <c r="I410" s="593" t="s">
        <v>184</v>
      </c>
    </row>
    <row r="411" spans="1:9" ht="30" customHeight="1">
      <c r="A411" s="593"/>
      <c r="B411" s="593"/>
      <c r="C411" s="593"/>
      <c r="D411" s="593" t="s">
        <v>686</v>
      </c>
      <c r="E411" s="593"/>
      <c r="F411" s="593"/>
      <c r="G411" s="593"/>
      <c r="H411" s="593" t="s">
        <v>1073</v>
      </c>
      <c r="I411" s="593" t="s">
        <v>184</v>
      </c>
    </row>
    <row r="412" spans="1:9" ht="30" customHeight="1">
      <c r="A412" s="593"/>
      <c r="B412" s="593"/>
      <c r="C412" s="593"/>
      <c r="D412" s="593" t="s">
        <v>686</v>
      </c>
      <c r="E412" s="593"/>
      <c r="F412" s="593"/>
      <c r="G412" s="593"/>
      <c r="H412" s="593" t="s">
        <v>1073</v>
      </c>
      <c r="I412" s="593" t="s">
        <v>184</v>
      </c>
    </row>
    <row r="413" spans="1:9" ht="30" customHeight="1">
      <c r="A413" s="593"/>
      <c r="B413" s="593"/>
      <c r="C413" s="593"/>
      <c r="D413" s="593" t="s">
        <v>686</v>
      </c>
      <c r="E413" s="593"/>
      <c r="F413" s="593"/>
      <c r="G413" s="593"/>
      <c r="H413" s="593" t="s">
        <v>1073</v>
      </c>
      <c r="I413" s="593" t="s">
        <v>184</v>
      </c>
    </row>
    <row r="414" spans="1:9" ht="30" customHeight="1">
      <c r="A414" s="593"/>
      <c r="B414" s="593"/>
      <c r="C414" s="593"/>
      <c r="D414" s="593" t="s">
        <v>686</v>
      </c>
      <c r="E414" s="593"/>
      <c r="F414" s="593"/>
      <c r="G414" s="593"/>
      <c r="H414" s="593" t="s">
        <v>1073</v>
      </c>
      <c r="I414" s="593" t="s">
        <v>184</v>
      </c>
    </row>
    <row r="415" spans="1:9" ht="30" customHeight="1">
      <c r="A415" s="593"/>
      <c r="B415" s="593"/>
      <c r="C415" s="593"/>
      <c r="D415" s="593" t="s">
        <v>686</v>
      </c>
      <c r="E415" s="593"/>
      <c r="F415" s="593"/>
      <c r="G415" s="593"/>
      <c r="H415" s="593" t="s">
        <v>1073</v>
      </c>
      <c r="I415" s="593" t="s">
        <v>184</v>
      </c>
    </row>
    <row r="416" spans="1:9" ht="30" customHeight="1">
      <c r="A416" s="593"/>
      <c r="B416" s="593"/>
      <c r="C416" s="593"/>
      <c r="D416" s="593" t="s">
        <v>686</v>
      </c>
      <c r="E416" s="593"/>
      <c r="F416" s="593"/>
      <c r="G416" s="593"/>
      <c r="H416" s="593" t="s">
        <v>1073</v>
      </c>
      <c r="I416" s="593" t="s">
        <v>184</v>
      </c>
    </row>
    <row r="417" spans="1:9" ht="30" customHeight="1">
      <c r="A417" s="593"/>
      <c r="B417" s="593"/>
      <c r="C417" s="593"/>
      <c r="D417" s="593" t="s">
        <v>686</v>
      </c>
      <c r="E417" s="593"/>
      <c r="F417" s="593"/>
      <c r="G417" s="593"/>
      <c r="H417" s="593" t="s">
        <v>1073</v>
      </c>
      <c r="I417" s="593" t="s">
        <v>184</v>
      </c>
    </row>
    <row r="418" spans="1:9" ht="30" customHeight="1">
      <c r="A418" s="593"/>
      <c r="B418" s="593"/>
      <c r="C418" s="593"/>
      <c r="D418" s="593" t="s">
        <v>686</v>
      </c>
      <c r="E418" s="593"/>
      <c r="F418" s="593"/>
      <c r="G418" s="593"/>
      <c r="H418" s="593" t="s">
        <v>1073</v>
      </c>
      <c r="I418" s="593" t="s">
        <v>184</v>
      </c>
    </row>
    <row r="419" spans="1:9" ht="30" customHeight="1">
      <c r="A419" s="593"/>
      <c r="B419" s="593"/>
      <c r="C419" s="593"/>
      <c r="D419" s="593" t="s">
        <v>686</v>
      </c>
      <c r="E419" s="593"/>
      <c r="F419" s="593"/>
      <c r="G419" s="593"/>
      <c r="H419" s="593" t="s">
        <v>1073</v>
      </c>
      <c r="I419" s="593" t="s">
        <v>184</v>
      </c>
    </row>
    <row r="420" spans="1:9" ht="30" customHeight="1">
      <c r="A420" s="593"/>
      <c r="B420" s="593"/>
      <c r="C420" s="593"/>
      <c r="D420" s="593" t="s">
        <v>686</v>
      </c>
      <c r="E420" s="593"/>
      <c r="F420" s="593"/>
      <c r="G420" s="593"/>
      <c r="H420" s="593" t="s">
        <v>1073</v>
      </c>
      <c r="I420" s="593" t="s">
        <v>184</v>
      </c>
    </row>
    <row r="421" spans="1:9" ht="30" customHeight="1">
      <c r="A421" s="593"/>
      <c r="B421" s="593"/>
      <c r="C421" s="593"/>
      <c r="D421" s="593" t="s">
        <v>686</v>
      </c>
      <c r="E421" s="593"/>
      <c r="F421" s="593"/>
      <c r="G421" s="593"/>
      <c r="H421" s="593" t="s">
        <v>1073</v>
      </c>
      <c r="I421" s="593" t="s">
        <v>184</v>
      </c>
    </row>
    <row r="422" spans="1:9" ht="30" customHeight="1">
      <c r="A422" s="593"/>
      <c r="B422" s="593"/>
      <c r="C422" s="593"/>
      <c r="D422" s="593" t="s">
        <v>686</v>
      </c>
      <c r="E422" s="593"/>
      <c r="F422" s="593"/>
      <c r="G422" s="593"/>
      <c r="H422" s="593" t="s">
        <v>1073</v>
      </c>
      <c r="I422" s="593" t="s">
        <v>184</v>
      </c>
    </row>
    <row r="423" spans="1:9" ht="30" customHeight="1">
      <c r="A423" s="593"/>
      <c r="B423" s="593"/>
      <c r="C423" s="593"/>
      <c r="D423" s="593" t="s">
        <v>686</v>
      </c>
      <c r="E423" s="593"/>
      <c r="F423" s="593"/>
      <c r="G423" s="593"/>
      <c r="H423" s="593" t="s">
        <v>1073</v>
      </c>
      <c r="I423" s="593" t="s">
        <v>184</v>
      </c>
    </row>
    <row r="424" spans="1:9" ht="30" customHeight="1">
      <c r="A424" s="593"/>
      <c r="B424" s="593"/>
      <c r="C424" s="593"/>
      <c r="D424" s="593" t="s">
        <v>686</v>
      </c>
      <c r="E424" s="593"/>
      <c r="F424" s="593"/>
      <c r="G424" s="593"/>
      <c r="H424" s="593" t="s">
        <v>1073</v>
      </c>
      <c r="I424" s="593" t="s">
        <v>184</v>
      </c>
    </row>
    <row r="425" spans="1:9" ht="30" customHeight="1">
      <c r="A425" s="593"/>
      <c r="B425" s="593"/>
      <c r="C425" s="593"/>
      <c r="D425" s="593" t="s">
        <v>686</v>
      </c>
      <c r="E425" s="593"/>
      <c r="F425" s="593"/>
      <c r="G425" s="593"/>
      <c r="H425" s="593" t="s">
        <v>1073</v>
      </c>
      <c r="I425" s="593" t="s">
        <v>184</v>
      </c>
    </row>
    <row r="426" spans="1:9" ht="30" customHeight="1">
      <c r="A426" s="593"/>
      <c r="B426" s="593"/>
      <c r="C426" s="593"/>
      <c r="D426" s="593" t="s">
        <v>686</v>
      </c>
      <c r="E426" s="593"/>
      <c r="F426" s="593"/>
      <c r="G426" s="593"/>
      <c r="H426" s="593" t="s">
        <v>1073</v>
      </c>
      <c r="I426" s="593" t="s">
        <v>184</v>
      </c>
    </row>
    <row r="427" spans="1:9" ht="30" customHeight="1">
      <c r="A427" s="593"/>
      <c r="B427" s="593"/>
      <c r="C427" s="593"/>
      <c r="D427" s="593" t="s">
        <v>686</v>
      </c>
      <c r="E427" s="593"/>
      <c r="F427" s="593"/>
      <c r="G427" s="593"/>
      <c r="H427" s="593" t="s">
        <v>1073</v>
      </c>
      <c r="I427" s="593" t="s">
        <v>184</v>
      </c>
    </row>
    <row r="428" spans="1:9" ht="30" customHeight="1">
      <c r="A428" s="593"/>
      <c r="B428" s="593"/>
      <c r="C428" s="593"/>
      <c r="D428" s="593" t="s">
        <v>686</v>
      </c>
      <c r="E428" s="593"/>
      <c r="F428" s="593"/>
      <c r="G428" s="593"/>
      <c r="H428" s="593" t="s">
        <v>1073</v>
      </c>
      <c r="I428" s="593" t="s">
        <v>184</v>
      </c>
    </row>
    <row r="429" spans="1:9" ht="30" customHeight="1">
      <c r="A429" s="593"/>
      <c r="B429" s="593"/>
      <c r="C429" s="593"/>
      <c r="D429" s="593" t="s">
        <v>686</v>
      </c>
      <c r="E429" s="593"/>
      <c r="F429" s="593"/>
      <c r="G429" s="593"/>
      <c r="H429" s="593" t="s">
        <v>1073</v>
      </c>
      <c r="I429" s="593" t="s">
        <v>184</v>
      </c>
    </row>
    <row r="430" spans="1:9" ht="30" customHeight="1">
      <c r="A430" s="593"/>
      <c r="B430" s="593"/>
      <c r="C430" s="593"/>
      <c r="D430" s="593" t="s">
        <v>686</v>
      </c>
      <c r="E430" s="593"/>
      <c r="F430" s="593"/>
      <c r="G430" s="593"/>
      <c r="H430" s="593" t="s">
        <v>1073</v>
      </c>
      <c r="I430" s="593" t="s">
        <v>184</v>
      </c>
    </row>
    <row r="431" spans="1:9" ht="30" customHeight="1">
      <c r="A431" s="593"/>
      <c r="B431" s="593"/>
      <c r="C431" s="593"/>
      <c r="D431" s="593" t="s">
        <v>686</v>
      </c>
      <c r="E431" s="593"/>
      <c r="F431" s="593"/>
      <c r="G431" s="593"/>
      <c r="H431" s="593" t="s">
        <v>1073</v>
      </c>
      <c r="I431" s="593" t="s">
        <v>184</v>
      </c>
    </row>
    <row r="432" spans="1:9" ht="30" customHeight="1">
      <c r="A432" s="593"/>
      <c r="B432" s="593"/>
      <c r="C432" s="593"/>
      <c r="D432" s="593" t="s">
        <v>686</v>
      </c>
      <c r="E432" s="593"/>
      <c r="F432" s="593"/>
      <c r="G432" s="593"/>
      <c r="H432" s="593" t="s">
        <v>1073</v>
      </c>
      <c r="I432" s="593" t="s">
        <v>184</v>
      </c>
    </row>
    <row r="433" spans="1:9" ht="30" customHeight="1">
      <c r="A433" s="593"/>
      <c r="B433" s="593"/>
      <c r="C433" s="593"/>
      <c r="D433" s="593" t="s">
        <v>686</v>
      </c>
      <c r="E433" s="593"/>
      <c r="F433" s="593"/>
      <c r="G433" s="593"/>
      <c r="H433" s="593" t="s">
        <v>1073</v>
      </c>
      <c r="I433" s="593" t="s">
        <v>184</v>
      </c>
    </row>
    <row r="434" spans="1:9" ht="30" customHeight="1">
      <c r="A434" s="593"/>
      <c r="B434" s="593"/>
      <c r="C434" s="593"/>
      <c r="D434" s="593" t="s">
        <v>686</v>
      </c>
      <c r="E434" s="593"/>
      <c r="F434" s="593"/>
      <c r="G434" s="593"/>
      <c r="H434" s="593" t="s">
        <v>1073</v>
      </c>
      <c r="I434" s="593" t="s">
        <v>184</v>
      </c>
    </row>
    <row r="435" spans="1:9" ht="30" customHeight="1">
      <c r="A435" s="593"/>
      <c r="B435" s="593"/>
      <c r="C435" s="593"/>
      <c r="D435" s="593" t="s">
        <v>686</v>
      </c>
      <c r="E435" s="593"/>
      <c r="F435" s="593"/>
      <c r="G435" s="593"/>
      <c r="H435" s="593" t="s">
        <v>1073</v>
      </c>
      <c r="I435" s="593" t="s">
        <v>184</v>
      </c>
    </row>
    <row r="436" spans="1:9" ht="30" customHeight="1">
      <c r="A436" s="593"/>
      <c r="B436" s="593"/>
      <c r="C436" s="593"/>
      <c r="D436" s="593" t="s">
        <v>686</v>
      </c>
      <c r="E436" s="593"/>
      <c r="F436" s="593"/>
      <c r="G436" s="593"/>
      <c r="H436" s="593" t="s">
        <v>1073</v>
      </c>
      <c r="I436" s="593" t="s">
        <v>184</v>
      </c>
    </row>
    <row r="437" spans="1:9" ht="30" customHeight="1">
      <c r="A437" s="593"/>
      <c r="B437" s="593"/>
      <c r="C437" s="593"/>
      <c r="D437" s="593" t="s">
        <v>686</v>
      </c>
      <c r="E437" s="593"/>
      <c r="F437" s="593"/>
      <c r="G437" s="593"/>
      <c r="H437" s="593" t="s">
        <v>1073</v>
      </c>
      <c r="I437" s="593" t="s">
        <v>184</v>
      </c>
    </row>
    <row r="438" spans="1:9" ht="30" customHeight="1">
      <c r="A438" s="593"/>
      <c r="B438" s="593"/>
      <c r="C438" s="593"/>
      <c r="D438" s="593" t="s">
        <v>686</v>
      </c>
      <c r="E438" s="593"/>
      <c r="F438" s="593"/>
      <c r="G438" s="593"/>
      <c r="H438" s="593" t="s">
        <v>1073</v>
      </c>
      <c r="I438" s="593" t="s">
        <v>184</v>
      </c>
    </row>
    <row r="439" spans="1:9" ht="30" customHeight="1">
      <c r="A439" s="593"/>
      <c r="B439" s="593"/>
      <c r="C439" s="593"/>
      <c r="D439" s="593" t="s">
        <v>686</v>
      </c>
      <c r="E439" s="593"/>
      <c r="F439" s="593"/>
      <c r="G439" s="593"/>
      <c r="H439" s="593" t="s">
        <v>1073</v>
      </c>
      <c r="I439" s="593" t="s">
        <v>184</v>
      </c>
    </row>
    <row r="440" spans="1:9" ht="30" customHeight="1">
      <c r="A440" s="593"/>
      <c r="B440" s="593"/>
      <c r="C440" s="593"/>
      <c r="D440" s="593" t="s">
        <v>686</v>
      </c>
      <c r="E440" s="593"/>
      <c r="F440" s="593"/>
      <c r="G440" s="593"/>
      <c r="H440" s="593" t="s">
        <v>1073</v>
      </c>
      <c r="I440" s="593" t="s">
        <v>184</v>
      </c>
    </row>
    <row r="441" spans="1:9" ht="30" customHeight="1">
      <c r="A441" s="593"/>
      <c r="B441" s="593"/>
      <c r="C441" s="593"/>
      <c r="D441" s="593" t="s">
        <v>686</v>
      </c>
      <c r="E441" s="593"/>
      <c r="F441" s="593"/>
      <c r="G441" s="593"/>
      <c r="H441" s="593" t="s">
        <v>1073</v>
      </c>
      <c r="I441" s="593" t="s">
        <v>184</v>
      </c>
    </row>
    <row r="442" spans="1:9" ht="30" customHeight="1">
      <c r="A442" s="593"/>
      <c r="B442" s="593"/>
      <c r="C442" s="593"/>
      <c r="D442" s="593" t="s">
        <v>686</v>
      </c>
      <c r="E442" s="593"/>
      <c r="F442" s="593"/>
      <c r="G442" s="593"/>
      <c r="H442" s="593" t="s">
        <v>1073</v>
      </c>
      <c r="I442" s="593" t="s">
        <v>184</v>
      </c>
    </row>
    <row r="443" spans="1:9" ht="30" customHeight="1">
      <c r="A443" s="593"/>
      <c r="B443" s="593"/>
      <c r="C443" s="593"/>
      <c r="D443" s="593" t="s">
        <v>686</v>
      </c>
      <c r="E443" s="593"/>
      <c r="F443" s="593"/>
      <c r="G443" s="593"/>
      <c r="H443" s="593" t="s">
        <v>1073</v>
      </c>
      <c r="I443" s="593" t="s">
        <v>184</v>
      </c>
    </row>
    <row r="444" spans="1:9" ht="30" customHeight="1">
      <c r="A444" s="593"/>
      <c r="B444" s="593"/>
      <c r="C444" s="593"/>
      <c r="D444" s="593" t="s">
        <v>686</v>
      </c>
      <c r="E444" s="593"/>
      <c r="F444" s="593"/>
      <c r="G444" s="593"/>
      <c r="H444" s="593" t="s">
        <v>1073</v>
      </c>
      <c r="I444" s="593" t="s">
        <v>184</v>
      </c>
    </row>
    <row r="445" spans="1:9" ht="30" customHeight="1">
      <c r="A445" s="593"/>
      <c r="B445" s="593"/>
      <c r="C445" s="593"/>
      <c r="D445" s="593" t="s">
        <v>686</v>
      </c>
      <c r="E445" s="593"/>
      <c r="F445" s="593"/>
      <c r="G445" s="593"/>
      <c r="H445" s="593" t="s">
        <v>1073</v>
      </c>
      <c r="I445" s="593" t="s">
        <v>184</v>
      </c>
    </row>
    <row r="446" spans="1:9" ht="30" customHeight="1">
      <c r="A446" s="593"/>
      <c r="B446" s="593"/>
      <c r="C446" s="593"/>
      <c r="D446" s="593" t="s">
        <v>686</v>
      </c>
      <c r="E446" s="593"/>
      <c r="F446" s="593"/>
      <c r="G446" s="593"/>
      <c r="H446" s="593" t="s">
        <v>1073</v>
      </c>
      <c r="I446" s="593" t="s">
        <v>184</v>
      </c>
    </row>
    <row r="447" spans="1:9" ht="30" customHeight="1">
      <c r="A447" s="593"/>
      <c r="B447" s="593"/>
      <c r="C447" s="593"/>
      <c r="D447" s="593" t="s">
        <v>686</v>
      </c>
      <c r="E447" s="593"/>
      <c r="F447" s="593"/>
      <c r="G447" s="593"/>
      <c r="H447" s="593" t="s">
        <v>1073</v>
      </c>
      <c r="I447" s="593" t="s">
        <v>184</v>
      </c>
    </row>
    <row r="448" spans="1:9" ht="30" customHeight="1">
      <c r="A448" s="593"/>
      <c r="B448" s="593"/>
      <c r="C448" s="593"/>
      <c r="D448" s="593" t="s">
        <v>686</v>
      </c>
      <c r="E448" s="593"/>
      <c r="F448" s="593"/>
      <c r="G448" s="593"/>
      <c r="H448" s="593" t="s">
        <v>1073</v>
      </c>
      <c r="I448" s="593" t="s">
        <v>184</v>
      </c>
    </row>
    <row r="449" spans="1:9" ht="30" customHeight="1">
      <c r="A449" s="593"/>
      <c r="B449" s="593"/>
      <c r="C449" s="593"/>
      <c r="D449" s="593" t="s">
        <v>686</v>
      </c>
      <c r="E449" s="593"/>
      <c r="F449" s="593"/>
      <c r="G449" s="593"/>
      <c r="H449" s="593" t="s">
        <v>1073</v>
      </c>
      <c r="I449" s="593" t="s">
        <v>184</v>
      </c>
    </row>
    <row r="450" spans="1:9" ht="30" customHeight="1">
      <c r="A450" s="593"/>
      <c r="B450" s="593"/>
      <c r="C450" s="593"/>
      <c r="D450" s="593" t="s">
        <v>686</v>
      </c>
      <c r="E450" s="593"/>
      <c r="F450" s="593"/>
      <c r="G450" s="593"/>
      <c r="H450" s="593" t="s">
        <v>1073</v>
      </c>
      <c r="I450" s="593" t="s">
        <v>184</v>
      </c>
    </row>
    <row r="451" spans="1:9" ht="30" customHeight="1">
      <c r="A451" s="593"/>
      <c r="B451" s="593"/>
      <c r="C451" s="593"/>
      <c r="D451" s="593" t="s">
        <v>686</v>
      </c>
      <c r="E451" s="593"/>
      <c r="F451" s="593"/>
      <c r="G451" s="593"/>
      <c r="H451" s="593" t="s">
        <v>1073</v>
      </c>
      <c r="I451" s="593" t="s">
        <v>184</v>
      </c>
    </row>
    <row r="452" spans="1:9" ht="30" customHeight="1">
      <c r="A452" s="593"/>
      <c r="B452" s="593"/>
      <c r="C452" s="593"/>
      <c r="D452" s="593" t="s">
        <v>686</v>
      </c>
      <c r="E452" s="593"/>
      <c r="F452" s="593"/>
      <c r="G452" s="593"/>
      <c r="H452" s="593" t="s">
        <v>1073</v>
      </c>
      <c r="I452" s="593" t="s">
        <v>184</v>
      </c>
    </row>
    <row r="453" spans="1:9" ht="30" customHeight="1">
      <c r="A453" s="593"/>
      <c r="B453" s="593"/>
      <c r="C453" s="593"/>
      <c r="D453" s="593" t="s">
        <v>686</v>
      </c>
      <c r="E453" s="593"/>
      <c r="F453" s="593"/>
      <c r="G453" s="593"/>
      <c r="H453" s="593" t="s">
        <v>1073</v>
      </c>
      <c r="I453" s="593" t="s">
        <v>184</v>
      </c>
    </row>
    <row r="454" spans="1:9" ht="30" customHeight="1">
      <c r="A454" s="593"/>
      <c r="B454" s="593"/>
      <c r="C454" s="593"/>
      <c r="D454" s="593" t="s">
        <v>686</v>
      </c>
      <c r="E454" s="593"/>
      <c r="F454" s="593"/>
      <c r="G454" s="593"/>
      <c r="H454" s="593" t="s">
        <v>1073</v>
      </c>
      <c r="I454" s="593" t="s">
        <v>184</v>
      </c>
    </row>
    <row r="455" spans="1:9" ht="30" customHeight="1">
      <c r="A455" s="593"/>
      <c r="B455" s="593"/>
      <c r="C455" s="593"/>
      <c r="D455" s="593" t="s">
        <v>686</v>
      </c>
      <c r="E455" s="593"/>
      <c r="F455" s="593"/>
      <c r="G455" s="593"/>
      <c r="H455" s="593" t="s">
        <v>1073</v>
      </c>
      <c r="I455" s="593" t="s">
        <v>184</v>
      </c>
    </row>
    <row r="456" spans="1:9" ht="30" customHeight="1">
      <c r="A456" s="593"/>
      <c r="B456" s="593"/>
      <c r="C456" s="593"/>
      <c r="D456" s="593" t="s">
        <v>686</v>
      </c>
      <c r="E456" s="593"/>
      <c r="F456" s="593"/>
      <c r="G456" s="593"/>
      <c r="H456" s="593" t="s">
        <v>1073</v>
      </c>
      <c r="I456" s="593" t="s">
        <v>184</v>
      </c>
    </row>
    <row r="457" spans="1:9" ht="30" customHeight="1">
      <c r="A457" s="593"/>
      <c r="B457" s="593"/>
      <c r="C457" s="593"/>
      <c r="D457" s="593" t="s">
        <v>686</v>
      </c>
      <c r="E457" s="593"/>
      <c r="F457" s="593"/>
      <c r="G457" s="593"/>
      <c r="H457" s="593" t="s">
        <v>1073</v>
      </c>
      <c r="I457" s="593" t="s">
        <v>184</v>
      </c>
    </row>
    <row r="458" spans="1:9" ht="30" customHeight="1">
      <c r="A458" s="593"/>
      <c r="B458" s="593"/>
      <c r="C458" s="593"/>
      <c r="D458" s="593" t="s">
        <v>686</v>
      </c>
      <c r="E458" s="593"/>
      <c r="F458" s="593"/>
      <c r="G458" s="593"/>
      <c r="H458" s="593" t="s">
        <v>1073</v>
      </c>
      <c r="I458" s="593" t="s">
        <v>184</v>
      </c>
    </row>
    <row r="459" spans="1:9" ht="30" customHeight="1">
      <c r="A459" s="593"/>
      <c r="B459" s="593"/>
      <c r="C459" s="593"/>
      <c r="D459" s="593" t="s">
        <v>686</v>
      </c>
      <c r="E459" s="593"/>
      <c r="F459" s="593"/>
      <c r="G459" s="593"/>
      <c r="H459" s="593" t="s">
        <v>1073</v>
      </c>
      <c r="I459" s="593" t="s">
        <v>184</v>
      </c>
    </row>
    <row r="460" spans="1:9" ht="30" customHeight="1">
      <c r="A460" s="593"/>
      <c r="B460" s="593"/>
      <c r="C460" s="593"/>
      <c r="D460" s="593" t="s">
        <v>686</v>
      </c>
      <c r="E460" s="593"/>
      <c r="F460" s="593"/>
      <c r="G460" s="593"/>
      <c r="H460" s="593" t="s">
        <v>1073</v>
      </c>
      <c r="I460" s="593" t="s">
        <v>184</v>
      </c>
    </row>
    <row r="461" spans="1:9" ht="30" customHeight="1">
      <c r="A461" s="593"/>
      <c r="B461" s="593"/>
      <c r="C461" s="593"/>
      <c r="D461" s="593" t="s">
        <v>686</v>
      </c>
      <c r="E461" s="593"/>
      <c r="F461" s="593"/>
      <c r="G461" s="593"/>
      <c r="H461" s="593" t="s">
        <v>1073</v>
      </c>
      <c r="I461" s="593" t="s">
        <v>184</v>
      </c>
    </row>
    <row r="462" spans="1:9" ht="30" customHeight="1">
      <c r="A462" s="593"/>
      <c r="B462" s="593"/>
      <c r="C462" s="593"/>
      <c r="D462" s="593" t="s">
        <v>686</v>
      </c>
      <c r="E462" s="593"/>
      <c r="F462" s="593"/>
      <c r="G462" s="593"/>
      <c r="H462" s="593" t="s">
        <v>1073</v>
      </c>
      <c r="I462" s="593" t="s">
        <v>184</v>
      </c>
    </row>
    <row r="463" spans="1:9" ht="30" customHeight="1">
      <c r="A463" s="593"/>
      <c r="B463" s="593"/>
      <c r="C463" s="593"/>
      <c r="D463" s="593" t="s">
        <v>686</v>
      </c>
      <c r="E463" s="593"/>
      <c r="F463" s="593"/>
      <c r="G463" s="593"/>
      <c r="H463" s="593" t="s">
        <v>1073</v>
      </c>
      <c r="I463" s="593" t="s">
        <v>184</v>
      </c>
    </row>
    <row r="464" spans="1:9" ht="30" customHeight="1">
      <c r="A464" s="593"/>
      <c r="B464" s="593"/>
      <c r="C464" s="593"/>
      <c r="D464" s="593" t="s">
        <v>686</v>
      </c>
      <c r="E464" s="593"/>
      <c r="F464" s="593"/>
      <c r="G464" s="593"/>
      <c r="H464" s="593" t="s">
        <v>1073</v>
      </c>
      <c r="I464" s="593" t="s">
        <v>184</v>
      </c>
    </row>
    <row r="465" spans="1:9" ht="30" customHeight="1">
      <c r="A465" s="593"/>
      <c r="B465" s="593"/>
      <c r="C465" s="593"/>
      <c r="D465" s="593" t="s">
        <v>686</v>
      </c>
      <c r="E465" s="593"/>
      <c r="F465" s="593"/>
      <c r="G465" s="593"/>
      <c r="H465" s="593" t="s">
        <v>1073</v>
      </c>
      <c r="I465" s="593" t="s">
        <v>184</v>
      </c>
    </row>
    <row r="466" spans="1:9" ht="30" customHeight="1">
      <c r="A466" s="593"/>
      <c r="B466" s="593"/>
      <c r="C466" s="593"/>
      <c r="D466" s="593" t="s">
        <v>686</v>
      </c>
      <c r="E466" s="593"/>
      <c r="F466" s="593"/>
      <c r="G466" s="593"/>
      <c r="H466" s="593" t="s">
        <v>1073</v>
      </c>
      <c r="I466" s="593" t="s">
        <v>184</v>
      </c>
    </row>
    <row r="467" spans="1:9" ht="30" customHeight="1">
      <c r="A467" s="593"/>
      <c r="B467" s="593"/>
      <c r="C467" s="593"/>
      <c r="D467" s="593" t="s">
        <v>686</v>
      </c>
      <c r="E467" s="593"/>
      <c r="F467" s="593"/>
      <c r="G467" s="593"/>
      <c r="H467" s="593" t="s">
        <v>1073</v>
      </c>
      <c r="I467" s="593" t="s">
        <v>184</v>
      </c>
    </row>
    <row r="468" spans="1:9" ht="30" customHeight="1">
      <c r="A468" s="593"/>
      <c r="B468" s="593"/>
      <c r="C468" s="593"/>
      <c r="D468" s="593" t="s">
        <v>686</v>
      </c>
      <c r="E468" s="593"/>
      <c r="F468" s="593"/>
      <c r="G468" s="593"/>
      <c r="H468" s="593" t="s">
        <v>1073</v>
      </c>
      <c r="I468" s="593" t="s">
        <v>184</v>
      </c>
    </row>
    <row r="469" spans="1:9" ht="30" customHeight="1">
      <c r="A469" s="593"/>
      <c r="B469" s="593"/>
      <c r="C469" s="593"/>
      <c r="D469" s="593" t="s">
        <v>686</v>
      </c>
      <c r="E469" s="593"/>
      <c r="F469" s="593"/>
      <c r="G469" s="593"/>
      <c r="H469" s="593" t="s">
        <v>1073</v>
      </c>
      <c r="I469" s="593" t="s">
        <v>184</v>
      </c>
    </row>
    <row r="470" spans="1:9" ht="30" customHeight="1">
      <c r="A470" s="593"/>
      <c r="B470" s="593"/>
      <c r="C470" s="593"/>
      <c r="D470" s="593" t="s">
        <v>686</v>
      </c>
      <c r="E470" s="593"/>
      <c r="F470" s="593"/>
      <c r="G470" s="593"/>
      <c r="H470" s="593" t="s">
        <v>1073</v>
      </c>
      <c r="I470" s="593" t="s">
        <v>184</v>
      </c>
    </row>
    <row r="471" spans="1:9" ht="30" customHeight="1">
      <c r="A471" s="593"/>
      <c r="B471" s="593"/>
      <c r="C471" s="593"/>
      <c r="D471" s="593" t="s">
        <v>686</v>
      </c>
      <c r="E471" s="593"/>
      <c r="F471" s="593"/>
      <c r="G471" s="593"/>
      <c r="H471" s="593" t="s">
        <v>1073</v>
      </c>
      <c r="I471" s="593" t="s">
        <v>184</v>
      </c>
    </row>
    <row r="472" spans="1:9" ht="30" customHeight="1">
      <c r="A472" s="593"/>
      <c r="B472" s="593"/>
      <c r="C472" s="593"/>
      <c r="D472" s="593" t="s">
        <v>686</v>
      </c>
      <c r="E472" s="593"/>
      <c r="F472" s="593"/>
      <c r="G472" s="593"/>
      <c r="H472" s="593" t="s">
        <v>1073</v>
      </c>
      <c r="I472" s="593" t="s">
        <v>184</v>
      </c>
    </row>
    <row r="473" spans="1:9" ht="30" customHeight="1">
      <c r="A473" s="593"/>
      <c r="B473" s="593"/>
      <c r="C473" s="593"/>
      <c r="D473" s="593" t="s">
        <v>686</v>
      </c>
      <c r="E473" s="593"/>
      <c r="F473" s="593"/>
      <c r="G473" s="593"/>
      <c r="H473" s="593" t="s">
        <v>1073</v>
      </c>
      <c r="I473" s="593" t="s">
        <v>184</v>
      </c>
    </row>
    <row r="474" spans="1:9" ht="30" customHeight="1">
      <c r="A474" s="593"/>
      <c r="B474" s="593"/>
      <c r="C474" s="593"/>
      <c r="D474" s="593" t="s">
        <v>686</v>
      </c>
      <c r="E474" s="593"/>
      <c r="F474" s="593"/>
      <c r="G474" s="593"/>
      <c r="H474" s="593" t="s">
        <v>1073</v>
      </c>
      <c r="I474" s="593" t="s">
        <v>184</v>
      </c>
    </row>
    <row r="475" spans="1:9" ht="30" customHeight="1">
      <c r="A475" s="593"/>
      <c r="B475" s="593"/>
      <c r="C475" s="593"/>
      <c r="D475" s="593" t="s">
        <v>686</v>
      </c>
      <c r="E475" s="593"/>
      <c r="F475" s="593"/>
      <c r="G475" s="593"/>
      <c r="H475" s="593" t="s">
        <v>1073</v>
      </c>
      <c r="I475" s="593" t="s">
        <v>184</v>
      </c>
    </row>
    <row r="476" spans="1:9" ht="30" customHeight="1">
      <c r="A476" s="593"/>
      <c r="B476" s="593"/>
      <c r="C476" s="593"/>
      <c r="D476" s="593" t="s">
        <v>686</v>
      </c>
      <c r="E476" s="593"/>
      <c r="F476" s="593"/>
      <c r="G476" s="593"/>
      <c r="H476" s="593" t="s">
        <v>1073</v>
      </c>
      <c r="I476" s="593" t="s">
        <v>184</v>
      </c>
    </row>
    <row r="477" spans="1:9" ht="30" customHeight="1">
      <c r="A477" s="593"/>
      <c r="B477" s="593"/>
      <c r="C477" s="593"/>
      <c r="D477" s="593" t="s">
        <v>686</v>
      </c>
      <c r="E477" s="593"/>
      <c r="F477" s="593"/>
      <c r="G477" s="593"/>
      <c r="H477" s="593" t="s">
        <v>1073</v>
      </c>
      <c r="I477" s="593" t="s">
        <v>184</v>
      </c>
    </row>
    <row r="478" spans="1:9" ht="30" customHeight="1">
      <c r="A478" s="593"/>
      <c r="B478" s="593"/>
      <c r="C478" s="593"/>
      <c r="D478" s="593" t="s">
        <v>686</v>
      </c>
      <c r="E478" s="593"/>
      <c r="F478" s="593"/>
      <c r="G478" s="593"/>
      <c r="H478" s="593" t="s">
        <v>1073</v>
      </c>
      <c r="I478" s="593" t="s">
        <v>184</v>
      </c>
    </row>
    <row r="479" spans="1:9" ht="30" customHeight="1">
      <c r="A479" s="593"/>
      <c r="B479" s="593"/>
      <c r="C479" s="593"/>
      <c r="D479" s="593" t="s">
        <v>686</v>
      </c>
      <c r="E479" s="593"/>
      <c r="F479" s="593"/>
      <c r="G479" s="593"/>
      <c r="H479" s="593" t="s">
        <v>1073</v>
      </c>
      <c r="I479" s="593" t="s">
        <v>184</v>
      </c>
    </row>
    <row r="480" spans="1:9" ht="30" customHeight="1">
      <c r="A480" s="593"/>
      <c r="B480" s="593"/>
      <c r="C480" s="593"/>
      <c r="D480" s="593" t="s">
        <v>686</v>
      </c>
      <c r="E480" s="593"/>
      <c r="F480" s="593"/>
      <c r="G480" s="593"/>
      <c r="H480" s="593" t="s">
        <v>1073</v>
      </c>
      <c r="I480" s="593" t="s">
        <v>184</v>
      </c>
    </row>
    <row r="481" spans="1:9" ht="30" customHeight="1">
      <c r="A481" s="593"/>
      <c r="B481" s="593"/>
      <c r="C481" s="593"/>
      <c r="D481" s="593" t="s">
        <v>686</v>
      </c>
      <c r="E481" s="593"/>
      <c r="F481" s="593"/>
      <c r="G481" s="593"/>
      <c r="H481" s="593" t="s">
        <v>1073</v>
      </c>
      <c r="I481" s="593" t="s">
        <v>184</v>
      </c>
    </row>
    <row r="482" spans="1:9" ht="30" customHeight="1">
      <c r="A482" s="593"/>
      <c r="B482" s="593"/>
      <c r="C482" s="593"/>
      <c r="D482" s="593" t="s">
        <v>686</v>
      </c>
      <c r="E482" s="593"/>
      <c r="F482" s="593"/>
      <c r="G482" s="593"/>
      <c r="H482" s="593" t="s">
        <v>1073</v>
      </c>
      <c r="I482" s="593" t="s">
        <v>184</v>
      </c>
    </row>
    <row r="483" spans="1:9" ht="30" customHeight="1">
      <c r="A483" s="593"/>
      <c r="B483" s="593"/>
      <c r="C483" s="593"/>
      <c r="D483" s="593" t="s">
        <v>686</v>
      </c>
      <c r="E483" s="593"/>
      <c r="F483" s="593"/>
      <c r="G483" s="593"/>
      <c r="H483" s="593" t="s">
        <v>1073</v>
      </c>
      <c r="I483" s="593" t="s">
        <v>184</v>
      </c>
    </row>
    <row r="484" spans="1:9" ht="30" customHeight="1">
      <c r="A484" s="593"/>
      <c r="B484" s="593"/>
      <c r="C484" s="593"/>
      <c r="D484" s="593" t="s">
        <v>686</v>
      </c>
      <c r="E484" s="593"/>
      <c r="F484" s="593"/>
      <c r="G484" s="593"/>
      <c r="H484" s="593" t="s">
        <v>1073</v>
      </c>
      <c r="I484" s="593" t="s">
        <v>184</v>
      </c>
    </row>
    <row r="485" spans="1:9" ht="30" customHeight="1">
      <c r="A485" s="593"/>
      <c r="B485" s="593"/>
      <c r="C485" s="593"/>
      <c r="D485" s="593" t="s">
        <v>686</v>
      </c>
      <c r="E485" s="593"/>
      <c r="F485" s="593"/>
      <c r="G485" s="593"/>
      <c r="H485" s="593" t="s">
        <v>1073</v>
      </c>
      <c r="I485" s="593" t="s">
        <v>184</v>
      </c>
    </row>
    <row r="486" spans="1:9" ht="30" customHeight="1">
      <c r="A486" s="593"/>
      <c r="B486" s="593"/>
      <c r="C486" s="593"/>
      <c r="D486" s="593" t="s">
        <v>686</v>
      </c>
      <c r="E486" s="593"/>
      <c r="F486" s="593"/>
      <c r="G486" s="593"/>
      <c r="H486" s="593" t="s">
        <v>1073</v>
      </c>
      <c r="I486" s="593" t="s">
        <v>184</v>
      </c>
    </row>
    <row r="487" spans="1:9" ht="30" customHeight="1">
      <c r="A487" s="593"/>
      <c r="B487" s="593"/>
      <c r="C487" s="593"/>
      <c r="D487" s="593" t="s">
        <v>686</v>
      </c>
      <c r="E487" s="593"/>
      <c r="F487" s="593"/>
      <c r="G487" s="593"/>
      <c r="H487" s="593" t="s">
        <v>1073</v>
      </c>
      <c r="I487" s="593" t="s">
        <v>184</v>
      </c>
    </row>
    <row r="488" spans="1:9" ht="30" customHeight="1">
      <c r="A488" s="593"/>
      <c r="B488" s="593"/>
      <c r="C488" s="593"/>
      <c r="D488" s="593" t="s">
        <v>686</v>
      </c>
      <c r="E488" s="593"/>
      <c r="F488" s="593"/>
      <c r="G488" s="593"/>
      <c r="H488" s="593" t="s">
        <v>1073</v>
      </c>
      <c r="I488" s="593" t="s">
        <v>184</v>
      </c>
    </row>
    <row r="489" spans="1:9" ht="30" customHeight="1">
      <c r="A489" s="593"/>
      <c r="B489" s="593"/>
      <c r="C489" s="593"/>
      <c r="D489" s="593" t="s">
        <v>686</v>
      </c>
      <c r="E489" s="593"/>
      <c r="F489" s="593"/>
      <c r="G489" s="593"/>
      <c r="H489" s="593" t="s">
        <v>1073</v>
      </c>
      <c r="I489" s="593" t="s">
        <v>184</v>
      </c>
    </row>
    <row r="490" spans="1:9" ht="30" customHeight="1">
      <c r="A490" s="593"/>
      <c r="B490" s="593"/>
      <c r="C490" s="593"/>
      <c r="D490" s="593" t="s">
        <v>686</v>
      </c>
      <c r="E490" s="593"/>
      <c r="F490" s="593"/>
      <c r="G490" s="593"/>
      <c r="H490" s="593" t="s">
        <v>1073</v>
      </c>
      <c r="I490" s="593" t="s">
        <v>184</v>
      </c>
    </row>
    <row r="491" spans="1:9" ht="30" customHeight="1">
      <c r="A491" s="593"/>
      <c r="B491" s="593"/>
      <c r="C491" s="593"/>
      <c r="D491" s="593" t="s">
        <v>686</v>
      </c>
      <c r="E491" s="593"/>
      <c r="F491" s="593"/>
      <c r="G491" s="593"/>
      <c r="H491" s="593" t="s">
        <v>1073</v>
      </c>
      <c r="I491" s="593" t="s">
        <v>184</v>
      </c>
    </row>
    <row r="492" spans="1:9" ht="30" customHeight="1">
      <c r="A492" s="593"/>
      <c r="B492" s="593"/>
      <c r="C492" s="593"/>
      <c r="D492" s="593" t="s">
        <v>686</v>
      </c>
      <c r="E492" s="593"/>
      <c r="F492" s="593"/>
      <c r="G492" s="593"/>
      <c r="H492" s="593" t="s">
        <v>1073</v>
      </c>
      <c r="I492" s="593" t="s">
        <v>184</v>
      </c>
    </row>
    <row r="493" spans="1:9" ht="30" customHeight="1">
      <c r="A493" s="593"/>
      <c r="B493" s="593"/>
      <c r="C493" s="593"/>
      <c r="D493" s="593" t="s">
        <v>686</v>
      </c>
      <c r="E493" s="593"/>
      <c r="F493" s="593"/>
      <c r="G493" s="593"/>
      <c r="H493" s="593" t="s">
        <v>1073</v>
      </c>
      <c r="I493" s="593" t="s">
        <v>184</v>
      </c>
    </row>
    <row r="494" spans="1:9" ht="30" customHeight="1">
      <c r="A494" s="593"/>
      <c r="B494" s="593"/>
      <c r="C494" s="593"/>
      <c r="D494" s="593" t="s">
        <v>686</v>
      </c>
      <c r="E494" s="593"/>
      <c r="F494" s="593"/>
      <c r="G494" s="593"/>
      <c r="H494" s="593" t="s">
        <v>1073</v>
      </c>
      <c r="I494" s="593" t="s">
        <v>184</v>
      </c>
    </row>
    <row r="495" spans="1:9" ht="30" customHeight="1">
      <c r="A495" s="593"/>
      <c r="B495" s="593"/>
      <c r="C495" s="593"/>
      <c r="D495" s="593" t="s">
        <v>686</v>
      </c>
      <c r="E495" s="593"/>
      <c r="F495" s="593"/>
      <c r="G495" s="593"/>
      <c r="H495" s="593" t="s">
        <v>1073</v>
      </c>
      <c r="I495" s="593" t="s">
        <v>184</v>
      </c>
    </row>
    <row r="496" spans="1:9" ht="30" customHeight="1">
      <c r="A496" s="593"/>
      <c r="B496" s="593"/>
      <c r="C496" s="593"/>
      <c r="D496" s="593" t="s">
        <v>686</v>
      </c>
      <c r="E496" s="593"/>
      <c r="F496" s="593"/>
      <c r="G496" s="593"/>
      <c r="H496" s="593" t="s">
        <v>1073</v>
      </c>
      <c r="I496" s="593" t="s">
        <v>184</v>
      </c>
    </row>
    <row r="497" spans="1:9" ht="30" customHeight="1">
      <c r="A497" s="593"/>
      <c r="B497" s="593"/>
      <c r="C497" s="593"/>
      <c r="D497" s="593" t="s">
        <v>686</v>
      </c>
      <c r="E497" s="593"/>
      <c r="F497" s="593"/>
      <c r="G497" s="593"/>
      <c r="H497" s="593" t="s">
        <v>1073</v>
      </c>
      <c r="I497" s="593" t="s">
        <v>184</v>
      </c>
    </row>
    <row r="498" spans="1:9" ht="30" customHeight="1">
      <c r="A498" s="593"/>
      <c r="B498" s="593"/>
      <c r="C498" s="593"/>
      <c r="D498" s="593" t="s">
        <v>686</v>
      </c>
      <c r="E498" s="593"/>
      <c r="F498" s="593"/>
      <c r="G498" s="593"/>
      <c r="H498" s="593" t="s">
        <v>1073</v>
      </c>
      <c r="I498" s="593" t="s">
        <v>184</v>
      </c>
    </row>
    <row r="499" spans="1:9" ht="30" customHeight="1">
      <c r="A499" s="593"/>
      <c r="B499" s="593"/>
      <c r="C499" s="593"/>
      <c r="D499" s="593" t="s">
        <v>686</v>
      </c>
      <c r="E499" s="593"/>
      <c r="F499" s="593"/>
      <c r="G499" s="593"/>
      <c r="H499" s="593" t="s">
        <v>1073</v>
      </c>
      <c r="I499" s="593" t="s">
        <v>184</v>
      </c>
    </row>
    <row r="500" spans="1:9" ht="30" customHeight="1">
      <c r="A500" s="593"/>
      <c r="B500" s="593"/>
      <c r="C500" s="593"/>
      <c r="D500" s="593" t="s">
        <v>686</v>
      </c>
      <c r="E500" s="593"/>
      <c r="F500" s="593"/>
      <c r="G500" s="593"/>
      <c r="H500" s="593" t="s">
        <v>1073</v>
      </c>
      <c r="I500" s="593" t="s">
        <v>184</v>
      </c>
    </row>
  </sheetData>
  <customSheetViews>
    <customSheetView guid="{C29C37A8-DF0E-47BB-8687-13818B7BD619}" showPageBreaks="1" printArea="1">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B2:C2"/>
    <mergeCell ref="E2:F2"/>
    <mergeCell ref="H2:I2"/>
    <mergeCell ref="A19:I19"/>
  </mergeCells>
  <phoneticPr fontId="19"/>
  <dataValidations count="2">
    <dataValidation type="list" allowBlank="1" showDropDown="0" showInputMessage="0" showErrorMessage="0" sqref="D4:D18">
      <formula1>"40,30,20,2"</formula1>
    </dataValidation>
    <dataValidation type="date" allowBlank="1" showDropDown="0" showInputMessage="1" showErrorMessage="1" prompt="日付の形式で入力してください" sqref="B2: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I4:I18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tabColor rgb="FF005AFF"/>
  </sheetPr>
  <dimension ref="A1:BB84"/>
  <sheetViews>
    <sheetView workbookViewId="0">
      <selection sqref="A1:BB1"/>
    </sheetView>
  </sheetViews>
  <sheetFormatPr defaultColWidth="2.5" defaultRowHeight="15" customHeight="1"/>
  <cols>
    <col min="1" max="16384" width="2.5" style="590"/>
  </cols>
  <sheetData>
    <row r="1" spans="1:54" ht="15" customHeight="1">
      <c r="A1" s="605" t="s">
        <v>91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row>
    <row r="2" spans="1:54" ht="15" customHeight="1">
      <c r="A2" s="606" t="s">
        <v>536</v>
      </c>
      <c r="B2" s="606"/>
      <c r="C2" s="606"/>
      <c r="D2" s="606"/>
      <c r="E2" s="615" t="s">
        <v>691</v>
      </c>
      <c r="F2" s="615"/>
      <c r="G2" s="615"/>
      <c r="H2" s="615"/>
      <c r="I2" s="615"/>
      <c r="J2" s="615"/>
      <c r="K2" s="615"/>
      <c r="L2" s="615"/>
      <c r="M2" s="615"/>
      <c r="N2" s="615"/>
      <c r="O2" s="606" t="s">
        <v>654</v>
      </c>
      <c r="P2" s="606"/>
      <c r="Q2" s="606"/>
      <c r="R2" s="606"/>
      <c r="S2" s="606"/>
      <c r="T2" s="606"/>
      <c r="U2" s="606"/>
      <c r="V2" s="609"/>
      <c r="W2" s="609"/>
      <c r="X2" s="609"/>
      <c r="Y2" s="609"/>
      <c r="Z2" s="609"/>
      <c r="AA2" s="609"/>
      <c r="AB2" s="609"/>
      <c r="AC2" s="606" t="s">
        <v>680</v>
      </c>
      <c r="AD2" s="606"/>
      <c r="AE2" s="606"/>
      <c r="AF2" s="606"/>
      <c r="AG2" s="606"/>
      <c r="AH2" s="606"/>
      <c r="AI2" s="606"/>
      <c r="AJ2" s="606"/>
      <c r="AK2" s="606"/>
      <c r="AL2" s="606"/>
      <c r="AM2" s="609"/>
      <c r="AN2" s="609"/>
      <c r="AO2" s="609"/>
      <c r="AP2" s="609"/>
      <c r="AQ2" s="609"/>
      <c r="AR2" s="609"/>
      <c r="AS2" s="609"/>
      <c r="AT2" s="609"/>
      <c r="AU2" s="609"/>
      <c r="AV2" s="609"/>
      <c r="AW2" s="609"/>
      <c r="AX2" s="609"/>
      <c r="AY2" s="609"/>
      <c r="AZ2" s="609"/>
      <c r="BA2" s="609"/>
      <c r="BB2" s="609"/>
    </row>
    <row r="3" spans="1:54" ht="15" customHeight="1">
      <c r="A3" s="607">
        <v>1</v>
      </c>
      <c r="B3" s="606" t="s">
        <v>222</v>
      </c>
      <c r="C3" s="606"/>
      <c r="D3" s="606"/>
      <c r="E3" s="606"/>
      <c r="F3" s="606"/>
      <c r="G3" s="606"/>
      <c r="H3" s="606"/>
      <c r="I3" s="606"/>
      <c r="J3" s="606"/>
      <c r="K3" s="606"/>
      <c r="L3" s="606"/>
      <c r="M3" s="606"/>
      <c r="N3" s="606"/>
      <c r="O3" s="606" t="s">
        <v>692</v>
      </c>
      <c r="P3" s="606"/>
      <c r="Q3" s="606"/>
      <c r="R3" s="606"/>
      <c r="S3" s="606"/>
      <c r="T3" s="606"/>
      <c r="U3" s="606"/>
      <c r="V3" s="606"/>
      <c r="W3" s="606"/>
      <c r="X3" s="606"/>
      <c r="Y3" s="606"/>
      <c r="Z3" s="606"/>
      <c r="AA3" s="606"/>
      <c r="AB3" s="606"/>
      <c r="AC3" s="606" t="s">
        <v>693</v>
      </c>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row>
    <row r="4" spans="1:54" ht="30" customHeight="1">
      <c r="A4" s="607"/>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11" t="s">
        <v>696</v>
      </c>
      <c r="AD4" s="614"/>
      <c r="AE4" s="614"/>
      <c r="AF4" s="614"/>
      <c r="AG4" s="614"/>
      <c r="AH4" s="614"/>
      <c r="AI4" s="622"/>
      <c r="AJ4" s="622"/>
      <c r="AK4" s="622"/>
      <c r="AL4" s="614" t="s">
        <v>697</v>
      </c>
      <c r="AM4" s="614"/>
      <c r="AN4" s="614"/>
      <c r="AO4" s="622" t="s">
        <v>916</v>
      </c>
      <c r="AP4" s="622"/>
      <c r="AQ4" s="622"/>
      <c r="AR4" s="622"/>
      <c r="AS4" s="622"/>
      <c r="AT4" s="623" t="s">
        <v>699</v>
      </c>
      <c r="AU4" s="622"/>
      <c r="AV4" s="622"/>
      <c r="AW4" s="622"/>
      <c r="AX4" s="622"/>
      <c r="AY4" s="622"/>
      <c r="AZ4" s="613" t="s">
        <v>716</v>
      </c>
      <c r="BA4" s="613"/>
      <c r="BB4" s="597"/>
    </row>
    <row r="6" spans="1:54" ht="15" customHeight="1">
      <c r="A6" s="607">
        <v>2</v>
      </c>
      <c r="B6" s="610" t="s">
        <v>191</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597"/>
      <c r="AW6" s="625" t="s">
        <v>183</v>
      </c>
      <c r="AX6" s="627"/>
      <c r="AY6" s="627"/>
      <c r="AZ6" s="627"/>
      <c r="BA6" s="627"/>
      <c r="BB6" s="629"/>
    </row>
    <row r="7" spans="1:54" ht="15" customHeight="1">
      <c r="A7" s="607"/>
      <c r="B7" s="606" t="s">
        <v>326</v>
      </c>
      <c r="C7" s="606"/>
      <c r="D7" s="606" t="s">
        <v>702</v>
      </c>
      <c r="E7" s="606"/>
      <c r="F7" s="606"/>
      <c r="G7" s="606"/>
      <c r="H7" s="606"/>
      <c r="I7" s="606"/>
      <c r="J7" s="606"/>
      <c r="K7" s="606"/>
      <c r="L7" s="606"/>
      <c r="M7" s="606"/>
      <c r="N7" s="606"/>
      <c r="O7" s="606" t="s">
        <v>685</v>
      </c>
      <c r="P7" s="606"/>
      <c r="Q7" s="606"/>
      <c r="R7" s="606"/>
      <c r="S7" s="606"/>
      <c r="T7" s="606"/>
      <c r="U7" s="606"/>
      <c r="V7" s="606" t="s">
        <v>669</v>
      </c>
      <c r="W7" s="606"/>
      <c r="X7" s="606"/>
      <c r="Y7" s="606"/>
      <c r="Z7" s="606"/>
      <c r="AA7" s="606"/>
      <c r="AB7" s="606"/>
      <c r="AC7" s="606" t="s">
        <v>707</v>
      </c>
      <c r="AD7" s="606"/>
      <c r="AE7" s="606"/>
      <c r="AF7" s="606"/>
      <c r="AG7" s="606"/>
      <c r="AH7" s="606"/>
      <c r="AI7" s="606"/>
      <c r="AJ7" s="606"/>
      <c r="AK7" s="606"/>
      <c r="AL7" s="606"/>
      <c r="AM7" s="606" t="s">
        <v>988</v>
      </c>
      <c r="AN7" s="606"/>
      <c r="AO7" s="606"/>
      <c r="AP7" s="606"/>
      <c r="AQ7" s="606"/>
      <c r="AR7" s="606"/>
      <c r="AS7" s="606"/>
      <c r="AT7" s="606"/>
      <c r="AU7" s="606"/>
      <c r="AV7" s="606"/>
      <c r="AW7" s="626"/>
      <c r="AX7" s="628"/>
      <c r="AY7" s="628"/>
      <c r="AZ7" s="628"/>
      <c r="BA7" s="628"/>
      <c r="BB7" s="630"/>
    </row>
    <row r="8" spans="1:54" ht="30" customHeight="1">
      <c r="A8" s="607"/>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t="s">
        <v>723</v>
      </c>
      <c r="AX8" s="609"/>
      <c r="AY8" s="609"/>
      <c r="AZ8" s="609"/>
      <c r="BA8" s="609"/>
      <c r="BB8" s="609"/>
    </row>
    <row r="9" spans="1:54" ht="30" customHeight="1">
      <c r="A9" s="607"/>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t="s">
        <v>723</v>
      </c>
      <c r="AX9" s="609"/>
      <c r="AY9" s="609"/>
      <c r="AZ9" s="609"/>
      <c r="BA9" s="609"/>
      <c r="BB9" s="609"/>
    </row>
    <row r="10" spans="1:54" ht="30" customHeight="1">
      <c r="A10" s="607"/>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t="s">
        <v>723</v>
      </c>
      <c r="AX10" s="609"/>
      <c r="AY10" s="609"/>
      <c r="AZ10" s="609"/>
      <c r="BA10" s="609"/>
      <c r="BB10" s="609"/>
    </row>
    <row r="11" spans="1:54" ht="30" customHeight="1">
      <c r="A11" s="607"/>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t="s">
        <v>723</v>
      </c>
      <c r="AX11" s="609"/>
      <c r="AY11" s="609"/>
      <c r="AZ11" s="609"/>
      <c r="BA11" s="609"/>
      <c r="BB11" s="609"/>
    </row>
    <row r="12" spans="1:54" ht="30" customHeight="1">
      <c r="A12" s="607"/>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t="s">
        <v>723</v>
      </c>
      <c r="AX12" s="609"/>
      <c r="AY12" s="609"/>
      <c r="AZ12" s="609"/>
      <c r="BA12" s="609"/>
      <c r="BB12" s="609"/>
    </row>
    <row r="14" spans="1:54" ht="15" customHeight="1">
      <c r="A14" s="607">
        <v>3</v>
      </c>
      <c r="B14" s="611" t="s">
        <v>356</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24"/>
      <c r="AW14" s="625" t="s">
        <v>183</v>
      </c>
      <c r="AX14" s="627"/>
      <c r="AY14" s="627"/>
      <c r="AZ14" s="627"/>
      <c r="BA14" s="627"/>
      <c r="BB14" s="629"/>
    </row>
    <row r="15" spans="1:54" ht="15" customHeight="1">
      <c r="A15" s="607"/>
      <c r="B15" s="606" t="s">
        <v>688</v>
      </c>
      <c r="C15" s="606"/>
      <c r="D15" s="606"/>
      <c r="E15" s="606"/>
      <c r="F15" s="606"/>
      <c r="G15" s="606"/>
      <c r="H15" s="606"/>
      <c r="I15" s="606"/>
      <c r="J15" s="606"/>
      <c r="K15" s="606"/>
      <c r="L15" s="606"/>
      <c r="M15" s="606"/>
      <c r="N15" s="606"/>
      <c r="O15" s="606" t="s">
        <v>708</v>
      </c>
      <c r="P15" s="606"/>
      <c r="Q15" s="606"/>
      <c r="R15" s="606"/>
      <c r="S15" s="606"/>
      <c r="T15" s="606"/>
      <c r="U15" s="606"/>
      <c r="V15" s="606" t="s">
        <v>724</v>
      </c>
      <c r="W15" s="606"/>
      <c r="X15" s="606"/>
      <c r="Y15" s="606"/>
      <c r="Z15" s="606"/>
      <c r="AA15" s="606"/>
      <c r="AB15" s="606"/>
      <c r="AC15" s="606" t="s">
        <v>627</v>
      </c>
      <c r="AD15" s="606"/>
      <c r="AE15" s="606"/>
      <c r="AF15" s="606"/>
      <c r="AG15" s="606"/>
      <c r="AH15" s="606"/>
      <c r="AI15" s="606"/>
      <c r="AJ15" s="606"/>
      <c r="AK15" s="606"/>
      <c r="AL15" s="606"/>
      <c r="AM15" s="606" t="s">
        <v>653</v>
      </c>
      <c r="AN15" s="606"/>
      <c r="AO15" s="606"/>
      <c r="AP15" s="606"/>
      <c r="AQ15" s="606"/>
      <c r="AR15" s="606"/>
      <c r="AS15" s="606"/>
      <c r="AT15" s="606"/>
      <c r="AU15" s="606"/>
      <c r="AV15" s="606"/>
      <c r="AW15" s="626"/>
      <c r="AX15" s="628"/>
      <c r="AY15" s="628"/>
      <c r="AZ15" s="628"/>
      <c r="BA15" s="628"/>
      <c r="BB15" s="630"/>
    </row>
    <row r="16" spans="1:54" ht="30" customHeight="1">
      <c r="A16" s="607"/>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t="s">
        <v>723</v>
      </c>
      <c r="AX16" s="609"/>
      <c r="AY16" s="609"/>
      <c r="AZ16" s="609"/>
      <c r="BA16" s="609"/>
      <c r="BB16" s="609"/>
    </row>
    <row r="18" spans="1:54" ht="15" customHeight="1">
      <c r="A18" s="607">
        <v>4</v>
      </c>
      <c r="B18" s="606" t="s">
        <v>609</v>
      </c>
      <c r="C18" s="606"/>
      <c r="D18" s="606"/>
      <c r="E18" s="606"/>
      <c r="F18" s="606"/>
      <c r="G18" s="606"/>
      <c r="H18" s="606"/>
      <c r="I18" s="606"/>
      <c r="J18" s="606"/>
      <c r="K18" s="606"/>
      <c r="L18" s="606"/>
      <c r="M18" s="606"/>
      <c r="N18" s="606"/>
      <c r="O18" s="606" t="s">
        <v>711</v>
      </c>
      <c r="P18" s="606"/>
      <c r="Q18" s="606"/>
      <c r="R18" s="606"/>
      <c r="S18" s="606"/>
      <c r="T18" s="606"/>
      <c r="U18" s="606"/>
      <c r="V18" s="606"/>
      <c r="W18" s="606"/>
      <c r="X18" s="606"/>
      <c r="Y18" s="606"/>
      <c r="Z18" s="606"/>
      <c r="AA18" s="606"/>
      <c r="AB18" s="606"/>
      <c r="AD18" s="607">
        <v>5</v>
      </c>
      <c r="AE18" s="606" t="s">
        <v>713</v>
      </c>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row>
    <row r="19" spans="1:54" ht="30" customHeight="1">
      <c r="A19" s="607"/>
      <c r="B19" s="609" t="s">
        <v>448</v>
      </c>
      <c r="C19" s="609"/>
      <c r="D19" s="609"/>
      <c r="E19" s="609"/>
      <c r="F19" s="609"/>
      <c r="G19" s="609"/>
      <c r="H19" s="609"/>
      <c r="I19" s="609"/>
      <c r="J19" s="609"/>
      <c r="K19" s="609"/>
      <c r="L19" s="609"/>
      <c r="M19" s="609"/>
      <c r="N19" s="609"/>
      <c r="O19" s="609" t="s">
        <v>184</v>
      </c>
      <c r="P19" s="609"/>
      <c r="Q19" s="609"/>
      <c r="R19" s="609"/>
      <c r="S19" s="609"/>
      <c r="T19" s="609"/>
      <c r="U19" s="609"/>
      <c r="V19" s="609"/>
      <c r="W19" s="609"/>
      <c r="X19" s="609"/>
      <c r="Y19" s="609"/>
      <c r="Z19" s="609"/>
      <c r="AA19" s="609"/>
      <c r="AB19" s="609"/>
      <c r="AD19" s="607"/>
      <c r="AE19" s="616"/>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31"/>
    </row>
    <row r="20" spans="1:54" ht="60" customHeight="1">
      <c r="A20" s="608" t="s">
        <v>1067</v>
      </c>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D20" s="607"/>
      <c r="AE20" s="617"/>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32"/>
    </row>
    <row r="21" spans="1:54" ht="127.5" customHeight="1">
      <c r="AD21" s="607"/>
      <c r="AE21" s="618"/>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33"/>
    </row>
    <row r="22" spans="1:54" ht="15" customHeight="1">
      <c r="A22" s="605" t="s">
        <v>91</v>
      </c>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c r="BA22" s="605"/>
      <c r="BB22" s="605"/>
    </row>
    <row r="23" spans="1:54" ht="15" customHeight="1">
      <c r="A23" s="606" t="s">
        <v>536</v>
      </c>
      <c r="B23" s="606"/>
      <c r="C23" s="606"/>
      <c r="D23" s="606"/>
      <c r="E23" s="615" t="s">
        <v>691</v>
      </c>
      <c r="F23" s="615"/>
      <c r="G23" s="615"/>
      <c r="H23" s="615"/>
      <c r="I23" s="615"/>
      <c r="J23" s="615"/>
      <c r="K23" s="615"/>
      <c r="L23" s="615"/>
      <c r="M23" s="615"/>
      <c r="N23" s="615"/>
      <c r="O23" s="606" t="s">
        <v>654</v>
      </c>
      <c r="P23" s="606"/>
      <c r="Q23" s="606"/>
      <c r="R23" s="606"/>
      <c r="S23" s="606"/>
      <c r="T23" s="606"/>
      <c r="U23" s="606"/>
      <c r="V23" s="609"/>
      <c r="W23" s="609"/>
      <c r="X23" s="609"/>
      <c r="Y23" s="609"/>
      <c r="Z23" s="609"/>
      <c r="AA23" s="609"/>
      <c r="AB23" s="609"/>
      <c r="AC23" s="606" t="s">
        <v>680</v>
      </c>
      <c r="AD23" s="606"/>
      <c r="AE23" s="606"/>
      <c r="AF23" s="606"/>
      <c r="AG23" s="606"/>
      <c r="AH23" s="606"/>
      <c r="AI23" s="606"/>
      <c r="AJ23" s="606"/>
      <c r="AK23" s="606"/>
      <c r="AL23" s="606"/>
      <c r="AM23" s="609"/>
      <c r="AN23" s="609"/>
      <c r="AO23" s="609"/>
      <c r="AP23" s="609"/>
      <c r="AQ23" s="609"/>
      <c r="AR23" s="609"/>
      <c r="AS23" s="609"/>
      <c r="AT23" s="609"/>
      <c r="AU23" s="609"/>
      <c r="AV23" s="609"/>
      <c r="AW23" s="609"/>
      <c r="AX23" s="609"/>
      <c r="AY23" s="609"/>
      <c r="AZ23" s="609"/>
      <c r="BA23" s="609"/>
      <c r="BB23" s="609"/>
    </row>
    <row r="24" spans="1:54" ht="15" customHeight="1">
      <c r="A24" s="607">
        <v>1</v>
      </c>
      <c r="B24" s="606" t="s">
        <v>222</v>
      </c>
      <c r="C24" s="606"/>
      <c r="D24" s="606"/>
      <c r="E24" s="606"/>
      <c r="F24" s="606"/>
      <c r="G24" s="606"/>
      <c r="H24" s="606"/>
      <c r="I24" s="606"/>
      <c r="J24" s="606"/>
      <c r="K24" s="606"/>
      <c r="L24" s="606"/>
      <c r="M24" s="606"/>
      <c r="N24" s="606"/>
      <c r="O24" s="606" t="s">
        <v>692</v>
      </c>
      <c r="P24" s="606"/>
      <c r="Q24" s="606"/>
      <c r="R24" s="606"/>
      <c r="S24" s="606"/>
      <c r="T24" s="606"/>
      <c r="U24" s="606"/>
      <c r="V24" s="606"/>
      <c r="W24" s="606"/>
      <c r="X24" s="606"/>
      <c r="Y24" s="606"/>
      <c r="Z24" s="606"/>
      <c r="AA24" s="606"/>
      <c r="AB24" s="606"/>
      <c r="AC24" s="606" t="s">
        <v>693</v>
      </c>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row>
    <row r="25" spans="1:54" ht="30" customHeight="1">
      <c r="A25" s="607"/>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11" t="s">
        <v>696</v>
      </c>
      <c r="AD25" s="614"/>
      <c r="AE25" s="614"/>
      <c r="AF25" s="614"/>
      <c r="AG25" s="614"/>
      <c r="AH25" s="614"/>
      <c r="AI25" s="622"/>
      <c r="AJ25" s="622"/>
      <c r="AK25" s="622"/>
      <c r="AL25" s="614" t="s">
        <v>697</v>
      </c>
      <c r="AM25" s="614"/>
      <c r="AN25" s="614"/>
      <c r="AO25" s="622" t="s">
        <v>916</v>
      </c>
      <c r="AP25" s="622"/>
      <c r="AQ25" s="622"/>
      <c r="AR25" s="622"/>
      <c r="AS25" s="622"/>
      <c r="AT25" s="623" t="s">
        <v>699</v>
      </c>
      <c r="AU25" s="622"/>
      <c r="AV25" s="622"/>
      <c r="AW25" s="622"/>
      <c r="AX25" s="622"/>
      <c r="AY25" s="622"/>
      <c r="AZ25" s="613" t="s">
        <v>716</v>
      </c>
      <c r="BA25" s="613"/>
      <c r="BB25" s="597"/>
    </row>
    <row r="27" spans="1:54" ht="15" customHeight="1">
      <c r="A27" s="607">
        <v>2</v>
      </c>
      <c r="B27" s="610" t="s">
        <v>191</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597"/>
      <c r="AW27" s="625" t="s">
        <v>183</v>
      </c>
      <c r="AX27" s="627"/>
      <c r="AY27" s="627"/>
      <c r="AZ27" s="627"/>
      <c r="BA27" s="627"/>
      <c r="BB27" s="629"/>
    </row>
    <row r="28" spans="1:54" ht="15" customHeight="1">
      <c r="A28" s="607"/>
      <c r="B28" s="606" t="s">
        <v>326</v>
      </c>
      <c r="C28" s="606"/>
      <c r="D28" s="606" t="s">
        <v>702</v>
      </c>
      <c r="E28" s="606"/>
      <c r="F28" s="606"/>
      <c r="G28" s="606"/>
      <c r="H28" s="606"/>
      <c r="I28" s="606"/>
      <c r="J28" s="606"/>
      <c r="K28" s="606"/>
      <c r="L28" s="606"/>
      <c r="M28" s="606"/>
      <c r="N28" s="606"/>
      <c r="O28" s="606" t="s">
        <v>685</v>
      </c>
      <c r="P28" s="606"/>
      <c r="Q28" s="606"/>
      <c r="R28" s="606"/>
      <c r="S28" s="606"/>
      <c r="T28" s="606"/>
      <c r="U28" s="606"/>
      <c r="V28" s="606" t="s">
        <v>669</v>
      </c>
      <c r="W28" s="606"/>
      <c r="X28" s="606"/>
      <c r="Y28" s="606"/>
      <c r="Z28" s="606"/>
      <c r="AA28" s="606"/>
      <c r="AB28" s="606"/>
      <c r="AC28" s="606" t="s">
        <v>707</v>
      </c>
      <c r="AD28" s="606"/>
      <c r="AE28" s="606"/>
      <c r="AF28" s="606"/>
      <c r="AG28" s="606"/>
      <c r="AH28" s="606"/>
      <c r="AI28" s="606"/>
      <c r="AJ28" s="606"/>
      <c r="AK28" s="606"/>
      <c r="AL28" s="606"/>
      <c r="AM28" s="606" t="s">
        <v>988</v>
      </c>
      <c r="AN28" s="606"/>
      <c r="AO28" s="606"/>
      <c r="AP28" s="606"/>
      <c r="AQ28" s="606"/>
      <c r="AR28" s="606"/>
      <c r="AS28" s="606"/>
      <c r="AT28" s="606"/>
      <c r="AU28" s="606"/>
      <c r="AV28" s="606"/>
      <c r="AW28" s="626"/>
      <c r="AX28" s="628"/>
      <c r="AY28" s="628"/>
      <c r="AZ28" s="628"/>
      <c r="BA28" s="628"/>
      <c r="BB28" s="630"/>
    </row>
    <row r="29" spans="1:54" ht="30" customHeight="1">
      <c r="A29" s="607"/>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t="s">
        <v>723</v>
      </c>
      <c r="AX29" s="609"/>
      <c r="AY29" s="609"/>
      <c r="AZ29" s="609"/>
      <c r="BA29" s="609"/>
      <c r="BB29" s="609"/>
    </row>
    <row r="30" spans="1:54" ht="30" customHeight="1">
      <c r="A30" s="607"/>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t="s">
        <v>723</v>
      </c>
      <c r="AX30" s="609"/>
      <c r="AY30" s="609"/>
      <c r="AZ30" s="609"/>
      <c r="BA30" s="609"/>
      <c r="BB30" s="609"/>
    </row>
    <row r="31" spans="1:54" ht="30" customHeight="1">
      <c r="A31" s="607"/>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t="s">
        <v>723</v>
      </c>
      <c r="AX31" s="609"/>
      <c r="AY31" s="609"/>
      <c r="AZ31" s="609"/>
      <c r="BA31" s="609"/>
      <c r="BB31" s="609"/>
    </row>
    <row r="32" spans="1:54" ht="30" customHeight="1">
      <c r="A32" s="607"/>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t="s">
        <v>723</v>
      </c>
      <c r="AX32" s="609"/>
      <c r="AY32" s="609"/>
      <c r="AZ32" s="609"/>
      <c r="BA32" s="609"/>
      <c r="BB32" s="609"/>
    </row>
    <row r="33" spans="1:54" ht="30" customHeight="1">
      <c r="A33" s="607"/>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t="s">
        <v>723</v>
      </c>
      <c r="AX33" s="609"/>
      <c r="AY33" s="609"/>
      <c r="AZ33" s="609"/>
      <c r="BA33" s="609"/>
      <c r="BB33" s="609"/>
    </row>
    <row r="35" spans="1:54" ht="15" customHeight="1">
      <c r="A35" s="607">
        <v>3</v>
      </c>
      <c r="B35" s="611" t="s">
        <v>356</v>
      </c>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24"/>
      <c r="AW35" s="625" t="s">
        <v>183</v>
      </c>
      <c r="AX35" s="627"/>
      <c r="AY35" s="627"/>
      <c r="AZ35" s="627"/>
      <c r="BA35" s="627"/>
      <c r="BB35" s="629"/>
    </row>
    <row r="36" spans="1:54" ht="15" customHeight="1">
      <c r="A36" s="607"/>
      <c r="B36" s="606" t="s">
        <v>688</v>
      </c>
      <c r="C36" s="606"/>
      <c r="D36" s="606"/>
      <c r="E36" s="606"/>
      <c r="F36" s="606"/>
      <c r="G36" s="606"/>
      <c r="H36" s="606"/>
      <c r="I36" s="606"/>
      <c r="J36" s="606"/>
      <c r="K36" s="606"/>
      <c r="L36" s="606"/>
      <c r="M36" s="606"/>
      <c r="N36" s="606"/>
      <c r="O36" s="606" t="s">
        <v>708</v>
      </c>
      <c r="P36" s="606"/>
      <c r="Q36" s="606"/>
      <c r="R36" s="606"/>
      <c r="S36" s="606"/>
      <c r="T36" s="606"/>
      <c r="U36" s="606"/>
      <c r="V36" s="606" t="s">
        <v>724</v>
      </c>
      <c r="W36" s="606"/>
      <c r="X36" s="606"/>
      <c r="Y36" s="606"/>
      <c r="Z36" s="606"/>
      <c r="AA36" s="606"/>
      <c r="AB36" s="606"/>
      <c r="AC36" s="606" t="s">
        <v>627</v>
      </c>
      <c r="AD36" s="606"/>
      <c r="AE36" s="606"/>
      <c r="AF36" s="606"/>
      <c r="AG36" s="606"/>
      <c r="AH36" s="606"/>
      <c r="AI36" s="606"/>
      <c r="AJ36" s="606"/>
      <c r="AK36" s="606"/>
      <c r="AL36" s="606"/>
      <c r="AM36" s="606" t="s">
        <v>653</v>
      </c>
      <c r="AN36" s="606"/>
      <c r="AO36" s="606"/>
      <c r="AP36" s="606"/>
      <c r="AQ36" s="606"/>
      <c r="AR36" s="606"/>
      <c r="AS36" s="606"/>
      <c r="AT36" s="606"/>
      <c r="AU36" s="606"/>
      <c r="AV36" s="606"/>
      <c r="AW36" s="626"/>
      <c r="AX36" s="628"/>
      <c r="AY36" s="628"/>
      <c r="AZ36" s="628"/>
      <c r="BA36" s="628"/>
      <c r="BB36" s="630"/>
    </row>
    <row r="37" spans="1:54" ht="30" customHeight="1">
      <c r="A37" s="607"/>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t="s">
        <v>723</v>
      </c>
      <c r="AX37" s="609"/>
      <c r="AY37" s="609"/>
      <c r="AZ37" s="609"/>
      <c r="BA37" s="609"/>
      <c r="BB37" s="609"/>
    </row>
    <row r="39" spans="1:54" ht="15" customHeight="1">
      <c r="A39" s="607">
        <v>4</v>
      </c>
      <c r="B39" s="606" t="s">
        <v>609</v>
      </c>
      <c r="C39" s="606"/>
      <c r="D39" s="606"/>
      <c r="E39" s="606"/>
      <c r="F39" s="606"/>
      <c r="G39" s="606"/>
      <c r="H39" s="606"/>
      <c r="I39" s="606"/>
      <c r="J39" s="606"/>
      <c r="K39" s="606"/>
      <c r="L39" s="606"/>
      <c r="M39" s="606"/>
      <c r="N39" s="606"/>
      <c r="O39" s="606" t="s">
        <v>711</v>
      </c>
      <c r="P39" s="606"/>
      <c r="Q39" s="606"/>
      <c r="R39" s="606"/>
      <c r="S39" s="606"/>
      <c r="T39" s="606"/>
      <c r="U39" s="606"/>
      <c r="V39" s="606"/>
      <c r="W39" s="606"/>
      <c r="X39" s="606"/>
      <c r="Y39" s="606"/>
      <c r="Z39" s="606"/>
      <c r="AA39" s="606"/>
      <c r="AB39" s="606"/>
      <c r="AD39" s="607">
        <v>5</v>
      </c>
      <c r="AE39" s="606" t="s">
        <v>713</v>
      </c>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row>
    <row r="40" spans="1:54" ht="30" customHeight="1">
      <c r="A40" s="607"/>
      <c r="B40" s="609" t="s">
        <v>448</v>
      </c>
      <c r="C40" s="609"/>
      <c r="D40" s="609"/>
      <c r="E40" s="609"/>
      <c r="F40" s="609"/>
      <c r="G40" s="609"/>
      <c r="H40" s="609"/>
      <c r="I40" s="609"/>
      <c r="J40" s="609"/>
      <c r="K40" s="609"/>
      <c r="L40" s="609"/>
      <c r="M40" s="609"/>
      <c r="N40" s="609"/>
      <c r="O40" s="609" t="s">
        <v>184</v>
      </c>
      <c r="P40" s="609"/>
      <c r="Q40" s="609"/>
      <c r="R40" s="609"/>
      <c r="S40" s="609"/>
      <c r="T40" s="609"/>
      <c r="U40" s="609"/>
      <c r="V40" s="609"/>
      <c r="W40" s="609"/>
      <c r="X40" s="609"/>
      <c r="Y40" s="609"/>
      <c r="Z40" s="609"/>
      <c r="AA40" s="609"/>
      <c r="AB40" s="609"/>
      <c r="AD40" s="607"/>
      <c r="AE40" s="616"/>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31"/>
    </row>
    <row r="41" spans="1:54" ht="60" customHeight="1">
      <c r="A41" s="608" t="s">
        <v>1067</v>
      </c>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D41" s="607"/>
      <c r="AE41" s="617"/>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32"/>
    </row>
    <row r="42" spans="1:54" ht="127.5" customHeight="1">
      <c r="AD42" s="607"/>
      <c r="AE42" s="618"/>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1"/>
      <c r="BB42" s="633"/>
    </row>
    <row r="43" spans="1:54" ht="15" customHeight="1">
      <c r="A43" s="605" t="s">
        <v>91</v>
      </c>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row>
    <row r="44" spans="1:54" ht="15" customHeight="1">
      <c r="A44" s="606" t="s">
        <v>536</v>
      </c>
      <c r="B44" s="606"/>
      <c r="C44" s="606"/>
      <c r="D44" s="606"/>
      <c r="E44" s="615" t="s">
        <v>691</v>
      </c>
      <c r="F44" s="615"/>
      <c r="G44" s="615"/>
      <c r="H44" s="615"/>
      <c r="I44" s="615"/>
      <c r="J44" s="615"/>
      <c r="K44" s="615"/>
      <c r="L44" s="615"/>
      <c r="M44" s="615"/>
      <c r="N44" s="615"/>
      <c r="O44" s="606" t="s">
        <v>654</v>
      </c>
      <c r="P44" s="606"/>
      <c r="Q44" s="606"/>
      <c r="R44" s="606"/>
      <c r="S44" s="606"/>
      <c r="T44" s="606"/>
      <c r="U44" s="606"/>
      <c r="V44" s="609"/>
      <c r="W44" s="609"/>
      <c r="X44" s="609"/>
      <c r="Y44" s="609"/>
      <c r="Z44" s="609"/>
      <c r="AA44" s="609"/>
      <c r="AB44" s="609"/>
      <c r="AC44" s="606" t="s">
        <v>680</v>
      </c>
      <c r="AD44" s="606"/>
      <c r="AE44" s="606"/>
      <c r="AF44" s="606"/>
      <c r="AG44" s="606"/>
      <c r="AH44" s="606"/>
      <c r="AI44" s="606"/>
      <c r="AJ44" s="606"/>
      <c r="AK44" s="606"/>
      <c r="AL44" s="606"/>
      <c r="AM44" s="609"/>
      <c r="AN44" s="609"/>
      <c r="AO44" s="609"/>
      <c r="AP44" s="609"/>
      <c r="AQ44" s="609"/>
      <c r="AR44" s="609"/>
      <c r="AS44" s="609"/>
      <c r="AT44" s="609"/>
      <c r="AU44" s="609"/>
      <c r="AV44" s="609"/>
      <c r="AW44" s="609"/>
      <c r="AX44" s="609"/>
      <c r="AY44" s="609"/>
      <c r="AZ44" s="609"/>
      <c r="BA44" s="609"/>
      <c r="BB44" s="609"/>
    </row>
    <row r="45" spans="1:54" ht="15" customHeight="1">
      <c r="A45" s="607">
        <v>1</v>
      </c>
      <c r="B45" s="606" t="s">
        <v>222</v>
      </c>
      <c r="C45" s="606"/>
      <c r="D45" s="606"/>
      <c r="E45" s="606"/>
      <c r="F45" s="606"/>
      <c r="G45" s="606"/>
      <c r="H45" s="606"/>
      <c r="I45" s="606"/>
      <c r="J45" s="606"/>
      <c r="K45" s="606"/>
      <c r="L45" s="606"/>
      <c r="M45" s="606"/>
      <c r="N45" s="606"/>
      <c r="O45" s="606" t="s">
        <v>692</v>
      </c>
      <c r="P45" s="606"/>
      <c r="Q45" s="606"/>
      <c r="R45" s="606"/>
      <c r="S45" s="606"/>
      <c r="T45" s="606"/>
      <c r="U45" s="606"/>
      <c r="V45" s="606"/>
      <c r="W45" s="606"/>
      <c r="X45" s="606"/>
      <c r="Y45" s="606"/>
      <c r="Z45" s="606"/>
      <c r="AA45" s="606"/>
      <c r="AB45" s="606"/>
      <c r="AC45" s="606" t="s">
        <v>693</v>
      </c>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row>
    <row r="46" spans="1:54" ht="30" customHeight="1">
      <c r="A46" s="607"/>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11" t="s">
        <v>696</v>
      </c>
      <c r="AD46" s="614"/>
      <c r="AE46" s="614"/>
      <c r="AF46" s="614"/>
      <c r="AG46" s="614"/>
      <c r="AH46" s="614"/>
      <c r="AI46" s="622"/>
      <c r="AJ46" s="622"/>
      <c r="AK46" s="622"/>
      <c r="AL46" s="614" t="s">
        <v>697</v>
      </c>
      <c r="AM46" s="614"/>
      <c r="AN46" s="614"/>
      <c r="AO46" s="622" t="s">
        <v>916</v>
      </c>
      <c r="AP46" s="622"/>
      <c r="AQ46" s="622"/>
      <c r="AR46" s="622"/>
      <c r="AS46" s="622"/>
      <c r="AT46" s="623" t="s">
        <v>699</v>
      </c>
      <c r="AU46" s="622"/>
      <c r="AV46" s="622"/>
      <c r="AW46" s="622"/>
      <c r="AX46" s="622"/>
      <c r="AY46" s="622"/>
      <c r="AZ46" s="613" t="s">
        <v>716</v>
      </c>
      <c r="BA46" s="613"/>
      <c r="BB46" s="597"/>
    </row>
    <row r="48" spans="1:54" ht="15" customHeight="1">
      <c r="A48" s="607">
        <v>2</v>
      </c>
      <c r="B48" s="610" t="s">
        <v>191</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597"/>
      <c r="AW48" s="625" t="s">
        <v>183</v>
      </c>
      <c r="AX48" s="627"/>
      <c r="AY48" s="627"/>
      <c r="AZ48" s="627"/>
      <c r="BA48" s="627"/>
      <c r="BB48" s="629"/>
    </row>
    <row r="49" spans="1:54" ht="15" customHeight="1">
      <c r="A49" s="607"/>
      <c r="B49" s="606" t="s">
        <v>326</v>
      </c>
      <c r="C49" s="606"/>
      <c r="D49" s="606" t="s">
        <v>702</v>
      </c>
      <c r="E49" s="606"/>
      <c r="F49" s="606"/>
      <c r="G49" s="606"/>
      <c r="H49" s="606"/>
      <c r="I49" s="606"/>
      <c r="J49" s="606"/>
      <c r="K49" s="606"/>
      <c r="L49" s="606"/>
      <c r="M49" s="606"/>
      <c r="N49" s="606"/>
      <c r="O49" s="606" t="s">
        <v>685</v>
      </c>
      <c r="P49" s="606"/>
      <c r="Q49" s="606"/>
      <c r="R49" s="606"/>
      <c r="S49" s="606"/>
      <c r="T49" s="606"/>
      <c r="U49" s="606"/>
      <c r="V49" s="606" t="s">
        <v>669</v>
      </c>
      <c r="W49" s="606"/>
      <c r="X49" s="606"/>
      <c r="Y49" s="606"/>
      <c r="Z49" s="606"/>
      <c r="AA49" s="606"/>
      <c r="AB49" s="606"/>
      <c r="AC49" s="606" t="s">
        <v>707</v>
      </c>
      <c r="AD49" s="606"/>
      <c r="AE49" s="606"/>
      <c r="AF49" s="606"/>
      <c r="AG49" s="606"/>
      <c r="AH49" s="606"/>
      <c r="AI49" s="606"/>
      <c r="AJ49" s="606"/>
      <c r="AK49" s="606"/>
      <c r="AL49" s="606"/>
      <c r="AM49" s="606" t="s">
        <v>988</v>
      </c>
      <c r="AN49" s="606"/>
      <c r="AO49" s="606"/>
      <c r="AP49" s="606"/>
      <c r="AQ49" s="606"/>
      <c r="AR49" s="606"/>
      <c r="AS49" s="606"/>
      <c r="AT49" s="606"/>
      <c r="AU49" s="606"/>
      <c r="AV49" s="606"/>
      <c r="AW49" s="626"/>
      <c r="AX49" s="628"/>
      <c r="AY49" s="628"/>
      <c r="AZ49" s="628"/>
      <c r="BA49" s="628"/>
      <c r="BB49" s="630"/>
    </row>
    <row r="50" spans="1:54" ht="30" customHeight="1">
      <c r="A50" s="607"/>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t="s">
        <v>723</v>
      </c>
      <c r="AX50" s="609"/>
      <c r="AY50" s="609"/>
      <c r="AZ50" s="609"/>
      <c r="BA50" s="609"/>
      <c r="BB50" s="609"/>
    </row>
    <row r="51" spans="1:54" ht="30" customHeight="1">
      <c r="A51" s="607"/>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t="s">
        <v>723</v>
      </c>
      <c r="AX51" s="609"/>
      <c r="AY51" s="609"/>
      <c r="AZ51" s="609"/>
      <c r="BA51" s="609"/>
      <c r="BB51" s="609"/>
    </row>
    <row r="52" spans="1:54" ht="30" customHeight="1">
      <c r="A52" s="607"/>
      <c r="B52" s="609"/>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t="s">
        <v>723</v>
      </c>
      <c r="AX52" s="609"/>
      <c r="AY52" s="609"/>
      <c r="AZ52" s="609"/>
      <c r="BA52" s="609"/>
      <c r="BB52" s="609"/>
    </row>
    <row r="53" spans="1:54" ht="30" customHeight="1">
      <c r="A53" s="607"/>
      <c r="B53" s="609"/>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t="s">
        <v>723</v>
      </c>
      <c r="AX53" s="609"/>
      <c r="AY53" s="609"/>
      <c r="AZ53" s="609"/>
      <c r="BA53" s="609"/>
      <c r="BB53" s="609"/>
    </row>
    <row r="54" spans="1:54" ht="30" customHeight="1">
      <c r="A54" s="607"/>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t="s">
        <v>723</v>
      </c>
      <c r="AX54" s="609"/>
      <c r="AY54" s="609"/>
      <c r="AZ54" s="609"/>
      <c r="BA54" s="609"/>
      <c r="BB54" s="609"/>
    </row>
    <row r="56" spans="1:54" ht="15" customHeight="1">
      <c r="A56" s="607">
        <v>3</v>
      </c>
      <c r="B56" s="611" t="s">
        <v>356</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24"/>
      <c r="AW56" s="625" t="s">
        <v>183</v>
      </c>
      <c r="AX56" s="627"/>
      <c r="AY56" s="627"/>
      <c r="AZ56" s="627"/>
      <c r="BA56" s="627"/>
      <c r="BB56" s="629"/>
    </row>
    <row r="57" spans="1:54" ht="15" customHeight="1">
      <c r="A57" s="607"/>
      <c r="B57" s="606" t="s">
        <v>688</v>
      </c>
      <c r="C57" s="606"/>
      <c r="D57" s="606"/>
      <c r="E57" s="606"/>
      <c r="F57" s="606"/>
      <c r="G57" s="606"/>
      <c r="H57" s="606"/>
      <c r="I57" s="606"/>
      <c r="J57" s="606"/>
      <c r="K57" s="606"/>
      <c r="L57" s="606"/>
      <c r="M57" s="606"/>
      <c r="N57" s="606"/>
      <c r="O57" s="606" t="s">
        <v>708</v>
      </c>
      <c r="P57" s="606"/>
      <c r="Q57" s="606"/>
      <c r="R57" s="606"/>
      <c r="S57" s="606"/>
      <c r="T57" s="606"/>
      <c r="U57" s="606"/>
      <c r="V57" s="606" t="s">
        <v>724</v>
      </c>
      <c r="W57" s="606"/>
      <c r="X57" s="606"/>
      <c r="Y57" s="606"/>
      <c r="Z57" s="606"/>
      <c r="AA57" s="606"/>
      <c r="AB57" s="606"/>
      <c r="AC57" s="606" t="s">
        <v>627</v>
      </c>
      <c r="AD57" s="606"/>
      <c r="AE57" s="606"/>
      <c r="AF57" s="606"/>
      <c r="AG57" s="606"/>
      <c r="AH57" s="606"/>
      <c r="AI57" s="606"/>
      <c r="AJ57" s="606"/>
      <c r="AK57" s="606"/>
      <c r="AL57" s="606"/>
      <c r="AM57" s="606" t="s">
        <v>653</v>
      </c>
      <c r="AN57" s="606"/>
      <c r="AO57" s="606"/>
      <c r="AP57" s="606"/>
      <c r="AQ57" s="606"/>
      <c r="AR57" s="606"/>
      <c r="AS57" s="606"/>
      <c r="AT57" s="606"/>
      <c r="AU57" s="606"/>
      <c r="AV57" s="606"/>
      <c r="AW57" s="626"/>
      <c r="AX57" s="628"/>
      <c r="AY57" s="628"/>
      <c r="AZ57" s="628"/>
      <c r="BA57" s="628"/>
      <c r="BB57" s="630"/>
    </row>
    <row r="58" spans="1:54" ht="30" customHeight="1">
      <c r="A58" s="607"/>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t="s">
        <v>723</v>
      </c>
      <c r="AX58" s="609"/>
      <c r="AY58" s="609"/>
      <c r="AZ58" s="609"/>
      <c r="BA58" s="609"/>
      <c r="BB58" s="609"/>
    </row>
    <row r="60" spans="1:54" ht="15" customHeight="1">
      <c r="A60" s="607">
        <v>4</v>
      </c>
      <c r="B60" s="606" t="s">
        <v>609</v>
      </c>
      <c r="C60" s="606"/>
      <c r="D60" s="606"/>
      <c r="E60" s="606"/>
      <c r="F60" s="606"/>
      <c r="G60" s="606"/>
      <c r="H60" s="606"/>
      <c r="I60" s="606"/>
      <c r="J60" s="606"/>
      <c r="K60" s="606"/>
      <c r="L60" s="606"/>
      <c r="M60" s="606"/>
      <c r="N60" s="606"/>
      <c r="O60" s="606" t="s">
        <v>711</v>
      </c>
      <c r="P60" s="606"/>
      <c r="Q60" s="606"/>
      <c r="R60" s="606"/>
      <c r="S60" s="606"/>
      <c r="T60" s="606"/>
      <c r="U60" s="606"/>
      <c r="V60" s="606"/>
      <c r="W60" s="606"/>
      <c r="X60" s="606"/>
      <c r="Y60" s="606"/>
      <c r="Z60" s="606"/>
      <c r="AA60" s="606"/>
      <c r="AB60" s="606"/>
      <c r="AD60" s="607">
        <v>5</v>
      </c>
      <c r="AE60" s="606" t="s">
        <v>713</v>
      </c>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row>
    <row r="61" spans="1:54" ht="30" customHeight="1">
      <c r="A61" s="607"/>
      <c r="B61" s="609" t="s">
        <v>448</v>
      </c>
      <c r="C61" s="609"/>
      <c r="D61" s="609"/>
      <c r="E61" s="609"/>
      <c r="F61" s="609"/>
      <c r="G61" s="609"/>
      <c r="H61" s="609"/>
      <c r="I61" s="609"/>
      <c r="J61" s="609"/>
      <c r="K61" s="609"/>
      <c r="L61" s="609"/>
      <c r="M61" s="609"/>
      <c r="N61" s="609"/>
      <c r="O61" s="609" t="s">
        <v>184</v>
      </c>
      <c r="P61" s="609"/>
      <c r="Q61" s="609"/>
      <c r="R61" s="609"/>
      <c r="S61" s="609"/>
      <c r="T61" s="609"/>
      <c r="U61" s="609"/>
      <c r="V61" s="609"/>
      <c r="W61" s="609"/>
      <c r="X61" s="609"/>
      <c r="Y61" s="609"/>
      <c r="Z61" s="609"/>
      <c r="AA61" s="609"/>
      <c r="AB61" s="609"/>
      <c r="AD61" s="607"/>
      <c r="AE61" s="616"/>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31"/>
    </row>
    <row r="62" spans="1:54" ht="60" customHeight="1">
      <c r="A62" s="608" t="s">
        <v>1067</v>
      </c>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D62" s="607"/>
      <c r="AE62" s="617"/>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32"/>
    </row>
    <row r="63" spans="1:54" ht="127.5" customHeight="1">
      <c r="AD63" s="607"/>
      <c r="AE63" s="618"/>
      <c r="AF63" s="621"/>
      <c r="AG63" s="621"/>
      <c r="AH63" s="621"/>
      <c r="AI63" s="621"/>
      <c r="AJ63" s="621"/>
      <c r="AK63" s="621"/>
      <c r="AL63" s="621"/>
      <c r="AM63" s="621"/>
      <c r="AN63" s="621"/>
      <c r="AO63" s="621"/>
      <c r="AP63" s="621"/>
      <c r="AQ63" s="621"/>
      <c r="AR63" s="621"/>
      <c r="AS63" s="621"/>
      <c r="AT63" s="621"/>
      <c r="AU63" s="621"/>
      <c r="AV63" s="621"/>
      <c r="AW63" s="621"/>
      <c r="AX63" s="621"/>
      <c r="AY63" s="621"/>
      <c r="AZ63" s="621"/>
      <c r="BA63" s="621"/>
      <c r="BB63" s="633"/>
    </row>
    <row r="64" spans="1:54" ht="15" customHeight="1">
      <c r="A64" s="605" t="s">
        <v>91</v>
      </c>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row>
    <row r="65" spans="1:54" ht="15" customHeight="1">
      <c r="A65" s="606" t="s">
        <v>536</v>
      </c>
      <c r="B65" s="606"/>
      <c r="C65" s="606"/>
      <c r="D65" s="606"/>
      <c r="E65" s="615" t="s">
        <v>691</v>
      </c>
      <c r="F65" s="615"/>
      <c r="G65" s="615"/>
      <c r="H65" s="615"/>
      <c r="I65" s="615"/>
      <c r="J65" s="615"/>
      <c r="K65" s="615"/>
      <c r="L65" s="615"/>
      <c r="M65" s="615"/>
      <c r="N65" s="615"/>
      <c r="O65" s="606" t="s">
        <v>654</v>
      </c>
      <c r="P65" s="606"/>
      <c r="Q65" s="606"/>
      <c r="R65" s="606"/>
      <c r="S65" s="606"/>
      <c r="T65" s="606"/>
      <c r="U65" s="606"/>
      <c r="V65" s="609"/>
      <c r="W65" s="609"/>
      <c r="X65" s="609"/>
      <c r="Y65" s="609"/>
      <c r="Z65" s="609"/>
      <c r="AA65" s="609"/>
      <c r="AB65" s="609"/>
      <c r="AC65" s="606" t="s">
        <v>680</v>
      </c>
      <c r="AD65" s="606"/>
      <c r="AE65" s="606"/>
      <c r="AF65" s="606"/>
      <c r="AG65" s="606"/>
      <c r="AH65" s="606"/>
      <c r="AI65" s="606"/>
      <c r="AJ65" s="606"/>
      <c r="AK65" s="606"/>
      <c r="AL65" s="606"/>
      <c r="AM65" s="609"/>
      <c r="AN65" s="609"/>
      <c r="AO65" s="609"/>
      <c r="AP65" s="609"/>
      <c r="AQ65" s="609"/>
      <c r="AR65" s="609"/>
      <c r="AS65" s="609"/>
      <c r="AT65" s="609"/>
      <c r="AU65" s="609"/>
      <c r="AV65" s="609"/>
      <c r="AW65" s="609"/>
      <c r="AX65" s="609"/>
      <c r="AY65" s="609"/>
      <c r="AZ65" s="609"/>
      <c r="BA65" s="609"/>
      <c r="BB65" s="609"/>
    </row>
    <row r="66" spans="1:54" ht="15" customHeight="1">
      <c r="A66" s="607">
        <v>1</v>
      </c>
      <c r="B66" s="606" t="s">
        <v>222</v>
      </c>
      <c r="C66" s="606"/>
      <c r="D66" s="606"/>
      <c r="E66" s="606"/>
      <c r="F66" s="606"/>
      <c r="G66" s="606"/>
      <c r="H66" s="606"/>
      <c r="I66" s="606"/>
      <c r="J66" s="606"/>
      <c r="K66" s="606"/>
      <c r="L66" s="606"/>
      <c r="M66" s="606"/>
      <c r="N66" s="606"/>
      <c r="O66" s="606" t="s">
        <v>692</v>
      </c>
      <c r="P66" s="606"/>
      <c r="Q66" s="606"/>
      <c r="R66" s="606"/>
      <c r="S66" s="606"/>
      <c r="T66" s="606"/>
      <c r="U66" s="606"/>
      <c r="V66" s="606"/>
      <c r="W66" s="606"/>
      <c r="X66" s="606"/>
      <c r="Y66" s="606"/>
      <c r="Z66" s="606"/>
      <c r="AA66" s="606"/>
      <c r="AB66" s="606"/>
      <c r="AC66" s="606" t="s">
        <v>693</v>
      </c>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row>
    <row r="67" spans="1:54" ht="30" customHeight="1">
      <c r="A67" s="607"/>
      <c r="B67" s="609"/>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11" t="s">
        <v>696</v>
      </c>
      <c r="AD67" s="614"/>
      <c r="AE67" s="614"/>
      <c r="AF67" s="614"/>
      <c r="AG67" s="614"/>
      <c r="AH67" s="614"/>
      <c r="AI67" s="622"/>
      <c r="AJ67" s="622"/>
      <c r="AK67" s="622"/>
      <c r="AL67" s="614" t="s">
        <v>697</v>
      </c>
      <c r="AM67" s="614"/>
      <c r="AN67" s="614"/>
      <c r="AO67" s="622" t="s">
        <v>916</v>
      </c>
      <c r="AP67" s="622"/>
      <c r="AQ67" s="622"/>
      <c r="AR67" s="622"/>
      <c r="AS67" s="622"/>
      <c r="AT67" s="623" t="s">
        <v>699</v>
      </c>
      <c r="AU67" s="622"/>
      <c r="AV67" s="622"/>
      <c r="AW67" s="622"/>
      <c r="AX67" s="622"/>
      <c r="AY67" s="622"/>
      <c r="AZ67" s="613" t="s">
        <v>716</v>
      </c>
      <c r="BA67" s="613"/>
      <c r="BB67" s="597"/>
    </row>
    <row r="69" spans="1:54" ht="15" customHeight="1">
      <c r="A69" s="607">
        <v>2</v>
      </c>
      <c r="B69" s="610" t="s">
        <v>191</v>
      </c>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597"/>
      <c r="AW69" s="625" t="s">
        <v>183</v>
      </c>
      <c r="AX69" s="627"/>
      <c r="AY69" s="627"/>
      <c r="AZ69" s="627"/>
      <c r="BA69" s="627"/>
      <c r="BB69" s="629"/>
    </row>
    <row r="70" spans="1:54" ht="15" customHeight="1">
      <c r="A70" s="607"/>
      <c r="B70" s="606" t="s">
        <v>326</v>
      </c>
      <c r="C70" s="606"/>
      <c r="D70" s="606" t="s">
        <v>702</v>
      </c>
      <c r="E70" s="606"/>
      <c r="F70" s="606"/>
      <c r="G70" s="606"/>
      <c r="H70" s="606"/>
      <c r="I70" s="606"/>
      <c r="J70" s="606"/>
      <c r="K70" s="606"/>
      <c r="L70" s="606"/>
      <c r="M70" s="606"/>
      <c r="N70" s="606"/>
      <c r="O70" s="606" t="s">
        <v>685</v>
      </c>
      <c r="P70" s="606"/>
      <c r="Q70" s="606"/>
      <c r="R70" s="606"/>
      <c r="S70" s="606"/>
      <c r="T70" s="606"/>
      <c r="U70" s="606"/>
      <c r="V70" s="606" t="s">
        <v>669</v>
      </c>
      <c r="W70" s="606"/>
      <c r="X70" s="606"/>
      <c r="Y70" s="606"/>
      <c r="Z70" s="606"/>
      <c r="AA70" s="606"/>
      <c r="AB70" s="606"/>
      <c r="AC70" s="606" t="s">
        <v>707</v>
      </c>
      <c r="AD70" s="606"/>
      <c r="AE70" s="606"/>
      <c r="AF70" s="606"/>
      <c r="AG70" s="606"/>
      <c r="AH70" s="606"/>
      <c r="AI70" s="606"/>
      <c r="AJ70" s="606"/>
      <c r="AK70" s="606"/>
      <c r="AL70" s="606"/>
      <c r="AM70" s="606" t="s">
        <v>988</v>
      </c>
      <c r="AN70" s="606"/>
      <c r="AO70" s="606"/>
      <c r="AP70" s="606"/>
      <c r="AQ70" s="606"/>
      <c r="AR70" s="606"/>
      <c r="AS70" s="606"/>
      <c r="AT70" s="606"/>
      <c r="AU70" s="606"/>
      <c r="AV70" s="606"/>
      <c r="AW70" s="626"/>
      <c r="AX70" s="628"/>
      <c r="AY70" s="628"/>
      <c r="AZ70" s="628"/>
      <c r="BA70" s="628"/>
      <c r="BB70" s="630"/>
    </row>
    <row r="71" spans="1:54" ht="30" customHeight="1">
      <c r="A71" s="607"/>
      <c r="B71" s="609"/>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09"/>
      <c r="AW71" s="609" t="s">
        <v>723</v>
      </c>
      <c r="AX71" s="609"/>
      <c r="AY71" s="609"/>
      <c r="AZ71" s="609"/>
      <c r="BA71" s="609"/>
      <c r="BB71" s="609"/>
    </row>
    <row r="72" spans="1:54" ht="30" customHeight="1">
      <c r="A72" s="607"/>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609"/>
      <c r="AO72" s="609"/>
      <c r="AP72" s="609"/>
      <c r="AQ72" s="609"/>
      <c r="AR72" s="609"/>
      <c r="AS72" s="609"/>
      <c r="AT72" s="609"/>
      <c r="AU72" s="609"/>
      <c r="AV72" s="609"/>
      <c r="AW72" s="609" t="s">
        <v>723</v>
      </c>
      <c r="AX72" s="609"/>
      <c r="AY72" s="609"/>
      <c r="AZ72" s="609"/>
      <c r="BA72" s="609"/>
      <c r="BB72" s="609"/>
    </row>
    <row r="73" spans="1:54" ht="30" customHeight="1">
      <c r="A73" s="607"/>
      <c r="B73" s="609"/>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09"/>
      <c r="AN73" s="609"/>
      <c r="AO73" s="609"/>
      <c r="AP73" s="609"/>
      <c r="AQ73" s="609"/>
      <c r="AR73" s="609"/>
      <c r="AS73" s="609"/>
      <c r="AT73" s="609"/>
      <c r="AU73" s="609"/>
      <c r="AV73" s="609"/>
      <c r="AW73" s="609" t="s">
        <v>723</v>
      </c>
      <c r="AX73" s="609"/>
      <c r="AY73" s="609"/>
      <c r="AZ73" s="609"/>
      <c r="BA73" s="609"/>
      <c r="BB73" s="609"/>
    </row>
    <row r="74" spans="1:54" ht="30" customHeight="1">
      <c r="A74" s="607"/>
      <c r="B74" s="609"/>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09"/>
      <c r="AQ74" s="609"/>
      <c r="AR74" s="609"/>
      <c r="AS74" s="609"/>
      <c r="AT74" s="609"/>
      <c r="AU74" s="609"/>
      <c r="AV74" s="609"/>
      <c r="AW74" s="609" t="s">
        <v>723</v>
      </c>
      <c r="AX74" s="609"/>
      <c r="AY74" s="609"/>
      <c r="AZ74" s="609"/>
      <c r="BA74" s="609"/>
      <c r="BB74" s="609"/>
    </row>
    <row r="75" spans="1:54" ht="30" customHeight="1">
      <c r="A75" s="607"/>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t="s">
        <v>723</v>
      </c>
      <c r="AX75" s="609"/>
      <c r="AY75" s="609"/>
      <c r="AZ75" s="609"/>
      <c r="BA75" s="609"/>
      <c r="BB75" s="609"/>
    </row>
    <row r="77" spans="1:54" ht="15" customHeight="1">
      <c r="A77" s="607">
        <v>3</v>
      </c>
      <c r="B77" s="611" t="s">
        <v>356</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24"/>
      <c r="AW77" s="625" t="s">
        <v>183</v>
      </c>
      <c r="AX77" s="627"/>
      <c r="AY77" s="627"/>
      <c r="AZ77" s="627"/>
      <c r="BA77" s="627"/>
      <c r="BB77" s="629"/>
    </row>
    <row r="78" spans="1:54" ht="15" customHeight="1">
      <c r="A78" s="607"/>
      <c r="B78" s="606" t="s">
        <v>688</v>
      </c>
      <c r="C78" s="606"/>
      <c r="D78" s="606"/>
      <c r="E78" s="606"/>
      <c r="F78" s="606"/>
      <c r="G78" s="606"/>
      <c r="H78" s="606"/>
      <c r="I78" s="606"/>
      <c r="J78" s="606"/>
      <c r="K78" s="606"/>
      <c r="L78" s="606"/>
      <c r="M78" s="606"/>
      <c r="N78" s="606"/>
      <c r="O78" s="606" t="s">
        <v>708</v>
      </c>
      <c r="P78" s="606"/>
      <c r="Q78" s="606"/>
      <c r="R78" s="606"/>
      <c r="S78" s="606"/>
      <c r="T78" s="606"/>
      <c r="U78" s="606"/>
      <c r="V78" s="606" t="s">
        <v>724</v>
      </c>
      <c r="W78" s="606"/>
      <c r="X78" s="606"/>
      <c r="Y78" s="606"/>
      <c r="Z78" s="606"/>
      <c r="AA78" s="606"/>
      <c r="AB78" s="606"/>
      <c r="AC78" s="606" t="s">
        <v>627</v>
      </c>
      <c r="AD78" s="606"/>
      <c r="AE78" s="606"/>
      <c r="AF78" s="606"/>
      <c r="AG78" s="606"/>
      <c r="AH78" s="606"/>
      <c r="AI78" s="606"/>
      <c r="AJ78" s="606"/>
      <c r="AK78" s="606"/>
      <c r="AL78" s="606"/>
      <c r="AM78" s="606" t="s">
        <v>653</v>
      </c>
      <c r="AN78" s="606"/>
      <c r="AO78" s="606"/>
      <c r="AP78" s="606"/>
      <c r="AQ78" s="606"/>
      <c r="AR78" s="606"/>
      <c r="AS78" s="606"/>
      <c r="AT78" s="606"/>
      <c r="AU78" s="606"/>
      <c r="AV78" s="606"/>
      <c r="AW78" s="626"/>
      <c r="AX78" s="628"/>
      <c r="AY78" s="628"/>
      <c r="AZ78" s="628"/>
      <c r="BA78" s="628"/>
      <c r="BB78" s="630"/>
    </row>
    <row r="79" spans="1:54" ht="30" customHeight="1">
      <c r="A79" s="607"/>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609"/>
      <c r="AP79" s="609"/>
      <c r="AQ79" s="609"/>
      <c r="AR79" s="609"/>
      <c r="AS79" s="609"/>
      <c r="AT79" s="609"/>
      <c r="AU79" s="609"/>
      <c r="AV79" s="609"/>
      <c r="AW79" s="609" t="s">
        <v>723</v>
      </c>
      <c r="AX79" s="609"/>
      <c r="AY79" s="609"/>
      <c r="AZ79" s="609"/>
      <c r="BA79" s="609"/>
      <c r="BB79" s="609"/>
    </row>
    <row r="81" spans="1:54" ht="15" customHeight="1">
      <c r="A81" s="607">
        <v>4</v>
      </c>
      <c r="B81" s="606" t="s">
        <v>609</v>
      </c>
      <c r="C81" s="606"/>
      <c r="D81" s="606"/>
      <c r="E81" s="606"/>
      <c r="F81" s="606"/>
      <c r="G81" s="606"/>
      <c r="H81" s="606"/>
      <c r="I81" s="606"/>
      <c r="J81" s="606"/>
      <c r="K81" s="606"/>
      <c r="L81" s="606"/>
      <c r="M81" s="606"/>
      <c r="N81" s="606"/>
      <c r="O81" s="606" t="s">
        <v>711</v>
      </c>
      <c r="P81" s="606"/>
      <c r="Q81" s="606"/>
      <c r="R81" s="606"/>
      <c r="S81" s="606"/>
      <c r="T81" s="606"/>
      <c r="U81" s="606"/>
      <c r="V81" s="606"/>
      <c r="W81" s="606"/>
      <c r="X81" s="606"/>
      <c r="Y81" s="606"/>
      <c r="Z81" s="606"/>
      <c r="AA81" s="606"/>
      <c r="AB81" s="606"/>
      <c r="AD81" s="607">
        <v>5</v>
      </c>
      <c r="AE81" s="606" t="s">
        <v>713</v>
      </c>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row>
    <row r="82" spans="1:54" ht="30" customHeight="1">
      <c r="A82" s="607"/>
      <c r="B82" s="609" t="s">
        <v>448</v>
      </c>
      <c r="C82" s="609"/>
      <c r="D82" s="609"/>
      <c r="E82" s="609"/>
      <c r="F82" s="609"/>
      <c r="G82" s="609"/>
      <c r="H82" s="609"/>
      <c r="I82" s="609"/>
      <c r="J82" s="609"/>
      <c r="K82" s="609"/>
      <c r="L82" s="609"/>
      <c r="M82" s="609"/>
      <c r="N82" s="609"/>
      <c r="O82" s="609" t="s">
        <v>184</v>
      </c>
      <c r="P82" s="609"/>
      <c r="Q82" s="609"/>
      <c r="R82" s="609"/>
      <c r="S82" s="609"/>
      <c r="T82" s="609"/>
      <c r="U82" s="609"/>
      <c r="V82" s="609"/>
      <c r="W82" s="609"/>
      <c r="X82" s="609"/>
      <c r="Y82" s="609"/>
      <c r="Z82" s="609"/>
      <c r="AA82" s="609"/>
      <c r="AB82" s="609"/>
      <c r="AD82" s="607"/>
      <c r="AE82" s="616"/>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31"/>
    </row>
    <row r="83" spans="1:54" ht="60" customHeight="1">
      <c r="A83" s="608" t="s">
        <v>1067</v>
      </c>
      <c r="B83" s="612"/>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D83" s="607"/>
      <c r="AE83" s="617"/>
      <c r="AF83" s="620"/>
      <c r="AG83" s="620"/>
      <c r="AH83" s="620"/>
      <c r="AI83" s="620"/>
      <c r="AJ83" s="620"/>
      <c r="AK83" s="620"/>
      <c r="AL83" s="620"/>
      <c r="AM83" s="620"/>
      <c r="AN83" s="620"/>
      <c r="AO83" s="620"/>
      <c r="AP83" s="620"/>
      <c r="AQ83" s="620"/>
      <c r="AR83" s="620"/>
      <c r="AS83" s="620"/>
      <c r="AT83" s="620"/>
      <c r="AU83" s="620"/>
      <c r="AV83" s="620"/>
      <c r="AW83" s="620"/>
      <c r="AX83" s="620"/>
      <c r="AY83" s="620"/>
      <c r="AZ83" s="620"/>
      <c r="BA83" s="620"/>
      <c r="BB83" s="632"/>
    </row>
    <row r="84" spans="1:54" ht="127.5" customHeight="1">
      <c r="AD84" s="607"/>
      <c r="AE84" s="618"/>
      <c r="AF84" s="621"/>
      <c r="AG84" s="621"/>
      <c r="AH84" s="621"/>
      <c r="AI84" s="621"/>
      <c r="AJ84" s="621"/>
      <c r="AK84" s="621"/>
      <c r="AL84" s="621"/>
      <c r="AM84" s="621"/>
      <c r="AN84" s="621"/>
      <c r="AO84" s="621"/>
      <c r="AP84" s="621"/>
      <c r="AQ84" s="621"/>
      <c r="AR84" s="621"/>
      <c r="AS84" s="621"/>
      <c r="AT84" s="621"/>
      <c r="AU84" s="621"/>
      <c r="AV84" s="621"/>
      <c r="AW84" s="621"/>
      <c r="AX84" s="621"/>
      <c r="AY84" s="621"/>
      <c r="AZ84" s="621"/>
      <c r="BA84" s="621"/>
      <c r="BB84" s="633"/>
    </row>
  </sheetData>
  <mergeCells count="344">
    <mergeCell ref="A1:BB1"/>
    <mergeCell ref="A2:D2"/>
    <mergeCell ref="E2:N2"/>
    <mergeCell ref="O2:U2"/>
    <mergeCell ref="V2:AB2"/>
    <mergeCell ref="AC2:AL2"/>
    <mergeCell ref="AM2:BB2"/>
    <mergeCell ref="B3:N3"/>
    <mergeCell ref="O3:AB3"/>
    <mergeCell ref="AC3:BB3"/>
    <mergeCell ref="B4:N4"/>
    <mergeCell ref="O4:AB4"/>
    <mergeCell ref="AC4:AH4"/>
    <mergeCell ref="AI4:AK4"/>
    <mergeCell ref="AL4:AN4"/>
    <mergeCell ref="AO4:AS4"/>
    <mergeCell ref="AU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U15"/>
    <mergeCell ref="V15:AB15"/>
    <mergeCell ref="AC15:AL15"/>
    <mergeCell ref="AM15:AV15"/>
    <mergeCell ref="B16:N16"/>
    <mergeCell ref="O16:U16"/>
    <mergeCell ref="V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H25"/>
    <mergeCell ref="AI25:AK25"/>
    <mergeCell ref="AL25:AN25"/>
    <mergeCell ref="AO25:AS25"/>
    <mergeCell ref="AU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U36"/>
    <mergeCell ref="V36:AB36"/>
    <mergeCell ref="AC36:AL36"/>
    <mergeCell ref="AM36:AV36"/>
    <mergeCell ref="B37:N37"/>
    <mergeCell ref="O37:U37"/>
    <mergeCell ref="V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H46"/>
    <mergeCell ref="AI46:AK46"/>
    <mergeCell ref="AL46:AN46"/>
    <mergeCell ref="AO46:AS46"/>
    <mergeCell ref="AU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U57"/>
    <mergeCell ref="V57:AB57"/>
    <mergeCell ref="AC57:AL57"/>
    <mergeCell ref="AM57:AV57"/>
    <mergeCell ref="B58:N58"/>
    <mergeCell ref="O58:U58"/>
    <mergeCell ref="V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H67"/>
    <mergeCell ref="AI67:AK67"/>
    <mergeCell ref="AL67:AN67"/>
    <mergeCell ref="AO67:AS67"/>
    <mergeCell ref="AU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U78"/>
    <mergeCell ref="V78:AB78"/>
    <mergeCell ref="AC78:AL78"/>
    <mergeCell ref="AM78:AV78"/>
    <mergeCell ref="B79:N79"/>
    <mergeCell ref="O79:U79"/>
    <mergeCell ref="V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3">
    <dataValidation type="list" allowBlank="1" showDropDown="0" showInputMessage="0" showErrorMessage="0" sqref="AO4:AS4 AO25:AS25 AO46:AS46 AO67:AS67">
      <formula1>"1,2"</formula1>
    </dataValidation>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AW8:BB12 AW16:BB16 O19:AB19 AW29:BB33 AW37:BB37 O40:AB40 AW50:BB54 AW58:BB58 O61:AB61 AW71:BB75 AW79:BB79 O82:AB82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tabColor rgb="FF005AFF"/>
  </sheetPr>
  <dimension ref="A1:BD84"/>
  <sheetViews>
    <sheetView workbookViewId="0">
      <selection sqref="A1:BB1"/>
    </sheetView>
  </sheetViews>
  <sheetFormatPr defaultColWidth="2.5" defaultRowHeight="15" customHeight="1"/>
  <cols>
    <col min="1" max="55" width="2.5" style="590"/>
    <col min="56" max="56" width="42.75" style="590" customWidth="1"/>
    <col min="57" max="16384" width="2.5" style="590"/>
  </cols>
  <sheetData>
    <row r="1" spans="1:54" ht="15" customHeight="1">
      <c r="A1" s="605" t="s">
        <v>98</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row>
    <row r="2" spans="1:54" ht="15" customHeight="1">
      <c r="A2" s="606" t="s">
        <v>536</v>
      </c>
      <c r="B2" s="606"/>
      <c r="C2" s="606"/>
      <c r="D2" s="606"/>
      <c r="E2" s="615" t="s">
        <v>691</v>
      </c>
      <c r="F2" s="615"/>
      <c r="G2" s="615"/>
      <c r="H2" s="615"/>
      <c r="I2" s="615"/>
      <c r="J2" s="615"/>
      <c r="K2" s="615"/>
      <c r="L2" s="615"/>
      <c r="M2" s="615"/>
      <c r="N2" s="615"/>
      <c r="O2" s="606" t="s">
        <v>654</v>
      </c>
      <c r="P2" s="606"/>
      <c r="Q2" s="606"/>
      <c r="R2" s="606"/>
      <c r="S2" s="606"/>
      <c r="T2" s="606"/>
      <c r="U2" s="606"/>
      <c r="V2" s="609"/>
      <c r="W2" s="609"/>
      <c r="X2" s="609"/>
      <c r="Y2" s="609"/>
      <c r="Z2" s="609"/>
      <c r="AA2" s="609"/>
      <c r="AB2" s="609"/>
      <c r="AC2" s="606" t="s">
        <v>680</v>
      </c>
      <c r="AD2" s="606"/>
      <c r="AE2" s="606"/>
      <c r="AF2" s="606"/>
      <c r="AG2" s="606"/>
      <c r="AH2" s="606"/>
      <c r="AI2" s="606"/>
      <c r="AJ2" s="606"/>
      <c r="AK2" s="606"/>
      <c r="AL2" s="606"/>
      <c r="AM2" s="609"/>
      <c r="AN2" s="609"/>
      <c r="AO2" s="609"/>
      <c r="AP2" s="609"/>
      <c r="AQ2" s="609"/>
      <c r="AR2" s="609"/>
      <c r="AS2" s="609"/>
      <c r="AT2" s="609"/>
      <c r="AU2" s="609"/>
      <c r="AV2" s="609"/>
      <c r="AW2" s="609"/>
      <c r="AX2" s="609"/>
      <c r="AY2" s="609"/>
      <c r="AZ2" s="609"/>
      <c r="BA2" s="609"/>
      <c r="BB2" s="609"/>
    </row>
    <row r="3" spans="1:54" ht="15" customHeight="1">
      <c r="A3" s="607">
        <v>1</v>
      </c>
      <c r="B3" s="606" t="s">
        <v>23</v>
      </c>
      <c r="C3" s="606"/>
      <c r="D3" s="606"/>
      <c r="E3" s="606"/>
      <c r="F3" s="606"/>
      <c r="G3" s="606"/>
      <c r="H3" s="606"/>
      <c r="I3" s="606"/>
      <c r="J3" s="606"/>
      <c r="K3" s="606"/>
      <c r="L3" s="606"/>
      <c r="M3" s="606"/>
      <c r="N3" s="606"/>
      <c r="O3" s="606" t="s">
        <v>159</v>
      </c>
      <c r="P3" s="606"/>
      <c r="Q3" s="606"/>
      <c r="R3" s="606"/>
      <c r="S3" s="606"/>
      <c r="T3" s="606"/>
      <c r="U3" s="606"/>
      <c r="V3" s="606"/>
      <c r="W3" s="606"/>
      <c r="X3" s="606"/>
      <c r="Y3" s="606"/>
      <c r="Z3" s="606"/>
      <c r="AA3" s="606"/>
      <c r="AB3" s="606"/>
      <c r="AC3" s="606" t="s">
        <v>265</v>
      </c>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row>
    <row r="4" spans="1:54" ht="30" customHeight="1">
      <c r="A4" s="607"/>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35"/>
      <c r="AD4" s="622"/>
      <c r="AE4" s="622"/>
      <c r="AF4" s="622"/>
      <c r="AG4" s="622"/>
      <c r="AH4" s="622"/>
      <c r="AI4" s="622"/>
      <c r="AJ4" s="622"/>
      <c r="AK4" s="622"/>
      <c r="AL4" s="622"/>
      <c r="AM4" s="622"/>
      <c r="AN4" s="622"/>
      <c r="AO4" s="622"/>
      <c r="AP4" s="622"/>
      <c r="AQ4" s="622"/>
      <c r="AR4" s="622"/>
      <c r="AS4" s="622"/>
      <c r="AT4" s="622"/>
      <c r="AU4" s="622"/>
      <c r="AV4" s="622"/>
      <c r="AW4" s="622"/>
      <c r="AX4" s="622"/>
      <c r="AY4" s="622"/>
      <c r="AZ4" s="613" t="s">
        <v>716</v>
      </c>
      <c r="BA4" s="613"/>
      <c r="BB4" s="597"/>
    </row>
    <row r="6" spans="1:54" ht="15" customHeight="1">
      <c r="A6" s="634">
        <v>2</v>
      </c>
      <c r="B6" s="610" t="s">
        <v>191</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597"/>
      <c r="AW6" s="625" t="s">
        <v>183</v>
      </c>
      <c r="AX6" s="627"/>
      <c r="AY6" s="627"/>
      <c r="AZ6" s="627"/>
      <c r="BA6" s="627"/>
      <c r="BB6" s="629"/>
    </row>
    <row r="7" spans="1:54" ht="15" customHeight="1">
      <c r="A7" s="634"/>
      <c r="B7" s="606" t="s">
        <v>326</v>
      </c>
      <c r="C7" s="606"/>
      <c r="D7" s="606" t="s">
        <v>702</v>
      </c>
      <c r="E7" s="606"/>
      <c r="F7" s="606"/>
      <c r="G7" s="606"/>
      <c r="H7" s="606"/>
      <c r="I7" s="606"/>
      <c r="J7" s="606"/>
      <c r="K7" s="606"/>
      <c r="L7" s="606"/>
      <c r="M7" s="606"/>
      <c r="N7" s="606"/>
      <c r="O7" s="606" t="s">
        <v>685</v>
      </c>
      <c r="P7" s="606"/>
      <c r="Q7" s="606"/>
      <c r="R7" s="606"/>
      <c r="S7" s="606"/>
      <c r="T7" s="606"/>
      <c r="U7" s="606"/>
      <c r="V7" s="606" t="s">
        <v>705</v>
      </c>
      <c r="W7" s="606"/>
      <c r="X7" s="606"/>
      <c r="Y7" s="606"/>
      <c r="Z7" s="606"/>
      <c r="AA7" s="606"/>
      <c r="AB7" s="606"/>
      <c r="AC7" s="606" t="s">
        <v>707</v>
      </c>
      <c r="AD7" s="606"/>
      <c r="AE7" s="606"/>
      <c r="AF7" s="606"/>
      <c r="AG7" s="606"/>
      <c r="AH7" s="606"/>
      <c r="AI7" s="606"/>
      <c r="AJ7" s="606"/>
      <c r="AK7" s="606"/>
      <c r="AL7" s="606"/>
      <c r="AM7" s="606" t="s">
        <v>988</v>
      </c>
      <c r="AN7" s="606"/>
      <c r="AO7" s="606"/>
      <c r="AP7" s="606"/>
      <c r="AQ7" s="606"/>
      <c r="AR7" s="606"/>
      <c r="AS7" s="606"/>
      <c r="AT7" s="606"/>
      <c r="AU7" s="606"/>
      <c r="AV7" s="606"/>
      <c r="AW7" s="626"/>
      <c r="AX7" s="628"/>
      <c r="AY7" s="628"/>
      <c r="AZ7" s="628"/>
      <c r="BA7" s="628"/>
      <c r="BB7" s="630"/>
    </row>
    <row r="8" spans="1:54" ht="30" customHeight="1">
      <c r="A8" s="634"/>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t="s">
        <v>723</v>
      </c>
      <c r="AX8" s="609"/>
      <c r="AY8" s="609"/>
      <c r="AZ8" s="609"/>
      <c r="BA8" s="609"/>
      <c r="BB8" s="609"/>
    </row>
    <row r="9" spans="1:54" ht="30" customHeight="1">
      <c r="A9" s="634"/>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t="s">
        <v>723</v>
      </c>
      <c r="AX9" s="609"/>
      <c r="AY9" s="609"/>
      <c r="AZ9" s="609"/>
      <c r="BA9" s="609"/>
      <c r="BB9" s="609"/>
    </row>
    <row r="10" spans="1:54" ht="30" customHeight="1">
      <c r="A10" s="634"/>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t="s">
        <v>723</v>
      </c>
      <c r="AX10" s="609"/>
      <c r="AY10" s="609"/>
      <c r="AZ10" s="609"/>
      <c r="BA10" s="609"/>
      <c r="BB10" s="609"/>
    </row>
    <row r="11" spans="1:54" ht="30" customHeight="1">
      <c r="A11" s="634"/>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t="s">
        <v>723</v>
      </c>
      <c r="AX11" s="609"/>
      <c r="AY11" s="609"/>
      <c r="AZ11" s="609"/>
      <c r="BA11" s="609"/>
      <c r="BB11" s="609"/>
    </row>
    <row r="12" spans="1:54" ht="30" customHeight="1">
      <c r="A12" s="634"/>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t="s">
        <v>723</v>
      </c>
      <c r="AX12" s="609"/>
      <c r="AY12" s="609"/>
      <c r="AZ12" s="609"/>
      <c r="BA12" s="609"/>
      <c r="BB12" s="609"/>
    </row>
    <row r="14" spans="1:54" ht="15" customHeight="1">
      <c r="A14" s="607">
        <v>3</v>
      </c>
      <c r="B14" s="611" t="s">
        <v>875</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24"/>
      <c r="AW14" s="625" t="s">
        <v>466</v>
      </c>
      <c r="AX14" s="627"/>
      <c r="AY14" s="627"/>
      <c r="AZ14" s="627"/>
      <c r="BA14" s="627"/>
      <c r="BB14" s="629"/>
    </row>
    <row r="15" spans="1:54" ht="15" customHeight="1">
      <c r="A15" s="607"/>
      <c r="B15" s="606" t="s">
        <v>721</v>
      </c>
      <c r="C15" s="606"/>
      <c r="D15" s="606"/>
      <c r="E15" s="606"/>
      <c r="F15" s="606"/>
      <c r="G15" s="606"/>
      <c r="H15" s="606"/>
      <c r="I15" s="606"/>
      <c r="J15" s="606"/>
      <c r="K15" s="606"/>
      <c r="L15" s="606"/>
      <c r="M15" s="606"/>
      <c r="N15" s="606"/>
      <c r="O15" s="611" t="s">
        <v>657</v>
      </c>
      <c r="P15" s="614"/>
      <c r="Q15" s="614"/>
      <c r="R15" s="614"/>
      <c r="S15" s="614"/>
      <c r="T15" s="614"/>
      <c r="U15" s="614"/>
      <c r="V15" s="614"/>
      <c r="W15" s="614"/>
      <c r="X15" s="614"/>
      <c r="Y15" s="614"/>
      <c r="Z15" s="614"/>
      <c r="AA15" s="614"/>
      <c r="AB15" s="624"/>
      <c r="AC15" s="606" t="s">
        <v>920</v>
      </c>
      <c r="AD15" s="606"/>
      <c r="AE15" s="606"/>
      <c r="AF15" s="606"/>
      <c r="AG15" s="606"/>
      <c r="AH15" s="606"/>
      <c r="AI15" s="606"/>
      <c r="AJ15" s="606"/>
      <c r="AK15" s="606"/>
      <c r="AL15" s="606"/>
      <c r="AM15" s="606" t="s">
        <v>7</v>
      </c>
      <c r="AN15" s="606"/>
      <c r="AO15" s="606"/>
      <c r="AP15" s="606"/>
      <c r="AQ15" s="606"/>
      <c r="AR15" s="606"/>
      <c r="AS15" s="606"/>
      <c r="AT15" s="606"/>
      <c r="AU15" s="606"/>
      <c r="AV15" s="606"/>
      <c r="AW15" s="626"/>
      <c r="AX15" s="628"/>
      <c r="AY15" s="628"/>
      <c r="AZ15" s="628"/>
      <c r="BA15" s="628"/>
      <c r="BB15" s="630"/>
    </row>
    <row r="16" spans="1:54" ht="30" customHeight="1">
      <c r="A16" s="607"/>
      <c r="B16" s="609"/>
      <c r="C16" s="609"/>
      <c r="D16" s="609"/>
      <c r="E16" s="609"/>
      <c r="F16" s="609"/>
      <c r="G16" s="609"/>
      <c r="H16" s="609"/>
      <c r="I16" s="609"/>
      <c r="J16" s="609"/>
      <c r="K16" s="609"/>
      <c r="L16" s="609"/>
      <c r="M16" s="609"/>
      <c r="N16" s="609"/>
      <c r="O16" s="635"/>
      <c r="P16" s="622"/>
      <c r="Q16" s="622"/>
      <c r="R16" s="622"/>
      <c r="S16" s="622"/>
      <c r="T16" s="622"/>
      <c r="U16" s="622"/>
      <c r="V16" s="622"/>
      <c r="W16" s="622"/>
      <c r="X16" s="622"/>
      <c r="Y16" s="622"/>
      <c r="Z16" s="622"/>
      <c r="AA16" s="622"/>
      <c r="AB16" s="636"/>
      <c r="AC16" s="609"/>
      <c r="AD16" s="609"/>
      <c r="AE16" s="609"/>
      <c r="AF16" s="609"/>
      <c r="AG16" s="609"/>
      <c r="AH16" s="609"/>
      <c r="AI16" s="609"/>
      <c r="AJ16" s="609"/>
      <c r="AK16" s="609"/>
      <c r="AL16" s="609"/>
      <c r="AM16" s="609"/>
      <c r="AN16" s="609"/>
      <c r="AO16" s="609"/>
      <c r="AP16" s="609"/>
      <c r="AQ16" s="609"/>
      <c r="AR16" s="609"/>
      <c r="AS16" s="609"/>
      <c r="AT16" s="609"/>
      <c r="AU16" s="609"/>
      <c r="AV16" s="609"/>
      <c r="AW16" s="609" t="s">
        <v>741</v>
      </c>
      <c r="AX16" s="609"/>
      <c r="AY16" s="609"/>
      <c r="AZ16" s="609"/>
      <c r="BA16" s="609"/>
      <c r="BB16" s="609"/>
    </row>
    <row r="18" spans="1:56" ht="15" customHeight="1">
      <c r="A18" s="607">
        <v>4</v>
      </c>
      <c r="B18" s="606" t="s">
        <v>609</v>
      </c>
      <c r="C18" s="606"/>
      <c r="D18" s="606"/>
      <c r="E18" s="606"/>
      <c r="F18" s="606"/>
      <c r="G18" s="606"/>
      <c r="H18" s="606"/>
      <c r="I18" s="606"/>
      <c r="J18" s="606"/>
      <c r="K18" s="606"/>
      <c r="L18" s="606"/>
      <c r="M18" s="606"/>
      <c r="N18" s="606"/>
      <c r="O18" s="606" t="s">
        <v>711</v>
      </c>
      <c r="P18" s="606"/>
      <c r="Q18" s="606"/>
      <c r="R18" s="606"/>
      <c r="S18" s="606"/>
      <c r="T18" s="606"/>
      <c r="U18" s="606"/>
      <c r="V18" s="606"/>
      <c r="W18" s="606"/>
      <c r="X18" s="606"/>
      <c r="Y18" s="606"/>
      <c r="Z18" s="606"/>
      <c r="AA18" s="606"/>
      <c r="AB18" s="606"/>
      <c r="AD18" s="607">
        <v>5</v>
      </c>
      <c r="AE18" s="606" t="s">
        <v>470</v>
      </c>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row>
    <row r="19" spans="1:56" ht="30" customHeight="1">
      <c r="A19" s="607"/>
      <c r="B19" s="609" t="s">
        <v>448</v>
      </c>
      <c r="C19" s="609"/>
      <c r="D19" s="609"/>
      <c r="E19" s="609"/>
      <c r="F19" s="609"/>
      <c r="G19" s="609"/>
      <c r="H19" s="609"/>
      <c r="I19" s="609"/>
      <c r="J19" s="609"/>
      <c r="K19" s="609"/>
      <c r="L19" s="609"/>
      <c r="M19" s="609"/>
      <c r="N19" s="609"/>
      <c r="O19" s="609" t="s">
        <v>723</v>
      </c>
      <c r="P19" s="609"/>
      <c r="Q19" s="609"/>
      <c r="R19" s="609"/>
      <c r="S19" s="609"/>
      <c r="T19" s="609"/>
      <c r="U19" s="609"/>
      <c r="V19" s="609"/>
      <c r="W19" s="609"/>
      <c r="X19" s="609"/>
      <c r="Y19" s="609"/>
      <c r="Z19" s="609"/>
      <c r="AA19" s="609"/>
      <c r="AB19" s="609"/>
      <c r="AD19" s="607"/>
      <c r="AE19" s="616"/>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31"/>
    </row>
    <row r="20" spans="1:56" ht="60" customHeight="1">
      <c r="A20" s="608" t="s">
        <v>867</v>
      </c>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D20" s="607"/>
      <c r="AE20" s="617"/>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32"/>
    </row>
    <row r="21" spans="1:56" ht="127.5" customHeight="1">
      <c r="AD21" s="607"/>
      <c r="AE21" s="618"/>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33"/>
      <c r="BD21" s="637" t="s">
        <v>1071</v>
      </c>
    </row>
    <row r="22" spans="1:56" ht="15" customHeight="1">
      <c r="A22" s="605" t="s">
        <v>98</v>
      </c>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c r="BA22" s="605"/>
      <c r="BB22" s="605"/>
    </row>
    <row r="23" spans="1:56" ht="15" customHeight="1">
      <c r="A23" s="606" t="s">
        <v>536</v>
      </c>
      <c r="B23" s="606"/>
      <c r="C23" s="606"/>
      <c r="D23" s="606"/>
      <c r="E23" s="615" t="s">
        <v>691</v>
      </c>
      <c r="F23" s="615"/>
      <c r="G23" s="615"/>
      <c r="H23" s="615"/>
      <c r="I23" s="615"/>
      <c r="J23" s="615"/>
      <c r="K23" s="615"/>
      <c r="L23" s="615"/>
      <c r="M23" s="615"/>
      <c r="N23" s="615"/>
      <c r="O23" s="606" t="s">
        <v>654</v>
      </c>
      <c r="P23" s="606"/>
      <c r="Q23" s="606"/>
      <c r="R23" s="606"/>
      <c r="S23" s="606"/>
      <c r="T23" s="606"/>
      <c r="U23" s="606"/>
      <c r="V23" s="609"/>
      <c r="W23" s="609"/>
      <c r="X23" s="609"/>
      <c r="Y23" s="609"/>
      <c r="Z23" s="609"/>
      <c r="AA23" s="609"/>
      <c r="AB23" s="609"/>
      <c r="AC23" s="606" t="s">
        <v>680</v>
      </c>
      <c r="AD23" s="606"/>
      <c r="AE23" s="606"/>
      <c r="AF23" s="606"/>
      <c r="AG23" s="606"/>
      <c r="AH23" s="606"/>
      <c r="AI23" s="606"/>
      <c r="AJ23" s="606"/>
      <c r="AK23" s="606"/>
      <c r="AL23" s="606"/>
      <c r="AM23" s="609"/>
      <c r="AN23" s="609"/>
      <c r="AO23" s="609"/>
      <c r="AP23" s="609"/>
      <c r="AQ23" s="609"/>
      <c r="AR23" s="609"/>
      <c r="AS23" s="609"/>
      <c r="AT23" s="609"/>
      <c r="AU23" s="609"/>
      <c r="AV23" s="609"/>
      <c r="AW23" s="609"/>
      <c r="AX23" s="609"/>
      <c r="AY23" s="609"/>
      <c r="AZ23" s="609"/>
      <c r="BA23" s="609"/>
      <c r="BB23" s="609"/>
    </row>
    <row r="24" spans="1:56" ht="15" customHeight="1">
      <c r="A24" s="607">
        <v>1</v>
      </c>
      <c r="B24" s="606" t="s">
        <v>23</v>
      </c>
      <c r="C24" s="606"/>
      <c r="D24" s="606"/>
      <c r="E24" s="606"/>
      <c r="F24" s="606"/>
      <c r="G24" s="606"/>
      <c r="H24" s="606"/>
      <c r="I24" s="606"/>
      <c r="J24" s="606"/>
      <c r="K24" s="606"/>
      <c r="L24" s="606"/>
      <c r="M24" s="606"/>
      <c r="N24" s="606"/>
      <c r="O24" s="606" t="s">
        <v>159</v>
      </c>
      <c r="P24" s="606"/>
      <c r="Q24" s="606"/>
      <c r="R24" s="606"/>
      <c r="S24" s="606"/>
      <c r="T24" s="606"/>
      <c r="U24" s="606"/>
      <c r="V24" s="606"/>
      <c r="W24" s="606"/>
      <c r="X24" s="606"/>
      <c r="Y24" s="606"/>
      <c r="Z24" s="606"/>
      <c r="AA24" s="606"/>
      <c r="AB24" s="606"/>
      <c r="AC24" s="606" t="s">
        <v>265</v>
      </c>
      <c r="AD24" s="606"/>
      <c r="AE24" s="606"/>
      <c r="AF24" s="606"/>
      <c r="AG24" s="606"/>
      <c r="AH24" s="606"/>
      <c r="AI24" s="606"/>
      <c r="AJ24" s="606"/>
      <c r="AK24" s="606"/>
      <c r="AL24" s="606"/>
      <c r="AM24" s="606"/>
      <c r="AN24" s="606"/>
      <c r="AO24" s="606"/>
      <c r="AP24" s="606"/>
      <c r="AQ24" s="606"/>
      <c r="AR24" s="606"/>
      <c r="AS24" s="606"/>
      <c r="AT24" s="606"/>
      <c r="AU24" s="606"/>
      <c r="AV24" s="606"/>
      <c r="AW24" s="606"/>
      <c r="AX24" s="606"/>
      <c r="AY24" s="606"/>
      <c r="AZ24" s="606"/>
      <c r="BA24" s="606"/>
      <c r="BB24" s="606"/>
    </row>
    <row r="25" spans="1:56" ht="30" customHeight="1">
      <c r="A25" s="607"/>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35"/>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13" t="s">
        <v>716</v>
      </c>
      <c r="BA25" s="613"/>
      <c r="BB25" s="597"/>
    </row>
    <row r="27" spans="1:56" ht="15" customHeight="1">
      <c r="A27" s="634">
        <v>2</v>
      </c>
      <c r="B27" s="610" t="s">
        <v>191</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597"/>
      <c r="AW27" s="625" t="s">
        <v>183</v>
      </c>
      <c r="AX27" s="627"/>
      <c r="AY27" s="627"/>
      <c r="AZ27" s="627"/>
      <c r="BA27" s="627"/>
      <c r="BB27" s="629"/>
    </row>
    <row r="28" spans="1:56" ht="15" customHeight="1">
      <c r="A28" s="634"/>
      <c r="B28" s="606" t="s">
        <v>326</v>
      </c>
      <c r="C28" s="606"/>
      <c r="D28" s="606" t="s">
        <v>702</v>
      </c>
      <c r="E28" s="606"/>
      <c r="F28" s="606"/>
      <c r="G28" s="606"/>
      <c r="H28" s="606"/>
      <c r="I28" s="606"/>
      <c r="J28" s="606"/>
      <c r="K28" s="606"/>
      <c r="L28" s="606"/>
      <c r="M28" s="606"/>
      <c r="N28" s="606"/>
      <c r="O28" s="606" t="s">
        <v>685</v>
      </c>
      <c r="P28" s="606"/>
      <c r="Q28" s="606"/>
      <c r="R28" s="606"/>
      <c r="S28" s="606"/>
      <c r="T28" s="606"/>
      <c r="U28" s="606"/>
      <c r="V28" s="606" t="s">
        <v>705</v>
      </c>
      <c r="W28" s="606"/>
      <c r="X28" s="606"/>
      <c r="Y28" s="606"/>
      <c r="Z28" s="606"/>
      <c r="AA28" s="606"/>
      <c r="AB28" s="606"/>
      <c r="AC28" s="606" t="s">
        <v>707</v>
      </c>
      <c r="AD28" s="606"/>
      <c r="AE28" s="606"/>
      <c r="AF28" s="606"/>
      <c r="AG28" s="606"/>
      <c r="AH28" s="606"/>
      <c r="AI28" s="606"/>
      <c r="AJ28" s="606"/>
      <c r="AK28" s="606"/>
      <c r="AL28" s="606"/>
      <c r="AM28" s="606" t="s">
        <v>988</v>
      </c>
      <c r="AN28" s="606"/>
      <c r="AO28" s="606"/>
      <c r="AP28" s="606"/>
      <c r="AQ28" s="606"/>
      <c r="AR28" s="606"/>
      <c r="AS28" s="606"/>
      <c r="AT28" s="606"/>
      <c r="AU28" s="606"/>
      <c r="AV28" s="606"/>
      <c r="AW28" s="626"/>
      <c r="AX28" s="628"/>
      <c r="AY28" s="628"/>
      <c r="AZ28" s="628"/>
      <c r="BA28" s="628"/>
      <c r="BB28" s="630"/>
    </row>
    <row r="29" spans="1:56" ht="30" customHeight="1">
      <c r="A29" s="634"/>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t="s">
        <v>723</v>
      </c>
      <c r="AX29" s="609"/>
      <c r="AY29" s="609"/>
      <c r="AZ29" s="609"/>
      <c r="BA29" s="609"/>
      <c r="BB29" s="609"/>
    </row>
    <row r="30" spans="1:56" ht="30" customHeight="1">
      <c r="A30" s="634"/>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t="s">
        <v>723</v>
      </c>
      <c r="AX30" s="609"/>
      <c r="AY30" s="609"/>
      <c r="AZ30" s="609"/>
      <c r="BA30" s="609"/>
      <c r="BB30" s="609"/>
    </row>
    <row r="31" spans="1:56" ht="30" customHeight="1">
      <c r="A31" s="634"/>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t="s">
        <v>723</v>
      </c>
      <c r="AX31" s="609"/>
      <c r="AY31" s="609"/>
      <c r="AZ31" s="609"/>
      <c r="BA31" s="609"/>
      <c r="BB31" s="609"/>
    </row>
    <row r="32" spans="1:56" ht="30" customHeight="1">
      <c r="A32" s="634"/>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t="s">
        <v>723</v>
      </c>
      <c r="AX32" s="609"/>
      <c r="AY32" s="609"/>
      <c r="AZ32" s="609"/>
      <c r="BA32" s="609"/>
      <c r="BB32" s="609"/>
    </row>
    <row r="33" spans="1:56" ht="30" customHeight="1">
      <c r="A33" s="634"/>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t="s">
        <v>723</v>
      </c>
      <c r="AX33" s="609"/>
      <c r="AY33" s="609"/>
      <c r="AZ33" s="609"/>
      <c r="BA33" s="609"/>
      <c r="BB33" s="609"/>
    </row>
    <row r="35" spans="1:56" ht="15" customHeight="1">
      <c r="A35" s="607">
        <v>3</v>
      </c>
      <c r="B35" s="611" t="s">
        <v>875</v>
      </c>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24"/>
      <c r="AW35" s="625" t="s">
        <v>466</v>
      </c>
      <c r="AX35" s="627"/>
      <c r="AY35" s="627"/>
      <c r="AZ35" s="627"/>
      <c r="BA35" s="627"/>
      <c r="BB35" s="629"/>
    </row>
    <row r="36" spans="1:56" ht="15" customHeight="1">
      <c r="A36" s="607"/>
      <c r="B36" s="606" t="s">
        <v>721</v>
      </c>
      <c r="C36" s="606"/>
      <c r="D36" s="606"/>
      <c r="E36" s="606"/>
      <c r="F36" s="606"/>
      <c r="G36" s="606"/>
      <c r="H36" s="606"/>
      <c r="I36" s="606"/>
      <c r="J36" s="606"/>
      <c r="K36" s="606"/>
      <c r="L36" s="606"/>
      <c r="M36" s="606"/>
      <c r="N36" s="606"/>
      <c r="O36" s="611" t="s">
        <v>657</v>
      </c>
      <c r="P36" s="614"/>
      <c r="Q36" s="614"/>
      <c r="R36" s="614"/>
      <c r="S36" s="614"/>
      <c r="T36" s="614"/>
      <c r="U36" s="614"/>
      <c r="V36" s="614"/>
      <c r="W36" s="614"/>
      <c r="X36" s="614"/>
      <c r="Y36" s="614"/>
      <c r="Z36" s="614"/>
      <c r="AA36" s="614"/>
      <c r="AB36" s="624"/>
      <c r="AC36" s="606" t="s">
        <v>920</v>
      </c>
      <c r="AD36" s="606"/>
      <c r="AE36" s="606"/>
      <c r="AF36" s="606"/>
      <c r="AG36" s="606"/>
      <c r="AH36" s="606"/>
      <c r="AI36" s="606"/>
      <c r="AJ36" s="606"/>
      <c r="AK36" s="606"/>
      <c r="AL36" s="606"/>
      <c r="AM36" s="606" t="s">
        <v>7</v>
      </c>
      <c r="AN36" s="606"/>
      <c r="AO36" s="606"/>
      <c r="AP36" s="606"/>
      <c r="AQ36" s="606"/>
      <c r="AR36" s="606"/>
      <c r="AS36" s="606"/>
      <c r="AT36" s="606"/>
      <c r="AU36" s="606"/>
      <c r="AV36" s="606"/>
      <c r="AW36" s="626"/>
      <c r="AX36" s="628"/>
      <c r="AY36" s="628"/>
      <c r="AZ36" s="628"/>
      <c r="BA36" s="628"/>
      <c r="BB36" s="630"/>
    </row>
    <row r="37" spans="1:56" ht="30" customHeight="1">
      <c r="A37" s="607"/>
      <c r="B37" s="609"/>
      <c r="C37" s="609"/>
      <c r="D37" s="609"/>
      <c r="E37" s="609"/>
      <c r="F37" s="609"/>
      <c r="G37" s="609"/>
      <c r="H37" s="609"/>
      <c r="I37" s="609"/>
      <c r="J37" s="609"/>
      <c r="K37" s="609"/>
      <c r="L37" s="609"/>
      <c r="M37" s="609"/>
      <c r="N37" s="609"/>
      <c r="O37" s="635"/>
      <c r="P37" s="622"/>
      <c r="Q37" s="622"/>
      <c r="R37" s="622"/>
      <c r="S37" s="622"/>
      <c r="T37" s="622"/>
      <c r="U37" s="622"/>
      <c r="V37" s="622"/>
      <c r="W37" s="622"/>
      <c r="X37" s="622"/>
      <c r="Y37" s="622"/>
      <c r="Z37" s="622"/>
      <c r="AA37" s="622"/>
      <c r="AB37" s="636"/>
      <c r="AC37" s="609"/>
      <c r="AD37" s="609"/>
      <c r="AE37" s="609"/>
      <c r="AF37" s="609"/>
      <c r="AG37" s="609"/>
      <c r="AH37" s="609"/>
      <c r="AI37" s="609"/>
      <c r="AJ37" s="609"/>
      <c r="AK37" s="609"/>
      <c r="AL37" s="609"/>
      <c r="AM37" s="609"/>
      <c r="AN37" s="609"/>
      <c r="AO37" s="609"/>
      <c r="AP37" s="609"/>
      <c r="AQ37" s="609"/>
      <c r="AR37" s="609"/>
      <c r="AS37" s="609"/>
      <c r="AT37" s="609"/>
      <c r="AU37" s="609"/>
      <c r="AV37" s="609"/>
      <c r="AW37" s="609" t="s">
        <v>741</v>
      </c>
      <c r="AX37" s="609"/>
      <c r="AY37" s="609"/>
      <c r="AZ37" s="609"/>
      <c r="BA37" s="609"/>
      <c r="BB37" s="609"/>
    </row>
    <row r="39" spans="1:56" ht="15" customHeight="1">
      <c r="A39" s="607">
        <v>4</v>
      </c>
      <c r="B39" s="606" t="s">
        <v>609</v>
      </c>
      <c r="C39" s="606"/>
      <c r="D39" s="606"/>
      <c r="E39" s="606"/>
      <c r="F39" s="606"/>
      <c r="G39" s="606"/>
      <c r="H39" s="606"/>
      <c r="I39" s="606"/>
      <c r="J39" s="606"/>
      <c r="K39" s="606"/>
      <c r="L39" s="606"/>
      <c r="M39" s="606"/>
      <c r="N39" s="606"/>
      <c r="O39" s="606" t="s">
        <v>711</v>
      </c>
      <c r="P39" s="606"/>
      <c r="Q39" s="606"/>
      <c r="R39" s="606"/>
      <c r="S39" s="606"/>
      <c r="T39" s="606"/>
      <c r="U39" s="606"/>
      <c r="V39" s="606"/>
      <c r="W39" s="606"/>
      <c r="X39" s="606"/>
      <c r="Y39" s="606"/>
      <c r="Z39" s="606"/>
      <c r="AA39" s="606"/>
      <c r="AB39" s="606"/>
      <c r="AD39" s="607">
        <v>5</v>
      </c>
      <c r="AE39" s="606" t="s">
        <v>470</v>
      </c>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row>
    <row r="40" spans="1:56" ht="30" customHeight="1">
      <c r="A40" s="607"/>
      <c r="B40" s="609" t="s">
        <v>448</v>
      </c>
      <c r="C40" s="609"/>
      <c r="D40" s="609"/>
      <c r="E40" s="609"/>
      <c r="F40" s="609"/>
      <c r="G40" s="609"/>
      <c r="H40" s="609"/>
      <c r="I40" s="609"/>
      <c r="J40" s="609"/>
      <c r="K40" s="609"/>
      <c r="L40" s="609"/>
      <c r="M40" s="609"/>
      <c r="N40" s="609"/>
      <c r="O40" s="609" t="s">
        <v>723</v>
      </c>
      <c r="P40" s="609"/>
      <c r="Q40" s="609"/>
      <c r="R40" s="609"/>
      <c r="S40" s="609"/>
      <c r="T40" s="609"/>
      <c r="U40" s="609"/>
      <c r="V40" s="609"/>
      <c r="W40" s="609"/>
      <c r="X40" s="609"/>
      <c r="Y40" s="609"/>
      <c r="Z40" s="609"/>
      <c r="AA40" s="609"/>
      <c r="AB40" s="609"/>
      <c r="AD40" s="607"/>
      <c r="AE40" s="616"/>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31"/>
    </row>
    <row r="41" spans="1:56" ht="60" customHeight="1">
      <c r="A41" s="608" t="s">
        <v>867</v>
      </c>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D41" s="607"/>
      <c r="AE41" s="617"/>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32"/>
    </row>
    <row r="42" spans="1:56" ht="127.5" customHeight="1">
      <c r="AD42" s="607"/>
      <c r="AE42" s="618"/>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1"/>
      <c r="BB42" s="633"/>
      <c r="BD42" s="637" t="s">
        <v>1071</v>
      </c>
    </row>
    <row r="43" spans="1:56" ht="15" customHeight="1">
      <c r="A43" s="605" t="s">
        <v>98</v>
      </c>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row>
    <row r="44" spans="1:56" ht="15" customHeight="1">
      <c r="A44" s="606" t="s">
        <v>536</v>
      </c>
      <c r="B44" s="606"/>
      <c r="C44" s="606"/>
      <c r="D44" s="606"/>
      <c r="E44" s="615" t="s">
        <v>691</v>
      </c>
      <c r="F44" s="615"/>
      <c r="G44" s="615"/>
      <c r="H44" s="615"/>
      <c r="I44" s="615"/>
      <c r="J44" s="615"/>
      <c r="K44" s="615"/>
      <c r="L44" s="615"/>
      <c r="M44" s="615"/>
      <c r="N44" s="615"/>
      <c r="O44" s="606" t="s">
        <v>654</v>
      </c>
      <c r="P44" s="606"/>
      <c r="Q44" s="606"/>
      <c r="R44" s="606"/>
      <c r="S44" s="606"/>
      <c r="T44" s="606"/>
      <c r="U44" s="606"/>
      <c r="V44" s="609"/>
      <c r="W44" s="609"/>
      <c r="X44" s="609"/>
      <c r="Y44" s="609"/>
      <c r="Z44" s="609"/>
      <c r="AA44" s="609"/>
      <c r="AB44" s="609"/>
      <c r="AC44" s="606" t="s">
        <v>680</v>
      </c>
      <c r="AD44" s="606"/>
      <c r="AE44" s="606"/>
      <c r="AF44" s="606"/>
      <c r="AG44" s="606"/>
      <c r="AH44" s="606"/>
      <c r="AI44" s="606"/>
      <c r="AJ44" s="606"/>
      <c r="AK44" s="606"/>
      <c r="AL44" s="606"/>
      <c r="AM44" s="609"/>
      <c r="AN44" s="609"/>
      <c r="AO44" s="609"/>
      <c r="AP44" s="609"/>
      <c r="AQ44" s="609"/>
      <c r="AR44" s="609"/>
      <c r="AS44" s="609"/>
      <c r="AT44" s="609"/>
      <c r="AU44" s="609"/>
      <c r="AV44" s="609"/>
      <c r="AW44" s="609"/>
      <c r="AX44" s="609"/>
      <c r="AY44" s="609"/>
      <c r="AZ44" s="609"/>
      <c r="BA44" s="609"/>
      <c r="BB44" s="609"/>
    </row>
    <row r="45" spans="1:56" ht="15" customHeight="1">
      <c r="A45" s="607">
        <v>1</v>
      </c>
      <c r="B45" s="606" t="s">
        <v>23</v>
      </c>
      <c r="C45" s="606"/>
      <c r="D45" s="606"/>
      <c r="E45" s="606"/>
      <c r="F45" s="606"/>
      <c r="G45" s="606"/>
      <c r="H45" s="606"/>
      <c r="I45" s="606"/>
      <c r="J45" s="606"/>
      <c r="K45" s="606"/>
      <c r="L45" s="606"/>
      <c r="M45" s="606"/>
      <c r="N45" s="606"/>
      <c r="O45" s="606" t="s">
        <v>159</v>
      </c>
      <c r="P45" s="606"/>
      <c r="Q45" s="606"/>
      <c r="R45" s="606"/>
      <c r="S45" s="606"/>
      <c r="T45" s="606"/>
      <c r="U45" s="606"/>
      <c r="V45" s="606"/>
      <c r="W45" s="606"/>
      <c r="X45" s="606"/>
      <c r="Y45" s="606"/>
      <c r="Z45" s="606"/>
      <c r="AA45" s="606"/>
      <c r="AB45" s="606"/>
      <c r="AC45" s="606" t="s">
        <v>265</v>
      </c>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row>
    <row r="46" spans="1:56" ht="30" customHeight="1">
      <c r="A46" s="607"/>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35"/>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613" t="s">
        <v>716</v>
      </c>
      <c r="BA46" s="613"/>
      <c r="BB46" s="597"/>
    </row>
    <row r="48" spans="1:56" ht="15" customHeight="1">
      <c r="A48" s="634">
        <v>2</v>
      </c>
      <c r="B48" s="610" t="s">
        <v>191</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597"/>
      <c r="AW48" s="625" t="s">
        <v>183</v>
      </c>
      <c r="AX48" s="627"/>
      <c r="AY48" s="627"/>
      <c r="AZ48" s="627"/>
      <c r="BA48" s="627"/>
      <c r="BB48" s="629"/>
    </row>
    <row r="49" spans="1:56" ht="15" customHeight="1">
      <c r="A49" s="634"/>
      <c r="B49" s="606" t="s">
        <v>326</v>
      </c>
      <c r="C49" s="606"/>
      <c r="D49" s="606" t="s">
        <v>702</v>
      </c>
      <c r="E49" s="606"/>
      <c r="F49" s="606"/>
      <c r="G49" s="606"/>
      <c r="H49" s="606"/>
      <c r="I49" s="606"/>
      <c r="J49" s="606"/>
      <c r="K49" s="606"/>
      <c r="L49" s="606"/>
      <c r="M49" s="606"/>
      <c r="N49" s="606"/>
      <c r="O49" s="606" t="s">
        <v>685</v>
      </c>
      <c r="P49" s="606"/>
      <c r="Q49" s="606"/>
      <c r="R49" s="606"/>
      <c r="S49" s="606"/>
      <c r="T49" s="606"/>
      <c r="U49" s="606"/>
      <c r="V49" s="606" t="s">
        <v>705</v>
      </c>
      <c r="W49" s="606"/>
      <c r="X49" s="606"/>
      <c r="Y49" s="606"/>
      <c r="Z49" s="606"/>
      <c r="AA49" s="606"/>
      <c r="AB49" s="606"/>
      <c r="AC49" s="606" t="s">
        <v>707</v>
      </c>
      <c r="AD49" s="606"/>
      <c r="AE49" s="606"/>
      <c r="AF49" s="606"/>
      <c r="AG49" s="606"/>
      <c r="AH49" s="606"/>
      <c r="AI49" s="606"/>
      <c r="AJ49" s="606"/>
      <c r="AK49" s="606"/>
      <c r="AL49" s="606"/>
      <c r="AM49" s="606" t="s">
        <v>988</v>
      </c>
      <c r="AN49" s="606"/>
      <c r="AO49" s="606"/>
      <c r="AP49" s="606"/>
      <c r="AQ49" s="606"/>
      <c r="AR49" s="606"/>
      <c r="AS49" s="606"/>
      <c r="AT49" s="606"/>
      <c r="AU49" s="606"/>
      <c r="AV49" s="606"/>
      <c r="AW49" s="626"/>
      <c r="AX49" s="628"/>
      <c r="AY49" s="628"/>
      <c r="AZ49" s="628"/>
      <c r="BA49" s="628"/>
      <c r="BB49" s="630"/>
    </row>
    <row r="50" spans="1:56" ht="30" customHeight="1">
      <c r="A50" s="634"/>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t="s">
        <v>723</v>
      </c>
      <c r="AX50" s="609"/>
      <c r="AY50" s="609"/>
      <c r="AZ50" s="609"/>
      <c r="BA50" s="609"/>
      <c r="BB50" s="609"/>
    </row>
    <row r="51" spans="1:56" ht="30" customHeight="1">
      <c r="A51" s="634"/>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t="s">
        <v>723</v>
      </c>
      <c r="AX51" s="609"/>
      <c r="AY51" s="609"/>
      <c r="AZ51" s="609"/>
      <c r="BA51" s="609"/>
      <c r="BB51" s="609"/>
    </row>
    <row r="52" spans="1:56" ht="30" customHeight="1">
      <c r="A52" s="634"/>
      <c r="B52" s="609"/>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t="s">
        <v>723</v>
      </c>
      <c r="AX52" s="609"/>
      <c r="AY52" s="609"/>
      <c r="AZ52" s="609"/>
      <c r="BA52" s="609"/>
      <c r="BB52" s="609"/>
    </row>
    <row r="53" spans="1:56" ht="30" customHeight="1">
      <c r="A53" s="634"/>
      <c r="B53" s="609"/>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t="s">
        <v>723</v>
      </c>
      <c r="AX53" s="609"/>
      <c r="AY53" s="609"/>
      <c r="AZ53" s="609"/>
      <c r="BA53" s="609"/>
      <c r="BB53" s="609"/>
    </row>
    <row r="54" spans="1:56" ht="30" customHeight="1">
      <c r="A54" s="634"/>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t="s">
        <v>723</v>
      </c>
      <c r="AX54" s="609"/>
      <c r="AY54" s="609"/>
      <c r="AZ54" s="609"/>
      <c r="BA54" s="609"/>
      <c r="BB54" s="609"/>
    </row>
    <row r="56" spans="1:56" ht="15" customHeight="1">
      <c r="A56" s="607">
        <v>3</v>
      </c>
      <c r="B56" s="611" t="s">
        <v>875</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24"/>
      <c r="AW56" s="625" t="s">
        <v>466</v>
      </c>
      <c r="AX56" s="627"/>
      <c r="AY56" s="627"/>
      <c r="AZ56" s="627"/>
      <c r="BA56" s="627"/>
      <c r="BB56" s="629"/>
    </row>
    <row r="57" spans="1:56" ht="15" customHeight="1">
      <c r="A57" s="607"/>
      <c r="B57" s="606" t="s">
        <v>721</v>
      </c>
      <c r="C57" s="606"/>
      <c r="D57" s="606"/>
      <c r="E57" s="606"/>
      <c r="F57" s="606"/>
      <c r="G57" s="606"/>
      <c r="H57" s="606"/>
      <c r="I57" s="606"/>
      <c r="J57" s="606"/>
      <c r="K57" s="606"/>
      <c r="L57" s="606"/>
      <c r="M57" s="606"/>
      <c r="N57" s="606"/>
      <c r="O57" s="611" t="s">
        <v>657</v>
      </c>
      <c r="P57" s="614"/>
      <c r="Q57" s="614"/>
      <c r="R57" s="614"/>
      <c r="S57" s="614"/>
      <c r="T57" s="614"/>
      <c r="U57" s="614"/>
      <c r="V57" s="614"/>
      <c r="W57" s="614"/>
      <c r="X57" s="614"/>
      <c r="Y57" s="614"/>
      <c r="Z57" s="614"/>
      <c r="AA57" s="614"/>
      <c r="AB57" s="624"/>
      <c r="AC57" s="606" t="s">
        <v>920</v>
      </c>
      <c r="AD57" s="606"/>
      <c r="AE57" s="606"/>
      <c r="AF57" s="606"/>
      <c r="AG57" s="606"/>
      <c r="AH57" s="606"/>
      <c r="AI57" s="606"/>
      <c r="AJ57" s="606"/>
      <c r="AK57" s="606"/>
      <c r="AL57" s="606"/>
      <c r="AM57" s="606" t="s">
        <v>7</v>
      </c>
      <c r="AN57" s="606"/>
      <c r="AO57" s="606"/>
      <c r="AP57" s="606"/>
      <c r="AQ57" s="606"/>
      <c r="AR57" s="606"/>
      <c r="AS57" s="606"/>
      <c r="AT57" s="606"/>
      <c r="AU57" s="606"/>
      <c r="AV57" s="606"/>
      <c r="AW57" s="626"/>
      <c r="AX57" s="628"/>
      <c r="AY57" s="628"/>
      <c r="AZ57" s="628"/>
      <c r="BA57" s="628"/>
      <c r="BB57" s="630"/>
    </row>
    <row r="58" spans="1:56" ht="30" customHeight="1">
      <c r="A58" s="607"/>
      <c r="B58" s="609"/>
      <c r="C58" s="609"/>
      <c r="D58" s="609"/>
      <c r="E58" s="609"/>
      <c r="F58" s="609"/>
      <c r="G58" s="609"/>
      <c r="H58" s="609"/>
      <c r="I58" s="609"/>
      <c r="J58" s="609"/>
      <c r="K58" s="609"/>
      <c r="L58" s="609"/>
      <c r="M58" s="609"/>
      <c r="N58" s="609"/>
      <c r="O58" s="635"/>
      <c r="P58" s="622"/>
      <c r="Q58" s="622"/>
      <c r="R58" s="622"/>
      <c r="S58" s="622"/>
      <c r="T58" s="622"/>
      <c r="U58" s="622"/>
      <c r="V58" s="622"/>
      <c r="W58" s="622"/>
      <c r="X58" s="622"/>
      <c r="Y58" s="622"/>
      <c r="Z58" s="622"/>
      <c r="AA58" s="622"/>
      <c r="AB58" s="636"/>
      <c r="AC58" s="609"/>
      <c r="AD58" s="609"/>
      <c r="AE58" s="609"/>
      <c r="AF58" s="609"/>
      <c r="AG58" s="609"/>
      <c r="AH58" s="609"/>
      <c r="AI58" s="609"/>
      <c r="AJ58" s="609"/>
      <c r="AK58" s="609"/>
      <c r="AL58" s="609"/>
      <c r="AM58" s="609"/>
      <c r="AN58" s="609"/>
      <c r="AO58" s="609"/>
      <c r="AP58" s="609"/>
      <c r="AQ58" s="609"/>
      <c r="AR58" s="609"/>
      <c r="AS58" s="609"/>
      <c r="AT58" s="609"/>
      <c r="AU58" s="609"/>
      <c r="AV58" s="609"/>
      <c r="AW58" s="609" t="s">
        <v>741</v>
      </c>
      <c r="AX58" s="609"/>
      <c r="AY58" s="609"/>
      <c r="AZ58" s="609"/>
      <c r="BA58" s="609"/>
      <c r="BB58" s="609"/>
    </row>
    <row r="60" spans="1:56" ht="15" customHeight="1">
      <c r="A60" s="607">
        <v>4</v>
      </c>
      <c r="B60" s="606" t="s">
        <v>609</v>
      </c>
      <c r="C60" s="606"/>
      <c r="D60" s="606"/>
      <c r="E60" s="606"/>
      <c r="F60" s="606"/>
      <c r="G60" s="606"/>
      <c r="H60" s="606"/>
      <c r="I60" s="606"/>
      <c r="J60" s="606"/>
      <c r="K60" s="606"/>
      <c r="L60" s="606"/>
      <c r="M60" s="606"/>
      <c r="N60" s="606"/>
      <c r="O60" s="606" t="s">
        <v>711</v>
      </c>
      <c r="P60" s="606"/>
      <c r="Q60" s="606"/>
      <c r="R60" s="606"/>
      <c r="S60" s="606"/>
      <c r="T60" s="606"/>
      <c r="U60" s="606"/>
      <c r="V60" s="606"/>
      <c r="W60" s="606"/>
      <c r="X60" s="606"/>
      <c r="Y60" s="606"/>
      <c r="Z60" s="606"/>
      <c r="AA60" s="606"/>
      <c r="AB60" s="606"/>
      <c r="AD60" s="607">
        <v>5</v>
      </c>
      <c r="AE60" s="606" t="s">
        <v>470</v>
      </c>
      <c r="AF60" s="606"/>
      <c r="AG60" s="606"/>
      <c r="AH60" s="606"/>
      <c r="AI60" s="606"/>
      <c r="AJ60" s="606"/>
      <c r="AK60" s="606"/>
      <c r="AL60" s="606"/>
      <c r="AM60" s="606"/>
      <c r="AN60" s="606"/>
      <c r="AO60" s="606"/>
      <c r="AP60" s="606"/>
      <c r="AQ60" s="606"/>
      <c r="AR60" s="606"/>
      <c r="AS60" s="606"/>
      <c r="AT60" s="606"/>
      <c r="AU60" s="606"/>
      <c r="AV60" s="606"/>
      <c r="AW60" s="606"/>
      <c r="AX60" s="606"/>
      <c r="AY60" s="606"/>
      <c r="AZ60" s="606"/>
      <c r="BA60" s="606"/>
      <c r="BB60" s="606"/>
    </row>
    <row r="61" spans="1:56" ht="30" customHeight="1">
      <c r="A61" s="607"/>
      <c r="B61" s="609" t="s">
        <v>448</v>
      </c>
      <c r="C61" s="609"/>
      <c r="D61" s="609"/>
      <c r="E61" s="609"/>
      <c r="F61" s="609"/>
      <c r="G61" s="609"/>
      <c r="H61" s="609"/>
      <c r="I61" s="609"/>
      <c r="J61" s="609"/>
      <c r="K61" s="609"/>
      <c r="L61" s="609"/>
      <c r="M61" s="609"/>
      <c r="N61" s="609"/>
      <c r="O61" s="609" t="s">
        <v>723</v>
      </c>
      <c r="P61" s="609"/>
      <c r="Q61" s="609"/>
      <c r="R61" s="609"/>
      <c r="S61" s="609"/>
      <c r="T61" s="609"/>
      <c r="U61" s="609"/>
      <c r="V61" s="609"/>
      <c r="W61" s="609"/>
      <c r="X61" s="609"/>
      <c r="Y61" s="609"/>
      <c r="Z61" s="609"/>
      <c r="AA61" s="609"/>
      <c r="AB61" s="609"/>
      <c r="AD61" s="607"/>
      <c r="AE61" s="616"/>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31"/>
    </row>
    <row r="62" spans="1:56" ht="60" customHeight="1">
      <c r="A62" s="608" t="s">
        <v>867</v>
      </c>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D62" s="607"/>
      <c r="AE62" s="617"/>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32"/>
    </row>
    <row r="63" spans="1:56" ht="127.5" customHeight="1">
      <c r="AD63" s="607"/>
      <c r="AE63" s="618"/>
      <c r="AF63" s="621"/>
      <c r="AG63" s="621"/>
      <c r="AH63" s="621"/>
      <c r="AI63" s="621"/>
      <c r="AJ63" s="621"/>
      <c r="AK63" s="621"/>
      <c r="AL63" s="621"/>
      <c r="AM63" s="621"/>
      <c r="AN63" s="621"/>
      <c r="AO63" s="621"/>
      <c r="AP63" s="621"/>
      <c r="AQ63" s="621"/>
      <c r="AR63" s="621"/>
      <c r="AS63" s="621"/>
      <c r="AT63" s="621"/>
      <c r="AU63" s="621"/>
      <c r="AV63" s="621"/>
      <c r="AW63" s="621"/>
      <c r="AX63" s="621"/>
      <c r="AY63" s="621"/>
      <c r="AZ63" s="621"/>
      <c r="BA63" s="621"/>
      <c r="BB63" s="633"/>
      <c r="BD63" s="637" t="s">
        <v>1071</v>
      </c>
    </row>
    <row r="64" spans="1:56" ht="15" customHeight="1">
      <c r="A64" s="605" t="s">
        <v>98</v>
      </c>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row>
    <row r="65" spans="1:54" ht="15" customHeight="1">
      <c r="A65" s="606" t="s">
        <v>536</v>
      </c>
      <c r="B65" s="606"/>
      <c r="C65" s="606"/>
      <c r="D65" s="606"/>
      <c r="E65" s="615" t="s">
        <v>691</v>
      </c>
      <c r="F65" s="615"/>
      <c r="G65" s="615"/>
      <c r="H65" s="615"/>
      <c r="I65" s="615"/>
      <c r="J65" s="615"/>
      <c r="K65" s="615"/>
      <c r="L65" s="615"/>
      <c r="M65" s="615"/>
      <c r="N65" s="615"/>
      <c r="O65" s="606" t="s">
        <v>654</v>
      </c>
      <c r="P65" s="606"/>
      <c r="Q65" s="606"/>
      <c r="R65" s="606"/>
      <c r="S65" s="606"/>
      <c r="T65" s="606"/>
      <c r="U65" s="606"/>
      <c r="V65" s="609"/>
      <c r="W65" s="609"/>
      <c r="X65" s="609"/>
      <c r="Y65" s="609"/>
      <c r="Z65" s="609"/>
      <c r="AA65" s="609"/>
      <c r="AB65" s="609"/>
      <c r="AC65" s="606" t="s">
        <v>680</v>
      </c>
      <c r="AD65" s="606"/>
      <c r="AE65" s="606"/>
      <c r="AF65" s="606"/>
      <c r="AG65" s="606"/>
      <c r="AH65" s="606"/>
      <c r="AI65" s="606"/>
      <c r="AJ65" s="606"/>
      <c r="AK65" s="606"/>
      <c r="AL65" s="606"/>
      <c r="AM65" s="609"/>
      <c r="AN65" s="609"/>
      <c r="AO65" s="609"/>
      <c r="AP65" s="609"/>
      <c r="AQ65" s="609"/>
      <c r="AR65" s="609"/>
      <c r="AS65" s="609"/>
      <c r="AT65" s="609"/>
      <c r="AU65" s="609"/>
      <c r="AV65" s="609"/>
      <c r="AW65" s="609"/>
      <c r="AX65" s="609"/>
      <c r="AY65" s="609"/>
      <c r="AZ65" s="609"/>
      <c r="BA65" s="609"/>
      <c r="BB65" s="609"/>
    </row>
    <row r="66" spans="1:54" ht="15" customHeight="1">
      <c r="A66" s="607">
        <v>1</v>
      </c>
      <c r="B66" s="606" t="s">
        <v>23</v>
      </c>
      <c r="C66" s="606"/>
      <c r="D66" s="606"/>
      <c r="E66" s="606"/>
      <c r="F66" s="606"/>
      <c r="G66" s="606"/>
      <c r="H66" s="606"/>
      <c r="I66" s="606"/>
      <c r="J66" s="606"/>
      <c r="K66" s="606"/>
      <c r="L66" s="606"/>
      <c r="M66" s="606"/>
      <c r="N66" s="606"/>
      <c r="O66" s="606" t="s">
        <v>159</v>
      </c>
      <c r="P66" s="606"/>
      <c r="Q66" s="606"/>
      <c r="R66" s="606"/>
      <c r="S66" s="606"/>
      <c r="T66" s="606"/>
      <c r="U66" s="606"/>
      <c r="V66" s="606"/>
      <c r="W66" s="606"/>
      <c r="X66" s="606"/>
      <c r="Y66" s="606"/>
      <c r="Z66" s="606"/>
      <c r="AA66" s="606"/>
      <c r="AB66" s="606"/>
      <c r="AC66" s="606" t="s">
        <v>265</v>
      </c>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row>
    <row r="67" spans="1:54" ht="30" customHeight="1">
      <c r="A67" s="607"/>
      <c r="B67" s="609"/>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35"/>
      <c r="AD67" s="622"/>
      <c r="AE67" s="622"/>
      <c r="AF67" s="622"/>
      <c r="AG67" s="622"/>
      <c r="AH67" s="622"/>
      <c r="AI67" s="622"/>
      <c r="AJ67" s="622"/>
      <c r="AK67" s="622"/>
      <c r="AL67" s="622"/>
      <c r="AM67" s="622"/>
      <c r="AN67" s="622"/>
      <c r="AO67" s="622"/>
      <c r="AP67" s="622"/>
      <c r="AQ67" s="622"/>
      <c r="AR67" s="622"/>
      <c r="AS67" s="622"/>
      <c r="AT67" s="622"/>
      <c r="AU67" s="622"/>
      <c r="AV67" s="622"/>
      <c r="AW67" s="622"/>
      <c r="AX67" s="622"/>
      <c r="AY67" s="622"/>
      <c r="AZ67" s="613" t="s">
        <v>716</v>
      </c>
      <c r="BA67" s="613"/>
      <c r="BB67" s="597"/>
    </row>
    <row r="69" spans="1:54" ht="15" customHeight="1">
      <c r="A69" s="634">
        <v>2</v>
      </c>
      <c r="B69" s="610" t="s">
        <v>191</v>
      </c>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597"/>
      <c r="AW69" s="625" t="s">
        <v>183</v>
      </c>
      <c r="AX69" s="627"/>
      <c r="AY69" s="627"/>
      <c r="AZ69" s="627"/>
      <c r="BA69" s="627"/>
      <c r="BB69" s="629"/>
    </row>
    <row r="70" spans="1:54" ht="15" customHeight="1">
      <c r="A70" s="634"/>
      <c r="B70" s="606" t="s">
        <v>326</v>
      </c>
      <c r="C70" s="606"/>
      <c r="D70" s="606" t="s">
        <v>702</v>
      </c>
      <c r="E70" s="606"/>
      <c r="F70" s="606"/>
      <c r="G70" s="606"/>
      <c r="H70" s="606"/>
      <c r="I70" s="606"/>
      <c r="J70" s="606"/>
      <c r="K70" s="606"/>
      <c r="L70" s="606"/>
      <c r="M70" s="606"/>
      <c r="N70" s="606"/>
      <c r="O70" s="606" t="s">
        <v>685</v>
      </c>
      <c r="P70" s="606"/>
      <c r="Q70" s="606"/>
      <c r="R70" s="606"/>
      <c r="S70" s="606"/>
      <c r="T70" s="606"/>
      <c r="U70" s="606"/>
      <c r="V70" s="606" t="s">
        <v>705</v>
      </c>
      <c r="W70" s="606"/>
      <c r="X70" s="606"/>
      <c r="Y70" s="606"/>
      <c r="Z70" s="606"/>
      <c r="AA70" s="606"/>
      <c r="AB70" s="606"/>
      <c r="AC70" s="606" t="s">
        <v>707</v>
      </c>
      <c r="AD70" s="606"/>
      <c r="AE70" s="606"/>
      <c r="AF70" s="606"/>
      <c r="AG70" s="606"/>
      <c r="AH70" s="606"/>
      <c r="AI70" s="606"/>
      <c r="AJ70" s="606"/>
      <c r="AK70" s="606"/>
      <c r="AL70" s="606"/>
      <c r="AM70" s="606" t="s">
        <v>988</v>
      </c>
      <c r="AN70" s="606"/>
      <c r="AO70" s="606"/>
      <c r="AP70" s="606"/>
      <c r="AQ70" s="606"/>
      <c r="AR70" s="606"/>
      <c r="AS70" s="606"/>
      <c r="AT70" s="606"/>
      <c r="AU70" s="606"/>
      <c r="AV70" s="606"/>
      <c r="AW70" s="626"/>
      <c r="AX70" s="628"/>
      <c r="AY70" s="628"/>
      <c r="AZ70" s="628"/>
      <c r="BA70" s="628"/>
      <c r="BB70" s="630"/>
    </row>
    <row r="71" spans="1:54" ht="30" customHeight="1">
      <c r="A71" s="634"/>
      <c r="B71" s="609"/>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09"/>
      <c r="AW71" s="609" t="s">
        <v>723</v>
      </c>
      <c r="AX71" s="609"/>
      <c r="AY71" s="609"/>
      <c r="AZ71" s="609"/>
      <c r="BA71" s="609"/>
      <c r="BB71" s="609"/>
    </row>
    <row r="72" spans="1:54" ht="30" customHeight="1">
      <c r="A72" s="634"/>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609"/>
      <c r="AO72" s="609"/>
      <c r="AP72" s="609"/>
      <c r="AQ72" s="609"/>
      <c r="AR72" s="609"/>
      <c r="AS72" s="609"/>
      <c r="AT72" s="609"/>
      <c r="AU72" s="609"/>
      <c r="AV72" s="609"/>
      <c r="AW72" s="609" t="s">
        <v>723</v>
      </c>
      <c r="AX72" s="609"/>
      <c r="AY72" s="609"/>
      <c r="AZ72" s="609"/>
      <c r="BA72" s="609"/>
      <c r="BB72" s="609"/>
    </row>
    <row r="73" spans="1:54" ht="30" customHeight="1">
      <c r="A73" s="634"/>
      <c r="B73" s="609"/>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09"/>
      <c r="AN73" s="609"/>
      <c r="AO73" s="609"/>
      <c r="AP73" s="609"/>
      <c r="AQ73" s="609"/>
      <c r="AR73" s="609"/>
      <c r="AS73" s="609"/>
      <c r="AT73" s="609"/>
      <c r="AU73" s="609"/>
      <c r="AV73" s="609"/>
      <c r="AW73" s="609" t="s">
        <v>723</v>
      </c>
      <c r="AX73" s="609"/>
      <c r="AY73" s="609"/>
      <c r="AZ73" s="609"/>
      <c r="BA73" s="609"/>
      <c r="BB73" s="609"/>
    </row>
    <row r="74" spans="1:54" ht="30" customHeight="1">
      <c r="A74" s="634"/>
      <c r="B74" s="609"/>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09"/>
      <c r="AQ74" s="609"/>
      <c r="AR74" s="609"/>
      <c r="AS74" s="609"/>
      <c r="AT74" s="609"/>
      <c r="AU74" s="609"/>
      <c r="AV74" s="609"/>
      <c r="AW74" s="609" t="s">
        <v>723</v>
      </c>
      <c r="AX74" s="609"/>
      <c r="AY74" s="609"/>
      <c r="AZ74" s="609"/>
      <c r="BA74" s="609"/>
      <c r="BB74" s="609"/>
    </row>
    <row r="75" spans="1:54" ht="30" customHeight="1">
      <c r="A75" s="634"/>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t="s">
        <v>723</v>
      </c>
      <c r="AX75" s="609"/>
      <c r="AY75" s="609"/>
      <c r="AZ75" s="609"/>
      <c r="BA75" s="609"/>
      <c r="BB75" s="609"/>
    </row>
    <row r="77" spans="1:54" ht="15" customHeight="1">
      <c r="A77" s="607">
        <v>3</v>
      </c>
      <c r="B77" s="611" t="s">
        <v>875</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24"/>
      <c r="AW77" s="625" t="s">
        <v>466</v>
      </c>
      <c r="AX77" s="627"/>
      <c r="AY77" s="627"/>
      <c r="AZ77" s="627"/>
      <c r="BA77" s="627"/>
      <c r="BB77" s="629"/>
    </row>
    <row r="78" spans="1:54" ht="15" customHeight="1">
      <c r="A78" s="607"/>
      <c r="B78" s="606" t="s">
        <v>721</v>
      </c>
      <c r="C78" s="606"/>
      <c r="D78" s="606"/>
      <c r="E78" s="606"/>
      <c r="F78" s="606"/>
      <c r="G78" s="606"/>
      <c r="H78" s="606"/>
      <c r="I78" s="606"/>
      <c r="J78" s="606"/>
      <c r="K78" s="606"/>
      <c r="L78" s="606"/>
      <c r="M78" s="606"/>
      <c r="N78" s="606"/>
      <c r="O78" s="611" t="s">
        <v>657</v>
      </c>
      <c r="P78" s="614"/>
      <c r="Q78" s="614"/>
      <c r="R78" s="614"/>
      <c r="S78" s="614"/>
      <c r="T78" s="614"/>
      <c r="U78" s="614"/>
      <c r="V78" s="614"/>
      <c r="W78" s="614"/>
      <c r="X78" s="614"/>
      <c r="Y78" s="614"/>
      <c r="Z78" s="614"/>
      <c r="AA78" s="614"/>
      <c r="AB78" s="624"/>
      <c r="AC78" s="606" t="s">
        <v>920</v>
      </c>
      <c r="AD78" s="606"/>
      <c r="AE78" s="606"/>
      <c r="AF78" s="606"/>
      <c r="AG78" s="606"/>
      <c r="AH78" s="606"/>
      <c r="AI78" s="606"/>
      <c r="AJ78" s="606"/>
      <c r="AK78" s="606"/>
      <c r="AL78" s="606"/>
      <c r="AM78" s="606" t="s">
        <v>7</v>
      </c>
      <c r="AN78" s="606"/>
      <c r="AO78" s="606"/>
      <c r="AP78" s="606"/>
      <c r="AQ78" s="606"/>
      <c r="AR78" s="606"/>
      <c r="AS78" s="606"/>
      <c r="AT78" s="606"/>
      <c r="AU78" s="606"/>
      <c r="AV78" s="606"/>
      <c r="AW78" s="626"/>
      <c r="AX78" s="628"/>
      <c r="AY78" s="628"/>
      <c r="AZ78" s="628"/>
      <c r="BA78" s="628"/>
      <c r="BB78" s="630"/>
    </row>
    <row r="79" spans="1:54" ht="30" customHeight="1">
      <c r="A79" s="607"/>
      <c r="B79" s="609"/>
      <c r="C79" s="609"/>
      <c r="D79" s="609"/>
      <c r="E79" s="609"/>
      <c r="F79" s="609"/>
      <c r="G79" s="609"/>
      <c r="H79" s="609"/>
      <c r="I79" s="609"/>
      <c r="J79" s="609"/>
      <c r="K79" s="609"/>
      <c r="L79" s="609"/>
      <c r="M79" s="609"/>
      <c r="N79" s="609"/>
      <c r="O79" s="635"/>
      <c r="P79" s="622"/>
      <c r="Q79" s="622"/>
      <c r="R79" s="622"/>
      <c r="S79" s="622"/>
      <c r="T79" s="622"/>
      <c r="U79" s="622"/>
      <c r="V79" s="622"/>
      <c r="W79" s="622"/>
      <c r="X79" s="622"/>
      <c r="Y79" s="622"/>
      <c r="Z79" s="622"/>
      <c r="AA79" s="622"/>
      <c r="AB79" s="636"/>
      <c r="AC79" s="609"/>
      <c r="AD79" s="609"/>
      <c r="AE79" s="609"/>
      <c r="AF79" s="609"/>
      <c r="AG79" s="609"/>
      <c r="AH79" s="609"/>
      <c r="AI79" s="609"/>
      <c r="AJ79" s="609"/>
      <c r="AK79" s="609"/>
      <c r="AL79" s="609"/>
      <c r="AM79" s="609"/>
      <c r="AN79" s="609"/>
      <c r="AO79" s="609"/>
      <c r="AP79" s="609"/>
      <c r="AQ79" s="609"/>
      <c r="AR79" s="609"/>
      <c r="AS79" s="609"/>
      <c r="AT79" s="609"/>
      <c r="AU79" s="609"/>
      <c r="AV79" s="609"/>
      <c r="AW79" s="609" t="s">
        <v>741</v>
      </c>
      <c r="AX79" s="609"/>
      <c r="AY79" s="609"/>
      <c r="AZ79" s="609"/>
      <c r="BA79" s="609"/>
      <c r="BB79" s="609"/>
    </row>
    <row r="81" spans="1:56" ht="15" customHeight="1">
      <c r="A81" s="607">
        <v>4</v>
      </c>
      <c r="B81" s="606" t="s">
        <v>609</v>
      </c>
      <c r="C81" s="606"/>
      <c r="D81" s="606"/>
      <c r="E81" s="606"/>
      <c r="F81" s="606"/>
      <c r="G81" s="606"/>
      <c r="H81" s="606"/>
      <c r="I81" s="606"/>
      <c r="J81" s="606"/>
      <c r="K81" s="606"/>
      <c r="L81" s="606"/>
      <c r="M81" s="606"/>
      <c r="N81" s="606"/>
      <c r="O81" s="606" t="s">
        <v>711</v>
      </c>
      <c r="P81" s="606"/>
      <c r="Q81" s="606"/>
      <c r="R81" s="606"/>
      <c r="S81" s="606"/>
      <c r="T81" s="606"/>
      <c r="U81" s="606"/>
      <c r="V81" s="606"/>
      <c r="W81" s="606"/>
      <c r="X81" s="606"/>
      <c r="Y81" s="606"/>
      <c r="Z81" s="606"/>
      <c r="AA81" s="606"/>
      <c r="AB81" s="606"/>
      <c r="AD81" s="607">
        <v>5</v>
      </c>
      <c r="AE81" s="606" t="s">
        <v>470</v>
      </c>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row>
    <row r="82" spans="1:56" ht="30" customHeight="1">
      <c r="A82" s="607"/>
      <c r="B82" s="609" t="s">
        <v>448</v>
      </c>
      <c r="C82" s="609"/>
      <c r="D82" s="609"/>
      <c r="E82" s="609"/>
      <c r="F82" s="609"/>
      <c r="G82" s="609"/>
      <c r="H82" s="609"/>
      <c r="I82" s="609"/>
      <c r="J82" s="609"/>
      <c r="K82" s="609"/>
      <c r="L82" s="609"/>
      <c r="M82" s="609"/>
      <c r="N82" s="609"/>
      <c r="O82" s="609" t="s">
        <v>723</v>
      </c>
      <c r="P82" s="609"/>
      <c r="Q82" s="609"/>
      <c r="R82" s="609"/>
      <c r="S82" s="609"/>
      <c r="T82" s="609"/>
      <c r="U82" s="609"/>
      <c r="V82" s="609"/>
      <c r="W82" s="609"/>
      <c r="X82" s="609"/>
      <c r="Y82" s="609"/>
      <c r="Z82" s="609"/>
      <c r="AA82" s="609"/>
      <c r="AB82" s="609"/>
      <c r="AD82" s="607"/>
      <c r="AE82" s="616"/>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31"/>
    </row>
    <row r="83" spans="1:56" ht="60" customHeight="1">
      <c r="A83" s="608" t="s">
        <v>867</v>
      </c>
      <c r="B83" s="612"/>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D83" s="607"/>
      <c r="AE83" s="617"/>
      <c r="AF83" s="620"/>
      <c r="AG83" s="620"/>
      <c r="AH83" s="620"/>
      <c r="AI83" s="620"/>
      <c r="AJ83" s="620"/>
      <c r="AK83" s="620"/>
      <c r="AL83" s="620"/>
      <c r="AM83" s="620"/>
      <c r="AN83" s="620"/>
      <c r="AO83" s="620"/>
      <c r="AP83" s="620"/>
      <c r="AQ83" s="620"/>
      <c r="AR83" s="620"/>
      <c r="AS83" s="620"/>
      <c r="AT83" s="620"/>
      <c r="AU83" s="620"/>
      <c r="AV83" s="620"/>
      <c r="AW83" s="620"/>
      <c r="AX83" s="620"/>
      <c r="AY83" s="620"/>
      <c r="AZ83" s="620"/>
      <c r="BA83" s="620"/>
      <c r="BB83" s="632"/>
    </row>
    <row r="84" spans="1:56" ht="127.5" customHeight="1">
      <c r="AD84" s="607"/>
      <c r="AE84" s="618"/>
      <c r="AF84" s="621"/>
      <c r="AG84" s="621"/>
      <c r="AH84" s="621"/>
      <c r="AI84" s="621"/>
      <c r="AJ84" s="621"/>
      <c r="AK84" s="621"/>
      <c r="AL84" s="621"/>
      <c r="AM84" s="621"/>
      <c r="AN84" s="621"/>
      <c r="AO84" s="621"/>
      <c r="AP84" s="621"/>
      <c r="AQ84" s="621"/>
      <c r="AR84" s="621"/>
      <c r="AS84" s="621"/>
      <c r="AT84" s="621"/>
      <c r="AU84" s="621"/>
      <c r="AV84" s="621"/>
      <c r="AW84" s="621"/>
      <c r="AX84" s="621"/>
      <c r="AY84" s="621"/>
      <c r="AZ84" s="621"/>
      <c r="BA84" s="621"/>
      <c r="BB84" s="633"/>
      <c r="BD84" s="637" t="s">
        <v>1071</v>
      </c>
    </row>
  </sheetData>
  <mergeCells count="320">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AB15"/>
    <mergeCell ref="AC15:AL15"/>
    <mergeCell ref="AM15:AV15"/>
    <mergeCell ref="B16:N16"/>
    <mergeCell ref="O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AB36"/>
    <mergeCell ref="AC36:AL36"/>
    <mergeCell ref="AM36:AV36"/>
    <mergeCell ref="B37:N37"/>
    <mergeCell ref="O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AB57"/>
    <mergeCell ref="AC57:AL57"/>
    <mergeCell ref="AM57:AV57"/>
    <mergeCell ref="B58:N58"/>
    <mergeCell ref="O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AB78"/>
    <mergeCell ref="AC78:AL78"/>
    <mergeCell ref="AM78:AV78"/>
    <mergeCell ref="B79:N79"/>
    <mergeCell ref="O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2">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AW8:BJ9 AW29:BJ30 AW50:BJ51 AW71:BJ72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tabColor rgb="FF005AFF"/>
  </sheetPr>
  <dimension ref="A1:BB188"/>
  <sheetViews>
    <sheetView workbookViewId="0">
      <selection activeCell="S5" sqref="S5"/>
    </sheetView>
  </sheetViews>
  <sheetFormatPr defaultColWidth="2.5" defaultRowHeight="15" customHeight="1"/>
  <cols>
    <col min="1" max="16384" width="2.5" style="590"/>
  </cols>
  <sheetData>
    <row r="1" spans="1:54" ht="15" customHeight="1">
      <c r="A1" s="605" t="s">
        <v>851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row>
    <row r="2" spans="1:54" ht="15" customHeight="1">
      <c r="A2" s="606" t="s">
        <v>536</v>
      </c>
      <c r="B2" s="606"/>
      <c r="C2" s="606"/>
      <c r="D2" s="606"/>
      <c r="E2" s="615" t="s">
        <v>691</v>
      </c>
      <c r="F2" s="615"/>
      <c r="G2" s="615"/>
      <c r="H2" s="615"/>
      <c r="I2" s="615"/>
      <c r="J2" s="615"/>
      <c r="K2" s="615"/>
      <c r="L2" s="615"/>
      <c r="M2" s="615"/>
      <c r="N2" s="615"/>
      <c r="O2" s="606" t="s">
        <v>654</v>
      </c>
      <c r="P2" s="606"/>
      <c r="Q2" s="606"/>
      <c r="R2" s="606"/>
      <c r="S2" s="606"/>
      <c r="T2" s="606"/>
      <c r="U2" s="606"/>
      <c r="V2" s="609"/>
      <c r="W2" s="609"/>
      <c r="X2" s="609"/>
      <c r="Y2" s="609"/>
      <c r="Z2" s="609"/>
      <c r="AA2" s="609"/>
      <c r="AB2" s="609"/>
      <c r="AC2" s="606" t="s">
        <v>680</v>
      </c>
      <c r="AD2" s="606"/>
      <c r="AE2" s="606"/>
      <c r="AF2" s="606"/>
      <c r="AG2" s="606"/>
      <c r="AH2" s="606"/>
      <c r="AI2" s="606"/>
      <c r="AJ2" s="606"/>
      <c r="AK2" s="606"/>
      <c r="AL2" s="606"/>
      <c r="AM2" s="609"/>
      <c r="AN2" s="609"/>
      <c r="AO2" s="609"/>
      <c r="AP2" s="609"/>
      <c r="AQ2" s="609"/>
      <c r="AR2" s="609"/>
      <c r="AS2" s="609"/>
      <c r="AT2" s="609"/>
      <c r="AU2" s="609"/>
      <c r="AV2" s="609"/>
      <c r="AW2" s="609"/>
      <c r="AX2" s="609"/>
      <c r="AY2" s="609"/>
      <c r="AZ2" s="609"/>
      <c r="BA2" s="609"/>
      <c r="BB2" s="609"/>
    </row>
    <row r="3" spans="1:54" ht="15" customHeight="1">
      <c r="A3" s="607">
        <v>1</v>
      </c>
      <c r="B3" s="606" t="s">
        <v>23</v>
      </c>
      <c r="C3" s="606"/>
      <c r="D3" s="606"/>
      <c r="E3" s="606"/>
      <c r="F3" s="606"/>
      <c r="G3" s="606"/>
      <c r="H3" s="606"/>
      <c r="I3" s="606"/>
      <c r="J3" s="606"/>
      <c r="K3" s="606"/>
      <c r="L3" s="606"/>
      <c r="M3" s="606"/>
      <c r="N3" s="606"/>
      <c r="O3" s="606" t="s">
        <v>159</v>
      </c>
      <c r="P3" s="606"/>
      <c r="Q3" s="606"/>
      <c r="R3" s="606"/>
      <c r="S3" s="606"/>
      <c r="T3" s="606"/>
      <c r="U3" s="606"/>
      <c r="V3" s="606"/>
      <c r="W3" s="606"/>
      <c r="X3" s="606"/>
      <c r="Y3" s="606"/>
      <c r="Z3" s="606"/>
      <c r="AA3" s="606"/>
      <c r="AB3" s="606"/>
      <c r="AC3" s="606" t="s">
        <v>265</v>
      </c>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row>
    <row r="4" spans="1:54" ht="15" customHeight="1">
      <c r="A4" s="607"/>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35"/>
      <c r="AD4" s="622"/>
      <c r="AE4" s="622"/>
      <c r="AF4" s="622"/>
      <c r="AG4" s="622"/>
      <c r="AH4" s="622"/>
      <c r="AI4" s="622"/>
      <c r="AJ4" s="622"/>
      <c r="AK4" s="622"/>
      <c r="AL4" s="622"/>
      <c r="AM4" s="622"/>
      <c r="AN4" s="622"/>
      <c r="AO4" s="622"/>
      <c r="AP4" s="622"/>
      <c r="AQ4" s="622"/>
      <c r="AR4" s="622"/>
      <c r="AS4" s="622"/>
      <c r="AT4" s="622"/>
      <c r="AU4" s="622"/>
      <c r="AV4" s="622"/>
      <c r="AW4" s="622"/>
      <c r="AX4" s="622"/>
      <c r="AY4" s="622"/>
      <c r="AZ4" s="613" t="s">
        <v>716</v>
      </c>
      <c r="BA4" s="613"/>
      <c r="BB4" s="597"/>
    </row>
    <row r="6" spans="1:54" ht="15" customHeight="1">
      <c r="A6" s="638">
        <v>2</v>
      </c>
      <c r="B6" s="610" t="s">
        <v>856</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597"/>
      <c r="AW6" s="593" t="s">
        <v>466</v>
      </c>
      <c r="AX6" s="593"/>
      <c r="AY6" s="593"/>
      <c r="AZ6" s="593"/>
      <c r="BA6" s="593"/>
      <c r="BB6" s="593"/>
    </row>
    <row r="7" spans="1:54" ht="15" customHeight="1">
      <c r="A7" s="639"/>
      <c r="B7" s="641" t="s">
        <v>326</v>
      </c>
      <c r="C7" s="641"/>
      <c r="D7" s="641" t="s">
        <v>702</v>
      </c>
      <c r="E7" s="641"/>
      <c r="F7" s="641"/>
      <c r="G7" s="641"/>
      <c r="H7" s="641"/>
      <c r="I7" s="641"/>
      <c r="J7" s="641"/>
      <c r="K7" s="641"/>
      <c r="L7" s="641"/>
      <c r="M7" s="641"/>
      <c r="N7" s="641"/>
      <c r="O7" s="642" t="s">
        <v>1048</v>
      </c>
      <c r="P7" s="642"/>
      <c r="Q7" s="642"/>
      <c r="R7" s="642"/>
      <c r="S7" s="642"/>
      <c r="T7" s="642"/>
      <c r="U7" s="642"/>
      <c r="V7" s="641" t="s">
        <v>855</v>
      </c>
      <c r="W7" s="641"/>
      <c r="X7" s="641"/>
      <c r="Y7" s="641"/>
      <c r="Z7" s="641"/>
      <c r="AA7" s="641"/>
      <c r="AB7" s="641"/>
      <c r="AC7" s="641" t="s">
        <v>1069</v>
      </c>
      <c r="AD7" s="641"/>
      <c r="AE7" s="641"/>
      <c r="AF7" s="641"/>
      <c r="AG7" s="641"/>
      <c r="AH7" s="641"/>
      <c r="AI7" s="641"/>
      <c r="AJ7" s="641"/>
      <c r="AK7" s="641" t="s">
        <v>525</v>
      </c>
      <c r="AL7" s="641"/>
      <c r="AM7" s="641"/>
      <c r="AN7" s="641"/>
      <c r="AO7" s="641" t="s">
        <v>232</v>
      </c>
      <c r="AP7" s="641"/>
      <c r="AQ7" s="641"/>
      <c r="AR7" s="641"/>
      <c r="AS7" s="641"/>
      <c r="AT7" s="641"/>
      <c r="AU7" s="641"/>
      <c r="AV7" s="641"/>
      <c r="AW7" s="593"/>
      <c r="AX7" s="593"/>
      <c r="AY7" s="593"/>
      <c r="AZ7" s="593"/>
      <c r="BA7" s="593"/>
      <c r="BB7" s="593"/>
    </row>
    <row r="8" spans="1:54" ht="3.75" customHeight="1">
      <c r="A8" s="639"/>
      <c r="B8" s="594"/>
      <c r="C8" s="594"/>
      <c r="D8" s="594"/>
      <c r="E8" s="594"/>
      <c r="F8" s="594"/>
      <c r="G8" s="594"/>
      <c r="H8" s="594"/>
      <c r="I8" s="594"/>
      <c r="J8" s="594"/>
      <c r="K8" s="594"/>
      <c r="L8" s="594"/>
      <c r="M8" s="594"/>
      <c r="N8" s="598"/>
      <c r="O8" s="625"/>
      <c r="P8" s="645"/>
      <c r="Q8" s="645"/>
      <c r="R8" s="645"/>
      <c r="S8" s="645"/>
      <c r="T8" s="645"/>
      <c r="U8" s="629"/>
      <c r="V8" s="599"/>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t="s">
        <v>723</v>
      </c>
      <c r="AX8" s="594"/>
      <c r="AY8" s="594"/>
      <c r="AZ8" s="594"/>
      <c r="BA8" s="594"/>
      <c r="BB8" s="594"/>
    </row>
    <row r="9" spans="1:54" ht="15" customHeight="1">
      <c r="A9" s="639"/>
      <c r="B9" s="594"/>
      <c r="C9" s="594"/>
      <c r="D9" s="594"/>
      <c r="E9" s="594"/>
      <c r="F9" s="594"/>
      <c r="G9" s="594"/>
      <c r="H9" s="594"/>
      <c r="I9" s="594"/>
      <c r="J9" s="594"/>
      <c r="K9" s="594"/>
      <c r="L9" s="594"/>
      <c r="M9" s="594"/>
      <c r="N9" s="594"/>
      <c r="O9" s="643" t="s">
        <v>584</v>
      </c>
      <c r="P9" s="643"/>
      <c r="Q9" s="643"/>
      <c r="R9" s="643"/>
      <c r="S9" s="644"/>
      <c r="T9" s="594"/>
      <c r="U9" s="648"/>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row>
    <row r="10" spans="1:54" ht="3.75" customHeight="1">
      <c r="A10" s="639"/>
      <c r="B10" s="594"/>
      <c r="C10" s="594"/>
      <c r="D10" s="594"/>
      <c r="E10" s="594"/>
      <c r="F10" s="594"/>
      <c r="G10" s="594"/>
      <c r="H10" s="594"/>
      <c r="I10" s="594"/>
      <c r="J10" s="594"/>
      <c r="K10" s="594"/>
      <c r="L10" s="594"/>
      <c r="M10" s="594"/>
      <c r="N10" s="594"/>
      <c r="O10" s="644"/>
      <c r="P10" s="646"/>
      <c r="Q10" s="646"/>
      <c r="R10" s="646"/>
      <c r="S10" s="646"/>
      <c r="T10" s="646"/>
      <c r="U10" s="648"/>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row>
    <row r="11" spans="1:54" ht="15" customHeight="1">
      <c r="A11" s="639"/>
      <c r="B11" s="594"/>
      <c r="C11" s="594"/>
      <c r="D11" s="594"/>
      <c r="E11" s="594"/>
      <c r="F11" s="594"/>
      <c r="G11" s="594"/>
      <c r="H11" s="594"/>
      <c r="I11" s="594"/>
      <c r="J11" s="594"/>
      <c r="K11" s="594"/>
      <c r="L11" s="594"/>
      <c r="M11" s="594"/>
      <c r="N11" s="594"/>
      <c r="O11" s="643" t="s">
        <v>512</v>
      </c>
      <c r="P11" s="643"/>
      <c r="Q11" s="643"/>
      <c r="R11" s="643"/>
      <c r="S11" s="644"/>
      <c r="T11" s="594"/>
      <c r="U11" s="648"/>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row>
    <row r="12" spans="1:54" ht="3.75" customHeight="1">
      <c r="A12" s="639"/>
      <c r="B12" s="594"/>
      <c r="C12" s="594"/>
      <c r="D12" s="594"/>
      <c r="E12" s="594"/>
      <c r="F12" s="594"/>
      <c r="G12" s="594"/>
      <c r="H12" s="594"/>
      <c r="I12" s="594"/>
      <c r="J12" s="594"/>
      <c r="K12" s="594"/>
      <c r="L12" s="594"/>
      <c r="M12" s="594"/>
      <c r="N12" s="594"/>
      <c r="O12" s="644"/>
      <c r="P12" s="646"/>
      <c r="Q12" s="646"/>
      <c r="R12" s="646"/>
      <c r="S12" s="646"/>
      <c r="T12" s="646"/>
      <c r="U12" s="648"/>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row>
    <row r="13" spans="1:54" ht="15" customHeight="1">
      <c r="A13" s="639"/>
      <c r="B13" s="594"/>
      <c r="C13" s="594"/>
      <c r="D13" s="594"/>
      <c r="E13" s="594"/>
      <c r="F13" s="594"/>
      <c r="G13" s="594"/>
      <c r="H13" s="594"/>
      <c r="I13" s="594"/>
      <c r="J13" s="594"/>
      <c r="K13" s="594"/>
      <c r="L13" s="594"/>
      <c r="M13" s="594"/>
      <c r="N13" s="594"/>
      <c r="O13" s="643" t="s">
        <v>544</v>
      </c>
      <c r="P13" s="643"/>
      <c r="Q13" s="643"/>
      <c r="R13" s="643"/>
      <c r="S13" s="644"/>
      <c r="T13" s="594"/>
      <c r="U13" s="648"/>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row>
    <row r="14" spans="1:54" ht="3.75" customHeight="1">
      <c r="A14" s="639"/>
      <c r="B14" s="594"/>
      <c r="C14" s="594"/>
      <c r="D14" s="594"/>
      <c r="E14" s="594"/>
      <c r="F14" s="594"/>
      <c r="G14" s="594"/>
      <c r="H14" s="594"/>
      <c r="I14" s="594"/>
      <c r="J14" s="594"/>
      <c r="K14" s="594"/>
      <c r="L14" s="594"/>
      <c r="M14" s="594"/>
      <c r="N14" s="598"/>
      <c r="O14" s="626"/>
      <c r="P14" s="647"/>
      <c r="Q14" s="647"/>
      <c r="R14" s="647"/>
      <c r="S14" s="647"/>
      <c r="T14" s="647"/>
      <c r="U14" s="649"/>
      <c r="V14" s="599"/>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row>
    <row r="15" spans="1:54" ht="3.75" customHeight="1">
      <c r="A15" s="640"/>
      <c r="B15" s="594"/>
      <c r="C15" s="594"/>
      <c r="D15" s="594"/>
      <c r="E15" s="594"/>
      <c r="F15" s="594"/>
      <c r="G15" s="594"/>
      <c r="H15" s="594"/>
      <c r="I15" s="594"/>
      <c r="J15" s="594"/>
      <c r="K15" s="594"/>
      <c r="L15" s="594"/>
      <c r="M15" s="594"/>
      <c r="N15" s="598"/>
      <c r="O15" s="625"/>
      <c r="P15" s="645"/>
      <c r="Q15" s="645"/>
      <c r="R15" s="645"/>
      <c r="S15" s="645"/>
      <c r="T15" s="645"/>
      <c r="U15" s="629"/>
      <c r="V15" s="599"/>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t="s">
        <v>723</v>
      </c>
      <c r="AX15" s="594"/>
      <c r="AY15" s="594"/>
      <c r="AZ15" s="594"/>
      <c r="BA15" s="594"/>
      <c r="BB15" s="594"/>
    </row>
    <row r="16" spans="1:54" ht="15" customHeight="1">
      <c r="A16" s="640"/>
      <c r="B16" s="594"/>
      <c r="C16" s="594"/>
      <c r="D16" s="594"/>
      <c r="E16" s="594"/>
      <c r="F16" s="594"/>
      <c r="G16" s="594"/>
      <c r="H16" s="594"/>
      <c r="I16" s="594"/>
      <c r="J16" s="594"/>
      <c r="K16" s="594"/>
      <c r="L16" s="594"/>
      <c r="M16" s="594"/>
      <c r="N16" s="594"/>
      <c r="O16" s="643" t="s">
        <v>584</v>
      </c>
      <c r="P16" s="643"/>
      <c r="Q16" s="643"/>
      <c r="R16" s="643"/>
      <c r="S16" s="644"/>
      <c r="T16" s="594"/>
      <c r="U16" s="648"/>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row>
    <row r="17" spans="1:54" ht="3.75" customHeight="1">
      <c r="A17" s="640"/>
      <c r="B17" s="594"/>
      <c r="C17" s="594"/>
      <c r="D17" s="594"/>
      <c r="E17" s="594"/>
      <c r="F17" s="594"/>
      <c r="G17" s="594"/>
      <c r="H17" s="594"/>
      <c r="I17" s="594"/>
      <c r="J17" s="594"/>
      <c r="K17" s="594"/>
      <c r="L17" s="594"/>
      <c r="M17" s="594"/>
      <c r="N17" s="594"/>
      <c r="O17" s="644"/>
      <c r="P17" s="646"/>
      <c r="Q17" s="646"/>
      <c r="R17" s="646"/>
      <c r="S17" s="646"/>
      <c r="T17" s="646"/>
      <c r="U17" s="648"/>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row>
    <row r="18" spans="1:54" ht="15" customHeight="1">
      <c r="A18" s="640"/>
      <c r="B18" s="594"/>
      <c r="C18" s="594"/>
      <c r="D18" s="594"/>
      <c r="E18" s="594"/>
      <c r="F18" s="594"/>
      <c r="G18" s="594"/>
      <c r="H18" s="594"/>
      <c r="I18" s="594"/>
      <c r="J18" s="594"/>
      <c r="K18" s="594"/>
      <c r="L18" s="594"/>
      <c r="M18" s="594"/>
      <c r="N18" s="594"/>
      <c r="O18" s="643" t="s">
        <v>512</v>
      </c>
      <c r="P18" s="643"/>
      <c r="Q18" s="643"/>
      <c r="R18" s="643"/>
      <c r="S18" s="644"/>
      <c r="T18" s="594"/>
      <c r="U18" s="648"/>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row>
    <row r="19" spans="1:54" ht="3.75" customHeight="1">
      <c r="A19" s="640"/>
      <c r="B19" s="594"/>
      <c r="C19" s="594"/>
      <c r="D19" s="594"/>
      <c r="E19" s="594"/>
      <c r="F19" s="594"/>
      <c r="G19" s="594"/>
      <c r="H19" s="594"/>
      <c r="I19" s="594"/>
      <c r="J19" s="594"/>
      <c r="K19" s="594"/>
      <c r="L19" s="594"/>
      <c r="M19" s="594"/>
      <c r="N19" s="594"/>
      <c r="O19" s="644"/>
      <c r="P19" s="646"/>
      <c r="Q19" s="646"/>
      <c r="R19" s="646"/>
      <c r="S19" s="646"/>
      <c r="T19" s="646"/>
      <c r="U19" s="648"/>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row>
    <row r="20" spans="1:54" ht="15" customHeight="1">
      <c r="A20" s="640"/>
      <c r="B20" s="594"/>
      <c r="C20" s="594"/>
      <c r="D20" s="594"/>
      <c r="E20" s="594"/>
      <c r="F20" s="594"/>
      <c r="G20" s="594"/>
      <c r="H20" s="594"/>
      <c r="I20" s="594"/>
      <c r="J20" s="594"/>
      <c r="K20" s="594"/>
      <c r="L20" s="594"/>
      <c r="M20" s="594"/>
      <c r="N20" s="594"/>
      <c r="O20" s="643" t="s">
        <v>544</v>
      </c>
      <c r="P20" s="643"/>
      <c r="Q20" s="643"/>
      <c r="R20" s="643"/>
      <c r="S20" s="644"/>
      <c r="T20" s="594"/>
      <c r="U20" s="648"/>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row>
    <row r="21" spans="1:54" ht="3.75" customHeight="1">
      <c r="A21" s="640"/>
      <c r="B21" s="594"/>
      <c r="C21" s="594"/>
      <c r="D21" s="594"/>
      <c r="E21" s="594"/>
      <c r="F21" s="594"/>
      <c r="G21" s="594"/>
      <c r="H21" s="594"/>
      <c r="I21" s="594"/>
      <c r="J21" s="594"/>
      <c r="K21" s="594"/>
      <c r="L21" s="594"/>
      <c r="M21" s="594"/>
      <c r="N21" s="598"/>
      <c r="O21" s="626"/>
      <c r="P21" s="647"/>
      <c r="Q21" s="647"/>
      <c r="R21" s="647"/>
      <c r="S21" s="647"/>
      <c r="T21" s="647"/>
      <c r="U21" s="649"/>
      <c r="V21" s="599"/>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row>
    <row r="22" spans="1:54" ht="3.75" customHeight="1">
      <c r="A22" s="640"/>
      <c r="B22" s="594"/>
      <c r="C22" s="594"/>
      <c r="D22" s="594"/>
      <c r="E22" s="594"/>
      <c r="F22" s="594"/>
      <c r="G22" s="594"/>
      <c r="H22" s="594"/>
      <c r="I22" s="594"/>
      <c r="J22" s="594"/>
      <c r="K22" s="594"/>
      <c r="L22" s="594"/>
      <c r="M22" s="594"/>
      <c r="N22" s="598"/>
      <c r="O22" s="625"/>
      <c r="P22" s="645"/>
      <c r="Q22" s="645"/>
      <c r="R22" s="645"/>
      <c r="S22" s="645"/>
      <c r="T22" s="645"/>
      <c r="U22" s="629"/>
      <c r="V22" s="599"/>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t="s">
        <v>723</v>
      </c>
      <c r="AX22" s="594"/>
      <c r="AY22" s="594"/>
      <c r="AZ22" s="594"/>
      <c r="BA22" s="594"/>
      <c r="BB22" s="594"/>
    </row>
    <row r="23" spans="1:54" ht="15" customHeight="1">
      <c r="A23" s="640"/>
      <c r="B23" s="594"/>
      <c r="C23" s="594"/>
      <c r="D23" s="594"/>
      <c r="E23" s="594"/>
      <c r="F23" s="594"/>
      <c r="G23" s="594"/>
      <c r="H23" s="594"/>
      <c r="I23" s="594"/>
      <c r="J23" s="594"/>
      <c r="K23" s="594"/>
      <c r="L23" s="594"/>
      <c r="M23" s="594"/>
      <c r="N23" s="594"/>
      <c r="O23" s="643" t="s">
        <v>584</v>
      </c>
      <c r="P23" s="643"/>
      <c r="Q23" s="643"/>
      <c r="R23" s="643"/>
      <c r="S23" s="644"/>
      <c r="T23" s="594"/>
      <c r="U23" s="648"/>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row>
    <row r="24" spans="1:54" ht="3.75" customHeight="1">
      <c r="A24" s="640"/>
      <c r="B24" s="594"/>
      <c r="C24" s="594"/>
      <c r="D24" s="594"/>
      <c r="E24" s="594"/>
      <c r="F24" s="594"/>
      <c r="G24" s="594"/>
      <c r="H24" s="594"/>
      <c r="I24" s="594"/>
      <c r="J24" s="594"/>
      <c r="K24" s="594"/>
      <c r="L24" s="594"/>
      <c r="M24" s="594"/>
      <c r="N24" s="594"/>
      <c r="O24" s="644"/>
      <c r="P24" s="646"/>
      <c r="Q24" s="646"/>
      <c r="R24" s="646"/>
      <c r="S24" s="646"/>
      <c r="T24" s="646"/>
      <c r="U24" s="648"/>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row>
    <row r="25" spans="1:54" ht="15" customHeight="1">
      <c r="A25" s="640"/>
      <c r="B25" s="594"/>
      <c r="C25" s="594"/>
      <c r="D25" s="594"/>
      <c r="E25" s="594"/>
      <c r="F25" s="594"/>
      <c r="G25" s="594"/>
      <c r="H25" s="594"/>
      <c r="I25" s="594"/>
      <c r="J25" s="594"/>
      <c r="K25" s="594"/>
      <c r="L25" s="594"/>
      <c r="M25" s="594"/>
      <c r="N25" s="594"/>
      <c r="O25" s="643" t="s">
        <v>512</v>
      </c>
      <c r="P25" s="643"/>
      <c r="Q25" s="643"/>
      <c r="R25" s="643"/>
      <c r="S25" s="644"/>
      <c r="T25" s="594"/>
      <c r="U25" s="648"/>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row>
    <row r="26" spans="1:54" ht="3.75" customHeight="1">
      <c r="A26" s="640"/>
      <c r="B26" s="594"/>
      <c r="C26" s="594"/>
      <c r="D26" s="594"/>
      <c r="E26" s="594"/>
      <c r="F26" s="594"/>
      <c r="G26" s="594"/>
      <c r="H26" s="594"/>
      <c r="I26" s="594"/>
      <c r="J26" s="594"/>
      <c r="K26" s="594"/>
      <c r="L26" s="594"/>
      <c r="M26" s="594"/>
      <c r="N26" s="594"/>
      <c r="O26" s="644"/>
      <c r="P26" s="646"/>
      <c r="Q26" s="646"/>
      <c r="R26" s="646"/>
      <c r="S26" s="646"/>
      <c r="T26" s="646"/>
      <c r="U26" s="6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row>
    <row r="27" spans="1:54" ht="15" customHeight="1">
      <c r="A27" s="640"/>
      <c r="B27" s="594"/>
      <c r="C27" s="594"/>
      <c r="D27" s="594"/>
      <c r="E27" s="594"/>
      <c r="F27" s="594"/>
      <c r="G27" s="594"/>
      <c r="H27" s="594"/>
      <c r="I27" s="594"/>
      <c r="J27" s="594"/>
      <c r="K27" s="594"/>
      <c r="L27" s="594"/>
      <c r="M27" s="594"/>
      <c r="N27" s="594"/>
      <c r="O27" s="643" t="s">
        <v>544</v>
      </c>
      <c r="P27" s="643"/>
      <c r="Q27" s="643"/>
      <c r="R27" s="643"/>
      <c r="S27" s="644"/>
      <c r="T27" s="594"/>
      <c r="U27" s="6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row>
    <row r="28" spans="1:54" ht="3.75" customHeight="1">
      <c r="A28" s="640"/>
      <c r="B28" s="594"/>
      <c r="C28" s="594"/>
      <c r="D28" s="594"/>
      <c r="E28" s="594"/>
      <c r="F28" s="594"/>
      <c r="G28" s="594"/>
      <c r="H28" s="594"/>
      <c r="I28" s="594"/>
      <c r="J28" s="594"/>
      <c r="K28" s="594"/>
      <c r="L28" s="594"/>
      <c r="M28" s="594"/>
      <c r="N28" s="598"/>
      <c r="O28" s="626"/>
      <c r="P28" s="647"/>
      <c r="Q28" s="647"/>
      <c r="R28" s="647"/>
      <c r="S28" s="647"/>
      <c r="T28" s="647"/>
      <c r="U28" s="649"/>
      <c r="V28" s="599"/>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row>
    <row r="29" spans="1:54" ht="3.75" customHeight="1">
      <c r="A29" s="640"/>
      <c r="B29" s="594"/>
      <c r="C29" s="594"/>
      <c r="D29" s="594"/>
      <c r="E29" s="594"/>
      <c r="F29" s="594"/>
      <c r="G29" s="594"/>
      <c r="H29" s="594"/>
      <c r="I29" s="594"/>
      <c r="J29" s="594"/>
      <c r="K29" s="594"/>
      <c r="L29" s="594"/>
      <c r="M29" s="594"/>
      <c r="N29" s="598"/>
      <c r="O29" s="625"/>
      <c r="P29" s="645"/>
      <c r="Q29" s="645"/>
      <c r="R29" s="645"/>
      <c r="S29" s="645"/>
      <c r="T29" s="645"/>
      <c r="U29" s="629"/>
      <c r="V29" s="599"/>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t="s">
        <v>723</v>
      </c>
      <c r="AX29" s="594"/>
      <c r="AY29" s="594"/>
      <c r="AZ29" s="594"/>
      <c r="BA29" s="594"/>
      <c r="BB29" s="594"/>
    </row>
    <row r="30" spans="1:54" ht="15" customHeight="1">
      <c r="A30" s="640"/>
      <c r="B30" s="594"/>
      <c r="C30" s="594"/>
      <c r="D30" s="594"/>
      <c r="E30" s="594"/>
      <c r="F30" s="594"/>
      <c r="G30" s="594"/>
      <c r="H30" s="594"/>
      <c r="I30" s="594"/>
      <c r="J30" s="594"/>
      <c r="K30" s="594"/>
      <c r="L30" s="594"/>
      <c r="M30" s="594"/>
      <c r="N30" s="594"/>
      <c r="O30" s="643" t="s">
        <v>584</v>
      </c>
      <c r="P30" s="643"/>
      <c r="Q30" s="643"/>
      <c r="R30" s="643"/>
      <c r="S30" s="644"/>
      <c r="T30" s="594"/>
      <c r="U30" s="648"/>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row>
    <row r="31" spans="1:54" ht="3.75" customHeight="1">
      <c r="A31" s="640"/>
      <c r="B31" s="594"/>
      <c r="C31" s="594"/>
      <c r="D31" s="594"/>
      <c r="E31" s="594"/>
      <c r="F31" s="594"/>
      <c r="G31" s="594"/>
      <c r="H31" s="594"/>
      <c r="I31" s="594"/>
      <c r="J31" s="594"/>
      <c r="K31" s="594"/>
      <c r="L31" s="594"/>
      <c r="M31" s="594"/>
      <c r="N31" s="594"/>
      <c r="O31" s="644"/>
      <c r="P31" s="646"/>
      <c r="Q31" s="646"/>
      <c r="R31" s="646"/>
      <c r="S31" s="646"/>
      <c r="T31" s="646"/>
      <c r="U31" s="648"/>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row>
    <row r="32" spans="1:54" ht="15" customHeight="1">
      <c r="A32" s="640"/>
      <c r="B32" s="594"/>
      <c r="C32" s="594"/>
      <c r="D32" s="594"/>
      <c r="E32" s="594"/>
      <c r="F32" s="594"/>
      <c r="G32" s="594"/>
      <c r="H32" s="594"/>
      <c r="I32" s="594"/>
      <c r="J32" s="594"/>
      <c r="K32" s="594"/>
      <c r="L32" s="594"/>
      <c r="M32" s="594"/>
      <c r="N32" s="594"/>
      <c r="O32" s="643" t="s">
        <v>512</v>
      </c>
      <c r="P32" s="643"/>
      <c r="Q32" s="643"/>
      <c r="R32" s="643"/>
      <c r="S32" s="644"/>
      <c r="T32" s="594"/>
      <c r="U32" s="648"/>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row>
    <row r="33" spans="1:54" ht="3.75" customHeight="1">
      <c r="A33" s="640"/>
      <c r="B33" s="594"/>
      <c r="C33" s="594"/>
      <c r="D33" s="594"/>
      <c r="E33" s="594"/>
      <c r="F33" s="594"/>
      <c r="G33" s="594"/>
      <c r="H33" s="594"/>
      <c r="I33" s="594"/>
      <c r="J33" s="594"/>
      <c r="K33" s="594"/>
      <c r="L33" s="594"/>
      <c r="M33" s="594"/>
      <c r="N33" s="594"/>
      <c r="O33" s="644"/>
      <c r="P33" s="646"/>
      <c r="Q33" s="646"/>
      <c r="R33" s="646"/>
      <c r="S33" s="646"/>
      <c r="T33" s="646"/>
      <c r="U33" s="648"/>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4"/>
      <c r="BB33" s="594"/>
    </row>
    <row r="34" spans="1:54" ht="15" customHeight="1">
      <c r="A34" s="640"/>
      <c r="B34" s="594"/>
      <c r="C34" s="594"/>
      <c r="D34" s="594"/>
      <c r="E34" s="594"/>
      <c r="F34" s="594"/>
      <c r="G34" s="594"/>
      <c r="H34" s="594"/>
      <c r="I34" s="594"/>
      <c r="J34" s="594"/>
      <c r="K34" s="594"/>
      <c r="L34" s="594"/>
      <c r="M34" s="594"/>
      <c r="N34" s="594"/>
      <c r="O34" s="643" t="s">
        <v>544</v>
      </c>
      <c r="P34" s="643"/>
      <c r="Q34" s="643"/>
      <c r="R34" s="643"/>
      <c r="S34" s="644"/>
      <c r="T34" s="594"/>
      <c r="U34" s="648"/>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row>
    <row r="35" spans="1:54" ht="3.75" customHeight="1">
      <c r="A35" s="640"/>
      <c r="B35" s="594"/>
      <c r="C35" s="594"/>
      <c r="D35" s="594"/>
      <c r="E35" s="594"/>
      <c r="F35" s="594"/>
      <c r="G35" s="594"/>
      <c r="H35" s="594"/>
      <c r="I35" s="594"/>
      <c r="J35" s="594"/>
      <c r="K35" s="594"/>
      <c r="L35" s="594"/>
      <c r="M35" s="594"/>
      <c r="N35" s="598"/>
      <c r="O35" s="626"/>
      <c r="P35" s="647"/>
      <c r="Q35" s="647"/>
      <c r="R35" s="647"/>
      <c r="S35" s="647"/>
      <c r="T35" s="647"/>
      <c r="U35" s="649"/>
      <c r="V35" s="599"/>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row>
    <row r="36" spans="1:54" ht="3.75" customHeight="1">
      <c r="A36" s="640"/>
      <c r="B36" s="594"/>
      <c r="C36" s="594"/>
      <c r="D36" s="594"/>
      <c r="E36" s="594"/>
      <c r="F36" s="594"/>
      <c r="G36" s="594"/>
      <c r="H36" s="594"/>
      <c r="I36" s="594"/>
      <c r="J36" s="594"/>
      <c r="K36" s="594"/>
      <c r="L36" s="594"/>
      <c r="M36" s="594"/>
      <c r="N36" s="598"/>
      <c r="O36" s="625"/>
      <c r="P36" s="645"/>
      <c r="Q36" s="645"/>
      <c r="R36" s="645"/>
      <c r="S36" s="645"/>
      <c r="T36" s="645"/>
      <c r="U36" s="629"/>
      <c r="V36" s="599"/>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t="s">
        <v>723</v>
      </c>
      <c r="AX36" s="594"/>
      <c r="AY36" s="594"/>
      <c r="AZ36" s="594"/>
      <c r="BA36" s="594"/>
      <c r="BB36" s="594"/>
    </row>
    <row r="37" spans="1:54" ht="15" customHeight="1">
      <c r="A37" s="640"/>
      <c r="B37" s="594"/>
      <c r="C37" s="594"/>
      <c r="D37" s="594"/>
      <c r="E37" s="594"/>
      <c r="F37" s="594"/>
      <c r="G37" s="594"/>
      <c r="H37" s="594"/>
      <c r="I37" s="594"/>
      <c r="J37" s="594"/>
      <c r="K37" s="594"/>
      <c r="L37" s="594"/>
      <c r="M37" s="594"/>
      <c r="N37" s="594"/>
      <c r="O37" s="643" t="s">
        <v>584</v>
      </c>
      <c r="P37" s="643"/>
      <c r="Q37" s="643"/>
      <c r="R37" s="643"/>
      <c r="S37" s="644"/>
      <c r="T37" s="594"/>
      <c r="U37" s="648"/>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594"/>
      <c r="BA37" s="594"/>
      <c r="BB37" s="594"/>
    </row>
    <row r="38" spans="1:54" ht="3.75" customHeight="1">
      <c r="A38" s="640"/>
      <c r="B38" s="594"/>
      <c r="C38" s="594"/>
      <c r="D38" s="594"/>
      <c r="E38" s="594"/>
      <c r="F38" s="594"/>
      <c r="G38" s="594"/>
      <c r="H38" s="594"/>
      <c r="I38" s="594"/>
      <c r="J38" s="594"/>
      <c r="K38" s="594"/>
      <c r="L38" s="594"/>
      <c r="M38" s="594"/>
      <c r="N38" s="594"/>
      <c r="O38" s="644"/>
      <c r="P38" s="646"/>
      <c r="Q38" s="646"/>
      <c r="R38" s="646"/>
      <c r="S38" s="646"/>
      <c r="T38" s="646"/>
      <c r="U38" s="648"/>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row>
    <row r="39" spans="1:54" ht="15" customHeight="1">
      <c r="A39" s="640"/>
      <c r="B39" s="594"/>
      <c r="C39" s="594"/>
      <c r="D39" s="594"/>
      <c r="E39" s="594"/>
      <c r="F39" s="594"/>
      <c r="G39" s="594"/>
      <c r="H39" s="594"/>
      <c r="I39" s="594"/>
      <c r="J39" s="594"/>
      <c r="K39" s="594"/>
      <c r="L39" s="594"/>
      <c r="M39" s="594"/>
      <c r="N39" s="594"/>
      <c r="O39" s="643" t="s">
        <v>512</v>
      </c>
      <c r="P39" s="643"/>
      <c r="Q39" s="643"/>
      <c r="R39" s="643"/>
      <c r="S39" s="644"/>
      <c r="T39" s="594"/>
      <c r="U39" s="648"/>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row>
    <row r="40" spans="1:54" ht="3.75" customHeight="1">
      <c r="A40" s="640"/>
      <c r="B40" s="594"/>
      <c r="C40" s="594"/>
      <c r="D40" s="594"/>
      <c r="E40" s="594"/>
      <c r="F40" s="594"/>
      <c r="G40" s="594"/>
      <c r="H40" s="594"/>
      <c r="I40" s="594"/>
      <c r="J40" s="594"/>
      <c r="K40" s="594"/>
      <c r="L40" s="594"/>
      <c r="M40" s="594"/>
      <c r="N40" s="594"/>
      <c r="O40" s="644"/>
      <c r="P40" s="646"/>
      <c r="Q40" s="646"/>
      <c r="R40" s="646"/>
      <c r="S40" s="646"/>
      <c r="T40" s="646"/>
      <c r="U40" s="648"/>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row>
    <row r="41" spans="1:54" ht="15" customHeight="1">
      <c r="A41" s="640"/>
      <c r="B41" s="594"/>
      <c r="C41" s="594"/>
      <c r="D41" s="594"/>
      <c r="E41" s="594"/>
      <c r="F41" s="594"/>
      <c r="G41" s="594"/>
      <c r="H41" s="594"/>
      <c r="I41" s="594"/>
      <c r="J41" s="594"/>
      <c r="K41" s="594"/>
      <c r="L41" s="594"/>
      <c r="M41" s="594"/>
      <c r="N41" s="594"/>
      <c r="O41" s="643" t="s">
        <v>544</v>
      </c>
      <c r="P41" s="643"/>
      <c r="Q41" s="643"/>
      <c r="R41" s="643"/>
      <c r="S41" s="644"/>
      <c r="T41" s="594"/>
      <c r="U41" s="648"/>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row>
    <row r="42" spans="1:54" ht="3.75" customHeight="1">
      <c r="A42" s="640"/>
      <c r="B42" s="594"/>
      <c r="C42" s="594"/>
      <c r="D42" s="594"/>
      <c r="E42" s="594"/>
      <c r="F42" s="594"/>
      <c r="G42" s="594"/>
      <c r="H42" s="594"/>
      <c r="I42" s="594"/>
      <c r="J42" s="594"/>
      <c r="K42" s="594"/>
      <c r="L42" s="594"/>
      <c r="M42" s="594"/>
      <c r="N42" s="598"/>
      <c r="O42" s="626"/>
      <c r="P42" s="647"/>
      <c r="Q42" s="647"/>
      <c r="R42" s="647"/>
      <c r="S42" s="647"/>
      <c r="T42" s="647"/>
      <c r="U42" s="649"/>
      <c r="V42" s="599"/>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row>
    <row r="43" spans="1:54" ht="15" customHeight="1">
      <c r="T43" s="647"/>
    </row>
    <row r="44" spans="1:54" ht="15" customHeight="1">
      <c r="A44" s="607">
        <v>4</v>
      </c>
      <c r="B44" s="606" t="s">
        <v>609</v>
      </c>
      <c r="C44" s="606"/>
      <c r="D44" s="606"/>
      <c r="E44" s="606"/>
      <c r="F44" s="606"/>
      <c r="G44" s="606"/>
      <c r="H44" s="606"/>
      <c r="I44" s="606"/>
      <c r="J44" s="606"/>
      <c r="K44" s="606"/>
      <c r="L44" s="606"/>
      <c r="M44" s="606"/>
      <c r="N44" s="606"/>
      <c r="O44" s="606" t="s">
        <v>711</v>
      </c>
      <c r="P44" s="606"/>
      <c r="Q44" s="606"/>
      <c r="R44" s="606"/>
      <c r="S44" s="606"/>
      <c r="T44" s="606"/>
      <c r="U44" s="606"/>
      <c r="V44" s="606"/>
      <c r="W44" s="606"/>
      <c r="X44" s="606"/>
      <c r="Y44" s="606"/>
      <c r="Z44" s="606"/>
      <c r="AA44" s="606"/>
      <c r="AB44" s="606"/>
      <c r="AD44" s="607">
        <v>5</v>
      </c>
      <c r="AE44" s="606" t="s">
        <v>853</v>
      </c>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row>
    <row r="45" spans="1:54" ht="15" customHeight="1">
      <c r="A45" s="607"/>
      <c r="B45" s="609" t="s">
        <v>448</v>
      </c>
      <c r="C45" s="609"/>
      <c r="D45" s="609"/>
      <c r="E45" s="609"/>
      <c r="F45" s="609"/>
      <c r="G45" s="609"/>
      <c r="H45" s="609"/>
      <c r="I45" s="609"/>
      <c r="J45" s="609"/>
      <c r="K45" s="609"/>
      <c r="L45" s="609"/>
      <c r="M45" s="609"/>
      <c r="N45" s="609"/>
      <c r="O45" s="609" t="s">
        <v>184</v>
      </c>
      <c r="P45" s="609"/>
      <c r="Q45" s="609"/>
      <c r="R45" s="609"/>
      <c r="S45" s="609"/>
      <c r="T45" s="609"/>
      <c r="U45" s="609"/>
      <c r="V45" s="609"/>
      <c r="W45" s="609"/>
      <c r="X45" s="609"/>
      <c r="Y45" s="609"/>
      <c r="Z45" s="609"/>
      <c r="AA45" s="609"/>
      <c r="AB45" s="609"/>
      <c r="AD45" s="607"/>
      <c r="AE45" s="616"/>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31"/>
    </row>
    <row r="46" spans="1:54" ht="101.25" customHeight="1">
      <c r="A46" s="608" t="s">
        <v>921</v>
      </c>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D46" s="607"/>
      <c r="AE46" s="617"/>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32"/>
    </row>
    <row r="47" spans="1:54" ht="41.25" customHeight="1">
      <c r="AD47" s="607"/>
      <c r="AE47" s="618"/>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33"/>
    </row>
    <row r="48" spans="1:54" ht="15" customHeight="1">
      <c r="A48" s="605" t="s">
        <v>851</v>
      </c>
      <c r="B48" s="605"/>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row>
    <row r="49" spans="1:54" ht="15" customHeight="1">
      <c r="A49" s="606" t="s">
        <v>536</v>
      </c>
      <c r="B49" s="606"/>
      <c r="C49" s="606"/>
      <c r="D49" s="606"/>
      <c r="E49" s="615" t="s">
        <v>691</v>
      </c>
      <c r="F49" s="615"/>
      <c r="G49" s="615"/>
      <c r="H49" s="615"/>
      <c r="I49" s="615"/>
      <c r="J49" s="615"/>
      <c r="K49" s="615"/>
      <c r="L49" s="615"/>
      <c r="M49" s="615"/>
      <c r="N49" s="615"/>
      <c r="O49" s="606" t="s">
        <v>654</v>
      </c>
      <c r="P49" s="606"/>
      <c r="Q49" s="606"/>
      <c r="R49" s="606"/>
      <c r="S49" s="606"/>
      <c r="T49" s="606"/>
      <c r="U49" s="606"/>
      <c r="V49" s="609"/>
      <c r="W49" s="609"/>
      <c r="X49" s="609"/>
      <c r="Y49" s="609"/>
      <c r="Z49" s="609"/>
      <c r="AA49" s="609"/>
      <c r="AB49" s="609"/>
      <c r="AC49" s="606" t="s">
        <v>680</v>
      </c>
      <c r="AD49" s="606"/>
      <c r="AE49" s="606"/>
      <c r="AF49" s="606"/>
      <c r="AG49" s="606"/>
      <c r="AH49" s="606"/>
      <c r="AI49" s="606"/>
      <c r="AJ49" s="606"/>
      <c r="AK49" s="606"/>
      <c r="AL49" s="606"/>
      <c r="AM49" s="609"/>
      <c r="AN49" s="609"/>
      <c r="AO49" s="609"/>
      <c r="AP49" s="609"/>
      <c r="AQ49" s="609"/>
      <c r="AR49" s="609"/>
      <c r="AS49" s="609"/>
      <c r="AT49" s="609"/>
      <c r="AU49" s="609"/>
      <c r="AV49" s="609"/>
      <c r="AW49" s="609"/>
      <c r="AX49" s="609"/>
      <c r="AY49" s="609"/>
      <c r="AZ49" s="609"/>
      <c r="BA49" s="609"/>
      <c r="BB49" s="609"/>
    </row>
    <row r="50" spans="1:54" ht="15" customHeight="1">
      <c r="A50" s="607">
        <v>1</v>
      </c>
      <c r="B50" s="606" t="s">
        <v>23</v>
      </c>
      <c r="C50" s="606"/>
      <c r="D50" s="606"/>
      <c r="E50" s="606"/>
      <c r="F50" s="606"/>
      <c r="G50" s="606"/>
      <c r="H50" s="606"/>
      <c r="I50" s="606"/>
      <c r="J50" s="606"/>
      <c r="K50" s="606"/>
      <c r="L50" s="606"/>
      <c r="M50" s="606"/>
      <c r="N50" s="606"/>
      <c r="O50" s="606" t="s">
        <v>159</v>
      </c>
      <c r="P50" s="606"/>
      <c r="Q50" s="606"/>
      <c r="R50" s="606"/>
      <c r="S50" s="606"/>
      <c r="T50" s="606"/>
      <c r="U50" s="606"/>
      <c r="V50" s="606"/>
      <c r="W50" s="606"/>
      <c r="X50" s="606"/>
      <c r="Y50" s="606"/>
      <c r="Z50" s="606"/>
      <c r="AA50" s="606"/>
      <c r="AB50" s="606"/>
      <c r="AC50" s="606" t="s">
        <v>265</v>
      </c>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row>
    <row r="51" spans="1:54" ht="15" customHeight="1">
      <c r="A51" s="607"/>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35"/>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13" t="s">
        <v>716</v>
      </c>
      <c r="BA51" s="613"/>
      <c r="BB51" s="597"/>
    </row>
    <row r="53" spans="1:54" ht="15" customHeight="1">
      <c r="A53" s="638">
        <v>2</v>
      </c>
      <c r="B53" s="610" t="s">
        <v>856</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597"/>
      <c r="AW53" s="593" t="s">
        <v>466</v>
      </c>
      <c r="AX53" s="593"/>
      <c r="AY53" s="593"/>
      <c r="AZ53" s="593"/>
      <c r="BA53" s="593"/>
      <c r="BB53" s="593"/>
    </row>
    <row r="54" spans="1:54" ht="15" customHeight="1">
      <c r="A54" s="639"/>
      <c r="B54" s="641" t="s">
        <v>326</v>
      </c>
      <c r="C54" s="641"/>
      <c r="D54" s="641" t="s">
        <v>702</v>
      </c>
      <c r="E54" s="641"/>
      <c r="F54" s="641"/>
      <c r="G54" s="641"/>
      <c r="H54" s="641"/>
      <c r="I54" s="641"/>
      <c r="J54" s="641"/>
      <c r="K54" s="641"/>
      <c r="L54" s="641"/>
      <c r="M54" s="641"/>
      <c r="N54" s="641"/>
      <c r="O54" s="642" t="s">
        <v>1048</v>
      </c>
      <c r="P54" s="642"/>
      <c r="Q54" s="642"/>
      <c r="R54" s="642"/>
      <c r="S54" s="642"/>
      <c r="T54" s="642"/>
      <c r="U54" s="642"/>
      <c r="V54" s="641" t="s">
        <v>855</v>
      </c>
      <c r="W54" s="641"/>
      <c r="X54" s="641"/>
      <c r="Y54" s="641"/>
      <c r="Z54" s="641"/>
      <c r="AA54" s="641"/>
      <c r="AB54" s="641"/>
      <c r="AC54" s="641" t="s">
        <v>1069</v>
      </c>
      <c r="AD54" s="641"/>
      <c r="AE54" s="641"/>
      <c r="AF54" s="641"/>
      <c r="AG54" s="641"/>
      <c r="AH54" s="641"/>
      <c r="AI54" s="641"/>
      <c r="AJ54" s="641"/>
      <c r="AK54" s="641" t="s">
        <v>525</v>
      </c>
      <c r="AL54" s="641"/>
      <c r="AM54" s="641"/>
      <c r="AN54" s="641"/>
      <c r="AO54" s="641" t="s">
        <v>232</v>
      </c>
      <c r="AP54" s="641"/>
      <c r="AQ54" s="641"/>
      <c r="AR54" s="641"/>
      <c r="AS54" s="641"/>
      <c r="AT54" s="641"/>
      <c r="AU54" s="641"/>
      <c r="AV54" s="641"/>
      <c r="AW54" s="593"/>
      <c r="AX54" s="593"/>
      <c r="AY54" s="593"/>
      <c r="AZ54" s="593"/>
      <c r="BA54" s="593"/>
      <c r="BB54" s="593"/>
    </row>
    <row r="55" spans="1:54" ht="3.75" customHeight="1">
      <c r="A55" s="639"/>
      <c r="B55" s="594"/>
      <c r="C55" s="594"/>
      <c r="D55" s="594"/>
      <c r="E55" s="594"/>
      <c r="F55" s="594"/>
      <c r="G55" s="594"/>
      <c r="H55" s="594"/>
      <c r="I55" s="594"/>
      <c r="J55" s="594"/>
      <c r="K55" s="594"/>
      <c r="L55" s="594"/>
      <c r="M55" s="594"/>
      <c r="N55" s="598"/>
      <c r="O55" s="625"/>
      <c r="P55" s="645"/>
      <c r="Q55" s="645"/>
      <c r="R55" s="645"/>
      <c r="S55" s="645"/>
      <c r="T55" s="645"/>
      <c r="U55" s="629"/>
      <c r="V55" s="599"/>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t="s">
        <v>723</v>
      </c>
      <c r="AX55" s="594"/>
      <c r="AY55" s="594"/>
      <c r="AZ55" s="594"/>
      <c r="BA55" s="594"/>
      <c r="BB55" s="594"/>
    </row>
    <row r="56" spans="1:54" ht="15" customHeight="1">
      <c r="A56" s="639"/>
      <c r="B56" s="594"/>
      <c r="C56" s="594"/>
      <c r="D56" s="594"/>
      <c r="E56" s="594"/>
      <c r="F56" s="594"/>
      <c r="G56" s="594"/>
      <c r="H56" s="594"/>
      <c r="I56" s="594"/>
      <c r="J56" s="594"/>
      <c r="K56" s="594"/>
      <c r="L56" s="594"/>
      <c r="M56" s="594"/>
      <c r="N56" s="594"/>
      <c r="O56" s="643" t="s">
        <v>584</v>
      </c>
      <c r="P56" s="643"/>
      <c r="Q56" s="643"/>
      <c r="R56" s="643"/>
      <c r="S56" s="644"/>
      <c r="T56" s="594"/>
      <c r="U56" s="648"/>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row>
    <row r="57" spans="1:54" ht="3.75" customHeight="1">
      <c r="A57" s="639"/>
      <c r="B57" s="594"/>
      <c r="C57" s="594"/>
      <c r="D57" s="594"/>
      <c r="E57" s="594"/>
      <c r="F57" s="594"/>
      <c r="G57" s="594"/>
      <c r="H57" s="594"/>
      <c r="I57" s="594"/>
      <c r="J57" s="594"/>
      <c r="K57" s="594"/>
      <c r="L57" s="594"/>
      <c r="M57" s="594"/>
      <c r="N57" s="594"/>
      <c r="O57" s="644"/>
      <c r="P57" s="646"/>
      <c r="Q57" s="646"/>
      <c r="R57" s="646"/>
      <c r="S57" s="646"/>
      <c r="T57" s="646"/>
      <c r="U57" s="648"/>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row>
    <row r="58" spans="1:54" ht="15" customHeight="1">
      <c r="A58" s="639"/>
      <c r="B58" s="594"/>
      <c r="C58" s="594"/>
      <c r="D58" s="594"/>
      <c r="E58" s="594"/>
      <c r="F58" s="594"/>
      <c r="G58" s="594"/>
      <c r="H58" s="594"/>
      <c r="I58" s="594"/>
      <c r="J58" s="594"/>
      <c r="K58" s="594"/>
      <c r="L58" s="594"/>
      <c r="M58" s="594"/>
      <c r="N58" s="594"/>
      <c r="O58" s="643" t="s">
        <v>512</v>
      </c>
      <c r="P58" s="643"/>
      <c r="Q58" s="643"/>
      <c r="R58" s="643"/>
      <c r="S58" s="644"/>
      <c r="T58" s="594"/>
      <c r="U58" s="648"/>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row>
    <row r="59" spans="1:54" ht="3.75" customHeight="1">
      <c r="A59" s="639"/>
      <c r="B59" s="594"/>
      <c r="C59" s="594"/>
      <c r="D59" s="594"/>
      <c r="E59" s="594"/>
      <c r="F59" s="594"/>
      <c r="G59" s="594"/>
      <c r="H59" s="594"/>
      <c r="I59" s="594"/>
      <c r="J59" s="594"/>
      <c r="K59" s="594"/>
      <c r="L59" s="594"/>
      <c r="M59" s="594"/>
      <c r="N59" s="594"/>
      <c r="O59" s="644"/>
      <c r="P59" s="646"/>
      <c r="Q59" s="646"/>
      <c r="R59" s="646"/>
      <c r="S59" s="646"/>
      <c r="T59" s="646"/>
      <c r="U59" s="648"/>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row>
    <row r="60" spans="1:54" ht="15" customHeight="1">
      <c r="A60" s="639"/>
      <c r="B60" s="594"/>
      <c r="C60" s="594"/>
      <c r="D60" s="594"/>
      <c r="E60" s="594"/>
      <c r="F60" s="594"/>
      <c r="G60" s="594"/>
      <c r="H60" s="594"/>
      <c r="I60" s="594"/>
      <c r="J60" s="594"/>
      <c r="K60" s="594"/>
      <c r="L60" s="594"/>
      <c r="M60" s="594"/>
      <c r="N60" s="594"/>
      <c r="O60" s="643" t="s">
        <v>544</v>
      </c>
      <c r="P60" s="643"/>
      <c r="Q60" s="643"/>
      <c r="R60" s="643"/>
      <c r="S60" s="644"/>
      <c r="T60" s="594"/>
      <c r="U60" s="648"/>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row>
    <row r="61" spans="1:54" ht="3.75" customHeight="1">
      <c r="A61" s="639"/>
      <c r="B61" s="594"/>
      <c r="C61" s="594"/>
      <c r="D61" s="594"/>
      <c r="E61" s="594"/>
      <c r="F61" s="594"/>
      <c r="G61" s="594"/>
      <c r="H61" s="594"/>
      <c r="I61" s="594"/>
      <c r="J61" s="594"/>
      <c r="K61" s="594"/>
      <c r="L61" s="594"/>
      <c r="M61" s="594"/>
      <c r="N61" s="598"/>
      <c r="O61" s="626"/>
      <c r="P61" s="647"/>
      <c r="Q61" s="647"/>
      <c r="R61" s="647"/>
      <c r="S61" s="647"/>
      <c r="T61" s="647"/>
      <c r="U61" s="649"/>
      <c r="V61" s="599"/>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row>
    <row r="62" spans="1:54" ht="3.75" customHeight="1">
      <c r="A62" s="640"/>
      <c r="B62" s="594"/>
      <c r="C62" s="594"/>
      <c r="D62" s="594"/>
      <c r="E62" s="594"/>
      <c r="F62" s="594"/>
      <c r="G62" s="594"/>
      <c r="H62" s="594"/>
      <c r="I62" s="594"/>
      <c r="J62" s="594"/>
      <c r="K62" s="594"/>
      <c r="L62" s="594"/>
      <c r="M62" s="594"/>
      <c r="N62" s="598"/>
      <c r="O62" s="625"/>
      <c r="P62" s="645"/>
      <c r="Q62" s="645"/>
      <c r="R62" s="645"/>
      <c r="S62" s="645"/>
      <c r="T62" s="645"/>
      <c r="U62" s="629"/>
      <c r="V62" s="599"/>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t="s">
        <v>723</v>
      </c>
      <c r="AX62" s="594"/>
      <c r="AY62" s="594"/>
      <c r="AZ62" s="594"/>
      <c r="BA62" s="594"/>
      <c r="BB62" s="594"/>
    </row>
    <row r="63" spans="1:54" ht="15" customHeight="1">
      <c r="A63" s="640"/>
      <c r="B63" s="594"/>
      <c r="C63" s="594"/>
      <c r="D63" s="594"/>
      <c r="E63" s="594"/>
      <c r="F63" s="594"/>
      <c r="G63" s="594"/>
      <c r="H63" s="594"/>
      <c r="I63" s="594"/>
      <c r="J63" s="594"/>
      <c r="K63" s="594"/>
      <c r="L63" s="594"/>
      <c r="M63" s="594"/>
      <c r="N63" s="594"/>
      <c r="O63" s="643" t="s">
        <v>584</v>
      </c>
      <c r="P63" s="643"/>
      <c r="Q63" s="643"/>
      <c r="R63" s="643"/>
      <c r="S63" s="644"/>
      <c r="T63" s="594"/>
      <c r="U63" s="648"/>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row>
    <row r="64" spans="1:54" ht="3.75" customHeight="1">
      <c r="A64" s="640"/>
      <c r="B64" s="594"/>
      <c r="C64" s="594"/>
      <c r="D64" s="594"/>
      <c r="E64" s="594"/>
      <c r="F64" s="594"/>
      <c r="G64" s="594"/>
      <c r="H64" s="594"/>
      <c r="I64" s="594"/>
      <c r="J64" s="594"/>
      <c r="K64" s="594"/>
      <c r="L64" s="594"/>
      <c r="M64" s="594"/>
      <c r="N64" s="594"/>
      <c r="O64" s="644"/>
      <c r="P64" s="646"/>
      <c r="Q64" s="646"/>
      <c r="R64" s="646"/>
      <c r="S64" s="646"/>
      <c r="T64" s="646"/>
      <c r="U64" s="648"/>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row>
    <row r="65" spans="1:54" ht="15" customHeight="1">
      <c r="A65" s="640"/>
      <c r="B65" s="594"/>
      <c r="C65" s="594"/>
      <c r="D65" s="594"/>
      <c r="E65" s="594"/>
      <c r="F65" s="594"/>
      <c r="G65" s="594"/>
      <c r="H65" s="594"/>
      <c r="I65" s="594"/>
      <c r="J65" s="594"/>
      <c r="K65" s="594"/>
      <c r="L65" s="594"/>
      <c r="M65" s="594"/>
      <c r="N65" s="594"/>
      <c r="O65" s="643" t="s">
        <v>512</v>
      </c>
      <c r="P65" s="643"/>
      <c r="Q65" s="643"/>
      <c r="R65" s="643"/>
      <c r="S65" s="644"/>
      <c r="T65" s="594"/>
      <c r="U65" s="648"/>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row>
    <row r="66" spans="1:54" ht="3.75" customHeight="1">
      <c r="A66" s="640"/>
      <c r="B66" s="594"/>
      <c r="C66" s="594"/>
      <c r="D66" s="594"/>
      <c r="E66" s="594"/>
      <c r="F66" s="594"/>
      <c r="G66" s="594"/>
      <c r="H66" s="594"/>
      <c r="I66" s="594"/>
      <c r="J66" s="594"/>
      <c r="K66" s="594"/>
      <c r="L66" s="594"/>
      <c r="M66" s="594"/>
      <c r="N66" s="594"/>
      <c r="O66" s="644"/>
      <c r="P66" s="646"/>
      <c r="Q66" s="646"/>
      <c r="R66" s="646"/>
      <c r="S66" s="646"/>
      <c r="T66" s="646"/>
      <c r="U66" s="648"/>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row>
    <row r="67" spans="1:54" ht="15" customHeight="1">
      <c r="A67" s="640"/>
      <c r="B67" s="594"/>
      <c r="C67" s="594"/>
      <c r="D67" s="594"/>
      <c r="E67" s="594"/>
      <c r="F67" s="594"/>
      <c r="G67" s="594"/>
      <c r="H67" s="594"/>
      <c r="I67" s="594"/>
      <c r="J67" s="594"/>
      <c r="K67" s="594"/>
      <c r="L67" s="594"/>
      <c r="M67" s="594"/>
      <c r="N67" s="594"/>
      <c r="O67" s="643" t="s">
        <v>544</v>
      </c>
      <c r="P67" s="643"/>
      <c r="Q67" s="643"/>
      <c r="R67" s="643"/>
      <c r="S67" s="644"/>
      <c r="T67" s="594"/>
      <c r="U67" s="648"/>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row>
    <row r="68" spans="1:54" ht="3.75" customHeight="1">
      <c r="A68" s="640"/>
      <c r="B68" s="594"/>
      <c r="C68" s="594"/>
      <c r="D68" s="594"/>
      <c r="E68" s="594"/>
      <c r="F68" s="594"/>
      <c r="G68" s="594"/>
      <c r="H68" s="594"/>
      <c r="I68" s="594"/>
      <c r="J68" s="594"/>
      <c r="K68" s="594"/>
      <c r="L68" s="594"/>
      <c r="M68" s="594"/>
      <c r="N68" s="598"/>
      <c r="O68" s="626"/>
      <c r="P68" s="647"/>
      <c r="Q68" s="647"/>
      <c r="R68" s="647"/>
      <c r="S68" s="647"/>
      <c r="T68" s="647"/>
      <c r="U68" s="649"/>
      <c r="V68" s="599"/>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4"/>
    </row>
    <row r="69" spans="1:54" ht="3.75" customHeight="1">
      <c r="A69" s="640"/>
      <c r="B69" s="594"/>
      <c r="C69" s="594"/>
      <c r="D69" s="594"/>
      <c r="E69" s="594"/>
      <c r="F69" s="594"/>
      <c r="G69" s="594"/>
      <c r="H69" s="594"/>
      <c r="I69" s="594"/>
      <c r="J69" s="594"/>
      <c r="K69" s="594"/>
      <c r="L69" s="594"/>
      <c r="M69" s="594"/>
      <c r="N69" s="598"/>
      <c r="O69" s="625"/>
      <c r="P69" s="645"/>
      <c r="Q69" s="645"/>
      <c r="R69" s="645"/>
      <c r="S69" s="645"/>
      <c r="T69" s="645"/>
      <c r="U69" s="629"/>
      <c r="V69" s="599"/>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t="s">
        <v>723</v>
      </c>
      <c r="AX69" s="594"/>
      <c r="AY69" s="594"/>
      <c r="AZ69" s="594"/>
      <c r="BA69" s="594"/>
      <c r="BB69" s="594"/>
    </row>
    <row r="70" spans="1:54" ht="15" customHeight="1">
      <c r="A70" s="640"/>
      <c r="B70" s="594"/>
      <c r="C70" s="594"/>
      <c r="D70" s="594"/>
      <c r="E70" s="594"/>
      <c r="F70" s="594"/>
      <c r="G70" s="594"/>
      <c r="H70" s="594"/>
      <c r="I70" s="594"/>
      <c r="J70" s="594"/>
      <c r="K70" s="594"/>
      <c r="L70" s="594"/>
      <c r="M70" s="594"/>
      <c r="N70" s="594"/>
      <c r="O70" s="643" t="s">
        <v>584</v>
      </c>
      <c r="P70" s="643"/>
      <c r="Q70" s="643"/>
      <c r="R70" s="643"/>
      <c r="S70" s="644"/>
      <c r="T70" s="594"/>
      <c r="U70" s="648"/>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4"/>
      <c r="AY70" s="594"/>
      <c r="AZ70" s="594"/>
      <c r="BA70" s="594"/>
      <c r="BB70" s="594"/>
    </row>
    <row r="71" spans="1:54" ht="3.75" customHeight="1">
      <c r="A71" s="640"/>
      <c r="B71" s="594"/>
      <c r="C71" s="594"/>
      <c r="D71" s="594"/>
      <c r="E71" s="594"/>
      <c r="F71" s="594"/>
      <c r="G71" s="594"/>
      <c r="H71" s="594"/>
      <c r="I71" s="594"/>
      <c r="J71" s="594"/>
      <c r="K71" s="594"/>
      <c r="L71" s="594"/>
      <c r="M71" s="594"/>
      <c r="N71" s="594"/>
      <c r="O71" s="644"/>
      <c r="P71" s="646"/>
      <c r="Q71" s="646"/>
      <c r="R71" s="646"/>
      <c r="S71" s="646"/>
      <c r="T71" s="646"/>
      <c r="U71" s="648"/>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4"/>
      <c r="AT71" s="594"/>
      <c r="AU71" s="594"/>
      <c r="AV71" s="594"/>
      <c r="AW71" s="594"/>
      <c r="AX71" s="594"/>
      <c r="AY71" s="594"/>
      <c r="AZ71" s="594"/>
      <c r="BA71" s="594"/>
      <c r="BB71" s="594"/>
    </row>
    <row r="72" spans="1:54" ht="15" customHeight="1">
      <c r="A72" s="640"/>
      <c r="B72" s="594"/>
      <c r="C72" s="594"/>
      <c r="D72" s="594"/>
      <c r="E72" s="594"/>
      <c r="F72" s="594"/>
      <c r="G72" s="594"/>
      <c r="H72" s="594"/>
      <c r="I72" s="594"/>
      <c r="J72" s="594"/>
      <c r="K72" s="594"/>
      <c r="L72" s="594"/>
      <c r="M72" s="594"/>
      <c r="N72" s="594"/>
      <c r="O72" s="643" t="s">
        <v>512</v>
      </c>
      <c r="P72" s="643"/>
      <c r="Q72" s="643"/>
      <c r="R72" s="643"/>
      <c r="S72" s="644"/>
      <c r="T72" s="594"/>
      <c r="U72" s="648"/>
      <c r="V72" s="594"/>
      <c r="W72" s="594"/>
      <c r="X72" s="594"/>
      <c r="Y72" s="594"/>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row>
    <row r="73" spans="1:54" ht="3.75" customHeight="1">
      <c r="A73" s="640"/>
      <c r="B73" s="594"/>
      <c r="C73" s="594"/>
      <c r="D73" s="594"/>
      <c r="E73" s="594"/>
      <c r="F73" s="594"/>
      <c r="G73" s="594"/>
      <c r="H73" s="594"/>
      <c r="I73" s="594"/>
      <c r="J73" s="594"/>
      <c r="K73" s="594"/>
      <c r="L73" s="594"/>
      <c r="M73" s="594"/>
      <c r="N73" s="594"/>
      <c r="O73" s="644"/>
      <c r="P73" s="646"/>
      <c r="Q73" s="646"/>
      <c r="R73" s="646"/>
      <c r="S73" s="646"/>
      <c r="T73" s="646"/>
      <c r="U73" s="648"/>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row>
    <row r="74" spans="1:54" ht="15" customHeight="1">
      <c r="A74" s="640"/>
      <c r="B74" s="594"/>
      <c r="C74" s="594"/>
      <c r="D74" s="594"/>
      <c r="E74" s="594"/>
      <c r="F74" s="594"/>
      <c r="G74" s="594"/>
      <c r="H74" s="594"/>
      <c r="I74" s="594"/>
      <c r="J74" s="594"/>
      <c r="K74" s="594"/>
      <c r="L74" s="594"/>
      <c r="M74" s="594"/>
      <c r="N74" s="594"/>
      <c r="O74" s="643" t="s">
        <v>544</v>
      </c>
      <c r="P74" s="643"/>
      <c r="Q74" s="643"/>
      <c r="R74" s="643"/>
      <c r="S74" s="644"/>
      <c r="T74" s="594"/>
      <c r="U74" s="648"/>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row>
    <row r="75" spans="1:54" ht="3.75" customHeight="1">
      <c r="A75" s="640"/>
      <c r="B75" s="594"/>
      <c r="C75" s="594"/>
      <c r="D75" s="594"/>
      <c r="E75" s="594"/>
      <c r="F75" s="594"/>
      <c r="G75" s="594"/>
      <c r="H75" s="594"/>
      <c r="I75" s="594"/>
      <c r="J75" s="594"/>
      <c r="K75" s="594"/>
      <c r="L75" s="594"/>
      <c r="M75" s="594"/>
      <c r="N75" s="598"/>
      <c r="O75" s="626"/>
      <c r="P75" s="647"/>
      <c r="Q75" s="647"/>
      <c r="R75" s="647"/>
      <c r="S75" s="647"/>
      <c r="T75" s="647"/>
      <c r="U75" s="649"/>
      <c r="V75" s="599"/>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row>
    <row r="76" spans="1:54" ht="3.75" customHeight="1">
      <c r="A76" s="640"/>
      <c r="B76" s="594"/>
      <c r="C76" s="594"/>
      <c r="D76" s="594"/>
      <c r="E76" s="594"/>
      <c r="F76" s="594"/>
      <c r="G76" s="594"/>
      <c r="H76" s="594"/>
      <c r="I76" s="594"/>
      <c r="J76" s="594"/>
      <c r="K76" s="594"/>
      <c r="L76" s="594"/>
      <c r="M76" s="594"/>
      <c r="N76" s="598"/>
      <c r="O76" s="625"/>
      <c r="P76" s="645"/>
      <c r="Q76" s="645"/>
      <c r="R76" s="645"/>
      <c r="S76" s="645"/>
      <c r="T76" s="645"/>
      <c r="U76" s="629"/>
      <c r="V76" s="599"/>
      <c r="W76" s="594"/>
      <c r="X76" s="594"/>
      <c r="Y76" s="594"/>
      <c r="Z76" s="594"/>
      <c r="AA76" s="594"/>
      <c r="AB76" s="594"/>
      <c r="AC76" s="594"/>
      <c r="AD76" s="594"/>
      <c r="AE76" s="594"/>
      <c r="AF76" s="594"/>
      <c r="AG76" s="594"/>
      <c r="AH76" s="594"/>
      <c r="AI76" s="594"/>
      <c r="AJ76" s="594"/>
      <c r="AK76" s="594"/>
      <c r="AL76" s="594"/>
      <c r="AM76" s="594"/>
      <c r="AN76" s="594"/>
      <c r="AO76" s="594"/>
      <c r="AP76" s="594"/>
      <c r="AQ76" s="594"/>
      <c r="AR76" s="594"/>
      <c r="AS76" s="594"/>
      <c r="AT76" s="594"/>
      <c r="AU76" s="594"/>
      <c r="AV76" s="594"/>
      <c r="AW76" s="594" t="s">
        <v>723</v>
      </c>
      <c r="AX76" s="594"/>
      <c r="AY76" s="594"/>
      <c r="AZ76" s="594"/>
      <c r="BA76" s="594"/>
      <c r="BB76" s="594"/>
    </row>
    <row r="77" spans="1:54" ht="15" customHeight="1">
      <c r="A77" s="640"/>
      <c r="B77" s="594"/>
      <c r="C77" s="594"/>
      <c r="D77" s="594"/>
      <c r="E77" s="594"/>
      <c r="F77" s="594"/>
      <c r="G77" s="594"/>
      <c r="H77" s="594"/>
      <c r="I77" s="594"/>
      <c r="J77" s="594"/>
      <c r="K77" s="594"/>
      <c r="L77" s="594"/>
      <c r="M77" s="594"/>
      <c r="N77" s="594"/>
      <c r="O77" s="643" t="s">
        <v>584</v>
      </c>
      <c r="P77" s="643"/>
      <c r="Q77" s="643"/>
      <c r="R77" s="643"/>
      <c r="S77" s="644"/>
      <c r="T77" s="594"/>
      <c r="U77" s="648"/>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row>
    <row r="78" spans="1:54" ht="3.75" customHeight="1">
      <c r="A78" s="640"/>
      <c r="B78" s="594"/>
      <c r="C78" s="594"/>
      <c r="D78" s="594"/>
      <c r="E78" s="594"/>
      <c r="F78" s="594"/>
      <c r="G78" s="594"/>
      <c r="H78" s="594"/>
      <c r="I78" s="594"/>
      <c r="J78" s="594"/>
      <c r="K78" s="594"/>
      <c r="L78" s="594"/>
      <c r="M78" s="594"/>
      <c r="N78" s="594"/>
      <c r="O78" s="644"/>
      <c r="P78" s="646"/>
      <c r="Q78" s="646"/>
      <c r="R78" s="646"/>
      <c r="S78" s="646"/>
      <c r="T78" s="646"/>
      <c r="U78" s="648"/>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row>
    <row r="79" spans="1:54" ht="15" customHeight="1">
      <c r="A79" s="640"/>
      <c r="B79" s="594"/>
      <c r="C79" s="594"/>
      <c r="D79" s="594"/>
      <c r="E79" s="594"/>
      <c r="F79" s="594"/>
      <c r="G79" s="594"/>
      <c r="H79" s="594"/>
      <c r="I79" s="594"/>
      <c r="J79" s="594"/>
      <c r="K79" s="594"/>
      <c r="L79" s="594"/>
      <c r="M79" s="594"/>
      <c r="N79" s="594"/>
      <c r="O79" s="643" t="s">
        <v>512</v>
      </c>
      <c r="P79" s="643"/>
      <c r="Q79" s="643"/>
      <c r="R79" s="643"/>
      <c r="S79" s="644"/>
      <c r="T79" s="594"/>
      <c r="U79" s="648"/>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row>
    <row r="80" spans="1:54" ht="3.75" customHeight="1">
      <c r="A80" s="640"/>
      <c r="B80" s="594"/>
      <c r="C80" s="594"/>
      <c r="D80" s="594"/>
      <c r="E80" s="594"/>
      <c r="F80" s="594"/>
      <c r="G80" s="594"/>
      <c r="H80" s="594"/>
      <c r="I80" s="594"/>
      <c r="J80" s="594"/>
      <c r="K80" s="594"/>
      <c r="L80" s="594"/>
      <c r="M80" s="594"/>
      <c r="N80" s="594"/>
      <c r="O80" s="644"/>
      <c r="P80" s="646"/>
      <c r="Q80" s="646"/>
      <c r="R80" s="646"/>
      <c r="S80" s="646"/>
      <c r="T80" s="646"/>
      <c r="U80" s="648"/>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row>
    <row r="81" spans="1:54" ht="15" customHeight="1">
      <c r="A81" s="640"/>
      <c r="B81" s="594"/>
      <c r="C81" s="594"/>
      <c r="D81" s="594"/>
      <c r="E81" s="594"/>
      <c r="F81" s="594"/>
      <c r="G81" s="594"/>
      <c r="H81" s="594"/>
      <c r="I81" s="594"/>
      <c r="J81" s="594"/>
      <c r="K81" s="594"/>
      <c r="L81" s="594"/>
      <c r="M81" s="594"/>
      <c r="N81" s="594"/>
      <c r="O81" s="643" t="s">
        <v>544</v>
      </c>
      <c r="P81" s="643"/>
      <c r="Q81" s="643"/>
      <c r="R81" s="643"/>
      <c r="S81" s="644"/>
      <c r="T81" s="594"/>
      <c r="U81" s="648"/>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row>
    <row r="82" spans="1:54" ht="3.75" customHeight="1">
      <c r="A82" s="640"/>
      <c r="B82" s="594"/>
      <c r="C82" s="594"/>
      <c r="D82" s="594"/>
      <c r="E82" s="594"/>
      <c r="F82" s="594"/>
      <c r="G82" s="594"/>
      <c r="H82" s="594"/>
      <c r="I82" s="594"/>
      <c r="J82" s="594"/>
      <c r="K82" s="594"/>
      <c r="L82" s="594"/>
      <c r="M82" s="594"/>
      <c r="N82" s="598"/>
      <c r="O82" s="626"/>
      <c r="P82" s="647"/>
      <c r="Q82" s="647"/>
      <c r="R82" s="647"/>
      <c r="S82" s="647"/>
      <c r="T82" s="647"/>
      <c r="U82" s="649"/>
      <c r="V82" s="599"/>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4"/>
      <c r="AY82" s="594"/>
      <c r="AZ82" s="594"/>
      <c r="BA82" s="594"/>
      <c r="BB82" s="594"/>
    </row>
    <row r="83" spans="1:54" ht="3.75" customHeight="1">
      <c r="A83" s="640"/>
      <c r="B83" s="594"/>
      <c r="C83" s="594"/>
      <c r="D83" s="594"/>
      <c r="E83" s="594"/>
      <c r="F83" s="594"/>
      <c r="G83" s="594"/>
      <c r="H83" s="594"/>
      <c r="I83" s="594"/>
      <c r="J83" s="594"/>
      <c r="K83" s="594"/>
      <c r="L83" s="594"/>
      <c r="M83" s="594"/>
      <c r="N83" s="598"/>
      <c r="O83" s="625"/>
      <c r="P83" s="645"/>
      <c r="Q83" s="645"/>
      <c r="R83" s="645"/>
      <c r="S83" s="645"/>
      <c r="T83" s="645"/>
      <c r="U83" s="629"/>
      <c r="V83" s="599"/>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t="s">
        <v>723</v>
      </c>
      <c r="AX83" s="594"/>
      <c r="AY83" s="594"/>
      <c r="AZ83" s="594"/>
      <c r="BA83" s="594"/>
      <c r="BB83" s="594"/>
    </row>
    <row r="84" spans="1:54" ht="15" customHeight="1">
      <c r="A84" s="640"/>
      <c r="B84" s="594"/>
      <c r="C84" s="594"/>
      <c r="D84" s="594"/>
      <c r="E84" s="594"/>
      <c r="F84" s="594"/>
      <c r="G84" s="594"/>
      <c r="H84" s="594"/>
      <c r="I84" s="594"/>
      <c r="J84" s="594"/>
      <c r="K84" s="594"/>
      <c r="L84" s="594"/>
      <c r="M84" s="594"/>
      <c r="N84" s="594"/>
      <c r="O84" s="643" t="s">
        <v>584</v>
      </c>
      <c r="P84" s="643"/>
      <c r="Q84" s="643"/>
      <c r="R84" s="643"/>
      <c r="S84" s="644"/>
      <c r="T84" s="594"/>
      <c r="U84" s="648"/>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row>
    <row r="85" spans="1:54" ht="3.75" customHeight="1">
      <c r="A85" s="640"/>
      <c r="B85" s="594"/>
      <c r="C85" s="594"/>
      <c r="D85" s="594"/>
      <c r="E85" s="594"/>
      <c r="F85" s="594"/>
      <c r="G85" s="594"/>
      <c r="H85" s="594"/>
      <c r="I85" s="594"/>
      <c r="J85" s="594"/>
      <c r="K85" s="594"/>
      <c r="L85" s="594"/>
      <c r="M85" s="594"/>
      <c r="N85" s="594"/>
      <c r="O85" s="644"/>
      <c r="P85" s="646"/>
      <c r="Q85" s="646"/>
      <c r="R85" s="646"/>
      <c r="S85" s="646"/>
      <c r="T85" s="646"/>
      <c r="U85" s="648"/>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row>
    <row r="86" spans="1:54" ht="15" customHeight="1">
      <c r="A86" s="640"/>
      <c r="B86" s="594"/>
      <c r="C86" s="594"/>
      <c r="D86" s="594"/>
      <c r="E86" s="594"/>
      <c r="F86" s="594"/>
      <c r="G86" s="594"/>
      <c r="H86" s="594"/>
      <c r="I86" s="594"/>
      <c r="J86" s="594"/>
      <c r="K86" s="594"/>
      <c r="L86" s="594"/>
      <c r="M86" s="594"/>
      <c r="N86" s="594"/>
      <c r="O86" s="643" t="s">
        <v>512</v>
      </c>
      <c r="P86" s="643"/>
      <c r="Q86" s="643"/>
      <c r="R86" s="643"/>
      <c r="S86" s="644"/>
      <c r="T86" s="594"/>
      <c r="U86" s="648"/>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row>
    <row r="87" spans="1:54" ht="3.75" customHeight="1">
      <c r="A87" s="640"/>
      <c r="B87" s="594"/>
      <c r="C87" s="594"/>
      <c r="D87" s="594"/>
      <c r="E87" s="594"/>
      <c r="F87" s="594"/>
      <c r="G87" s="594"/>
      <c r="H87" s="594"/>
      <c r="I87" s="594"/>
      <c r="J87" s="594"/>
      <c r="K87" s="594"/>
      <c r="L87" s="594"/>
      <c r="M87" s="594"/>
      <c r="N87" s="594"/>
      <c r="O87" s="644"/>
      <c r="P87" s="646"/>
      <c r="Q87" s="646"/>
      <c r="R87" s="646"/>
      <c r="S87" s="646"/>
      <c r="T87" s="646"/>
      <c r="U87" s="648"/>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row>
    <row r="88" spans="1:54" ht="15" customHeight="1">
      <c r="A88" s="640"/>
      <c r="B88" s="594"/>
      <c r="C88" s="594"/>
      <c r="D88" s="594"/>
      <c r="E88" s="594"/>
      <c r="F88" s="594"/>
      <c r="G88" s="594"/>
      <c r="H88" s="594"/>
      <c r="I88" s="594"/>
      <c r="J88" s="594"/>
      <c r="K88" s="594"/>
      <c r="L88" s="594"/>
      <c r="M88" s="594"/>
      <c r="N88" s="594"/>
      <c r="O88" s="643" t="s">
        <v>544</v>
      </c>
      <c r="P88" s="643"/>
      <c r="Q88" s="643"/>
      <c r="R88" s="643"/>
      <c r="S88" s="644"/>
      <c r="T88" s="594"/>
      <c r="U88" s="648"/>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row>
    <row r="89" spans="1:54" ht="3.75" customHeight="1">
      <c r="A89" s="640"/>
      <c r="B89" s="594"/>
      <c r="C89" s="594"/>
      <c r="D89" s="594"/>
      <c r="E89" s="594"/>
      <c r="F89" s="594"/>
      <c r="G89" s="594"/>
      <c r="H89" s="594"/>
      <c r="I89" s="594"/>
      <c r="J89" s="594"/>
      <c r="K89" s="594"/>
      <c r="L89" s="594"/>
      <c r="M89" s="594"/>
      <c r="N89" s="598"/>
      <c r="O89" s="626"/>
      <c r="P89" s="647"/>
      <c r="Q89" s="647"/>
      <c r="R89" s="647"/>
      <c r="S89" s="647"/>
      <c r="T89" s="647"/>
      <c r="U89" s="649"/>
      <c r="V89" s="599"/>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row>
    <row r="90" spans="1:54" ht="15" customHeight="1">
      <c r="T90" s="647"/>
    </row>
    <row r="91" spans="1:54" ht="15" customHeight="1">
      <c r="A91" s="607">
        <v>4</v>
      </c>
      <c r="B91" s="606" t="s">
        <v>609</v>
      </c>
      <c r="C91" s="606"/>
      <c r="D91" s="606"/>
      <c r="E91" s="606"/>
      <c r="F91" s="606"/>
      <c r="G91" s="606"/>
      <c r="H91" s="606"/>
      <c r="I91" s="606"/>
      <c r="J91" s="606"/>
      <c r="K91" s="606"/>
      <c r="L91" s="606"/>
      <c r="M91" s="606"/>
      <c r="N91" s="606"/>
      <c r="O91" s="606" t="s">
        <v>711</v>
      </c>
      <c r="P91" s="606"/>
      <c r="Q91" s="606"/>
      <c r="R91" s="606"/>
      <c r="S91" s="606"/>
      <c r="T91" s="606"/>
      <c r="U91" s="606"/>
      <c r="V91" s="606"/>
      <c r="W91" s="606"/>
      <c r="X91" s="606"/>
      <c r="Y91" s="606"/>
      <c r="Z91" s="606"/>
      <c r="AA91" s="606"/>
      <c r="AB91" s="606"/>
      <c r="AD91" s="607">
        <v>5</v>
      </c>
      <c r="AE91" s="606" t="s">
        <v>853</v>
      </c>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606"/>
    </row>
    <row r="92" spans="1:54" ht="15" customHeight="1">
      <c r="A92" s="607"/>
      <c r="B92" s="609" t="s">
        <v>448</v>
      </c>
      <c r="C92" s="609"/>
      <c r="D92" s="609"/>
      <c r="E92" s="609"/>
      <c r="F92" s="609"/>
      <c r="G92" s="609"/>
      <c r="H92" s="609"/>
      <c r="I92" s="609"/>
      <c r="J92" s="609"/>
      <c r="K92" s="609"/>
      <c r="L92" s="609"/>
      <c r="M92" s="609"/>
      <c r="N92" s="609"/>
      <c r="O92" s="609" t="s">
        <v>184</v>
      </c>
      <c r="P92" s="609"/>
      <c r="Q92" s="609"/>
      <c r="R92" s="609"/>
      <c r="S92" s="609"/>
      <c r="T92" s="609"/>
      <c r="U92" s="609"/>
      <c r="V92" s="609"/>
      <c r="W92" s="609"/>
      <c r="X92" s="609"/>
      <c r="Y92" s="609"/>
      <c r="Z92" s="609"/>
      <c r="AA92" s="609"/>
      <c r="AB92" s="609"/>
      <c r="AD92" s="607"/>
      <c r="AE92" s="616"/>
      <c r="AF92" s="619"/>
      <c r="AG92" s="619"/>
      <c r="AH92" s="619"/>
      <c r="AI92" s="619"/>
      <c r="AJ92" s="619"/>
      <c r="AK92" s="619"/>
      <c r="AL92" s="619"/>
      <c r="AM92" s="619"/>
      <c r="AN92" s="619"/>
      <c r="AO92" s="619"/>
      <c r="AP92" s="619"/>
      <c r="AQ92" s="619"/>
      <c r="AR92" s="619"/>
      <c r="AS92" s="619"/>
      <c r="AT92" s="619"/>
      <c r="AU92" s="619"/>
      <c r="AV92" s="619"/>
      <c r="AW92" s="619"/>
      <c r="AX92" s="619"/>
      <c r="AY92" s="619"/>
      <c r="AZ92" s="619"/>
      <c r="BA92" s="619"/>
      <c r="BB92" s="631"/>
    </row>
    <row r="93" spans="1:54" ht="101.25" customHeight="1">
      <c r="A93" s="608" t="s">
        <v>921</v>
      </c>
      <c r="B93" s="612"/>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D93" s="607"/>
      <c r="AE93" s="617"/>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c r="BB93" s="632"/>
    </row>
    <row r="94" spans="1:54" ht="41.25" customHeight="1">
      <c r="AD94" s="607"/>
      <c r="AE94" s="618"/>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33"/>
    </row>
    <row r="95" spans="1:54" ht="15" customHeight="1">
      <c r="A95" s="605" t="s">
        <v>851</v>
      </c>
      <c r="B95" s="605"/>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5"/>
      <c r="AX95" s="605"/>
      <c r="AY95" s="605"/>
      <c r="AZ95" s="605"/>
      <c r="BA95" s="605"/>
      <c r="BB95" s="605"/>
    </row>
    <row r="96" spans="1:54" ht="15" customHeight="1">
      <c r="A96" s="606" t="s">
        <v>536</v>
      </c>
      <c r="B96" s="606"/>
      <c r="C96" s="606"/>
      <c r="D96" s="606"/>
      <c r="E96" s="615" t="s">
        <v>691</v>
      </c>
      <c r="F96" s="615"/>
      <c r="G96" s="615"/>
      <c r="H96" s="615"/>
      <c r="I96" s="615"/>
      <c r="J96" s="615"/>
      <c r="K96" s="615"/>
      <c r="L96" s="615"/>
      <c r="M96" s="615"/>
      <c r="N96" s="615"/>
      <c r="O96" s="606" t="s">
        <v>654</v>
      </c>
      <c r="P96" s="606"/>
      <c r="Q96" s="606"/>
      <c r="R96" s="606"/>
      <c r="S96" s="606"/>
      <c r="T96" s="606"/>
      <c r="U96" s="606"/>
      <c r="V96" s="609"/>
      <c r="W96" s="609"/>
      <c r="X96" s="609"/>
      <c r="Y96" s="609"/>
      <c r="Z96" s="609"/>
      <c r="AA96" s="609"/>
      <c r="AB96" s="609"/>
      <c r="AC96" s="606" t="s">
        <v>680</v>
      </c>
      <c r="AD96" s="606"/>
      <c r="AE96" s="606"/>
      <c r="AF96" s="606"/>
      <c r="AG96" s="606"/>
      <c r="AH96" s="606"/>
      <c r="AI96" s="606"/>
      <c r="AJ96" s="606"/>
      <c r="AK96" s="606"/>
      <c r="AL96" s="606"/>
      <c r="AM96" s="609"/>
      <c r="AN96" s="609"/>
      <c r="AO96" s="609"/>
      <c r="AP96" s="609"/>
      <c r="AQ96" s="609"/>
      <c r="AR96" s="609"/>
      <c r="AS96" s="609"/>
      <c r="AT96" s="609"/>
      <c r="AU96" s="609"/>
      <c r="AV96" s="609"/>
      <c r="AW96" s="609"/>
      <c r="AX96" s="609"/>
      <c r="AY96" s="609"/>
      <c r="AZ96" s="609"/>
      <c r="BA96" s="609"/>
      <c r="BB96" s="609"/>
    </row>
    <row r="97" spans="1:54" ht="15" customHeight="1">
      <c r="A97" s="607">
        <v>1</v>
      </c>
      <c r="B97" s="606" t="s">
        <v>23</v>
      </c>
      <c r="C97" s="606"/>
      <c r="D97" s="606"/>
      <c r="E97" s="606"/>
      <c r="F97" s="606"/>
      <c r="G97" s="606"/>
      <c r="H97" s="606"/>
      <c r="I97" s="606"/>
      <c r="J97" s="606"/>
      <c r="K97" s="606"/>
      <c r="L97" s="606"/>
      <c r="M97" s="606"/>
      <c r="N97" s="606"/>
      <c r="O97" s="606" t="s">
        <v>159</v>
      </c>
      <c r="P97" s="606"/>
      <c r="Q97" s="606"/>
      <c r="R97" s="606"/>
      <c r="S97" s="606"/>
      <c r="T97" s="606"/>
      <c r="U97" s="606"/>
      <c r="V97" s="606"/>
      <c r="W97" s="606"/>
      <c r="X97" s="606"/>
      <c r="Y97" s="606"/>
      <c r="Z97" s="606"/>
      <c r="AA97" s="606"/>
      <c r="AB97" s="606"/>
      <c r="AC97" s="606" t="s">
        <v>265</v>
      </c>
      <c r="AD97" s="606"/>
      <c r="AE97" s="606"/>
      <c r="AF97" s="606"/>
      <c r="AG97" s="606"/>
      <c r="AH97" s="606"/>
      <c r="AI97" s="606"/>
      <c r="AJ97" s="606"/>
      <c r="AK97" s="606"/>
      <c r="AL97" s="606"/>
      <c r="AM97" s="606"/>
      <c r="AN97" s="606"/>
      <c r="AO97" s="606"/>
      <c r="AP97" s="606"/>
      <c r="AQ97" s="606"/>
      <c r="AR97" s="606"/>
      <c r="AS97" s="606"/>
      <c r="AT97" s="606"/>
      <c r="AU97" s="606"/>
      <c r="AV97" s="606"/>
      <c r="AW97" s="606"/>
      <c r="AX97" s="606"/>
      <c r="AY97" s="606"/>
      <c r="AZ97" s="606"/>
      <c r="BA97" s="606"/>
      <c r="BB97" s="606"/>
    </row>
    <row r="98" spans="1:54" ht="15" customHeight="1">
      <c r="A98" s="607"/>
      <c r="B98" s="609"/>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35"/>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13" t="s">
        <v>716</v>
      </c>
      <c r="BA98" s="613"/>
      <c r="BB98" s="597"/>
    </row>
    <row r="100" spans="1:54" ht="15" customHeight="1">
      <c r="A100" s="638">
        <v>2</v>
      </c>
      <c r="B100" s="610" t="s">
        <v>856</v>
      </c>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613"/>
      <c r="AR100" s="613"/>
      <c r="AS100" s="613"/>
      <c r="AT100" s="613"/>
      <c r="AU100" s="613"/>
      <c r="AV100" s="597"/>
      <c r="AW100" s="593" t="s">
        <v>466</v>
      </c>
      <c r="AX100" s="593"/>
      <c r="AY100" s="593"/>
      <c r="AZ100" s="593"/>
      <c r="BA100" s="593"/>
      <c r="BB100" s="593"/>
    </row>
    <row r="101" spans="1:54" ht="15" customHeight="1">
      <c r="A101" s="639"/>
      <c r="B101" s="641" t="s">
        <v>326</v>
      </c>
      <c r="C101" s="641"/>
      <c r="D101" s="641" t="s">
        <v>702</v>
      </c>
      <c r="E101" s="641"/>
      <c r="F101" s="641"/>
      <c r="G101" s="641"/>
      <c r="H101" s="641"/>
      <c r="I101" s="641"/>
      <c r="J101" s="641"/>
      <c r="K101" s="641"/>
      <c r="L101" s="641"/>
      <c r="M101" s="641"/>
      <c r="N101" s="641"/>
      <c r="O101" s="642" t="s">
        <v>1048</v>
      </c>
      <c r="P101" s="642"/>
      <c r="Q101" s="642"/>
      <c r="R101" s="642"/>
      <c r="S101" s="642"/>
      <c r="T101" s="642"/>
      <c r="U101" s="642"/>
      <c r="V101" s="641" t="s">
        <v>855</v>
      </c>
      <c r="W101" s="641"/>
      <c r="X101" s="641"/>
      <c r="Y101" s="641"/>
      <c r="Z101" s="641"/>
      <c r="AA101" s="641"/>
      <c r="AB101" s="641"/>
      <c r="AC101" s="641" t="s">
        <v>1069</v>
      </c>
      <c r="AD101" s="641"/>
      <c r="AE101" s="641"/>
      <c r="AF101" s="641"/>
      <c r="AG101" s="641"/>
      <c r="AH101" s="641"/>
      <c r="AI101" s="641"/>
      <c r="AJ101" s="641"/>
      <c r="AK101" s="641" t="s">
        <v>525</v>
      </c>
      <c r="AL101" s="641"/>
      <c r="AM101" s="641"/>
      <c r="AN101" s="641"/>
      <c r="AO101" s="641" t="s">
        <v>232</v>
      </c>
      <c r="AP101" s="641"/>
      <c r="AQ101" s="641"/>
      <c r="AR101" s="641"/>
      <c r="AS101" s="641"/>
      <c r="AT101" s="641"/>
      <c r="AU101" s="641"/>
      <c r="AV101" s="641"/>
      <c r="AW101" s="593"/>
      <c r="AX101" s="593"/>
      <c r="AY101" s="593"/>
      <c r="AZ101" s="593"/>
      <c r="BA101" s="593"/>
      <c r="BB101" s="593"/>
    </row>
    <row r="102" spans="1:54" ht="3.75" customHeight="1">
      <c r="A102" s="639"/>
      <c r="B102" s="594"/>
      <c r="C102" s="594"/>
      <c r="D102" s="594"/>
      <c r="E102" s="594"/>
      <c r="F102" s="594"/>
      <c r="G102" s="594"/>
      <c r="H102" s="594"/>
      <c r="I102" s="594"/>
      <c r="J102" s="594"/>
      <c r="K102" s="594"/>
      <c r="L102" s="594"/>
      <c r="M102" s="594"/>
      <c r="N102" s="598"/>
      <c r="O102" s="625"/>
      <c r="P102" s="645"/>
      <c r="Q102" s="645"/>
      <c r="R102" s="645"/>
      <c r="S102" s="645"/>
      <c r="T102" s="645"/>
      <c r="U102" s="629"/>
      <c r="V102" s="599"/>
      <c r="W102" s="594"/>
      <c r="X102" s="594"/>
      <c r="Y102" s="594"/>
      <c r="Z102" s="594"/>
      <c r="AA102" s="594"/>
      <c r="AB102" s="594"/>
      <c r="AC102" s="594"/>
      <c r="AD102" s="594"/>
      <c r="AE102" s="594"/>
      <c r="AF102" s="594"/>
      <c r="AG102" s="594"/>
      <c r="AH102" s="594"/>
      <c r="AI102" s="594"/>
      <c r="AJ102" s="594"/>
      <c r="AK102" s="594"/>
      <c r="AL102" s="594"/>
      <c r="AM102" s="594"/>
      <c r="AN102" s="594"/>
      <c r="AO102" s="594"/>
      <c r="AP102" s="594"/>
      <c r="AQ102" s="594"/>
      <c r="AR102" s="594"/>
      <c r="AS102" s="594"/>
      <c r="AT102" s="594"/>
      <c r="AU102" s="594"/>
      <c r="AV102" s="594"/>
      <c r="AW102" s="594" t="s">
        <v>723</v>
      </c>
      <c r="AX102" s="594"/>
      <c r="AY102" s="594"/>
      <c r="AZ102" s="594"/>
      <c r="BA102" s="594"/>
      <c r="BB102" s="594"/>
    </row>
    <row r="103" spans="1:54" ht="15" customHeight="1">
      <c r="A103" s="639"/>
      <c r="B103" s="594"/>
      <c r="C103" s="594"/>
      <c r="D103" s="594"/>
      <c r="E103" s="594"/>
      <c r="F103" s="594"/>
      <c r="G103" s="594"/>
      <c r="H103" s="594"/>
      <c r="I103" s="594"/>
      <c r="J103" s="594"/>
      <c r="K103" s="594"/>
      <c r="L103" s="594"/>
      <c r="M103" s="594"/>
      <c r="N103" s="594"/>
      <c r="O103" s="643" t="s">
        <v>584</v>
      </c>
      <c r="P103" s="643"/>
      <c r="Q103" s="643"/>
      <c r="R103" s="643"/>
      <c r="S103" s="644"/>
      <c r="T103" s="594"/>
      <c r="U103" s="648"/>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594"/>
    </row>
    <row r="104" spans="1:54" ht="3.75" customHeight="1">
      <c r="A104" s="639"/>
      <c r="B104" s="594"/>
      <c r="C104" s="594"/>
      <c r="D104" s="594"/>
      <c r="E104" s="594"/>
      <c r="F104" s="594"/>
      <c r="G104" s="594"/>
      <c r="H104" s="594"/>
      <c r="I104" s="594"/>
      <c r="J104" s="594"/>
      <c r="K104" s="594"/>
      <c r="L104" s="594"/>
      <c r="M104" s="594"/>
      <c r="N104" s="594"/>
      <c r="O104" s="644"/>
      <c r="P104" s="646"/>
      <c r="Q104" s="646"/>
      <c r="R104" s="646"/>
      <c r="S104" s="646"/>
      <c r="T104" s="646"/>
      <c r="U104" s="648"/>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row>
    <row r="105" spans="1:54" ht="15" customHeight="1">
      <c r="A105" s="639"/>
      <c r="B105" s="594"/>
      <c r="C105" s="594"/>
      <c r="D105" s="594"/>
      <c r="E105" s="594"/>
      <c r="F105" s="594"/>
      <c r="G105" s="594"/>
      <c r="H105" s="594"/>
      <c r="I105" s="594"/>
      <c r="J105" s="594"/>
      <c r="K105" s="594"/>
      <c r="L105" s="594"/>
      <c r="M105" s="594"/>
      <c r="N105" s="594"/>
      <c r="O105" s="643" t="s">
        <v>512</v>
      </c>
      <c r="P105" s="643"/>
      <c r="Q105" s="643"/>
      <c r="R105" s="643"/>
      <c r="S105" s="644"/>
      <c r="T105" s="594"/>
      <c r="U105" s="648"/>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row>
    <row r="106" spans="1:54" ht="3.75" customHeight="1">
      <c r="A106" s="639"/>
      <c r="B106" s="594"/>
      <c r="C106" s="594"/>
      <c r="D106" s="594"/>
      <c r="E106" s="594"/>
      <c r="F106" s="594"/>
      <c r="G106" s="594"/>
      <c r="H106" s="594"/>
      <c r="I106" s="594"/>
      <c r="J106" s="594"/>
      <c r="K106" s="594"/>
      <c r="L106" s="594"/>
      <c r="M106" s="594"/>
      <c r="N106" s="594"/>
      <c r="O106" s="644"/>
      <c r="P106" s="646"/>
      <c r="Q106" s="646"/>
      <c r="R106" s="646"/>
      <c r="S106" s="646"/>
      <c r="T106" s="646"/>
      <c r="U106" s="648"/>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4"/>
      <c r="AZ106" s="594"/>
      <c r="BA106" s="594"/>
      <c r="BB106" s="594"/>
    </row>
    <row r="107" spans="1:54" ht="15" customHeight="1">
      <c r="A107" s="639"/>
      <c r="B107" s="594"/>
      <c r="C107" s="594"/>
      <c r="D107" s="594"/>
      <c r="E107" s="594"/>
      <c r="F107" s="594"/>
      <c r="G107" s="594"/>
      <c r="H107" s="594"/>
      <c r="I107" s="594"/>
      <c r="J107" s="594"/>
      <c r="K107" s="594"/>
      <c r="L107" s="594"/>
      <c r="M107" s="594"/>
      <c r="N107" s="594"/>
      <c r="O107" s="643" t="s">
        <v>544</v>
      </c>
      <c r="P107" s="643"/>
      <c r="Q107" s="643"/>
      <c r="R107" s="643"/>
      <c r="S107" s="644"/>
      <c r="T107" s="594"/>
      <c r="U107" s="648"/>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row>
    <row r="108" spans="1:54" ht="3.75" customHeight="1">
      <c r="A108" s="639"/>
      <c r="B108" s="594"/>
      <c r="C108" s="594"/>
      <c r="D108" s="594"/>
      <c r="E108" s="594"/>
      <c r="F108" s="594"/>
      <c r="G108" s="594"/>
      <c r="H108" s="594"/>
      <c r="I108" s="594"/>
      <c r="J108" s="594"/>
      <c r="K108" s="594"/>
      <c r="L108" s="594"/>
      <c r="M108" s="594"/>
      <c r="N108" s="598"/>
      <c r="O108" s="626"/>
      <c r="P108" s="647"/>
      <c r="Q108" s="647"/>
      <c r="R108" s="647"/>
      <c r="S108" s="647"/>
      <c r="T108" s="647"/>
      <c r="U108" s="649"/>
      <c r="V108" s="599"/>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row>
    <row r="109" spans="1:54" ht="3.75" customHeight="1">
      <c r="A109" s="640"/>
      <c r="B109" s="594"/>
      <c r="C109" s="594"/>
      <c r="D109" s="594"/>
      <c r="E109" s="594"/>
      <c r="F109" s="594"/>
      <c r="G109" s="594"/>
      <c r="H109" s="594"/>
      <c r="I109" s="594"/>
      <c r="J109" s="594"/>
      <c r="K109" s="594"/>
      <c r="L109" s="594"/>
      <c r="M109" s="594"/>
      <c r="N109" s="598"/>
      <c r="O109" s="625"/>
      <c r="P109" s="645"/>
      <c r="Q109" s="645"/>
      <c r="R109" s="645"/>
      <c r="S109" s="645"/>
      <c r="T109" s="645"/>
      <c r="U109" s="629"/>
      <c r="V109" s="599"/>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t="s">
        <v>723</v>
      </c>
      <c r="AX109" s="594"/>
      <c r="AY109" s="594"/>
      <c r="AZ109" s="594"/>
      <c r="BA109" s="594"/>
      <c r="BB109" s="594"/>
    </row>
    <row r="110" spans="1:54" ht="15" customHeight="1">
      <c r="A110" s="640"/>
      <c r="B110" s="594"/>
      <c r="C110" s="594"/>
      <c r="D110" s="594"/>
      <c r="E110" s="594"/>
      <c r="F110" s="594"/>
      <c r="G110" s="594"/>
      <c r="H110" s="594"/>
      <c r="I110" s="594"/>
      <c r="J110" s="594"/>
      <c r="K110" s="594"/>
      <c r="L110" s="594"/>
      <c r="M110" s="594"/>
      <c r="N110" s="594"/>
      <c r="O110" s="643" t="s">
        <v>584</v>
      </c>
      <c r="P110" s="643"/>
      <c r="Q110" s="643"/>
      <c r="R110" s="643"/>
      <c r="S110" s="644"/>
      <c r="T110" s="594"/>
      <c r="U110" s="648"/>
      <c r="V110" s="594"/>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row>
    <row r="111" spans="1:54" ht="3.75" customHeight="1">
      <c r="A111" s="640"/>
      <c r="B111" s="594"/>
      <c r="C111" s="594"/>
      <c r="D111" s="594"/>
      <c r="E111" s="594"/>
      <c r="F111" s="594"/>
      <c r="G111" s="594"/>
      <c r="H111" s="594"/>
      <c r="I111" s="594"/>
      <c r="J111" s="594"/>
      <c r="K111" s="594"/>
      <c r="L111" s="594"/>
      <c r="M111" s="594"/>
      <c r="N111" s="594"/>
      <c r="O111" s="644"/>
      <c r="P111" s="646"/>
      <c r="Q111" s="646"/>
      <c r="R111" s="646"/>
      <c r="S111" s="646"/>
      <c r="T111" s="646"/>
      <c r="U111" s="648"/>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4"/>
      <c r="AZ111" s="594"/>
      <c r="BA111" s="594"/>
      <c r="BB111" s="594"/>
    </row>
    <row r="112" spans="1:54" ht="15" customHeight="1">
      <c r="A112" s="640"/>
      <c r="B112" s="594"/>
      <c r="C112" s="594"/>
      <c r="D112" s="594"/>
      <c r="E112" s="594"/>
      <c r="F112" s="594"/>
      <c r="G112" s="594"/>
      <c r="H112" s="594"/>
      <c r="I112" s="594"/>
      <c r="J112" s="594"/>
      <c r="K112" s="594"/>
      <c r="L112" s="594"/>
      <c r="M112" s="594"/>
      <c r="N112" s="594"/>
      <c r="O112" s="643" t="s">
        <v>512</v>
      </c>
      <c r="P112" s="643"/>
      <c r="Q112" s="643"/>
      <c r="R112" s="643"/>
      <c r="S112" s="644"/>
      <c r="T112" s="594"/>
      <c r="U112" s="648"/>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4"/>
      <c r="AY112" s="594"/>
      <c r="AZ112" s="594"/>
      <c r="BA112" s="594"/>
      <c r="BB112" s="594"/>
    </row>
    <row r="113" spans="1:54" ht="3.75" customHeight="1">
      <c r="A113" s="640"/>
      <c r="B113" s="594"/>
      <c r="C113" s="594"/>
      <c r="D113" s="594"/>
      <c r="E113" s="594"/>
      <c r="F113" s="594"/>
      <c r="G113" s="594"/>
      <c r="H113" s="594"/>
      <c r="I113" s="594"/>
      <c r="J113" s="594"/>
      <c r="K113" s="594"/>
      <c r="L113" s="594"/>
      <c r="M113" s="594"/>
      <c r="N113" s="594"/>
      <c r="O113" s="644"/>
      <c r="P113" s="646"/>
      <c r="Q113" s="646"/>
      <c r="R113" s="646"/>
      <c r="S113" s="646"/>
      <c r="T113" s="646"/>
      <c r="U113" s="648"/>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4"/>
      <c r="AZ113" s="594"/>
      <c r="BA113" s="594"/>
      <c r="BB113" s="594"/>
    </row>
    <row r="114" spans="1:54" ht="15" customHeight="1">
      <c r="A114" s="640"/>
      <c r="B114" s="594"/>
      <c r="C114" s="594"/>
      <c r="D114" s="594"/>
      <c r="E114" s="594"/>
      <c r="F114" s="594"/>
      <c r="G114" s="594"/>
      <c r="H114" s="594"/>
      <c r="I114" s="594"/>
      <c r="J114" s="594"/>
      <c r="K114" s="594"/>
      <c r="L114" s="594"/>
      <c r="M114" s="594"/>
      <c r="N114" s="594"/>
      <c r="O114" s="643" t="s">
        <v>544</v>
      </c>
      <c r="P114" s="643"/>
      <c r="Q114" s="643"/>
      <c r="R114" s="643"/>
      <c r="S114" s="644"/>
      <c r="T114" s="594"/>
      <c r="U114" s="648"/>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row>
    <row r="115" spans="1:54" ht="3.75" customHeight="1">
      <c r="A115" s="640"/>
      <c r="B115" s="594"/>
      <c r="C115" s="594"/>
      <c r="D115" s="594"/>
      <c r="E115" s="594"/>
      <c r="F115" s="594"/>
      <c r="G115" s="594"/>
      <c r="H115" s="594"/>
      <c r="I115" s="594"/>
      <c r="J115" s="594"/>
      <c r="K115" s="594"/>
      <c r="L115" s="594"/>
      <c r="M115" s="594"/>
      <c r="N115" s="598"/>
      <c r="O115" s="626"/>
      <c r="P115" s="647"/>
      <c r="Q115" s="647"/>
      <c r="R115" s="647"/>
      <c r="S115" s="647"/>
      <c r="T115" s="647"/>
      <c r="U115" s="649"/>
      <c r="V115" s="599"/>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4"/>
      <c r="AZ115" s="594"/>
      <c r="BA115" s="594"/>
      <c r="BB115" s="594"/>
    </row>
    <row r="116" spans="1:54" ht="3.75" customHeight="1">
      <c r="A116" s="640"/>
      <c r="B116" s="594"/>
      <c r="C116" s="594"/>
      <c r="D116" s="594"/>
      <c r="E116" s="594"/>
      <c r="F116" s="594"/>
      <c r="G116" s="594"/>
      <c r="H116" s="594"/>
      <c r="I116" s="594"/>
      <c r="J116" s="594"/>
      <c r="K116" s="594"/>
      <c r="L116" s="594"/>
      <c r="M116" s="594"/>
      <c r="N116" s="598"/>
      <c r="O116" s="625"/>
      <c r="P116" s="645"/>
      <c r="Q116" s="645"/>
      <c r="R116" s="645"/>
      <c r="S116" s="645"/>
      <c r="T116" s="645"/>
      <c r="U116" s="629"/>
      <c r="V116" s="599"/>
      <c r="W116" s="594"/>
      <c r="X116" s="594"/>
      <c r="Y116" s="594"/>
      <c r="Z116" s="594"/>
      <c r="AA116" s="594"/>
      <c r="AB116" s="594"/>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t="s">
        <v>723</v>
      </c>
      <c r="AX116" s="594"/>
      <c r="AY116" s="594"/>
      <c r="AZ116" s="594"/>
      <c r="BA116" s="594"/>
      <c r="BB116" s="594"/>
    </row>
    <row r="117" spans="1:54" ht="15" customHeight="1">
      <c r="A117" s="640"/>
      <c r="B117" s="594"/>
      <c r="C117" s="594"/>
      <c r="D117" s="594"/>
      <c r="E117" s="594"/>
      <c r="F117" s="594"/>
      <c r="G117" s="594"/>
      <c r="H117" s="594"/>
      <c r="I117" s="594"/>
      <c r="J117" s="594"/>
      <c r="K117" s="594"/>
      <c r="L117" s="594"/>
      <c r="M117" s="594"/>
      <c r="N117" s="594"/>
      <c r="O117" s="643" t="s">
        <v>584</v>
      </c>
      <c r="P117" s="643"/>
      <c r="Q117" s="643"/>
      <c r="R117" s="643"/>
      <c r="S117" s="644"/>
      <c r="T117" s="594"/>
      <c r="U117" s="648"/>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4"/>
      <c r="AY117" s="594"/>
      <c r="AZ117" s="594"/>
      <c r="BA117" s="594"/>
      <c r="BB117" s="594"/>
    </row>
    <row r="118" spans="1:54" ht="3.75" customHeight="1">
      <c r="A118" s="640"/>
      <c r="B118" s="594"/>
      <c r="C118" s="594"/>
      <c r="D118" s="594"/>
      <c r="E118" s="594"/>
      <c r="F118" s="594"/>
      <c r="G118" s="594"/>
      <c r="H118" s="594"/>
      <c r="I118" s="594"/>
      <c r="J118" s="594"/>
      <c r="K118" s="594"/>
      <c r="L118" s="594"/>
      <c r="M118" s="594"/>
      <c r="N118" s="594"/>
      <c r="O118" s="644"/>
      <c r="P118" s="646"/>
      <c r="Q118" s="646"/>
      <c r="R118" s="646"/>
      <c r="S118" s="646"/>
      <c r="T118" s="646"/>
      <c r="U118" s="648"/>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4"/>
      <c r="AY118" s="594"/>
      <c r="AZ118" s="594"/>
      <c r="BA118" s="594"/>
      <c r="BB118" s="594"/>
    </row>
    <row r="119" spans="1:54" ht="15" customHeight="1">
      <c r="A119" s="640"/>
      <c r="B119" s="594"/>
      <c r="C119" s="594"/>
      <c r="D119" s="594"/>
      <c r="E119" s="594"/>
      <c r="F119" s="594"/>
      <c r="G119" s="594"/>
      <c r="H119" s="594"/>
      <c r="I119" s="594"/>
      <c r="J119" s="594"/>
      <c r="K119" s="594"/>
      <c r="L119" s="594"/>
      <c r="M119" s="594"/>
      <c r="N119" s="594"/>
      <c r="O119" s="643" t="s">
        <v>512</v>
      </c>
      <c r="P119" s="643"/>
      <c r="Q119" s="643"/>
      <c r="R119" s="643"/>
      <c r="S119" s="644"/>
      <c r="T119" s="594"/>
      <c r="U119" s="648"/>
      <c r="V119" s="594"/>
      <c r="W119" s="594"/>
      <c r="X119" s="594"/>
      <c r="Y119" s="594"/>
      <c r="Z119" s="594"/>
      <c r="AA119" s="594"/>
      <c r="AB119" s="594"/>
      <c r="AC119" s="594"/>
      <c r="AD119" s="594"/>
      <c r="AE119" s="594"/>
      <c r="AF119" s="594"/>
      <c r="AG119" s="594"/>
      <c r="AH119" s="594"/>
      <c r="AI119" s="594"/>
      <c r="AJ119" s="594"/>
      <c r="AK119" s="594"/>
      <c r="AL119" s="594"/>
      <c r="AM119" s="594"/>
      <c r="AN119" s="594"/>
      <c r="AO119" s="594"/>
      <c r="AP119" s="594"/>
      <c r="AQ119" s="594"/>
      <c r="AR119" s="594"/>
      <c r="AS119" s="594"/>
      <c r="AT119" s="594"/>
      <c r="AU119" s="594"/>
      <c r="AV119" s="594"/>
      <c r="AW119" s="594"/>
      <c r="AX119" s="594"/>
      <c r="AY119" s="594"/>
      <c r="AZ119" s="594"/>
      <c r="BA119" s="594"/>
      <c r="BB119" s="594"/>
    </row>
    <row r="120" spans="1:54" ht="3.75" customHeight="1">
      <c r="A120" s="640"/>
      <c r="B120" s="594"/>
      <c r="C120" s="594"/>
      <c r="D120" s="594"/>
      <c r="E120" s="594"/>
      <c r="F120" s="594"/>
      <c r="G120" s="594"/>
      <c r="H120" s="594"/>
      <c r="I120" s="594"/>
      <c r="J120" s="594"/>
      <c r="K120" s="594"/>
      <c r="L120" s="594"/>
      <c r="M120" s="594"/>
      <c r="N120" s="594"/>
      <c r="O120" s="644"/>
      <c r="P120" s="646"/>
      <c r="Q120" s="646"/>
      <c r="R120" s="646"/>
      <c r="S120" s="646"/>
      <c r="T120" s="646"/>
      <c r="U120" s="648"/>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4"/>
      <c r="AY120" s="594"/>
      <c r="AZ120" s="594"/>
      <c r="BA120" s="594"/>
      <c r="BB120" s="594"/>
    </row>
    <row r="121" spans="1:54" ht="15" customHeight="1">
      <c r="A121" s="640"/>
      <c r="B121" s="594"/>
      <c r="C121" s="594"/>
      <c r="D121" s="594"/>
      <c r="E121" s="594"/>
      <c r="F121" s="594"/>
      <c r="G121" s="594"/>
      <c r="H121" s="594"/>
      <c r="I121" s="594"/>
      <c r="J121" s="594"/>
      <c r="K121" s="594"/>
      <c r="L121" s="594"/>
      <c r="M121" s="594"/>
      <c r="N121" s="594"/>
      <c r="O121" s="643" t="s">
        <v>544</v>
      </c>
      <c r="P121" s="643"/>
      <c r="Q121" s="643"/>
      <c r="R121" s="643"/>
      <c r="S121" s="644"/>
      <c r="T121" s="594"/>
      <c r="U121" s="648"/>
      <c r="V121" s="594"/>
      <c r="W121" s="594"/>
      <c r="X121" s="594"/>
      <c r="Y121" s="594"/>
      <c r="Z121" s="594"/>
      <c r="AA121" s="594"/>
      <c r="AB121" s="594"/>
      <c r="AC121" s="594"/>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594"/>
      <c r="AY121" s="594"/>
      <c r="AZ121" s="594"/>
      <c r="BA121" s="594"/>
      <c r="BB121" s="594"/>
    </row>
    <row r="122" spans="1:54" ht="3.75" customHeight="1">
      <c r="A122" s="640"/>
      <c r="B122" s="594"/>
      <c r="C122" s="594"/>
      <c r="D122" s="594"/>
      <c r="E122" s="594"/>
      <c r="F122" s="594"/>
      <c r="G122" s="594"/>
      <c r="H122" s="594"/>
      <c r="I122" s="594"/>
      <c r="J122" s="594"/>
      <c r="K122" s="594"/>
      <c r="L122" s="594"/>
      <c r="M122" s="594"/>
      <c r="N122" s="598"/>
      <c r="O122" s="626"/>
      <c r="P122" s="647"/>
      <c r="Q122" s="647"/>
      <c r="R122" s="647"/>
      <c r="S122" s="647"/>
      <c r="T122" s="647"/>
      <c r="U122" s="649"/>
      <c r="V122" s="599"/>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4"/>
      <c r="AY122" s="594"/>
      <c r="AZ122" s="594"/>
      <c r="BA122" s="594"/>
      <c r="BB122" s="594"/>
    </row>
    <row r="123" spans="1:54" ht="3.75" customHeight="1">
      <c r="A123" s="640"/>
      <c r="B123" s="594"/>
      <c r="C123" s="594"/>
      <c r="D123" s="594"/>
      <c r="E123" s="594"/>
      <c r="F123" s="594"/>
      <c r="G123" s="594"/>
      <c r="H123" s="594"/>
      <c r="I123" s="594"/>
      <c r="J123" s="594"/>
      <c r="K123" s="594"/>
      <c r="L123" s="594"/>
      <c r="M123" s="594"/>
      <c r="N123" s="598"/>
      <c r="O123" s="625"/>
      <c r="P123" s="645"/>
      <c r="Q123" s="645"/>
      <c r="R123" s="645"/>
      <c r="S123" s="645"/>
      <c r="T123" s="645"/>
      <c r="U123" s="629"/>
      <c r="V123" s="599"/>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t="s">
        <v>723</v>
      </c>
      <c r="AX123" s="594"/>
      <c r="AY123" s="594"/>
      <c r="AZ123" s="594"/>
      <c r="BA123" s="594"/>
      <c r="BB123" s="594"/>
    </row>
    <row r="124" spans="1:54" ht="15" customHeight="1">
      <c r="A124" s="640"/>
      <c r="B124" s="594"/>
      <c r="C124" s="594"/>
      <c r="D124" s="594"/>
      <c r="E124" s="594"/>
      <c r="F124" s="594"/>
      <c r="G124" s="594"/>
      <c r="H124" s="594"/>
      <c r="I124" s="594"/>
      <c r="J124" s="594"/>
      <c r="K124" s="594"/>
      <c r="L124" s="594"/>
      <c r="M124" s="594"/>
      <c r="N124" s="594"/>
      <c r="O124" s="643" t="s">
        <v>584</v>
      </c>
      <c r="P124" s="643"/>
      <c r="Q124" s="643"/>
      <c r="R124" s="643"/>
      <c r="S124" s="644"/>
      <c r="T124" s="594"/>
      <c r="U124" s="648"/>
      <c r="V124" s="594"/>
      <c r="W124" s="594"/>
      <c r="X124" s="594"/>
      <c r="Y124" s="594"/>
      <c r="Z124" s="594"/>
      <c r="AA124" s="594"/>
      <c r="AB124" s="594"/>
      <c r="AC124" s="594"/>
      <c r="AD124" s="594"/>
      <c r="AE124" s="594"/>
      <c r="AF124" s="594"/>
      <c r="AG124" s="594"/>
      <c r="AH124" s="594"/>
      <c r="AI124" s="594"/>
      <c r="AJ124" s="594"/>
      <c r="AK124" s="594"/>
      <c r="AL124" s="594"/>
      <c r="AM124" s="594"/>
      <c r="AN124" s="594"/>
      <c r="AO124" s="594"/>
      <c r="AP124" s="594"/>
      <c r="AQ124" s="594"/>
      <c r="AR124" s="594"/>
      <c r="AS124" s="594"/>
      <c r="AT124" s="594"/>
      <c r="AU124" s="594"/>
      <c r="AV124" s="594"/>
      <c r="AW124" s="594"/>
      <c r="AX124" s="594"/>
      <c r="AY124" s="594"/>
      <c r="AZ124" s="594"/>
      <c r="BA124" s="594"/>
      <c r="BB124" s="594"/>
    </row>
    <row r="125" spans="1:54" ht="3.75" customHeight="1">
      <c r="A125" s="640"/>
      <c r="B125" s="594"/>
      <c r="C125" s="594"/>
      <c r="D125" s="594"/>
      <c r="E125" s="594"/>
      <c r="F125" s="594"/>
      <c r="G125" s="594"/>
      <c r="H125" s="594"/>
      <c r="I125" s="594"/>
      <c r="J125" s="594"/>
      <c r="K125" s="594"/>
      <c r="L125" s="594"/>
      <c r="M125" s="594"/>
      <c r="N125" s="594"/>
      <c r="O125" s="644"/>
      <c r="P125" s="646"/>
      <c r="Q125" s="646"/>
      <c r="R125" s="646"/>
      <c r="S125" s="646"/>
      <c r="T125" s="646"/>
      <c r="U125" s="648"/>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4"/>
      <c r="AY125" s="594"/>
      <c r="AZ125" s="594"/>
      <c r="BA125" s="594"/>
      <c r="BB125" s="594"/>
    </row>
    <row r="126" spans="1:54" ht="15" customHeight="1">
      <c r="A126" s="640"/>
      <c r="B126" s="594"/>
      <c r="C126" s="594"/>
      <c r="D126" s="594"/>
      <c r="E126" s="594"/>
      <c r="F126" s="594"/>
      <c r="G126" s="594"/>
      <c r="H126" s="594"/>
      <c r="I126" s="594"/>
      <c r="J126" s="594"/>
      <c r="K126" s="594"/>
      <c r="L126" s="594"/>
      <c r="M126" s="594"/>
      <c r="N126" s="594"/>
      <c r="O126" s="643" t="s">
        <v>512</v>
      </c>
      <c r="P126" s="643"/>
      <c r="Q126" s="643"/>
      <c r="R126" s="643"/>
      <c r="S126" s="644"/>
      <c r="T126" s="594"/>
      <c r="U126" s="648"/>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4"/>
      <c r="AY126" s="594"/>
      <c r="AZ126" s="594"/>
      <c r="BA126" s="594"/>
      <c r="BB126" s="594"/>
    </row>
    <row r="127" spans="1:54" ht="3.75" customHeight="1">
      <c r="A127" s="640"/>
      <c r="B127" s="594"/>
      <c r="C127" s="594"/>
      <c r="D127" s="594"/>
      <c r="E127" s="594"/>
      <c r="F127" s="594"/>
      <c r="G127" s="594"/>
      <c r="H127" s="594"/>
      <c r="I127" s="594"/>
      <c r="J127" s="594"/>
      <c r="K127" s="594"/>
      <c r="L127" s="594"/>
      <c r="M127" s="594"/>
      <c r="N127" s="594"/>
      <c r="O127" s="644"/>
      <c r="P127" s="646"/>
      <c r="Q127" s="646"/>
      <c r="R127" s="646"/>
      <c r="S127" s="646"/>
      <c r="T127" s="646"/>
      <c r="U127" s="648"/>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4"/>
      <c r="AY127" s="594"/>
      <c r="AZ127" s="594"/>
      <c r="BA127" s="594"/>
      <c r="BB127" s="594"/>
    </row>
    <row r="128" spans="1:54" ht="15" customHeight="1">
      <c r="A128" s="640"/>
      <c r="B128" s="594"/>
      <c r="C128" s="594"/>
      <c r="D128" s="594"/>
      <c r="E128" s="594"/>
      <c r="F128" s="594"/>
      <c r="G128" s="594"/>
      <c r="H128" s="594"/>
      <c r="I128" s="594"/>
      <c r="J128" s="594"/>
      <c r="K128" s="594"/>
      <c r="L128" s="594"/>
      <c r="M128" s="594"/>
      <c r="N128" s="594"/>
      <c r="O128" s="643" t="s">
        <v>544</v>
      </c>
      <c r="P128" s="643"/>
      <c r="Q128" s="643"/>
      <c r="R128" s="643"/>
      <c r="S128" s="644"/>
      <c r="T128" s="594"/>
      <c r="U128" s="648"/>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4"/>
      <c r="AY128" s="594"/>
      <c r="AZ128" s="594"/>
      <c r="BA128" s="594"/>
      <c r="BB128" s="594"/>
    </row>
    <row r="129" spans="1:54" ht="3.75" customHeight="1">
      <c r="A129" s="640"/>
      <c r="B129" s="594"/>
      <c r="C129" s="594"/>
      <c r="D129" s="594"/>
      <c r="E129" s="594"/>
      <c r="F129" s="594"/>
      <c r="G129" s="594"/>
      <c r="H129" s="594"/>
      <c r="I129" s="594"/>
      <c r="J129" s="594"/>
      <c r="K129" s="594"/>
      <c r="L129" s="594"/>
      <c r="M129" s="594"/>
      <c r="N129" s="598"/>
      <c r="O129" s="626"/>
      <c r="P129" s="647"/>
      <c r="Q129" s="647"/>
      <c r="R129" s="647"/>
      <c r="S129" s="647"/>
      <c r="T129" s="647"/>
      <c r="U129" s="649"/>
      <c r="V129" s="599"/>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4"/>
      <c r="AY129" s="594"/>
      <c r="AZ129" s="594"/>
      <c r="BA129" s="594"/>
      <c r="BB129" s="594"/>
    </row>
    <row r="130" spans="1:54" ht="3.75" customHeight="1">
      <c r="A130" s="640"/>
      <c r="B130" s="594"/>
      <c r="C130" s="594"/>
      <c r="D130" s="594"/>
      <c r="E130" s="594"/>
      <c r="F130" s="594"/>
      <c r="G130" s="594"/>
      <c r="H130" s="594"/>
      <c r="I130" s="594"/>
      <c r="J130" s="594"/>
      <c r="K130" s="594"/>
      <c r="L130" s="594"/>
      <c r="M130" s="594"/>
      <c r="N130" s="598"/>
      <c r="O130" s="625"/>
      <c r="P130" s="645"/>
      <c r="Q130" s="645"/>
      <c r="R130" s="645"/>
      <c r="S130" s="645"/>
      <c r="T130" s="645"/>
      <c r="U130" s="629"/>
      <c r="V130" s="599"/>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t="s">
        <v>723</v>
      </c>
      <c r="AX130" s="594"/>
      <c r="AY130" s="594"/>
      <c r="AZ130" s="594"/>
      <c r="BA130" s="594"/>
      <c r="BB130" s="594"/>
    </row>
    <row r="131" spans="1:54" ht="15" customHeight="1">
      <c r="A131" s="640"/>
      <c r="B131" s="594"/>
      <c r="C131" s="594"/>
      <c r="D131" s="594"/>
      <c r="E131" s="594"/>
      <c r="F131" s="594"/>
      <c r="G131" s="594"/>
      <c r="H131" s="594"/>
      <c r="I131" s="594"/>
      <c r="J131" s="594"/>
      <c r="K131" s="594"/>
      <c r="L131" s="594"/>
      <c r="M131" s="594"/>
      <c r="N131" s="594"/>
      <c r="O131" s="643" t="s">
        <v>584</v>
      </c>
      <c r="P131" s="643"/>
      <c r="Q131" s="643"/>
      <c r="R131" s="643"/>
      <c r="S131" s="644"/>
      <c r="T131" s="594"/>
      <c r="U131" s="648"/>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4"/>
      <c r="AY131" s="594"/>
      <c r="AZ131" s="594"/>
      <c r="BA131" s="594"/>
      <c r="BB131" s="594"/>
    </row>
    <row r="132" spans="1:54" ht="3.75" customHeight="1">
      <c r="A132" s="640"/>
      <c r="B132" s="594"/>
      <c r="C132" s="594"/>
      <c r="D132" s="594"/>
      <c r="E132" s="594"/>
      <c r="F132" s="594"/>
      <c r="G132" s="594"/>
      <c r="H132" s="594"/>
      <c r="I132" s="594"/>
      <c r="J132" s="594"/>
      <c r="K132" s="594"/>
      <c r="L132" s="594"/>
      <c r="M132" s="594"/>
      <c r="N132" s="594"/>
      <c r="O132" s="644"/>
      <c r="P132" s="646"/>
      <c r="Q132" s="646"/>
      <c r="R132" s="646"/>
      <c r="S132" s="646"/>
      <c r="T132" s="646"/>
      <c r="U132" s="648"/>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4"/>
      <c r="AY132" s="594"/>
      <c r="AZ132" s="594"/>
      <c r="BA132" s="594"/>
      <c r="BB132" s="594"/>
    </row>
    <row r="133" spans="1:54" ht="15" customHeight="1">
      <c r="A133" s="640"/>
      <c r="B133" s="594"/>
      <c r="C133" s="594"/>
      <c r="D133" s="594"/>
      <c r="E133" s="594"/>
      <c r="F133" s="594"/>
      <c r="G133" s="594"/>
      <c r="H133" s="594"/>
      <c r="I133" s="594"/>
      <c r="J133" s="594"/>
      <c r="K133" s="594"/>
      <c r="L133" s="594"/>
      <c r="M133" s="594"/>
      <c r="N133" s="594"/>
      <c r="O133" s="643" t="s">
        <v>512</v>
      </c>
      <c r="P133" s="643"/>
      <c r="Q133" s="643"/>
      <c r="R133" s="643"/>
      <c r="S133" s="644"/>
      <c r="T133" s="594"/>
      <c r="U133" s="648"/>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4"/>
      <c r="AY133" s="594"/>
      <c r="AZ133" s="594"/>
      <c r="BA133" s="594"/>
      <c r="BB133" s="594"/>
    </row>
    <row r="134" spans="1:54" ht="3.75" customHeight="1">
      <c r="A134" s="640"/>
      <c r="B134" s="594"/>
      <c r="C134" s="594"/>
      <c r="D134" s="594"/>
      <c r="E134" s="594"/>
      <c r="F134" s="594"/>
      <c r="G134" s="594"/>
      <c r="H134" s="594"/>
      <c r="I134" s="594"/>
      <c r="J134" s="594"/>
      <c r="K134" s="594"/>
      <c r="L134" s="594"/>
      <c r="M134" s="594"/>
      <c r="N134" s="594"/>
      <c r="O134" s="644"/>
      <c r="P134" s="646"/>
      <c r="Q134" s="646"/>
      <c r="R134" s="646"/>
      <c r="S134" s="646"/>
      <c r="T134" s="646"/>
      <c r="U134" s="648"/>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4"/>
      <c r="AY134" s="594"/>
      <c r="AZ134" s="594"/>
      <c r="BA134" s="594"/>
      <c r="BB134" s="594"/>
    </row>
    <row r="135" spans="1:54" ht="15" customHeight="1">
      <c r="A135" s="640"/>
      <c r="B135" s="594"/>
      <c r="C135" s="594"/>
      <c r="D135" s="594"/>
      <c r="E135" s="594"/>
      <c r="F135" s="594"/>
      <c r="G135" s="594"/>
      <c r="H135" s="594"/>
      <c r="I135" s="594"/>
      <c r="J135" s="594"/>
      <c r="K135" s="594"/>
      <c r="L135" s="594"/>
      <c r="M135" s="594"/>
      <c r="N135" s="594"/>
      <c r="O135" s="643" t="s">
        <v>544</v>
      </c>
      <c r="P135" s="643"/>
      <c r="Q135" s="643"/>
      <c r="R135" s="643"/>
      <c r="S135" s="644"/>
      <c r="T135" s="594"/>
      <c r="U135" s="648"/>
      <c r="V135" s="594"/>
      <c r="W135" s="594"/>
      <c r="X135" s="594"/>
      <c r="Y135" s="594"/>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4"/>
      <c r="AY135" s="594"/>
      <c r="AZ135" s="594"/>
      <c r="BA135" s="594"/>
      <c r="BB135" s="594"/>
    </row>
    <row r="136" spans="1:54" ht="3.75" customHeight="1">
      <c r="A136" s="640"/>
      <c r="B136" s="594"/>
      <c r="C136" s="594"/>
      <c r="D136" s="594"/>
      <c r="E136" s="594"/>
      <c r="F136" s="594"/>
      <c r="G136" s="594"/>
      <c r="H136" s="594"/>
      <c r="I136" s="594"/>
      <c r="J136" s="594"/>
      <c r="K136" s="594"/>
      <c r="L136" s="594"/>
      <c r="M136" s="594"/>
      <c r="N136" s="598"/>
      <c r="O136" s="626"/>
      <c r="P136" s="647"/>
      <c r="Q136" s="647"/>
      <c r="R136" s="647"/>
      <c r="S136" s="647"/>
      <c r="T136" s="647"/>
      <c r="U136" s="649"/>
      <c r="V136" s="599"/>
      <c r="W136" s="594"/>
      <c r="X136" s="594"/>
      <c r="Y136" s="594"/>
      <c r="Z136" s="594"/>
      <c r="AA136" s="594"/>
      <c r="AB136" s="594"/>
      <c r="AC136" s="594"/>
      <c r="AD136" s="594"/>
      <c r="AE136" s="594"/>
      <c r="AF136" s="594"/>
      <c r="AG136" s="594"/>
      <c r="AH136" s="594"/>
      <c r="AI136" s="594"/>
      <c r="AJ136" s="594"/>
      <c r="AK136" s="594"/>
      <c r="AL136" s="594"/>
      <c r="AM136" s="594"/>
      <c r="AN136" s="594"/>
      <c r="AO136" s="594"/>
      <c r="AP136" s="594"/>
      <c r="AQ136" s="594"/>
      <c r="AR136" s="594"/>
      <c r="AS136" s="594"/>
      <c r="AT136" s="594"/>
      <c r="AU136" s="594"/>
      <c r="AV136" s="594"/>
      <c r="AW136" s="594"/>
      <c r="AX136" s="594"/>
      <c r="AY136" s="594"/>
      <c r="AZ136" s="594"/>
      <c r="BA136" s="594"/>
      <c r="BB136" s="594"/>
    </row>
    <row r="137" spans="1:54" ht="15" customHeight="1">
      <c r="T137" s="647"/>
    </row>
    <row r="138" spans="1:54" ht="15" customHeight="1">
      <c r="A138" s="607">
        <v>4</v>
      </c>
      <c r="B138" s="606" t="s">
        <v>609</v>
      </c>
      <c r="C138" s="606"/>
      <c r="D138" s="606"/>
      <c r="E138" s="606"/>
      <c r="F138" s="606"/>
      <c r="G138" s="606"/>
      <c r="H138" s="606"/>
      <c r="I138" s="606"/>
      <c r="J138" s="606"/>
      <c r="K138" s="606"/>
      <c r="L138" s="606"/>
      <c r="M138" s="606"/>
      <c r="N138" s="606"/>
      <c r="O138" s="606" t="s">
        <v>711</v>
      </c>
      <c r="P138" s="606"/>
      <c r="Q138" s="606"/>
      <c r="R138" s="606"/>
      <c r="S138" s="606"/>
      <c r="T138" s="606"/>
      <c r="U138" s="606"/>
      <c r="V138" s="606"/>
      <c r="W138" s="606"/>
      <c r="X138" s="606"/>
      <c r="Y138" s="606"/>
      <c r="Z138" s="606"/>
      <c r="AA138" s="606"/>
      <c r="AB138" s="606"/>
      <c r="AD138" s="607">
        <v>5</v>
      </c>
      <c r="AE138" s="606" t="s">
        <v>853</v>
      </c>
      <c r="AF138" s="606"/>
      <c r="AG138" s="606"/>
      <c r="AH138" s="606"/>
      <c r="AI138" s="606"/>
      <c r="AJ138" s="606"/>
      <c r="AK138" s="606"/>
      <c r="AL138" s="606"/>
      <c r="AM138" s="606"/>
      <c r="AN138" s="606"/>
      <c r="AO138" s="606"/>
      <c r="AP138" s="606"/>
      <c r="AQ138" s="606"/>
      <c r="AR138" s="606"/>
      <c r="AS138" s="606"/>
      <c r="AT138" s="606"/>
      <c r="AU138" s="606"/>
      <c r="AV138" s="606"/>
      <c r="AW138" s="606"/>
      <c r="AX138" s="606"/>
      <c r="AY138" s="606"/>
      <c r="AZ138" s="606"/>
      <c r="BA138" s="606"/>
      <c r="BB138" s="606"/>
    </row>
    <row r="139" spans="1:54" ht="15" customHeight="1">
      <c r="A139" s="607"/>
      <c r="B139" s="609" t="s">
        <v>448</v>
      </c>
      <c r="C139" s="609"/>
      <c r="D139" s="609"/>
      <c r="E139" s="609"/>
      <c r="F139" s="609"/>
      <c r="G139" s="609"/>
      <c r="H139" s="609"/>
      <c r="I139" s="609"/>
      <c r="J139" s="609"/>
      <c r="K139" s="609"/>
      <c r="L139" s="609"/>
      <c r="M139" s="609"/>
      <c r="N139" s="609"/>
      <c r="O139" s="609" t="s">
        <v>184</v>
      </c>
      <c r="P139" s="609"/>
      <c r="Q139" s="609"/>
      <c r="R139" s="609"/>
      <c r="S139" s="609"/>
      <c r="T139" s="609"/>
      <c r="U139" s="609"/>
      <c r="V139" s="609"/>
      <c r="W139" s="609"/>
      <c r="X139" s="609"/>
      <c r="Y139" s="609"/>
      <c r="Z139" s="609"/>
      <c r="AA139" s="609"/>
      <c r="AB139" s="609"/>
      <c r="AD139" s="607"/>
      <c r="AE139" s="616"/>
      <c r="AF139" s="619"/>
      <c r="AG139" s="619"/>
      <c r="AH139" s="619"/>
      <c r="AI139" s="619"/>
      <c r="AJ139" s="619"/>
      <c r="AK139" s="619"/>
      <c r="AL139" s="619"/>
      <c r="AM139" s="619"/>
      <c r="AN139" s="619"/>
      <c r="AO139" s="619"/>
      <c r="AP139" s="619"/>
      <c r="AQ139" s="619"/>
      <c r="AR139" s="619"/>
      <c r="AS139" s="619"/>
      <c r="AT139" s="619"/>
      <c r="AU139" s="619"/>
      <c r="AV139" s="619"/>
      <c r="AW139" s="619"/>
      <c r="AX139" s="619"/>
      <c r="AY139" s="619"/>
      <c r="AZ139" s="619"/>
      <c r="BA139" s="619"/>
      <c r="BB139" s="631"/>
    </row>
    <row r="140" spans="1:54" ht="101.25" customHeight="1">
      <c r="A140" s="608" t="s">
        <v>921</v>
      </c>
      <c r="B140" s="612"/>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D140" s="607"/>
      <c r="AE140" s="617"/>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c r="BB140" s="632"/>
    </row>
    <row r="141" spans="1:54" ht="41.25" customHeight="1">
      <c r="AD141" s="607"/>
      <c r="AE141" s="618"/>
      <c r="AF141" s="621"/>
      <c r="AG141" s="621"/>
      <c r="AH141" s="621"/>
      <c r="AI141" s="621"/>
      <c r="AJ141" s="621"/>
      <c r="AK141" s="621"/>
      <c r="AL141" s="621"/>
      <c r="AM141" s="621"/>
      <c r="AN141" s="621"/>
      <c r="AO141" s="621"/>
      <c r="AP141" s="621"/>
      <c r="AQ141" s="621"/>
      <c r="AR141" s="621"/>
      <c r="AS141" s="621"/>
      <c r="AT141" s="621"/>
      <c r="AU141" s="621"/>
      <c r="AV141" s="621"/>
      <c r="AW141" s="621"/>
      <c r="AX141" s="621"/>
      <c r="AY141" s="621"/>
      <c r="AZ141" s="621"/>
      <c r="BA141" s="621"/>
      <c r="BB141" s="633"/>
    </row>
    <row r="142" spans="1:54" ht="15" customHeight="1">
      <c r="A142" s="605" t="s">
        <v>851</v>
      </c>
      <c r="B142" s="605"/>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c r="AX142" s="605"/>
      <c r="AY142" s="605"/>
      <c r="AZ142" s="605"/>
      <c r="BA142" s="605"/>
      <c r="BB142" s="605"/>
    </row>
    <row r="143" spans="1:54" ht="15" customHeight="1">
      <c r="A143" s="606" t="s">
        <v>536</v>
      </c>
      <c r="B143" s="606"/>
      <c r="C143" s="606"/>
      <c r="D143" s="606"/>
      <c r="E143" s="615" t="s">
        <v>691</v>
      </c>
      <c r="F143" s="615"/>
      <c r="G143" s="615"/>
      <c r="H143" s="615"/>
      <c r="I143" s="615"/>
      <c r="J143" s="615"/>
      <c r="K143" s="615"/>
      <c r="L143" s="615"/>
      <c r="M143" s="615"/>
      <c r="N143" s="615"/>
      <c r="O143" s="606" t="s">
        <v>654</v>
      </c>
      <c r="P143" s="606"/>
      <c r="Q143" s="606"/>
      <c r="R143" s="606"/>
      <c r="S143" s="606"/>
      <c r="T143" s="606"/>
      <c r="U143" s="606"/>
      <c r="V143" s="609"/>
      <c r="W143" s="609"/>
      <c r="X143" s="609"/>
      <c r="Y143" s="609"/>
      <c r="Z143" s="609"/>
      <c r="AA143" s="609"/>
      <c r="AB143" s="609"/>
      <c r="AC143" s="606" t="s">
        <v>680</v>
      </c>
      <c r="AD143" s="606"/>
      <c r="AE143" s="606"/>
      <c r="AF143" s="606"/>
      <c r="AG143" s="606"/>
      <c r="AH143" s="606"/>
      <c r="AI143" s="606"/>
      <c r="AJ143" s="606"/>
      <c r="AK143" s="606"/>
      <c r="AL143" s="606"/>
      <c r="AM143" s="609"/>
      <c r="AN143" s="609"/>
      <c r="AO143" s="609"/>
      <c r="AP143" s="609"/>
      <c r="AQ143" s="609"/>
      <c r="AR143" s="609"/>
      <c r="AS143" s="609"/>
      <c r="AT143" s="609"/>
      <c r="AU143" s="609"/>
      <c r="AV143" s="609"/>
      <c r="AW143" s="609"/>
      <c r="AX143" s="609"/>
      <c r="AY143" s="609"/>
      <c r="AZ143" s="609"/>
      <c r="BA143" s="609"/>
      <c r="BB143" s="609"/>
    </row>
    <row r="144" spans="1:54" ht="15" customHeight="1">
      <c r="A144" s="607">
        <v>1</v>
      </c>
      <c r="B144" s="606" t="s">
        <v>23</v>
      </c>
      <c r="C144" s="606"/>
      <c r="D144" s="606"/>
      <c r="E144" s="606"/>
      <c r="F144" s="606"/>
      <c r="G144" s="606"/>
      <c r="H144" s="606"/>
      <c r="I144" s="606"/>
      <c r="J144" s="606"/>
      <c r="K144" s="606"/>
      <c r="L144" s="606"/>
      <c r="M144" s="606"/>
      <c r="N144" s="606"/>
      <c r="O144" s="606" t="s">
        <v>159</v>
      </c>
      <c r="P144" s="606"/>
      <c r="Q144" s="606"/>
      <c r="R144" s="606"/>
      <c r="S144" s="606"/>
      <c r="T144" s="606"/>
      <c r="U144" s="606"/>
      <c r="V144" s="606"/>
      <c r="W144" s="606"/>
      <c r="X144" s="606"/>
      <c r="Y144" s="606"/>
      <c r="Z144" s="606"/>
      <c r="AA144" s="606"/>
      <c r="AB144" s="606"/>
      <c r="AC144" s="606" t="s">
        <v>265</v>
      </c>
      <c r="AD144" s="606"/>
      <c r="AE144" s="606"/>
      <c r="AF144" s="606"/>
      <c r="AG144" s="606"/>
      <c r="AH144" s="606"/>
      <c r="AI144" s="606"/>
      <c r="AJ144" s="606"/>
      <c r="AK144" s="606"/>
      <c r="AL144" s="606"/>
      <c r="AM144" s="606"/>
      <c r="AN144" s="606"/>
      <c r="AO144" s="606"/>
      <c r="AP144" s="606"/>
      <c r="AQ144" s="606"/>
      <c r="AR144" s="606"/>
      <c r="AS144" s="606"/>
      <c r="AT144" s="606"/>
      <c r="AU144" s="606"/>
      <c r="AV144" s="606"/>
      <c r="AW144" s="606"/>
      <c r="AX144" s="606"/>
      <c r="AY144" s="606"/>
      <c r="AZ144" s="606"/>
      <c r="BA144" s="606"/>
      <c r="BB144" s="606"/>
    </row>
    <row r="145" spans="1:54" ht="15" customHeight="1">
      <c r="A145" s="607"/>
      <c r="B145" s="609"/>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35"/>
      <c r="AD145" s="622"/>
      <c r="AE145" s="622"/>
      <c r="AF145" s="622"/>
      <c r="AG145" s="622"/>
      <c r="AH145" s="622"/>
      <c r="AI145" s="622"/>
      <c r="AJ145" s="622"/>
      <c r="AK145" s="622"/>
      <c r="AL145" s="622"/>
      <c r="AM145" s="622"/>
      <c r="AN145" s="622"/>
      <c r="AO145" s="622"/>
      <c r="AP145" s="622"/>
      <c r="AQ145" s="622"/>
      <c r="AR145" s="622"/>
      <c r="AS145" s="622"/>
      <c r="AT145" s="622"/>
      <c r="AU145" s="622"/>
      <c r="AV145" s="622"/>
      <c r="AW145" s="622"/>
      <c r="AX145" s="622"/>
      <c r="AY145" s="622"/>
      <c r="AZ145" s="613" t="s">
        <v>716</v>
      </c>
      <c r="BA145" s="613"/>
      <c r="BB145" s="597"/>
    </row>
    <row r="147" spans="1:54" ht="15" customHeight="1">
      <c r="A147" s="638">
        <v>2</v>
      </c>
      <c r="B147" s="610" t="s">
        <v>856</v>
      </c>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597"/>
      <c r="AW147" s="593" t="s">
        <v>466</v>
      </c>
      <c r="AX147" s="593"/>
      <c r="AY147" s="593"/>
      <c r="AZ147" s="593"/>
      <c r="BA147" s="593"/>
      <c r="BB147" s="593"/>
    </row>
    <row r="148" spans="1:54" ht="15" customHeight="1">
      <c r="A148" s="639"/>
      <c r="B148" s="641" t="s">
        <v>326</v>
      </c>
      <c r="C148" s="641"/>
      <c r="D148" s="641" t="s">
        <v>702</v>
      </c>
      <c r="E148" s="641"/>
      <c r="F148" s="641"/>
      <c r="G148" s="641"/>
      <c r="H148" s="641"/>
      <c r="I148" s="641"/>
      <c r="J148" s="641"/>
      <c r="K148" s="641"/>
      <c r="L148" s="641"/>
      <c r="M148" s="641"/>
      <c r="N148" s="641"/>
      <c r="O148" s="642" t="s">
        <v>1048</v>
      </c>
      <c r="P148" s="642"/>
      <c r="Q148" s="642"/>
      <c r="R148" s="642"/>
      <c r="S148" s="642"/>
      <c r="T148" s="642"/>
      <c r="U148" s="642"/>
      <c r="V148" s="641" t="s">
        <v>855</v>
      </c>
      <c r="W148" s="641"/>
      <c r="X148" s="641"/>
      <c r="Y148" s="641"/>
      <c r="Z148" s="641"/>
      <c r="AA148" s="641"/>
      <c r="AB148" s="641"/>
      <c r="AC148" s="641" t="s">
        <v>1069</v>
      </c>
      <c r="AD148" s="641"/>
      <c r="AE148" s="641"/>
      <c r="AF148" s="641"/>
      <c r="AG148" s="641"/>
      <c r="AH148" s="641"/>
      <c r="AI148" s="641"/>
      <c r="AJ148" s="641"/>
      <c r="AK148" s="641" t="s">
        <v>525</v>
      </c>
      <c r="AL148" s="641"/>
      <c r="AM148" s="641"/>
      <c r="AN148" s="641"/>
      <c r="AO148" s="641" t="s">
        <v>232</v>
      </c>
      <c r="AP148" s="641"/>
      <c r="AQ148" s="641"/>
      <c r="AR148" s="641"/>
      <c r="AS148" s="641"/>
      <c r="AT148" s="641"/>
      <c r="AU148" s="641"/>
      <c r="AV148" s="641"/>
      <c r="AW148" s="593"/>
      <c r="AX148" s="593"/>
      <c r="AY148" s="593"/>
      <c r="AZ148" s="593"/>
      <c r="BA148" s="593"/>
      <c r="BB148" s="593"/>
    </row>
    <row r="149" spans="1:54" ht="3.75" customHeight="1">
      <c r="A149" s="639"/>
      <c r="B149" s="594"/>
      <c r="C149" s="594"/>
      <c r="D149" s="594"/>
      <c r="E149" s="594"/>
      <c r="F149" s="594"/>
      <c r="G149" s="594"/>
      <c r="H149" s="594"/>
      <c r="I149" s="594"/>
      <c r="J149" s="594"/>
      <c r="K149" s="594"/>
      <c r="L149" s="594"/>
      <c r="M149" s="594"/>
      <c r="N149" s="598"/>
      <c r="O149" s="625"/>
      <c r="P149" s="645"/>
      <c r="Q149" s="645"/>
      <c r="R149" s="645"/>
      <c r="S149" s="645"/>
      <c r="T149" s="645"/>
      <c r="U149" s="629"/>
      <c r="V149" s="599"/>
      <c r="W149" s="594"/>
      <c r="X149" s="594"/>
      <c r="Y149" s="594"/>
      <c r="Z149" s="594"/>
      <c r="AA149" s="594"/>
      <c r="AB149" s="594"/>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t="s">
        <v>723</v>
      </c>
      <c r="AX149" s="594"/>
      <c r="AY149" s="594"/>
      <c r="AZ149" s="594"/>
      <c r="BA149" s="594"/>
      <c r="BB149" s="594"/>
    </row>
    <row r="150" spans="1:54" ht="15" customHeight="1">
      <c r="A150" s="639"/>
      <c r="B150" s="594"/>
      <c r="C150" s="594"/>
      <c r="D150" s="594"/>
      <c r="E150" s="594"/>
      <c r="F150" s="594"/>
      <c r="G150" s="594"/>
      <c r="H150" s="594"/>
      <c r="I150" s="594"/>
      <c r="J150" s="594"/>
      <c r="K150" s="594"/>
      <c r="L150" s="594"/>
      <c r="M150" s="594"/>
      <c r="N150" s="594"/>
      <c r="O150" s="643" t="s">
        <v>584</v>
      </c>
      <c r="P150" s="643"/>
      <c r="Q150" s="643"/>
      <c r="R150" s="643"/>
      <c r="S150" s="644"/>
      <c r="T150" s="594"/>
      <c r="U150" s="648"/>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4"/>
      <c r="AY150" s="594"/>
      <c r="AZ150" s="594"/>
      <c r="BA150" s="594"/>
      <c r="BB150" s="594"/>
    </row>
    <row r="151" spans="1:54" ht="3.75" customHeight="1">
      <c r="A151" s="639"/>
      <c r="B151" s="594"/>
      <c r="C151" s="594"/>
      <c r="D151" s="594"/>
      <c r="E151" s="594"/>
      <c r="F151" s="594"/>
      <c r="G151" s="594"/>
      <c r="H151" s="594"/>
      <c r="I151" s="594"/>
      <c r="J151" s="594"/>
      <c r="K151" s="594"/>
      <c r="L151" s="594"/>
      <c r="M151" s="594"/>
      <c r="N151" s="594"/>
      <c r="O151" s="644"/>
      <c r="P151" s="646"/>
      <c r="Q151" s="646"/>
      <c r="R151" s="646"/>
      <c r="S151" s="646"/>
      <c r="T151" s="646"/>
      <c r="U151" s="648"/>
      <c r="V151" s="594"/>
      <c r="W151" s="594"/>
      <c r="X151" s="594"/>
      <c r="Y151" s="594"/>
      <c r="Z151" s="594"/>
      <c r="AA151" s="594"/>
      <c r="AB151" s="594"/>
      <c r="AC151" s="594"/>
      <c r="AD151" s="594"/>
      <c r="AE151" s="594"/>
      <c r="AF151" s="594"/>
      <c r="AG151" s="594"/>
      <c r="AH151" s="594"/>
      <c r="AI151" s="594"/>
      <c r="AJ151" s="594"/>
      <c r="AK151" s="594"/>
      <c r="AL151" s="594"/>
      <c r="AM151" s="594"/>
      <c r="AN151" s="594"/>
      <c r="AO151" s="594"/>
      <c r="AP151" s="594"/>
      <c r="AQ151" s="594"/>
      <c r="AR151" s="594"/>
      <c r="AS151" s="594"/>
      <c r="AT151" s="594"/>
      <c r="AU151" s="594"/>
      <c r="AV151" s="594"/>
      <c r="AW151" s="594"/>
      <c r="AX151" s="594"/>
      <c r="AY151" s="594"/>
      <c r="AZ151" s="594"/>
      <c r="BA151" s="594"/>
      <c r="BB151" s="594"/>
    </row>
    <row r="152" spans="1:54" ht="15" customHeight="1">
      <c r="A152" s="639"/>
      <c r="B152" s="594"/>
      <c r="C152" s="594"/>
      <c r="D152" s="594"/>
      <c r="E152" s="594"/>
      <c r="F152" s="594"/>
      <c r="G152" s="594"/>
      <c r="H152" s="594"/>
      <c r="I152" s="594"/>
      <c r="J152" s="594"/>
      <c r="K152" s="594"/>
      <c r="L152" s="594"/>
      <c r="M152" s="594"/>
      <c r="N152" s="594"/>
      <c r="O152" s="643" t="s">
        <v>512</v>
      </c>
      <c r="P152" s="643"/>
      <c r="Q152" s="643"/>
      <c r="R152" s="643"/>
      <c r="S152" s="644"/>
      <c r="T152" s="594"/>
      <c r="U152" s="648"/>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594"/>
      <c r="AQ152" s="594"/>
      <c r="AR152" s="594"/>
      <c r="AS152" s="594"/>
      <c r="AT152" s="594"/>
      <c r="AU152" s="594"/>
      <c r="AV152" s="594"/>
      <c r="AW152" s="594"/>
      <c r="AX152" s="594"/>
      <c r="AY152" s="594"/>
      <c r="AZ152" s="594"/>
      <c r="BA152" s="594"/>
      <c r="BB152" s="594"/>
    </row>
    <row r="153" spans="1:54" ht="3.75" customHeight="1">
      <c r="A153" s="639"/>
      <c r="B153" s="594"/>
      <c r="C153" s="594"/>
      <c r="D153" s="594"/>
      <c r="E153" s="594"/>
      <c r="F153" s="594"/>
      <c r="G153" s="594"/>
      <c r="H153" s="594"/>
      <c r="I153" s="594"/>
      <c r="J153" s="594"/>
      <c r="K153" s="594"/>
      <c r="L153" s="594"/>
      <c r="M153" s="594"/>
      <c r="N153" s="594"/>
      <c r="O153" s="644"/>
      <c r="P153" s="646"/>
      <c r="Q153" s="646"/>
      <c r="R153" s="646"/>
      <c r="S153" s="646"/>
      <c r="T153" s="646"/>
      <c r="U153" s="648"/>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594"/>
      <c r="AY153" s="594"/>
      <c r="AZ153" s="594"/>
      <c r="BA153" s="594"/>
      <c r="BB153" s="594"/>
    </row>
    <row r="154" spans="1:54" ht="15" customHeight="1">
      <c r="A154" s="639"/>
      <c r="B154" s="594"/>
      <c r="C154" s="594"/>
      <c r="D154" s="594"/>
      <c r="E154" s="594"/>
      <c r="F154" s="594"/>
      <c r="G154" s="594"/>
      <c r="H154" s="594"/>
      <c r="I154" s="594"/>
      <c r="J154" s="594"/>
      <c r="K154" s="594"/>
      <c r="L154" s="594"/>
      <c r="M154" s="594"/>
      <c r="N154" s="594"/>
      <c r="O154" s="643" t="s">
        <v>544</v>
      </c>
      <c r="P154" s="643"/>
      <c r="Q154" s="643"/>
      <c r="R154" s="643"/>
      <c r="S154" s="644"/>
      <c r="T154" s="594"/>
      <c r="U154" s="648"/>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594"/>
      <c r="AQ154" s="594"/>
      <c r="AR154" s="594"/>
      <c r="AS154" s="594"/>
      <c r="AT154" s="594"/>
      <c r="AU154" s="594"/>
      <c r="AV154" s="594"/>
      <c r="AW154" s="594"/>
      <c r="AX154" s="594"/>
      <c r="AY154" s="594"/>
      <c r="AZ154" s="594"/>
      <c r="BA154" s="594"/>
      <c r="BB154" s="594"/>
    </row>
    <row r="155" spans="1:54" ht="3.75" customHeight="1">
      <c r="A155" s="639"/>
      <c r="B155" s="594"/>
      <c r="C155" s="594"/>
      <c r="D155" s="594"/>
      <c r="E155" s="594"/>
      <c r="F155" s="594"/>
      <c r="G155" s="594"/>
      <c r="H155" s="594"/>
      <c r="I155" s="594"/>
      <c r="J155" s="594"/>
      <c r="K155" s="594"/>
      <c r="L155" s="594"/>
      <c r="M155" s="594"/>
      <c r="N155" s="598"/>
      <c r="O155" s="626"/>
      <c r="P155" s="647"/>
      <c r="Q155" s="647"/>
      <c r="R155" s="647"/>
      <c r="S155" s="647"/>
      <c r="T155" s="647"/>
      <c r="U155" s="649"/>
      <c r="V155" s="599"/>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4"/>
      <c r="AY155" s="594"/>
      <c r="AZ155" s="594"/>
      <c r="BA155" s="594"/>
      <c r="BB155" s="594"/>
    </row>
    <row r="156" spans="1:54" ht="3.75" customHeight="1">
      <c r="A156" s="640"/>
      <c r="B156" s="594"/>
      <c r="C156" s="594"/>
      <c r="D156" s="594"/>
      <c r="E156" s="594"/>
      <c r="F156" s="594"/>
      <c r="G156" s="594"/>
      <c r="H156" s="594"/>
      <c r="I156" s="594"/>
      <c r="J156" s="594"/>
      <c r="K156" s="594"/>
      <c r="L156" s="594"/>
      <c r="M156" s="594"/>
      <c r="N156" s="598"/>
      <c r="O156" s="625"/>
      <c r="P156" s="645"/>
      <c r="Q156" s="645"/>
      <c r="R156" s="645"/>
      <c r="S156" s="645"/>
      <c r="T156" s="645"/>
      <c r="U156" s="629"/>
      <c r="V156" s="599"/>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t="s">
        <v>723</v>
      </c>
      <c r="AX156" s="594"/>
      <c r="AY156" s="594"/>
      <c r="AZ156" s="594"/>
      <c r="BA156" s="594"/>
      <c r="BB156" s="594"/>
    </row>
    <row r="157" spans="1:54" ht="15" customHeight="1">
      <c r="A157" s="640"/>
      <c r="B157" s="594"/>
      <c r="C157" s="594"/>
      <c r="D157" s="594"/>
      <c r="E157" s="594"/>
      <c r="F157" s="594"/>
      <c r="G157" s="594"/>
      <c r="H157" s="594"/>
      <c r="I157" s="594"/>
      <c r="J157" s="594"/>
      <c r="K157" s="594"/>
      <c r="L157" s="594"/>
      <c r="M157" s="594"/>
      <c r="N157" s="594"/>
      <c r="O157" s="643" t="s">
        <v>584</v>
      </c>
      <c r="P157" s="643"/>
      <c r="Q157" s="643"/>
      <c r="R157" s="643"/>
      <c r="S157" s="644"/>
      <c r="T157" s="594"/>
      <c r="U157" s="648"/>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Q157" s="594"/>
      <c r="AR157" s="594"/>
      <c r="AS157" s="594"/>
      <c r="AT157" s="594"/>
      <c r="AU157" s="594"/>
      <c r="AV157" s="594"/>
      <c r="AW157" s="594"/>
      <c r="AX157" s="594"/>
      <c r="AY157" s="594"/>
      <c r="AZ157" s="594"/>
      <c r="BA157" s="594"/>
      <c r="BB157" s="594"/>
    </row>
    <row r="158" spans="1:54" ht="3.75" customHeight="1">
      <c r="A158" s="640"/>
      <c r="B158" s="594"/>
      <c r="C158" s="594"/>
      <c r="D158" s="594"/>
      <c r="E158" s="594"/>
      <c r="F158" s="594"/>
      <c r="G158" s="594"/>
      <c r="H158" s="594"/>
      <c r="I158" s="594"/>
      <c r="J158" s="594"/>
      <c r="K158" s="594"/>
      <c r="L158" s="594"/>
      <c r="M158" s="594"/>
      <c r="N158" s="594"/>
      <c r="O158" s="644"/>
      <c r="P158" s="646"/>
      <c r="Q158" s="646"/>
      <c r="R158" s="646"/>
      <c r="S158" s="646"/>
      <c r="T158" s="646"/>
      <c r="U158" s="648"/>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4"/>
      <c r="AY158" s="594"/>
      <c r="AZ158" s="594"/>
      <c r="BA158" s="594"/>
      <c r="BB158" s="594"/>
    </row>
    <row r="159" spans="1:54" ht="15" customHeight="1">
      <c r="A159" s="640"/>
      <c r="B159" s="594"/>
      <c r="C159" s="594"/>
      <c r="D159" s="594"/>
      <c r="E159" s="594"/>
      <c r="F159" s="594"/>
      <c r="G159" s="594"/>
      <c r="H159" s="594"/>
      <c r="I159" s="594"/>
      <c r="J159" s="594"/>
      <c r="K159" s="594"/>
      <c r="L159" s="594"/>
      <c r="M159" s="594"/>
      <c r="N159" s="594"/>
      <c r="O159" s="643" t="s">
        <v>512</v>
      </c>
      <c r="P159" s="643"/>
      <c r="Q159" s="643"/>
      <c r="R159" s="643"/>
      <c r="S159" s="644"/>
      <c r="T159" s="594"/>
      <c r="U159" s="648"/>
      <c r="V159" s="594"/>
      <c r="W159" s="594"/>
      <c r="X159" s="594"/>
      <c r="Y159" s="594"/>
      <c r="Z159" s="594"/>
      <c r="AA159" s="594"/>
      <c r="AB159" s="594"/>
      <c r="AC159" s="594"/>
      <c r="AD159" s="594"/>
      <c r="AE159" s="594"/>
      <c r="AF159" s="594"/>
      <c r="AG159" s="594"/>
      <c r="AH159" s="594"/>
      <c r="AI159" s="594"/>
      <c r="AJ159" s="594"/>
      <c r="AK159" s="594"/>
      <c r="AL159" s="594"/>
      <c r="AM159" s="594"/>
      <c r="AN159" s="594"/>
      <c r="AO159" s="594"/>
      <c r="AP159" s="594"/>
      <c r="AQ159" s="594"/>
      <c r="AR159" s="594"/>
      <c r="AS159" s="594"/>
      <c r="AT159" s="594"/>
      <c r="AU159" s="594"/>
      <c r="AV159" s="594"/>
      <c r="AW159" s="594"/>
      <c r="AX159" s="594"/>
      <c r="AY159" s="594"/>
      <c r="AZ159" s="594"/>
      <c r="BA159" s="594"/>
      <c r="BB159" s="594"/>
    </row>
    <row r="160" spans="1:54" ht="3.75" customHeight="1">
      <c r="A160" s="640"/>
      <c r="B160" s="594"/>
      <c r="C160" s="594"/>
      <c r="D160" s="594"/>
      <c r="E160" s="594"/>
      <c r="F160" s="594"/>
      <c r="G160" s="594"/>
      <c r="H160" s="594"/>
      <c r="I160" s="594"/>
      <c r="J160" s="594"/>
      <c r="K160" s="594"/>
      <c r="L160" s="594"/>
      <c r="M160" s="594"/>
      <c r="N160" s="594"/>
      <c r="O160" s="644"/>
      <c r="P160" s="646"/>
      <c r="Q160" s="646"/>
      <c r="R160" s="646"/>
      <c r="S160" s="646"/>
      <c r="T160" s="646"/>
      <c r="U160" s="648"/>
      <c r="V160" s="594"/>
      <c r="W160" s="594"/>
      <c r="X160" s="594"/>
      <c r="Y160" s="594"/>
      <c r="Z160" s="594"/>
      <c r="AA160" s="594"/>
      <c r="AB160" s="594"/>
      <c r="AC160" s="594"/>
      <c r="AD160" s="594"/>
      <c r="AE160" s="594"/>
      <c r="AF160" s="594"/>
      <c r="AG160" s="594"/>
      <c r="AH160" s="594"/>
      <c r="AI160" s="594"/>
      <c r="AJ160" s="594"/>
      <c r="AK160" s="594"/>
      <c r="AL160" s="594"/>
      <c r="AM160" s="594"/>
      <c r="AN160" s="594"/>
      <c r="AO160" s="594"/>
      <c r="AP160" s="594"/>
      <c r="AQ160" s="594"/>
      <c r="AR160" s="594"/>
      <c r="AS160" s="594"/>
      <c r="AT160" s="594"/>
      <c r="AU160" s="594"/>
      <c r="AV160" s="594"/>
      <c r="AW160" s="594"/>
      <c r="AX160" s="594"/>
      <c r="AY160" s="594"/>
      <c r="AZ160" s="594"/>
      <c r="BA160" s="594"/>
      <c r="BB160" s="594"/>
    </row>
    <row r="161" spans="1:54" ht="15" customHeight="1">
      <c r="A161" s="640"/>
      <c r="B161" s="594"/>
      <c r="C161" s="594"/>
      <c r="D161" s="594"/>
      <c r="E161" s="594"/>
      <c r="F161" s="594"/>
      <c r="G161" s="594"/>
      <c r="H161" s="594"/>
      <c r="I161" s="594"/>
      <c r="J161" s="594"/>
      <c r="K161" s="594"/>
      <c r="L161" s="594"/>
      <c r="M161" s="594"/>
      <c r="N161" s="594"/>
      <c r="O161" s="643" t="s">
        <v>544</v>
      </c>
      <c r="P161" s="643"/>
      <c r="Q161" s="643"/>
      <c r="R161" s="643"/>
      <c r="S161" s="644"/>
      <c r="T161" s="594"/>
      <c r="U161" s="648"/>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4"/>
      <c r="AY161" s="594"/>
      <c r="AZ161" s="594"/>
      <c r="BA161" s="594"/>
      <c r="BB161" s="594"/>
    </row>
    <row r="162" spans="1:54" ht="3.75" customHeight="1">
      <c r="A162" s="640"/>
      <c r="B162" s="594"/>
      <c r="C162" s="594"/>
      <c r="D162" s="594"/>
      <c r="E162" s="594"/>
      <c r="F162" s="594"/>
      <c r="G162" s="594"/>
      <c r="H162" s="594"/>
      <c r="I162" s="594"/>
      <c r="J162" s="594"/>
      <c r="K162" s="594"/>
      <c r="L162" s="594"/>
      <c r="M162" s="594"/>
      <c r="N162" s="598"/>
      <c r="O162" s="626"/>
      <c r="P162" s="647"/>
      <c r="Q162" s="647"/>
      <c r="R162" s="647"/>
      <c r="S162" s="647"/>
      <c r="T162" s="647"/>
      <c r="U162" s="649"/>
      <c r="V162" s="599"/>
      <c r="W162" s="594"/>
      <c r="X162" s="594"/>
      <c r="Y162" s="594"/>
      <c r="Z162" s="594"/>
      <c r="AA162" s="594"/>
      <c r="AB162" s="594"/>
      <c r="AC162" s="594"/>
      <c r="AD162" s="594"/>
      <c r="AE162" s="594"/>
      <c r="AF162" s="594"/>
      <c r="AG162" s="594"/>
      <c r="AH162" s="594"/>
      <c r="AI162" s="594"/>
      <c r="AJ162" s="594"/>
      <c r="AK162" s="594"/>
      <c r="AL162" s="594"/>
      <c r="AM162" s="594"/>
      <c r="AN162" s="594"/>
      <c r="AO162" s="594"/>
      <c r="AP162" s="594"/>
      <c r="AQ162" s="594"/>
      <c r="AR162" s="594"/>
      <c r="AS162" s="594"/>
      <c r="AT162" s="594"/>
      <c r="AU162" s="594"/>
      <c r="AV162" s="594"/>
      <c r="AW162" s="594"/>
      <c r="AX162" s="594"/>
      <c r="AY162" s="594"/>
      <c r="AZ162" s="594"/>
      <c r="BA162" s="594"/>
      <c r="BB162" s="594"/>
    </row>
    <row r="163" spans="1:54" ht="3.75" customHeight="1">
      <c r="A163" s="640"/>
      <c r="B163" s="594"/>
      <c r="C163" s="594"/>
      <c r="D163" s="594"/>
      <c r="E163" s="594"/>
      <c r="F163" s="594"/>
      <c r="G163" s="594"/>
      <c r="H163" s="594"/>
      <c r="I163" s="594"/>
      <c r="J163" s="594"/>
      <c r="K163" s="594"/>
      <c r="L163" s="594"/>
      <c r="M163" s="594"/>
      <c r="N163" s="598"/>
      <c r="O163" s="625"/>
      <c r="P163" s="645"/>
      <c r="Q163" s="645"/>
      <c r="R163" s="645"/>
      <c r="S163" s="645"/>
      <c r="T163" s="645"/>
      <c r="U163" s="629"/>
      <c r="V163" s="599"/>
      <c r="W163" s="594"/>
      <c r="X163" s="594"/>
      <c r="Y163" s="594"/>
      <c r="Z163" s="594"/>
      <c r="AA163" s="594"/>
      <c r="AB163" s="594"/>
      <c r="AC163" s="594"/>
      <c r="AD163" s="594"/>
      <c r="AE163" s="594"/>
      <c r="AF163" s="594"/>
      <c r="AG163" s="594"/>
      <c r="AH163" s="594"/>
      <c r="AI163" s="594"/>
      <c r="AJ163" s="594"/>
      <c r="AK163" s="594"/>
      <c r="AL163" s="594"/>
      <c r="AM163" s="594"/>
      <c r="AN163" s="594"/>
      <c r="AO163" s="594"/>
      <c r="AP163" s="594"/>
      <c r="AQ163" s="594"/>
      <c r="AR163" s="594"/>
      <c r="AS163" s="594"/>
      <c r="AT163" s="594"/>
      <c r="AU163" s="594"/>
      <c r="AV163" s="594"/>
      <c r="AW163" s="594" t="s">
        <v>723</v>
      </c>
      <c r="AX163" s="594"/>
      <c r="AY163" s="594"/>
      <c r="AZ163" s="594"/>
      <c r="BA163" s="594"/>
      <c r="BB163" s="594"/>
    </row>
    <row r="164" spans="1:54" ht="15" customHeight="1">
      <c r="A164" s="640"/>
      <c r="B164" s="594"/>
      <c r="C164" s="594"/>
      <c r="D164" s="594"/>
      <c r="E164" s="594"/>
      <c r="F164" s="594"/>
      <c r="G164" s="594"/>
      <c r="H164" s="594"/>
      <c r="I164" s="594"/>
      <c r="J164" s="594"/>
      <c r="K164" s="594"/>
      <c r="L164" s="594"/>
      <c r="M164" s="594"/>
      <c r="N164" s="594"/>
      <c r="O164" s="643" t="s">
        <v>584</v>
      </c>
      <c r="P164" s="643"/>
      <c r="Q164" s="643"/>
      <c r="R164" s="643"/>
      <c r="S164" s="644"/>
      <c r="T164" s="594"/>
      <c r="U164" s="648"/>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4"/>
      <c r="AY164" s="594"/>
      <c r="AZ164" s="594"/>
      <c r="BA164" s="594"/>
      <c r="BB164" s="594"/>
    </row>
    <row r="165" spans="1:54" ht="3.75" customHeight="1">
      <c r="A165" s="640"/>
      <c r="B165" s="594"/>
      <c r="C165" s="594"/>
      <c r="D165" s="594"/>
      <c r="E165" s="594"/>
      <c r="F165" s="594"/>
      <c r="G165" s="594"/>
      <c r="H165" s="594"/>
      <c r="I165" s="594"/>
      <c r="J165" s="594"/>
      <c r="K165" s="594"/>
      <c r="L165" s="594"/>
      <c r="M165" s="594"/>
      <c r="N165" s="594"/>
      <c r="O165" s="644"/>
      <c r="P165" s="646"/>
      <c r="Q165" s="646"/>
      <c r="R165" s="646"/>
      <c r="S165" s="646"/>
      <c r="T165" s="646"/>
      <c r="U165" s="648"/>
      <c r="V165" s="594"/>
      <c r="W165" s="594"/>
      <c r="X165" s="594"/>
      <c r="Y165" s="594"/>
      <c r="Z165" s="594"/>
      <c r="AA165" s="594"/>
      <c r="AB165" s="594"/>
      <c r="AC165" s="594"/>
      <c r="AD165" s="594"/>
      <c r="AE165" s="594"/>
      <c r="AF165" s="594"/>
      <c r="AG165" s="594"/>
      <c r="AH165" s="594"/>
      <c r="AI165" s="594"/>
      <c r="AJ165" s="594"/>
      <c r="AK165" s="594"/>
      <c r="AL165" s="594"/>
      <c r="AM165" s="594"/>
      <c r="AN165" s="594"/>
      <c r="AO165" s="594"/>
      <c r="AP165" s="594"/>
      <c r="AQ165" s="594"/>
      <c r="AR165" s="594"/>
      <c r="AS165" s="594"/>
      <c r="AT165" s="594"/>
      <c r="AU165" s="594"/>
      <c r="AV165" s="594"/>
      <c r="AW165" s="594"/>
      <c r="AX165" s="594"/>
      <c r="AY165" s="594"/>
      <c r="AZ165" s="594"/>
      <c r="BA165" s="594"/>
      <c r="BB165" s="594"/>
    </row>
    <row r="166" spans="1:54" ht="15" customHeight="1">
      <c r="A166" s="640"/>
      <c r="B166" s="594"/>
      <c r="C166" s="594"/>
      <c r="D166" s="594"/>
      <c r="E166" s="594"/>
      <c r="F166" s="594"/>
      <c r="G166" s="594"/>
      <c r="H166" s="594"/>
      <c r="I166" s="594"/>
      <c r="J166" s="594"/>
      <c r="K166" s="594"/>
      <c r="L166" s="594"/>
      <c r="M166" s="594"/>
      <c r="N166" s="594"/>
      <c r="O166" s="643" t="s">
        <v>512</v>
      </c>
      <c r="P166" s="643"/>
      <c r="Q166" s="643"/>
      <c r="R166" s="643"/>
      <c r="S166" s="644"/>
      <c r="T166" s="594"/>
      <c r="U166" s="648"/>
      <c r="V166" s="594"/>
      <c r="W166" s="594"/>
      <c r="X166" s="594"/>
      <c r="Y166" s="594"/>
      <c r="Z166" s="594"/>
      <c r="AA166" s="594"/>
      <c r="AB166" s="594"/>
      <c r="AC166" s="594"/>
      <c r="AD166" s="594"/>
      <c r="AE166" s="594"/>
      <c r="AF166" s="594"/>
      <c r="AG166" s="594"/>
      <c r="AH166" s="594"/>
      <c r="AI166" s="594"/>
      <c r="AJ166" s="594"/>
      <c r="AK166" s="594"/>
      <c r="AL166" s="594"/>
      <c r="AM166" s="594"/>
      <c r="AN166" s="594"/>
      <c r="AO166" s="594"/>
      <c r="AP166" s="594"/>
      <c r="AQ166" s="594"/>
      <c r="AR166" s="594"/>
      <c r="AS166" s="594"/>
      <c r="AT166" s="594"/>
      <c r="AU166" s="594"/>
      <c r="AV166" s="594"/>
      <c r="AW166" s="594"/>
      <c r="AX166" s="594"/>
      <c r="AY166" s="594"/>
      <c r="AZ166" s="594"/>
      <c r="BA166" s="594"/>
      <c r="BB166" s="594"/>
    </row>
    <row r="167" spans="1:54" ht="3.75" customHeight="1">
      <c r="A167" s="640"/>
      <c r="B167" s="594"/>
      <c r="C167" s="594"/>
      <c r="D167" s="594"/>
      <c r="E167" s="594"/>
      <c r="F167" s="594"/>
      <c r="G167" s="594"/>
      <c r="H167" s="594"/>
      <c r="I167" s="594"/>
      <c r="J167" s="594"/>
      <c r="K167" s="594"/>
      <c r="L167" s="594"/>
      <c r="M167" s="594"/>
      <c r="N167" s="594"/>
      <c r="O167" s="644"/>
      <c r="P167" s="646"/>
      <c r="Q167" s="646"/>
      <c r="R167" s="646"/>
      <c r="S167" s="646"/>
      <c r="T167" s="646"/>
      <c r="U167" s="648"/>
      <c r="V167" s="594"/>
      <c r="W167" s="594"/>
      <c r="X167" s="594"/>
      <c r="Y167" s="594"/>
      <c r="Z167" s="594"/>
      <c r="AA167" s="594"/>
      <c r="AB167" s="594"/>
      <c r="AC167" s="594"/>
      <c r="AD167" s="594"/>
      <c r="AE167" s="594"/>
      <c r="AF167" s="594"/>
      <c r="AG167" s="594"/>
      <c r="AH167" s="594"/>
      <c r="AI167" s="594"/>
      <c r="AJ167" s="594"/>
      <c r="AK167" s="594"/>
      <c r="AL167" s="594"/>
      <c r="AM167" s="594"/>
      <c r="AN167" s="594"/>
      <c r="AO167" s="594"/>
      <c r="AP167" s="594"/>
      <c r="AQ167" s="594"/>
      <c r="AR167" s="594"/>
      <c r="AS167" s="594"/>
      <c r="AT167" s="594"/>
      <c r="AU167" s="594"/>
      <c r="AV167" s="594"/>
      <c r="AW167" s="594"/>
      <c r="AX167" s="594"/>
      <c r="AY167" s="594"/>
      <c r="AZ167" s="594"/>
      <c r="BA167" s="594"/>
      <c r="BB167" s="594"/>
    </row>
    <row r="168" spans="1:54" ht="15" customHeight="1">
      <c r="A168" s="640"/>
      <c r="B168" s="594"/>
      <c r="C168" s="594"/>
      <c r="D168" s="594"/>
      <c r="E168" s="594"/>
      <c r="F168" s="594"/>
      <c r="G168" s="594"/>
      <c r="H168" s="594"/>
      <c r="I168" s="594"/>
      <c r="J168" s="594"/>
      <c r="K168" s="594"/>
      <c r="L168" s="594"/>
      <c r="M168" s="594"/>
      <c r="N168" s="594"/>
      <c r="O168" s="643" t="s">
        <v>544</v>
      </c>
      <c r="P168" s="643"/>
      <c r="Q168" s="643"/>
      <c r="R168" s="643"/>
      <c r="S168" s="644"/>
      <c r="T168" s="594"/>
      <c r="U168" s="648"/>
      <c r="V168" s="594"/>
      <c r="W168" s="594"/>
      <c r="X168" s="594"/>
      <c r="Y168" s="594"/>
      <c r="Z168" s="594"/>
      <c r="AA168" s="594"/>
      <c r="AB168" s="594"/>
      <c r="AC168" s="594"/>
      <c r="AD168" s="594"/>
      <c r="AE168" s="594"/>
      <c r="AF168" s="594"/>
      <c r="AG168" s="594"/>
      <c r="AH168" s="594"/>
      <c r="AI168" s="594"/>
      <c r="AJ168" s="594"/>
      <c r="AK168" s="594"/>
      <c r="AL168" s="594"/>
      <c r="AM168" s="594"/>
      <c r="AN168" s="594"/>
      <c r="AO168" s="594"/>
      <c r="AP168" s="594"/>
      <c r="AQ168" s="594"/>
      <c r="AR168" s="594"/>
      <c r="AS168" s="594"/>
      <c r="AT168" s="594"/>
      <c r="AU168" s="594"/>
      <c r="AV168" s="594"/>
      <c r="AW168" s="594"/>
      <c r="AX168" s="594"/>
      <c r="AY168" s="594"/>
      <c r="AZ168" s="594"/>
      <c r="BA168" s="594"/>
      <c r="BB168" s="594"/>
    </row>
    <row r="169" spans="1:54" ht="3.75" customHeight="1">
      <c r="A169" s="640"/>
      <c r="B169" s="594"/>
      <c r="C169" s="594"/>
      <c r="D169" s="594"/>
      <c r="E169" s="594"/>
      <c r="F169" s="594"/>
      <c r="G169" s="594"/>
      <c r="H169" s="594"/>
      <c r="I169" s="594"/>
      <c r="J169" s="594"/>
      <c r="K169" s="594"/>
      <c r="L169" s="594"/>
      <c r="M169" s="594"/>
      <c r="N169" s="598"/>
      <c r="O169" s="626"/>
      <c r="P169" s="647"/>
      <c r="Q169" s="647"/>
      <c r="R169" s="647"/>
      <c r="S169" s="647"/>
      <c r="T169" s="647"/>
      <c r="U169" s="649"/>
      <c r="V169" s="599"/>
      <c r="W169" s="594"/>
      <c r="X169" s="594"/>
      <c r="Y169" s="594"/>
      <c r="Z169" s="594"/>
      <c r="AA169" s="594"/>
      <c r="AB169" s="594"/>
      <c r="AC169" s="594"/>
      <c r="AD169" s="594"/>
      <c r="AE169" s="594"/>
      <c r="AF169" s="594"/>
      <c r="AG169" s="594"/>
      <c r="AH169" s="594"/>
      <c r="AI169" s="594"/>
      <c r="AJ169" s="594"/>
      <c r="AK169" s="594"/>
      <c r="AL169" s="594"/>
      <c r="AM169" s="594"/>
      <c r="AN169" s="594"/>
      <c r="AO169" s="594"/>
      <c r="AP169" s="594"/>
      <c r="AQ169" s="594"/>
      <c r="AR169" s="594"/>
      <c r="AS169" s="594"/>
      <c r="AT169" s="594"/>
      <c r="AU169" s="594"/>
      <c r="AV169" s="594"/>
      <c r="AW169" s="594"/>
      <c r="AX169" s="594"/>
      <c r="AY169" s="594"/>
      <c r="AZ169" s="594"/>
      <c r="BA169" s="594"/>
      <c r="BB169" s="594"/>
    </row>
    <row r="170" spans="1:54" ht="3.75" customHeight="1">
      <c r="A170" s="640"/>
      <c r="B170" s="594"/>
      <c r="C170" s="594"/>
      <c r="D170" s="594"/>
      <c r="E170" s="594"/>
      <c r="F170" s="594"/>
      <c r="G170" s="594"/>
      <c r="H170" s="594"/>
      <c r="I170" s="594"/>
      <c r="J170" s="594"/>
      <c r="K170" s="594"/>
      <c r="L170" s="594"/>
      <c r="M170" s="594"/>
      <c r="N170" s="598"/>
      <c r="O170" s="625"/>
      <c r="P170" s="645"/>
      <c r="Q170" s="645"/>
      <c r="R170" s="645"/>
      <c r="S170" s="645"/>
      <c r="T170" s="645"/>
      <c r="U170" s="629"/>
      <c r="V170" s="599"/>
      <c r="W170" s="594"/>
      <c r="X170" s="594"/>
      <c r="Y170" s="594"/>
      <c r="Z170" s="594"/>
      <c r="AA170" s="594"/>
      <c r="AB170" s="594"/>
      <c r="AC170" s="594"/>
      <c r="AD170" s="594"/>
      <c r="AE170" s="594"/>
      <c r="AF170" s="594"/>
      <c r="AG170" s="594"/>
      <c r="AH170" s="594"/>
      <c r="AI170" s="594"/>
      <c r="AJ170" s="594"/>
      <c r="AK170" s="594"/>
      <c r="AL170" s="594"/>
      <c r="AM170" s="594"/>
      <c r="AN170" s="594"/>
      <c r="AO170" s="594"/>
      <c r="AP170" s="594"/>
      <c r="AQ170" s="594"/>
      <c r="AR170" s="594"/>
      <c r="AS170" s="594"/>
      <c r="AT170" s="594"/>
      <c r="AU170" s="594"/>
      <c r="AV170" s="594"/>
      <c r="AW170" s="594" t="s">
        <v>723</v>
      </c>
      <c r="AX170" s="594"/>
      <c r="AY170" s="594"/>
      <c r="AZ170" s="594"/>
      <c r="BA170" s="594"/>
      <c r="BB170" s="594"/>
    </row>
    <row r="171" spans="1:54" ht="15" customHeight="1">
      <c r="A171" s="640"/>
      <c r="B171" s="594"/>
      <c r="C171" s="594"/>
      <c r="D171" s="594"/>
      <c r="E171" s="594"/>
      <c r="F171" s="594"/>
      <c r="G171" s="594"/>
      <c r="H171" s="594"/>
      <c r="I171" s="594"/>
      <c r="J171" s="594"/>
      <c r="K171" s="594"/>
      <c r="L171" s="594"/>
      <c r="M171" s="594"/>
      <c r="N171" s="594"/>
      <c r="O171" s="643" t="s">
        <v>584</v>
      </c>
      <c r="P171" s="643"/>
      <c r="Q171" s="643"/>
      <c r="R171" s="643"/>
      <c r="S171" s="644"/>
      <c r="T171" s="594"/>
      <c r="U171" s="648"/>
      <c r="V171" s="594"/>
      <c r="W171" s="594"/>
      <c r="X171" s="594"/>
      <c r="Y171" s="594"/>
      <c r="Z171" s="594"/>
      <c r="AA171" s="594"/>
      <c r="AB171" s="594"/>
      <c r="AC171" s="594"/>
      <c r="AD171" s="594"/>
      <c r="AE171" s="594"/>
      <c r="AF171" s="594"/>
      <c r="AG171" s="594"/>
      <c r="AH171" s="594"/>
      <c r="AI171" s="594"/>
      <c r="AJ171" s="594"/>
      <c r="AK171" s="594"/>
      <c r="AL171" s="594"/>
      <c r="AM171" s="594"/>
      <c r="AN171" s="594"/>
      <c r="AO171" s="594"/>
      <c r="AP171" s="594"/>
      <c r="AQ171" s="594"/>
      <c r="AR171" s="594"/>
      <c r="AS171" s="594"/>
      <c r="AT171" s="594"/>
      <c r="AU171" s="594"/>
      <c r="AV171" s="594"/>
      <c r="AW171" s="594"/>
      <c r="AX171" s="594"/>
      <c r="AY171" s="594"/>
      <c r="AZ171" s="594"/>
      <c r="BA171" s="594"/>
      <c r="BB171" s="594"/>
    </row>
    <row r="172" spans="1:54" ht="3.75" customHeight="1">
      <c r="A172" s="640"/>
      <c r="B172" s="594"/>
      <c r="C172" s="594"/>
      <c r="D172" s="594"/>
      <c r="E172" s="594"/>
      <c r="F172" s="594"/>
      <c r="G172" s="594"/>
      <c r="H172" s="594"/>
      <c r="I172" s="594"/>
      <c r="J172" s="594"/>
      <c r="K172" s="594"/>
      <c r="L172" s="594"/>
      <c r="M172" s="594"/>
      <c r="N172" s="594"/>
      <c r="O172" s="644"/>
      <c r="P172" s="646"/>
      <c r="Q172" s="646"/>
      <c r="R172" s="646"/>
      <c r="S172" s="646"/>
      <c r="T172" s="646"/>
      <c r="U172" s="648"/>
      <c r="V172" s="594"/>
      <c r="W172" s="594"/>
      <c r="X172" s="594"/>
      <c r="Y172" s="594"/>
      <c r="Z172" s="594"/>
      <c r="AA172" s="594"/>
      <c r="AB172" s="594"/>
      <c r="AC172" s="594"/>
      <c r="AD172" s="594"/>
      <c r="AE172" s="594"/>
      <c r="AF172" s="594"/>
      <c r="AG172" s="594"/>
      <c r="AH172" s="594"/>
      <c r="AI172" s="594"/>
      <c r="AJ172" s="594"/>
      <c r="AK172" s="594"/>
      <c r="AL172" s="594"/>
      <c r="AM172" s="594"/>
      <c r="AN172" s="594"/>
      <c r="AO172" s="594"/>
      <c r="AP172" s="594"/>
      <c r="AQ172" s="594"/>
      <c r="AR172" s="594"/>
      <c r="AS172" s="594"/>
      <c r="AT172" s="594"/>
      <c r="AU172" s="594"/>
      <c r="AV172" s="594"/>
      <c r="AW172" s="594"/>
      <c r="AX172" s="594"/>
      <c r="AY172" s="594"/>
      <c r="AZ172" s="594"/>
      <c r="BA172" s="594"/>
      <c r="BB172" s="594"/>
    </row>
    <row r="173" spans="1:54" ht="15" customHeight="1">
      <c r="A173" s="640"/>
      <c r="B173" s="594"/>
      <c r="C173" s="594"/>
      <c r="D173" s="594"/>
      <c r="E173" s="594"/>
      <c r="F173" s="594"/>
      <c r="G173" s="594"/>
      <c r="H173" s="594"/>
      <c r="I173" s="594"/>
      <c r="J173" s="594"/>
      <c r="K173" s="594"/>
      <c r="L173" s="594"/>
      <c r="M173" s="594"/>
      <c r="N173" s="594"/>
      <c r="O173" s="643" t="s">
        <v>512</v>
      </c>
      <c r="P173" s="643"/>
      <c r="Q173" s="643"/>
      <c r="R173" s="643"/>
      <c r="S173" s="644"/>
      <c r="T173" s="594"/>
      <c r="U173" s="648"/>
      <c r="V173" s="594"/>
      <c r="W173" s="594"/>
      <c r="X173" s="594"/>
      <c r="Y173" s="594"/>
      <c r="Z173" s="594"/>
      <c r="AA173" s="594"/>
      <c r="AB173" s="594"/>
      <c r="AC173" s="594"/>
      <c r="AD173" s="594"/>
      <c r="AE173" s="594"/>
      <c r="AF173" s="594"/>
      <c r="AG173" s="594"/>
      <c r="AH173" s="594"/>
      <c r="AI173" s="594"/>
      <c r="AJ173" s="594"/>
      <c r="AK173" s="594"/>
      <c r="AL173" s="594"/>
      <c r="AM173" s="594"/>
      <c r="AN173" s="594"/>
      <c r="AO173" s="594"/>
      <c r="AP173" s="594"/>
      <c r="AQ173" s="594"/>
      <c r="AR173" s="594"/>
      <c r="AS173" s="594"/>
      <c r="AT173" s="594"/>
      <c r="AU173" s="594"/>
      <c r="AV173" s="594"/>
      <c r="AW173" s="594"/>
      <c r="AX173" s="594"/>
      <c r="AY173" s="594"/>
      <c r="AZ173" s="594"/>
      <c r="BA173" s="594"/>
      <c r="BB173" s="594"/>
    </row>
    <row r="174" spans="1:54" ht="3.75" customHeight="1">
      <c r="A174" s="640"/>
      <c r="B174" s="594"/>
      <c r="C174" s="594"/>
      <c r="D174" s="594"/>
      <c r="E174" s="594"/>
      <c r="F174" s="594"/>
      <c r="G174" s="594"/>
      <c r="H174" s="594"/>
      <c r="I174" s="594"/>
      <c r="J174" s="594"/>
      <c r="K174" s="594"/>
      <c r="L174" s="594"/>
      <c r="M174" s="594"/>
      <c r="N174" s="594"/>
      <c r="O174" s="644"/>
      <c r="P174" s="646"/>
      <c r="Q174" s="646"/>
      <c r="R174" s="646"/>
      <c r="S174" s="646"/>
      <c r="T174" s="646"/>
      <c r="U174" s="648"/>
      <c r="V174" s="594"/>
      <c r="W174" s="594"/>
      <c r="X174" s="594"/>
      <c r="Y174" s="594"/>
      <c r="Z174" s="594"/>
      <c r="AA174" s="594"/>
      <c r="AB174" s="594"/>
      <c r="AC174" s="594"/>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594"/>
      <c r="AY174" s="594"/>
      <c r="AZ174" s="594"/>
      <c r="BA174" s="594"/>
      <c r="BB174" s="594"/>
    </row>
    <row r="175" spans="1:54" ht="15" customHeight="1">
      <c r="A175" s="640"/>
      <c r="B175" s="594"/>
      <c r="C175" s="594"/>
      <c r="D175" s="594"/>
      <c r="E175" s="594"/>
      <c r="F175" s="594"/>
      <c r="G175" s="594"/>
      <c r="H175" s="594"/>
      <c r="I175" s="594"/>
      <c r="J175" s="594"/>
      <c r="K175" s="594"/>
      <c r="L175" s="594"/>
      <c r="M175" s="594"/>
      <c r="N175" s="594"/>
      <c r="O175" s="643" t="s">
        <v>544</v>
      </c>
      <c r="P175" s="643"/>
      <c r="Q175" s="643"/>
      <c r="R175" s="643"/>
      <c r="S175" s="644"/>
      <c r="T175" s="594"/>
      <c r="U175" s="648"/>
      <c r="V175" s="594"/>
      <c r="W175" s="594"/>
      <c r="X175" s="594"/>
      <c r="Y175" s="594"/>
      <c r="Z175" s="594"/>
      <c r="AA175" s="594"/>
      <c r="AB175" s="594"/>
      <c r="AC175" s="594"/>
      <c r="AD175" s="594"/>
      <c r="AE175" s="594"/>
      <c r="AF175" s="594"/>
      <c r="AG175" s="594"/>
      <c r="AH175" s="594"/>
      <c r="AI175" s="594"/>
      <c r="AJ175" s="594"/>
      <c r="AK175" s="594"/>
      <c r="AL175" s="594"/>
      <c r="AM175" s="594"/>
      <c r="AN175" s="594"/>
      <c r="AO175" s="594"/>
      <c r="AP175" s="594"/>
      <c r="AQ175" s="594"/>
      <c r="AR175" s="594"/>
      <c r="AS175" s="594"/>
      <c r="AT175" s="594"/>
      <c r="AU175" s="594"/>
      <c r="AV175" s="594"/>
      <c r="AW175" s="594"/>
      <c r="AX175" s="594"/>
      <c r="AY175" s="594"/>
      <c r="AZ175" s="594"/>
      <c r="BA175" s="594"/>
      <c r="BB175" s="594"/>
    </row>
    <row r="176" spans="1:54" ht="3.75" customHeight="1">
      <c r="A176" s="640"/>
      <c r="B176" s="594"/>
      <c r="C176" s="594"/>
      <c r="D176" s="594"/>
      <c r="E176" s="594"/>
      <c r="F176" s="594"/>
      <c r="G176" s="594"/>
      <c r="H176" s="594"/>
      <c r="I176" s="594"/>
      <c r="J176" s="594"/>
      <c r="K176" s="594"/>
      <c r="L176" s="594"/>
      <c r="M176" s="594"/>
      <c r="N176" s="598"/>
      <c r="O176" s="626"/>
      <c r="P176" s="647"/>
      <c r="Q176" s="647"/>
      <c r="R176" s="647"/>
      <c r="S176" s="647"/>
      <c r="T176" s="647"/>
      <c r="U176" s="649"/>
      <c r="V176" s="599"/>
      <c r="W176" s="594"/>
      <c r="X176" s="594"/>
      <c r="Y176" s="594"/>
      <c r="Z176" s="594"/>
      <c r="AA176" s="594"/>
      <c r="AB176" s="594"/>
      <c r="AC176" s="594"/>
      <c r="AD176" s="594"/>
      <c r="AE176" s="594"/>
      <c r="AF176" s="594"/>
      <c r="AG176" s="594"/>
      <c r="AH176" s="594"/>
      <c r="AI176" s="594"/>
      <c r="AJ176" s="594"/>
      <c r="AK176" s="594"/>
      <c r="AL176" s="594"/>
      <c r="AM176" s="594"/>
      <c r="AN176" s="594"/>
      <c r="AO176" s="594"/>
      <c r="AP176" s="594"/>
      <c r="AQ176" s="594"/>
      <c r="AR176" s="594"/>
      <c r="AS176" s="594"/>
      <c r="AT176" s="594"/>
      <c r="AU176" s="594"/>
      <c r="AV176" s="594"/>
      <c r="AW176" s="594"/>
      <c r="AX176" s="594"/>
      <c r="AY176" s="594"/>
      <c r="AZ176" s="594"/>
      <c r="BA176" s="594"/>
      <c r="BB176" s="594"/>
    </row>
    <row r="177" spans="1:54" ht="3.75" customHeight="1">
      <c r="A177" s="640"/>
      <c r="B177" s="594"/>
      <c r="C177" s="594"/>
      <c r="D177" s="594"/>
      <c r="E177" s="594"/>
      <c r="F177" s="594"/>
      <c r="G177" s="594"/>
      <c r="H177" s="594"/>
      <c r="I177" s="594"/>
      <c r="J177" s="594"/>
      <c r="K177" s="594"/>
      <c r="L177" s="594"/>
      <c r="M177" s="594"/>
      <c r="N177" s="598"/>
      <c r="O177" s="625"/>
      <c r="P177" s="645"/>
      <c r="Q177" s="645"/>
      <c r="R177" s="645"/>
      <c r="S177" s="645"/>
      <c r="T177" s="645"/>
      <c r="U177" s="629"/>
      <c r="V177" s="599"/>
      <c r="W177" s="594"/>
      <c r="X177" s="594"/>
      <c r="Y177" s="594"/>
      <c r="Z177" s="594"/>
      <c r="AA177" s="594"/>
      <c r="AB177" s="594"/>
      <c r="AC177" s="594"/>
      <c r="AD177" s="594"/>
      <c r="AE177" s="594"/>
      <c r="AF177" s="594"/>
      <c r="AG177" s="594"/>
      <c r="AH177" s="594"/>
      <c r="AI177" s="594"/>
      <c r="AJ177" s="594"/>
      <c r="AK177" s="594"/>
      <c r="AL177" s="594"/>
      <c r="AM177" s="594"/>
      <c r="AN177" s="594"/>
      <c r="AO177" s="594"/>
      <c r="AP177" s="594"/>
      <c r="AQ177" s="594"/>
      <c r="AR177" s="594"/>
      <c r="AS177" s="594"/>
      <c r="AT177" s="594"/>
      <c r="AU177" s="594"/>
      <c r="AV177" s="594"/>
      <c r="AW177" s="594" t="s">
        <v>723</v>
      </c>
      <c r="AX177" s="594"/>
      <c r="AY177" s="594"/>
      <c r="AZ177" s="594"/>
      <c r="BA177" s="594"/>
      <c r="BB177" s="594"/>
    </row>
    <row r="178" spans="1:54" ht="15" customHeight="1">
      <c r="A178" s="640"/>
      <c r="B178" s="594"/>
      <c r="C178" s="594"/>
      <c r="D178" s="594"/>
      <c r="E178" s="594"/>
      <c r="F178" s="594"/>
      <c r="G178" s="594"/>
      <c r="H178" s="594"/>
      <c r="I178" s="594"/>
      <c r="J178" s="594"/>
      <c r="K178" s="594"/>
      <c r="L178" s="594"/>
      <c r="M178" s="594"/>
      <c r="N178" s="594"/>
      <c r="O178" s="643" t="s">
        <v>584</v>
      </c>
      <c r="P178" s="643"/>
      <c r="Q178" s="643"/>
      <c r="R178" s="643"/>
      <c r="S178" s="644"/>
      <c r="T178" s="594"/>
      <c r="U178" s="648"/>
      <c r="V178" s="594"/>
      <c r="W178" s="594"/>
      <c r="X178" s="594"/>
      <c r="Y178" s="594"/>
      <c r="Z178" s="594"/>
      <c r="AA178" s="594"/>
      <c r="AB178" s="594"/>
      <c r="AC178" s="594"/>
      <c r="AD178" s="594"/>
      <c r="AE178" s="594"/>
      <c r="AF178" s="594"/>
      <c r="AG178" s="594"/>
      <c r="AH178" s="594"/>
      <c r="AI178" s="594"/>
      <c r="AJ178" s="594"/>
      <c r="AK178" s="594"/>
      <c r="AL178" s="594"/>
      <c r="AM178" s="594"/>
      <c r="AN178" s="594"/>
      <c r="AO178" s="594"/>
      <c r="AP178" s="594"/>
      <c r="AQ178" s="594"/>
      <c r="AR178" s="594"/>
      <c r="AS178" s="594"/>
      <c r="AT178" s="594"/>
      <c r="AU178" s="594"/>
      <c r="AV178" s="594"/>
      <c r="AW178" s="594"/>
      <c r="AX178" s="594"/>
      <c r="AY178" s="594"/>
      <c r="AZ178" s="594"/>
      <c r="BA178" s="594"/>
      <c r="BB178" s="594"/>
    </row>
    <row r="179" spans="1:54" ht="3.75" customHeight="1">
      <c r="A179" s="640"/>
      <c r="B179" s="594"/>
      <c r="C179" s="594"/>
      <c r="D179" s="594"/>
      <c r="E179" s="594"/>
      <c r="F179" s="594"/>
      <c r="G179" s="594"/>
      <c r="H179" s="594"/>
      <c r="I179" s="594"/>
      <c r="J179" s="594"/>
      <c r="K179" s="594"/>
      <c r="L179" s="594"/>
      <c r="M179" s="594"/>
      <c r="N179" s="594"/>
      <c r="O179" s="644"/>
      <c r="P179" s="646"/>
      <c r="Q179" s="646"/>
      <c r="R179" s="646"/>
      <c r="S179" s="646"/>
      <c r="T179" s="646"/>
      <c r="U179" s="648"/>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4"/>
      <c r="AY179" s="594"/>
      <c r="AZ179" s="594"/>
      <c r="BA179" s="594"/>
      <c r="BB179" s="594"/>
    </row>
    <row r="180" spans="1:54" ht="15" customHeight="1">
      <c r="A180" s="640"/>
      <c r="B180" s="594"/>
      <c r="C180" s="594"/>
      <c r="D180" s="594"/>
      <c r="E180" s="594"/>
      <c r="F180" s="594"/>
      <c r="G180" s="594"/>
      <c r="H180" s="594"/>
      <c r="I180" s="594"/>
      <c r="J180" s="594"/>
      <c r="K180" s="594"/>
      <c r="L180" s="594"/>
      <c r="M180" s="594"/>
      <c r="N180" s="594"/>
      <c r="O180" s="643" t="s">
        <v>512</v>
      </c>
      <c r="P180" s="643"/>
      <c r="Q180" s="643"/>
      <c r="R180" s="643"/>
      <c r="S180" s="644"/>
      <c r="T180" s="594"/>
      <c r="U180" s="648"/>
      <c r="V180" s="594"/>
      <c r="W180" s="594"/>
      <c r="X180" s="594"/>
      <c r="Y180" s="594"/>
      <c r="Z180" s="594"/>
      <c r="AA180" s="594"/>
      <c r="AB180" s="594"/>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4"/>
      <c r="AY180" s="594"/>
      <c r="AZ180" s="594"/>
      <c r="BA180" s="594"/>
      <c r="BB180" s="594"/>
    </row>
    <row r="181" spans="1:54" ht="3.75" customHeight="1">
      <c r="A181" s="640"/>
      <c r="B181" s="594"/>
      <c r="C181" s="594"/>
      <c r="D181" s="594"/>
      <c r="E181" s="594"/>
      <c r="F181" s="594"/>
      <c r="G181" s="594"/>
      <c r="H181" s="594"/>
      <c r="I181" s="594"/>
      <c r="J181" s="594"/>
      <c r="K181" s="594"/>
      <c r="L181" s="594"/>
      <c r="M181" s="594"/>
      <c r="N181" s="594"/>
      <c r="O181" s="644"/>
      <c r="P181" s="646"/>
      <c r="Q181" s="646"/>
      <c r="R181" s="646"/>
      <c r="S181" s="646"/>
      <c r="T181" s="646"/>
      <c r="U181" s="648"/>
      <c r="V181" s="594"/>
      <c r="W181" s="594"/>
      <c r="X181" s="594"/>
      <c r="Y181" s="594"/>
      <c r="Z181" s="594"/>
      <c r="AA181" s="594"/>
      <c r="AB181" s="594"/>
      <c r="AC181" s="594"/>
      <c r="AD181" s="594"/>
      <c r="AE181" s="594"/>
      <c r="AF181" s="594"/>
      <c r="AG181" s="594"/>
      <c r="AH181" s="594"/>
      <c r="AI181" s="594"/>
      <c r="AJ181" s="594"/>
      <c r="AK181" s="594"/>
      <c r="AL181" s="594"/>
      <c r="AM181" s="594"/>
      <c r="AN181" s="594"/>
      <c r="AO181" s="594"/>
      <c r="AP181" s="594"/>
      <c r="AQ181" s="594"/>
      <c r="AR181" s="594"/>
      <c r="AS181" s="594"/>
      <c r="AT181" s="594"/>
      <c r="AU181" s="594"/>
      <c r="AV181" s="594"/>
      <c r="AW181" s="594"/>
      <c r="AX181" s="594"/>
      <c r="AY181" s="594"/>
      <c r="AZ181" s="594"/>
      <c r="BA181" s="594"/>
      <c r="BB181" s="594"/>
    </row>
    <row r="182" spans="1:54" ht="15" customHeight="1">
      <c r="A182" s="640"/>
      <c r="B182" s="594"/>
      <c r="C182" s="594"/>
      <c r="D182" s="594"/>
      <c r="E182" s="594"/>
      <c r="F182" s="594"/>
      <c r="G182" s="594"/>
      <c r="H182" s="594"/>
      <c r="I182" s="594"/>
      <c r="J182" s="594"/>
      <c r="K182" s="594"/>
      <c r="L182" s="594"/>
      <c r="M182" s="594"/>
      <c r="N182" s="594"/>
      <c r="O182" s="643" t="s">
        <v>544</v>
      </c>
      <c r="P182" s="643"/>
      <c r="Q182" s="643"/>
      <c r="R182" s="643"/>
      <c r="S182" s="644"/>
      <c r="T182" s="594"/>
      <c r="U182" s="648"/>
      <c r="V182" s="594"/>
      <c r="W182" s="594"/>
      <c r="X182" s="594"/>
      <c r="Y182" s="594"/>
      <c r="Z182" s="594"/>
      <c r="AA182" s="594"/>
      <c r="AB182" s="594"/>
      <c r="AC182" s="594"/>
      <c r="AD182" s="594"/>
      <c r="AE182" s="594"/>
      <c r="AF182" s="594"/>
      <c r="AG182" s="594"/>
      <c r="AH182" s="594"/>
      <c r="AI182" s="594"/>
      <c r="AJ182" s="594"/>
      <c r="AK182" s="594"/>
      <c r="AL182" s="594"/>
      <c r="AM182" s="594"/>
      <c r="AN182" s="594"/>
      <c r="AO182" s="594"/>
      <c r="AP182" s="594"/>
      <c r="AQ182" s="594"/>
      <c r="AR182" s="594"/>
      <c r="AS182" s="594"/>
      <c r="AT182" s="594"/>
      <c r="AU182" s="594"/>
      <c r="AV182" s="594"/>
      <c r="AW182" s="594"/>
      <c r="AX182" s="594"/>
      <c r="AY182" s="594"/>
      <c r="AZ182" s="594"/>
      <c r="BA182" s="594"/>
      <c r="BB182" s="594"/>
    </row>
    <row r="183" spans="1:54" ht="3.75" customHeight="1">
      <c r="A183" s="640"/>
      <c r="B183" s="594"/>
      <c r="C183" s="594"/>
      <c r="D183" s="594"/>
      <c r="E183" s="594"/>
      <c r="F183" s="594"/>
      <c r="G183" s="594"/>
      <c r="H183" s="594"/>
      <c r="I183" s="594"/>
      <c r="J183" s="594"/>
      <c r="K183" s="594"/>
      <c r="L183" s="594"/>
      <c r="M183" s="594"/>
      <c r="N183" s="598"/>
      <c r="O183" s="626"/>
      <c r="P183" s="647"/>
      <c r="Q183" s="647"/>
      <c r="R183" s="647"/>
      <c r="S183" s="647"/>
      <c r="T183" s="647"/>
      <c r="U183" s="649"/>
      <c r="V183" s="599"/>
      <c r="W183" s="594"/>
      <c r="X183" s="594"/>
      <c r="Y183" s="594"/>
      <c r="Z183" s="594"/>
      <c r="AA183" s="594"/>
      <c r="AB183" s="594"/>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594"/>
      <c r="AY183" s="594"/>
      <c r="AZ183" s="594"/>
      <c r="BA183" s="594"/>
      <c r="BB183" s="594"/>
    </row>
    <row r="184" spans="1:54" ht="15" customHeight="1">
      <c r="T184" s="647"/>
    </row>
    <row r="185" spans="1:54" ht="15" customHeight="1">
      <c r="A185" s="607">
        <v>4</v>
      </c>
      <c r="B185" s="606" t="s">
        <v>609</v>
      </c>
      <c r="C185" s="606"/>
      <c r="D185" s="606"/>
      <c r="E185" s="606"/>
      <c r="F185" s="606"/>
      <c r="G185" s="606"/>
      <c r="H185" s="606"/>
      <c r="I185" s="606"/>
      <c r="J185" s="606"/>
      <c r="K185" s="606"/>
      <c r="L185" s="606"/>
      <c r="M185" s="606"/>
      <c r="N185" s="606"/>
      <c r="O185" s="606" t="s">
        <v>711</v>
      </c>
      <c r="P185" s="606"/>
      <c r="Q185" s="606"/>
      <c r="R185" s="606"/>
      <c r="S185" s="606"/>
      <c r="T185" s="606"/>
      <c r="U185" s="606"/>
      <c r="V185" s="606"/>
      <c r="W185" s="606"/>
      <c r="X185" s="606"/>
      <c r="Y185" s="606"/>
      <c r="Z185" s="606"/>
      <c r="AA185" s="606"/>
      <c r="AB185" s="606"/>
      <c r="AD185" s="607">
        <v>5</v>
      </c>
      <c r="AE185" s="606" t="s">
        <v>853</v>
      </c>
      <c r="AF185" s="606"/>
      <c r="AG185" s="606"/>
      <c r="AH185" s="606"/>
      <c r="AI185" s="606"/>
      <c r="AJ185" s="606"/>
      <c r="AK185" s="606"/>
      <c r="AL185" s="606"/>
      <c r="AM185" s="606"/>
      <c r="AN185" s="606"/>
      <c r="AO185" s="606"/>
      <c r="AP185" s="606"/>
      <c r="AQ185" s="606"/>
      <c r="AR185" s="606"/>
      <c r="AS185" s="606"/>
      <c r="AT185" s="606"/>
      <c r="AU185" s="606"/>
      <c r="AV185" s="606"/>
      <c r="AW185" s="606"/>
      <c r="AX185" s="606"/>
      <c r="AY185" s="606"/>
      <c r="AZ185" s="606"/>
      <c r="BA185" s="606"/>
      <c r="BB185" s="606"/>
    </row>
    <row r="186" spans="1:54" ht="15" customHeight="1">
      <c r="A186" s="607"/>
      <c r="B186" s="609" t="s">
        <v>448</v>
      </c>
      <c r="C186" s="609"/>
      <c r="D186" s="609"/>
      <c r="E186" s="609"/>
      <c r="F186" s="609"/>
      <c r="G186" s="609"/>
      <c r="H186" s="609"/>
      <c r="I186" s="609"/>
      <c r="J186" s="609"/>
      <c r="K186" s="609"/>
      <c r="L186" s="609"/>
      <c r="M186" s="609"/>
      <c r="N186" s="609"/>
      <c r="O186" s="609" t="s">
        <v>184</v>
      </c>
      <c r="P186" s="609"/>
      <c r="Q186" s="609"/>
      <c r="R186" s="609"/>
      <c r="S186" s="609"/>
      <c r="T186" s="609"/>
      <c r="U186" s="609"/>
      <c r="V186" s="609"/>
      <c r="W186" s="609"/>
      <c r="X186" s="609"/>
      <c r="Y186" s="609"/>
      <c r="Z186" s="609"/>
      <c r="AA186" s="609"/>
      <c r="AB186" s="609"/>
      <c r="AD186" s="607"/>
      <c r="AE186" s="616"/>
      <c r="AF186" s="619"/>
      <c r="AG186" s="619"/>
      <c r="AH186" s="619"/>
      <c r="AI186" s="619"/>
      <c r="AJ186" s="619"/>
      <c r="AK186" s="619"/>
      <c r="AL186" s="619"/>
      <c r="AM186" s="619"/>
      <c r="AN186" s="619"/>
      <c r="AO186" s="619"/>
      <c r="AP186" s="619"/>
      <c r="AQ186" s="619"/>
      <c r="AR186" s="619"/>
      <c r="AS186" s="619"/>
      <c r="AT186" s="619"/>
      <c r="AU186" s="619"/>
      <c r="AV186" s="619"/>
      <c r="AW186" s="619"/>
      <c r="AX186" s="619"/>
      <c r="AY186" s="619"/>
      <c r="AZ186" s="619"/>
      <c r="BA186" s="619"/>
      <c r="BB186" s="631"/>
    </row>
    <row r="187" spans="1:54" ht="101.25" customHeight="1">
      <c r="A187" s="608" t="s">
        <v>921</v>
      </c>
      <c r="B187" s="612"/>
      <c r="C187" s="612"/>
      <c r="D187" s="612"/>
      <c r="E187" s="612"/>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D187" s="607"/>
      <c r="AE187" s="617"/>
      <c r="AF187" s="620"/>
      <c r="AG187" s="620"/>
      <c r="AH187" s="620"/>
      <c r="AI187" s="620"/>
      <c r="AJ187" s="620"/>
      <c r="AK187" s="620"/>
      <c r="AL187" s="620"/>
      <c r="AM187" s="620"/>
      <c r="AN187" s="620"/>
      <c r="AO187" s="620"/>
      <c r="AP187" s="620"/>
      <c r="AQ187" s="620"/>
      <c r="AR187" s="620"/>
      <c r="AS187" s="620"/>
      <c r="AT187" s="620"/>
      <c r="AU187" s="620"/>
      <c r="AV187" s="620"/>
      <c r="AW187" s="620"/>
      <c r="AX187" s="620"/>
      <c r="AY187" s="620"/>
      <c r="AZ187" s="620"/>
      <c r="BA187" s="620"/>
      <c r="BB187" s="632"/>
    </row>
    <row r="188" spans="1:54" ht="41.25" customHeight="1">
      <c r="AD188" s="607"/>
      <c r="AE188" s="618"/>
      <c r="AF188" s="621"/>
      <c r="AG188" s="621"/>
      <c r="AH188" s="621"/>
      <c r="AI188" s="621"/>
      <c r="AJ188" s="621"/>
      <c r="AK188" s="621"/>
      <c r="AL188" s="621"/>
      <c r="AM188" s="621"/>
      <c r="AN188" s="621"/>
      <c r="AO188" s="621"/>
      <c r="AP188" s="621"/>
      <c r="AQ188" s="621"/>
      <c r="AR188" s="621"/>
      <c r="AS188" s="621"/>
      <c r="AT188" s="621"/>
      <c r="AU188" s="621"/>
      <c r="AV188" s="621"/>
      <c r="AW188" s="621"/>
      <c r="AX188" s="621"/>
      <c r="AY188" s="621"/>
      <c r="AZ188" s="621"/>
      <c r="BA188" s="621"/>
      <c r="BB188" s="633"/>
    </row>
  </sheetData>
  <mergeCells count="416">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J7"/>
    <mergeCell ref="AK7:AN7"/>
    <mergeCell ref="AO7:AV7"/>
    <mergeCell ref="O8:U8"/>
    <mergeCell ref="O9:S9"/>
    <mergeCell ref="O10:U10"/>
    <mergeCell ref="O11:S11"/>
    <mergeCell ref="O12:U12"/>
    <mergeCell ref="O13:S13"/>
    <mergeCell ref="O14:U14"/>
    <mergeCell ref="O15:U15"/>
    <mergeCell ref="O16:S16"/>
    <mergeCell ref="O17:U17"/>
    <mergeCell ref="O18:S18"/>
    <mergeCell ref="O19:U19"/>
    <mergeCell ref="O20:S20"/>
    <mergeCell ref="O21:U21"/>
    <mergeCell ref="O22:U22"/>
    <mergeCell ref="O23:S23"/>
    <mergeCell ref="O24:U24"/>
    <mergeCell ref="O25:S25"/>
    <mergeCell ref="O26:U26"/>
    <mergeCell ref="O27:S27"/>
    <mergeCell ref="O28:U28"/>
    <mergeCell ref="O29:U29"/>
    <mergeCell ref="O30:S30"/>
    <mergeCell ref="O31:U31"/>
    <mergeCell ref="O32:S32"/>
    <mergeCell ref="O33:U33"/>
    <mergeCell ref="O34:S34"/>
    <mergeCell ref="O35:U35"/>
    <mergeCell ref="O36:U36"/>
    <mergeCell ref="O37:S37"/>
    <mergeCell ref="O38:U38"/>
    <mergeCell ref="O39:S39"/>
    <mergeCell ref="O40:U40"/>
    <mergeCell ref="O41:S41"/>
    <mergeCell ref="O42:U42"/>
    <mergeCell ref="B44:N44"/>
    <mergeCell ref="O44:AB44"/>
    <mergeCell ref="AE44:BB44"/>
    <mergeCell ref="B45:N45"/>
    <mergeCell ref="O45:AB45"/>
    <mergeCell ref="A46:AB46"/>
    <mergeCell ref="A48:BB48"/>
    <mergeCell ref="A49:D49"/>
    <mergeCell ref="E49:N49"/>
    <mergeCell ref="O49:U49"/>
    <mergeCell ref="V49:AB49"/>
    <mergeCell ref="AC49:AL49"/>
    <mergeCell ref="AM49:BB49"/>
    <mergeCell ref="B50:N50"/>
    <mergeCell ref="O50:AB50"/>
    <mergeCell ref="AC50:BB50"/>
    <mergeCell ref="B51:N51"/>
    <mergeCell ref="O51:AB51"/>
    <mergeCell ref="AC51:AY51"/>
    <mergeCell ref="AZ51:BB51"/>
    <mergeCell ref="B53:AV53"/>
    <mergeCell ref="B54:C54"/>
    <mergeCell ref="D54:N54"/>
    <mergeCell ref="O54:U54"/>
    <mergeCell ref="V54:AB54"/>
    <mergeCell ref="AC54:AJ54"/>
    <mergeCell ref="AK54:AN54"/>
    <mergeCell ref="AO54:AV54"/>
    <mergeCell ref="O55:U55"/>
    <mergeCell ref="O56:S56"/>
    <mergeCell ref="O57:U57"/>
    <mergeCell ref="O58:S58"/>
    <mergeCell ref="O59:U59"/>
    <mergeCell ref="O60:S60"/>
    <mergeCell ref="O61:U61"/>
    <mergeCell ref="O62:U62"/>
    <mergeCell ref="O63:S63"/>
    <mergeCell ref="O64:U64"/>
    <mergeCell ref="O65:S65"/>
    <mergeCell ref="O66:U66"/>
    <mergeCell ref="O67:S67"/>
    <mergeCell ref="O68:U68"/>
    <mergeCell ref="O69:U69"/>
    <mergeCell ref="O70:S70"/>
    <mergeCell ref="O71:U71"/>
    <mergeCell ref="O72:S72"/>
    <mergeCell ref="O73:U73"/>
    <mergeCell ref="O74:S74"/>
    <mergeCell ref="O75:U75"/>
    <mergeCell ref="O76:U76"/>
    <mergeCell ref="O77:S77"/>
    <mergeCell ref="O78:U78"/>
    <mergeCell ref="O79:S79"/>
    <mergeCell ref="O80:U80"/>
    <mergeCell ref="O81:S81"/>
    <mergeCell ref="O82:U82"/>
    <mergeCell ref="O83:U83"/>
    <mergeCell ref="O84:S84"/>
    <mergeCell ref="O85:U85"/>
    <mergeCell ref="O86:S86"/>
    <mergeCell ref="O87:U87"/>
    <mergeCell ref="O88:S88"/>
    <mergeCell ref="O89:U89"/>
    <mergeCell ref="B91:N91"/>
    <mergeCell ref="O91:AB91"/>
    <mergeCell ref="AE91:BB91"/>
    <mergeCell ref="B92:N92"/>
    <mergeCell ref="O92:AB92"/>
    <mergeCell ref="A93:AB93"/>
    <mergeCell ref="A95:BB95"/>
    <mergeCell ref="A96:D96"/>
    <mergeCell ref="E96:N96"/>
    <mergeCell ref="O96:U96"/>
    <mergeCell ref="V96:AB96"/>
    <mergeCell ref="AC96:AL96"/>
    <mergeCell ref="AM96:BB96"/>
    <mergeCell ref="B97:N97"/>
    <mergeCell ref="O97:AB97"/>
    <mergeCell ref="AC97:BB97"/>
    <mergeCell ref="B98:N98"/>
    <mergeCell ref="O98:AB98"/>
    <mergeCell ref="AC98:AY98"/>
    <mergeCell ref="AZ98:BB98"/>
    <mergeCell ref="B100:AV100"/>
    <mergeCell ref="B101:C101"/>
    <mergeCell ref="D101:N101"/>
    <mergeCell ref="O101:U101"/>
    <mergeCell ref="V101:AB101"/>
    <mergeCell ref="AC101:AJ101"/>
    <mergeCell ref="AK101:AN101"/>
    <mergeCell ref="AO101:AV101"/>
    <mergeCell ref="O102:U102"/>
    <mergeCell ref="O103:S103"/>
    <mergeCell ref="O104:U104"/>
    <mergeCell ref="O105:S105"/>
    <mergeCell ref="O106:U106"/>
    <mergeCell ref="O107:S107"/>
    <mergeCell ref="O108:U108"/>
    <mergeCell ref="O109:U109"/>
    <mergeCell ref="O110:S110"/>
    <mergeCell ref="O111:U111"/>
    <mergeCell ref="O112:S112"/>
    <mergeCell ref="O113:U113"/>
    <mergeCell ref="O114:S114"/>
    <mergeCell ref="O115:U115"/>
    <mergeCell ref="O116:U116"/>
    <mergeCell ref="O117:S117"/>
    <mergeCell ref="O118:U118"/>
    <mergeCell ref="O119:S119"/>
    <mergeCell ref="O120:U120"/>
    <mergeCell ref="O121:S121"/>
    <mergeCell ref="O122:U122"/>
    <mergeCell ref="O123:U123"/>
    <mergeCell ref="O124:S124"/>
    <mergeCell ref="O125:U125"/>
    <mergeCell ref="O126:S126"/>
    <mergeCell ref="O127:U127"/>
    <mergeCell ref="O128:S128"/>
    <mergeCell ref="O129:U129"/>
    <mergeCell ref="O130:U130"/>
    <mergeCell ref="O131:S131"/>
    <mergeCell ref="O132:U132"/>
    <mergeCell ref="O133:S133"/>
    <mergeCell ref="O134:U134"/>
    <mergeCell ref="O135:S135"/>
    <mergeCell ref="O136:U136"/>
    <mergeCell ref="B138:N138"/>
    <mergeCell ref="O138:AB138"/>
    <mergeCell ref="AE138:BB138"/>
    <mergeCell ref="B139:N139"/>
    <mergeCell ref="O139:AB139"/>
    <mergeCell ref="A140:AB140"/>
    <mergeCell ref="A142:BB142"/>
    <mergeCell ref="A143:D143"/>
    <mergeCell ref="E143:N143"/>
    <mergeCell ref="O143:U143"/>
    <mergeCell ref="V143:AB143"/>
    <mergeCell ref="AC143:AL143"/>
    <mergeCell ref="AM143:BB143"/>
    <mergeCell ref="B144:N144"/>
    <mergeCell ref="O144:AB144"/>
    <mergeCell ref="AC144:BB144"/>
    <mergeCell ref="B145:N145"/>
    <mergeCell ref="O145:AB145"/>
    <mergeCell ref="AC145:AY145"/>
    <mergeCell ref="AZ145:BB145"/>
    <mergeCell ref="B147:AV147"/>
    <mergeCell ref="B148:C148"/>
    <mergeCell ref="D148:N148"/>
    <mergeCell ref="O148:U148"/>
    <mergeCell ref="V148:AB148"/>
    <mergeCell ref="AC148:AJ148"/>
    <mergeCell ref="AK148:AN148"/>
    <mergeCell ref="AO148:AV148"/>
    <mergeCell ref="O149:U149"/>
    <mergeCell ref="O150:S150"/>
    <mergeCell ref="O151:U151"/>
    <mergeCell ref="O152:S152"/>
    <mergeCell ref="O153:U153"/>
    <mergeCell ref="O154:S154"/>
    <mergeCell ref="O155:U155"/>
    <mergeCell ref="O156:U156"/>
    <mergeCell ref="O157:S157"/>
    <mergeCell ref="O158:U158"/>
    <mergeCell ref="O159:S159"/>
    <mergeCell ref="O160:U160"/>
    <mergeCell ref="O161:S161"/>
    <mergeCell ref="O162:U162"/>
    <mergeCell ref="O163:U163"/>
    <mergeCell ref="O164:S164"/>
    <mergeCell ref="O165:U165"/>
    <mergeCell ref="O166:S166"/>
    <mergeCell ref="O167:U167"/>
    <mergeCell ref="O168:S168"/>
    <mergeCell ref="O169:U169"/>
    <mergeCell ref="O170:U170"/>
    <mergeCell ref="O171:S171"/>
    <mergeCell ref="O172:U172"/>
    <mergeCell ref="O173:S173"/>
    <mergeCell ref="O174:U174"/>
    <mergeCell ref="O175:S175"/>
    <mergeCell ref="O176:U176"/>
    <mergeCell ref="O177:U177"/>
    <mergeCell ref="O178:S178"/>
    <mergeCell ref="O179:U179"/>
    <mergeCell ref="O180:S180"/>
    <mergeCell ref="O181:U181"/>
    <mergeCell ref="O182:S182"/>
    <mergeCell ref="O183:U183"/>
    <mergeCell ref="B185:N185"/>
    <mergeCell ref="O185:AB185"/>
    <mergeCell ref="AE185:BB185"/>
    <mergeCell ref="B186:N186"/>
    <mergeCell ref="O186:AB186"/>
    <mergeCell ref="A187:AB187"/>
    <mergeCell ref="A3:A4"/>
    <mergeCell ref="AW6:BB7"/>
    <mergeCell ref="A44:A45"/>
    <mergeCell ref="AD44:AD47"/>
    <mergeCell ref="AE45:BB47"/>
    <mergeCell ref="A50:A51"/>
    <mergeCell ref="AW53:BB54"/>
    <mergeCell ref="A91:A92"/>
    <mergeCell ref="AD91:AD94"/>
    <mergeCell ref="AE92:BB94"/>
    <mergeCell ref="A97:A98"/>
    <mergeCell ref="AW100:BB101"/>
    <mergeCell ref="A138:A139"/>
    <mergeCell ref="AD138:AD141"/>
    <mergeCell ref="AE139:BB141"/>
    <mergeCell ref="A144:A145"/>
    <mergeCell ref="AW147:BB148"/>
    <mergeCell ref="A185:A186"/>
    <mergeCell ref="AD185:AD188"/>
    <mergeCell ref="AE186:BB188"/>
    <mergeCell ref="A6:A14"/>
    <mergeCell ref="B8:C14"/>
    <mergeCell ref="D8:N14"/>
    <mergeCell ref="V8:AB14"/>
    <mergeCell ref="AC8:AJ14"/>
    <mergeCell ref="AK8:AN14"/>
    <mergeCell ref="AO8:AV14"/>
    <mergeCell ref="AW8:BB14"/>
    <mergeCell ref="B15:C21"/>
    <mergeCell ref="D15:N21"/>
    <mergeCell ref="V15:AB21"/>
    <mergeCell ref="AC15:AJ21"/>
    <mergeCell ref="AK15:AN21"/>
    <mergeCell ref="AO15:AV21"/>
    <mergeCell ref="AW15:BB21"/>
    <mergeCell ref="B22:C28"/>
    <mergeCell ref="D22:N28"/>
    <mergeCell ref="V22:AB28"/>
    <mergeCell ref="AC22:AJ28"/>
    <mergeCell ref="AK22:AN28"/>
    <mergeCell ref="AO22:AV28"/>
    <mergeCell ref="AW22:BB28"/>
    <mergeCell ref="B29:C35"/>
    <mergeCell ref="D29:N35"/>
    <mergeCell ref="V29:AB35"/>
    <mergeCell ref="AC29:AJ35"/>
    <mergeCell ref="AK29:AN35"/>
    <mergeCell ref="AO29:AV35"/>
    <mergeCell ref="AW29:BB35"/>
    <mergeCell ref="B36:C42"/>
    <mergeCell ref="D36:N42"/>
    <mergeCell ref="V36:AB42"/>
    <mergeCell ref="AC36:AJ42"/>
    <mergeCell ref="AK36:AN42"/>
    <mergeCell ref="AO36:AV42"/>
    <mergeCell ref="AW36:BB42"/>
    <mergeCell ref="A53:A61"/>
    <mergeCell ref="B55:C61"/>
    <mergeCell ref="D55:N61"/>
    <mergeCell ref="V55:AB61"/>
    <mergeCell ref="AC55:AJ61"/>
    <mergeCell ref="AK55:AN61"/>
    <mergeCell ref="AO55:AV61"/>
    <mergeCell ref="AW55:BB61"/>
    <mergeCell ref="B62:C68"/>
    <mergeCell ref="D62:N68"/>
    <mergeCell ref="V62:AB68"/>
    <mergeCell ref="AC62:AJ68"/>
    <mergeCell ref="AK62:AN68"/>
    <mergeCell ref="AO62:AV68"/>
    <mergeCell ref="AW62:BB68"/>
    <mergeCell ref="B69:C75"/>
    <mergeCell ref="D69:N75"/>
    <mergeCell ref="V69:AB75"/>
    <mergeCell ref="AC69:AJ75"/>
    <mergeCell ref="AK69:AN75"/>
    <mergeCell ref="AO69:AV75"/>
    <mergeCell ref="AW69:BB75"/>
    <mergeCell ref="B76:C82"/>
    <mergeCell ref="D76:N82"/>
    <mergeCell ref="V76:AB82"/>
    <mergeCell ref="AC76:AJ82"/>
    <mergeCell ref="AK76:AN82"/>
    <mergeCell ref="AO76:AV82"/>
    <mergeCell ref="AW76:BB82"/>
    <mergeCell ref="B83:C89"/>
    <mergeCell ref="D83:N89"/>
    <mergeCell ref="V83:AB89"/>
    <mergeCell ref="AC83:AJ89"/>
    <mergeCell ref="AK83:AN89"/>
    <mergeCell ref="AO83:AV89"/>
    <mergeCell ref="AW83:BB89"/>
    <mergeCell ref="A100:A108"/>
    <mergeCell ref="B102:C108"/>
    <mergeCell ref="D102:N108"/>
    <mergeCell ref="V102:AB108"/>
    <mergeCell ref="AC102:AJ108"/>
    <mergeCell ref="AK102:AN108"/>
    <mergeCell ref="AO102:AV108"/>
    <mergeCell ref="AW102:BB108"/>
    <mergeCell ref="B109:C115"/>
    <mergeCell ref="D109:N115"/>
    <mergeCell ref="V109:AB115"/>
    <mergeCell ref="AC109:AJ115"/>
    <mergeCell ref="AK109:AN115"/>
    <mergeCell ref="AO109:AV115"/>
    <mergeCell ref="AW109:BB115"/>
    <mergeCell ref="B116:C122"/>
    <mergeCell ref="D116:N122"/>
    <mergeCell ref="V116:AB122"/>
    <mergeCell ref="AC116:AJ122"/>
    <mergeCell ref="AK116:AN122"/>
    <mergeCell ref="AO116:AV122"/>
    <mergeCell ref="AW116:BB122"/>
    <mergeCell ref="B123:C129"/>
    <mergeCell ref="D123:N129"/>
    <mergeCell ref="V123:AB129"/>
    <mergeCell ref="AC123:AJ129"/>
    <mergeCell ref="AK123:AN129"/>
    <mergeCell ref="AO123:AV129"/>
    <mergeCell ref="AW123:BB129"/>
    <mergeCell ref="B130:C136"/>
    <mergeCell ref="D130:N136"/>
    <mergeCell ref="V130:AB136"/>
    <mergeCell ref="AC130:AJ136"/>
    <mergeCell ref="AK130:AN136"/>
    <mergeCell ref="AO130:AV136"/>
    <mergeCell ref="AW130:BB136"/>
    <mergeCell ref="A147:A155"/>
    <mergeCell ref="B149:C155"/>
    <mergeCell ref="D149:N155"/>
    <mergeCell ref="V149:AB155"/>
    <mergeCell ref="AC149:AJ155"/>
    <mergeCell ref="AK149:AN155"/>
    <mergeCell ref="AO149:AV155"/>
    <mergeCell ref="AW149:BB155"/>
    <mergeCell ref="B156:C162"/>
    <mergeCell ref="D156:N162"/>
    <mergeCell ref="V156:AB162"/>
    <mergeCell ref="AC156:AJ162"/>
    <mergeCell ref="AK156:AN162"/>
    <mergeCell ref="AO156:AV162"/>
    <mergeCell ref="AW156:BB162"/>
    <mergeCell ref="B163:C169"/>
    <mergeCell ref="D163:N169"/>
    <mergeCell ref="V163:AB169"/>
    <mergeCell ref="AC163:AJ169"/>
    <mergeCell ref="AK163:AN169"/>
    <mergeCell ref="AO163:AV169"/>
    <mergeCell ref="AW163:BB169"/>
    <mergeCell ref="B170:C176"/>
    <mergeCell ref="D170:N176"/>
    <mergeCell ref="V170:AB176"/>
    <mergeCell ref="AC170:AJ176"/>
    <mergeCell ref="AK170:AN176"/>
    <mergeCell ref="AO170:AV176"/>
    <mergeCell ref="AW170:BB176"/>
    <mergeCell ref="B177:C183"/>
    <mergeCell ref="D177:N183"/>
    <mergeCell ref="V177:AB183"/>
    <mergeCell ref="AC177:AJ183"/>
    <mergeCell ref="AK177:AN183"/>
    <mergeCell ref="AO177:AV183"/>
    <mergeCell ref="AW177:BB183"/>
  </mergeCells>
  <phoneticPr fontId="19"/>
  <dataValidations count="1">
    <dataValidation type="date" allowBlank="1" showDropDown="0" showInputMessage="1" showErrorMessage="1" prompt="日付の形式で入力してください" sqref="E2:N2 E49:N49 E96:N96 E143:N143">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DropDown="0" showInputMessage="0" showErrorMessage="1" error="レ点のみ入力できます">
          <x14:formula1>
            <xm:f>旭川市用!$K$3:$K$4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showDropDown="0" showInputMessage="0" showErrorMessage="0">
          <x14:formula1>
            <xm:f>旭川市用!$M$3:$M$5</xm:f>
          </x14:formula1>
          <xm:sqref>AW36:BB42 AW83:BB89 AW130:BB136 AW177:BB183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tabColor rgb="FF005AFF"/>
  </sheetPr>
  <dimension ref="A1:H499"/>
  <sheetViews>
    <sheetView workbookViewId="0">
      <selection activeCell="A10" sqref="A10:H10"/>
    </sheetView>
  </sheetViews>
  <sheetFormatPr defaultColWidth="19.75" defaultRowHeight="23.25" customHeight="1"/>
  <cols>
    <col min="1" max="1" width="7.25" style="650" customWidth="1"/>
    <col min="2" max="2" width="14.75" style="650" customWidth="1"/>
    <col min="3" max="4" width="21" style="650" customWidth="1"/>
    <col min="5" max="5" width="30" style="650" customWidth="1"/>
    <col min="6" max="7" width="10.625" style="650" customWidth="1"/>
    <col min="8" max="8" width="20.625" style="650" customWidth="1"/>
    <col min="9" max="16384" width="19.75" style="650"/>
  </cols>
  <sheetData>
    <row r="1" spans="1:8" ht="23.25" customHeight="1">
      <c r="A1" s="652" t="s">
        <v>153</v>
      </c>
      <c r="B1" s="652"/>
      <c r="C1" s="652"/>
      <c r="D1" s="652"/>
      <c r="E1" s="652"/>
      <c r="F1" s="652"/>
      <c r="G1" s="652"/>
      <c r="H1" s="652"/>
    </row>
    <row r="2" spans="1:8" ht="23.25" customHeight="1">
      <c r="A2" s="653" t="s">
        <v>738</v>
      </c>
      <c r="B2" s="653"/>
      <c r="C2" s="661" t="s">
        <v>333</v>
      </c>
      <c r="D2" s="653" t="s">
        <v>529</v>
      </c>
      <c r="E2" s="655"/>
      <c r="F2" s="655"/>
      <c r="G2" s="653" t="s">
        <v>182</v>
      </c>
      <c r="H2" s="655"/>
    </row>
    <row r="3" spans="1:8" ht="23.25" customHeight="1">
      <c r="A3" s="653" t="s">
        <v>862</v>
      </c>
      <c r="B3" s="653"/>
      <c r="C3" s="653" t="s">
        <v>742</v>
      </c>
      <c r="D3" s="653"/>
      <c r="E3" s="653"/>
      <c r="F3" s="653" t="s">
        <v>743</v>
      </c>
      <c r="G3" s="653"/>
      <c r="H3" s="653" t="s">
        <v>466</v>
      </c>
    </row>
    <row r="4" spans="1:8" ht="23.25" customHeight="1">
      <c r="A4" s="653"/>
      <c r="B4" s="653"/>
      <c r="C4" s="653" t="s">
        <v>326</v>
      </c>
      <c r="D4" s="653" t="s">
        <v>490</v>
      </c>
      <c r="E4" s="653"/>
      <c r="F4" s="653"/>
      <c r="G4" s="653"/>
      <c r="H4" s="653"/>
    </row>
    <row r="5" spans="1:8" ht="23.25" customHeight="1">
      <c r="A5" s="653" t="s">
        <v>744</v>
      </c>
      <c r="B5" s="653"/>
      <c r="C5" s="655"/>
      <c r="D5" s="655"/>
      <c r="E5" s="655"/>
      <c r="F5" s="655"/>
      <c r="G5" s="655"/>
      <c r="H5" s="655" t="s">
        <v>723</v>
      </c>
    </row>
    <row r="6" spans="1:8" ht="23.25" customHeight="1">
      <c r="A6" s="653" t="s">
        <v>612</v>
      </c>
      <c r="B6" s="653"/>
      <c r="C6" s="655"/>
      <c r="D6" s="655"/>
      <c r="E6" s="655"/>
      <c r="F6" s="655"/>
      <c r="G6" s="655"/>
      <c r="H6" s="655" t="s">
        <v>723</v>
      </c>
    </row>
    <row r="7" spans="1:8" s="651" customFormat="1" ht="23.25" customHeight="1">
      <c r="A7" s="654" t="s">
        <v>1007</v>
      </c>
      <c r="B7" s="658"/>
      <c r="C7" s="662"/>
      <c r="D7" s="662"/>
      <c r="E7" s="662"/>
      <c r="F7" s="668"/>
      <c r="G7" s="668"/>
      <c r="H7" s="662" t="s">
        <v>723</v>
      </c>
    </row>
    <row r="8" spans="1:8" s="651" customFormat="1" ht="23.25" customHeight="1">
      <c r="A8" s="654" t="s">
        <v>87</v>
      </c>
      <c r="B8" s="658"/>
      <c r="C8" s="663"/>
      <c r="D8" s="665"/>
      <c r="E8" s="667"/>
      <c r="F8" s="665"/>
      <c r="G8" s="667"/>
      <c r="H8" s="662" t="s">
        <v>723</v>
      </c>
    </row>
    <row r="9" spans="1:8" ht="23.25" customHeight="1">
      <c r="A9" s="655" t="s">
        <v>1070</v>
      </c>
      <c r="B9" s="655"/>
      <c r="C9" s="655"/>
      <c r="D9" s="655"/>
      <c r="E9" s="655"/>
      <c r="F9" s="655"/>
      <c r="G9" s="655"/>
      <c r="H9" s="655" t="s">
        <v>723</v>
      </c>
    </row>
    <row r="10" spans="1:8" ht="23.25" customHeight="1">
      <c r="A10" s="656" t="s">
        <v>244</v>
      </c>
      <c r="B10" s="656"/>
      <c r="C10" s="656"/>
      <c r="D10" s="656"/>
      <c r="E10" s="656"/>
      <c r="F10" s="656"/>
      <c r="G10" s="656"/>
      <c r="H10" s="656"/>
    </row>
    <row r="11" spans="1:8" ht="23.25" customHeight="1">
      <c r="A11" s="653" t="s">
        <v>703</v>
      </c>
      <c r="B11" s="653" t="s">
        <v>368</v>
      </c>
      <c r="C11" s="653"/>
      <c r="D11" s="653"/>
      <c r="E11" s="653" t="s">
        <v>223</v>
      </c>
      <c r="F11" s="653" t="s">
        <v>838</v>
      </c>
      <c r="G11" s="653"/>
      <c r="H11" s="653" t="s">
        <v>746</v>
      </c>
    </row>
    <row r="12" spans="1:8" ht="23.25" customHeight="1">
      <c r="A12" s="655"/>
      <c r="B12" s="655"/>
      <c r="C12" s="655"/>
      <c r="D12" s="655"/>
      <c r="E12" s="655"/>
      <c r="F12" s="655"/>
      <c r="G12" s="655"/>
      <c r="H12" s="655"/>
    </row>
    <row r="13" spans="1:8" ht="23.25" customHeight="1">
      <c r="A13" s="655"/>
      <c r="B13" s="655"/>
      <c r="C13" s="655"/>
      <c r="D13" s="655"/>
      <c r="E13" s="655"/>
      <c r="F13" s="655"/>
      <c r="G13" s="655"/>
      <c r="H13" s="655"/>
    </row>
    <row r="14" spans="1:8" ht="23.25" customHeight="1">
      <c r="A14" s="655"/>
      <c r="B14" s="655"/>
      <c r="C14" s="655"/>
      <c r="D14" s="655"/>
      <c r="E14" s="655"/>
      <c r="F14" s="655"/>
      <c r="G14" s="655"/>
      <c r="H14" s="655"/>
    </row>
    <row r="15" spans="1:8" ht="23.25" customHeight="1">
      <c r="A15" s="655"/>
      <c r="B15" s="655"/>
      <c r="C15" s="655"/>
      <c r="D15" s="655"/>
      <c r="E15" s="655"/>
      <c r="F15" s="655"/>
      <c r="G15" s="655"/>
      <c r="H15" s="655"/>
    </row>
    <row r="16" spans="1:8" ht="23.25" customHeight="1">
      <c r="A16" s="655"/>
      <c r="B16" s="655"/>
      <c r="C16" s="655"/>
      <c r="D16" s="655"/>
      <c r="E16" s="655"/>
      <c r="F16" s="655"/>
      <c r="G16" s="655"/>
      <c r="H16" s="655"/>
    </row>
    <row r="17" spans="1:8" ht="23.25" customHeight="1">
      <c r="A17" s="655"/>
      <c r="B17" s="655"/>
      <c r="C17" s="655"/>
      <c r="D17" s="655"/>
      <c r="E17" s="655"/>
      <c r="F17" s="655"/>
      <c r="G17" s="655"/>
      <c r="H17" s="655"/>
    </row>
    <row r="18" spans="1:8" ht="23.25" customHeight="1">
      <c r="A18" s="655"/>
      <c r="B18" s="655"/>
      <c r="C18" s="655"/>
      <c r="D18" s="655"/>
      <c r="E18" s="655"/>
      <c r="F18" s="655"/>
      <c r="G18" s="655"/>
      <c r="H18" s="655"/>
    </row>
    <row r="19" spans="1:8" ht="23.25" customHeight="1">
      <c r="A19" s="655"/>
      <c r="B19" s="655"/>
      <c r="C19" s="655"/>
      <c r="D19" s="655"/>
      <c r="E19" s="655"/>
      <c r="F19" s="655"/>
      <c r="G19" s="655"/>
      <c r="H19" s="655"/>
    </row>
    <row r="20" spans="1:8" ht="23.25" customHeight="1">
      <c r="A20" s="655"/>
      <c r="B20" s="655"/>
      <c r="C20" s="655"/>
      <c r="D20" s="655"/>
      <c r="E20" s="655"/>
      <c r="F20" s="655"/>
      <c r="G20" s="655"/>
      <c r="H20" s="655"/>
    </row>
    <row r="21" spans="1:8" ht="23.25" customHeight="1">
      <c r="A21" s="655"/>
      <c r="B21" s="655"/>
      <c r="C21" s="655"/>
      <c r="D21" s="655"/>
      <c r="E21" s="655"/>
      <c r="F21" s="655"/>
      <c r="G21" s="655"/>
      <c r="H21" s="655"/>
    </row>
    <row r="22" spans="1:8" ht="23.25" customHeight="1">
      <c r="A22" s="655"/>
      <c r="B22" s="655"/>
      <c r="C22" s="655"/>
      <c r="D22" s="655"/>
      <c r="E22" s="655"/>
      <c r="F22" s="655"/>
      <c r="G22" s="655"/>
      <c r="H22" s="655"/>
    </row>
    <row r="23" spans="1:8" ht="23.25" customHeight="1">
      <c r="A23" s="655"/>
      <c r="B23" s="655"/>
      <c r="C23" s="655"/>
      <c r="D23" s="655"/>
      <c r="E23" s="655"/>
      <c r="F23" s="655"/>
      <c r="G23" s="655"/>
      <c r="H23" s="655"/>
    </row>
    <row r="24" spans="1:8" s="651" customFormat="1" ht="56.25" customHeight="1">
      <c r="A24" s="657" t="s">
        <v>670</v>
      </c>
      <c r="B24" s="659"/>
      <c r="C24" s="659"/>
      <c r="D24" s="659"/>
      <c r="E24" s="659"/>
      <c r="F24" s="659"/>
      <c r="G24" s="659"/>
      <c r="H24" s="659"/>
    </row>
    <row r="25" spans="1:8" ht="23.25" customHeight="1">
      <c r="A25" s="653" t="s">
        <v>703</v>
      </c>
      <c r="B25" s="660" t="s">
        <v>368</v>
      </c>
      <c r="C25" s="664"/>
      <c r="D25" s="666"/>
      <c r="E25" s="653" t="s">
        <v>223</v>
      </c>
      <c r="F25" s="660" t="s">
        <v>838</v>
      </c>
      <c r="G25" s="666"/>
      <c r="H25" s="653" t="s">
        <v>746</v>
      </c>
    </row>
    <row r="26" spans="1:8" ht="23.25" customHeight="1">
      <c r="A26" s="653"/>
      <c r="B26" s="660"/>
      <c r="C26" s="664"/>
      <c r="D26" s="666"/>
      <c r="E26" s="653"/>
      <c r="F26" s="660"/>
      <c r="G26" s="666"/>
      <c r="H26" s="653"/>
    </row>
    <row r="27" spans="1:8" ht="23.25" customHeight="1">
      <c r="A27" s="653"/>
      <c r="B27" s="660"/>
      <c r="C27" s="664"/>
      <c r="D27" s="666"/>
      <c r="E27" s="653"/>
      <c r="F27" s="660"/>
      <c r="G27" s="666"/>
      <c r="H27" s="653"/>
    </row>
    <row r="28" spans="1:8" ht="23.25" customHeight="1">
      <c r="A28" s="653"/>
      <c r="B28" s="660"/>
      <c r="C28" s="664"/>
      <c r="D28" s="666"/>
      <c r="E28" s="653"/>
      <c r="F28" s="660"/>
      <c r="G28" s="666"/>
      <c r="H28" s="653"/>
    </row>
    <row r="29" spans="1:8" ht="23.25" customHeight="1">
      <c r="A29" s="653"/>
      <c r="B29" s="660"/>
      <c r="C29" s="664"/>
      <c r="D29" s="666"/>
      <c r="E29" s="653"/>
      <c r="F29" s="660"/>
      <c r="G29" s="666"/>
      <c r="H29" s="653"/>
    </row>
    <row r="30" spans="1:8" ht="23.25" customHeight="1">
      <c r="A30" s="653"/>
      <c r="B30" s="660"/>
      <c r="C30" s="664"/>
      <c r="D30" s="666"/>
      <c r="E30" s="653"/>
      <c r="F30" s="660"/>
      <c r="G30" s="666"/>
      <c r="H30" s="653"/>
    </row>
    <row r="31" spans="1:8" ht="23.25" customHeight="1">
      <c r="A31" s="653"/>
      <c r="B31" s="660"/>
      <c r="C31" s="664"/>
      <c r="D31" s="666"/>
      <c r="E31" s="653"/>
      <c r="F31" s="660"/>
      <c r="G31" s="666"/>
      <c r="H31" s="653"/>
    </row>
    <row r="32" spans="1:8" ht="23.25" customHeight="1">
      <c r="A32" s="653"/>
      <c r="B32" s="660"/>
      <c r="C32" s="664"/>
      <c r="D32" s="666"/>
      <c r="E32" s="653"/>
      <c r="F32" s="660"/>
      <c r="G32" s="666"/>
      <c r="H32" s="653"/>
    </row>
    <row r="33" spans="1:8" ht="23.25" customHeight="1">
      <c r="A33" s="653"/>
      <c r="B33" s="660"/>
      <c r="C33" s="664"/>
      <c r="D33" s="666"/>
      <c r="E33" s="653"/>
      <c r="F33" s="660"/>
      <c r="G33" s="666"/>
      <c r="H33" s="653"/>
    </row>
    <row r="34" spans="1:8" ht="23.25" customHeight="1">
      <c r="A34" s="653"/>
      <c r="B34" s="660"/>
      <c r="C34" s="664"/>
      <c r="D34" s="666"/>
      <c r="E34" s="653"/>
      <c r="F34" s="660"/>
      <c r="G34" s="666"/>
      <c r="H34" s="653"/>
    </row>
    <row r="35" spans="1:8" ht="23.25" customHeight="1">
      <c r="A35" s="653"/>
      <c r="B35" s="660"/>
      <c r="C35" s="664"/>
      <c r="D35" s="666"/>
      <c r="E35" s="653"/>
      <c r="F35" s="660"/>
      <c r="G35" s="666"/>
      <c r="H35" s="653"/>
    </row>
    <row r="36" spans="1:8" ht="23.25" customHeight="1">
      <c r="A36" s="653"/>
      <c r="B36" s="660"/>
      <c r="C36" s="664"/>
      <c r="D36" s="666"/>
      <c r="E36" s="653"/>
      <c r="F36" s="660"/>
      <c r="G36" s="666"/>
      <c r="H36" s="653"/>
    </row>
    <row r="37" spans="1:8" ht="23.25" customHeight="1">
      <c r="A37" s="653"/>
      <c r="B37" s="660"/>
      <c r="C37" s="664"/>
      <c r="D37" s="666"/>
      <c r="E37" s="653"/>
      <c r="F37" s="660"/>
      <c r="G37" s="666"/>
      <c r="H37" s="653"/>
    </row>
    <row r="38" spans="1:8" ht="23.25" customHeight="1">
      <c r="A38" s="653"/>
      <c r="B38" s="660"/>
      <c r="C38" s="664"/>
      <c r="D38" s="666"/>
      <c r="E38" s="653"/>
      <c r="F38" s="660"/>
      <c r="G38" s="666"/>
      <c r="H38" s="653"/>
    </row>
    <row r="39" spans="1:8" ht="23.25" customHeight="1">
      <c r="A39" s="653"/>
      <c r="B39" s="660"/>
      <c r="C39" s="664"/>
      <c r="D39" s="666"/>
      <c r="E39" s="653"/>
      <c r="F39" s="660"/>
      <c r="G39" s="666"/>
      <c r="H39" s="653"/>
    </row>
    <row r="40" spans="1:8" ht="23.25" customHeight="1">
      <c r="A40" s="653"/>
      <c r="B40" s="660"/>
      <c r="C40" s="664"/>
      <c r="D40" s="666"/>
      <c r="E40" s="653"/>
      <c r="F40" s="660"/>
      <c r="G40" s="666"/>
      <c r="H40" s="653"/>
    </row>
    <row r="41" spans="1:8" ht="23.25" customHeight="1">
      <c r="A41" s="653"/>
      <c r="B41" s="660"/>
      <c r="C41" s="664"/>
      <c r="D41" s="666"/>
      <c r="E41" s="653"/>
      <c r="F41" s="660"/>
      <c r="G41" s="666"/>
      <c r="H41" s="653"/>
    </row>
    <row r="42" spans="1:8" ht="23.25" customHeight="1">
      <c r="A42" s="653"/>
      <c r="B42" s="660"/>
      <c r="C42" s="664"/>
      <c r="D42" s="666"/>
      <c r="E42" s="653"/>
      <c r="F42" s="660"/>
      <c r="G42" s="666"/>
      <c r="H42" s="653"/>
    </row>
    <row r="43" spans="1:8" ht="23.25" customHeight="1">
      <c r="A43" s="653"/>
      <c r="B43" s="660"/>
      <c r="C43" s="664"/>
      <c r="D43" s="666"/>
      <c r="E43" s="653"/>
      <c r="F43" s="660"/>
      <c r="G43" s="666"/>
      <c r="H43" s="653"/>
    </row>
    <row r="44" spans="1:8" ht="23.25" customHeight="1">
      <c r="A44" s="653"/>
      <c r="B44" s="660"/>
      <c r="C44" s="664"/>
      <c r="D44" s="666"/>
      <c r="E44" s="653"/>
      <c r="F44" s="660"/>
      <c r="G44" s="666"/>
      <c r="H44" s="653"/>
    </row>
    <row r="45" spans="1:8" ht="23.25" customHeight="1">
      <c r="A45" s="653"/>
      <c r="B45" s="660"/>
      <c r="C45" s="664"/>
      <c r="D45" s="666"/>
      <c r="E45" s="653"/>
      <c r="F45" s="660"/>
      <c r="G45" s="666"/>
      <c r="H45" s="653"/>
    </row>
    <row r="46" spans="1:8" ht="23.25" customHeight="1">
      <c r="A46" s="653"/>
      <c r="B46" s="660"/>
      <c r="C46" s="664"/>
      <c r="D46" s="666"/>
      <c r="E46" s="653"/>
      <c r="F46" s="660"/>
      <c r="G46" s="666"/>
      <c r="H46" s="653"/>
    </row>
    <row r="47" spans="1:8" ht="23.25" customHeight="1">
      <c r="A47" s="653"/>
      <c r="B47" s="660"/>
      <c r="C47" s="664"/>
      <c r="D47" s="666"/>
      <c r="E47" s="653"/>
      <c r="F47" s="660"/>
      <c r="G47" s="666"/>
      <c r="H47" s="653"/>
    </row>
    <row r="48" spans="1:8" ht="23.25" customHeight="1">
      <c r="A48" s="653"/>
      <c r="B48" s="660"/>
      <c r="C48" s="664"/>
      <c r="D48" s="666"/>
      <c r="E48" s="653"/>
      <c r="F48" s="660"/>
      <c r="G48" s="666"/>
      <c r="H48" s="653"/>
    </row>
    <row r="49" spans="1:8" ht="23.25" customHeight="1">
      <c r="A49" s="653"/>
      <c r="B49" s="660"/>
      <c r="C49" s="664"/>
      <c r="D49" s="666"/>
      <c r="E49" s="653"/>
      <c r="F49" s="660"/>
      <c r="G49" s="666"/>
      <c r="H49" s="653"/>
    </row>
    <row r="50" spans="1:8" ht="23.25" customHeight="1">
      <c r="A50" s="653"/>
      <c r="B50" s="660"/>
      <c r="C50" s="664"/>
      <c r="D50" s="666"/>
      <c r="E50" s="653"/>
      <c r="F50" s="660"/>
      <c r="G50" s="666"/>
      <c r="H50" s="653"/>
    </row>
    <row r="51" spans="1:8" ht="23.25" customHeight="1">
      <c r="A51" s="653"/>
      <c r="B51" s="660"/>
      <c r="C51" s="664"/>
      <c r="D51" s="666"/>
      <c r="E51" s="653"/>
      <c r="F51" s="660"/>
      <c r="G51" s="666"/>
      <c r="H51" s="653"/>
    </row>
    <row r="52" spans="1:8" ht="23.25" customHeight="1">
      <c r="A52" s="653"/>
      <c r="B52" s="660"/>
      <c r="C52" s="664"/>
      <c r="D52" s="666"/>
      <c r="E52" s="653"/>
      <c r="F52" s="660"/>
      <c r="G52" s="666"/>
      <c r="H52" s="653"/>
    </row>
    <row r="53" spans="1:8" ht="23.25" customHeight="1">
      <c r="A53" s="653"/>
      <c r="B53" s="660"/>
      <c r="C53" s="664"/>
      <c r="D53" s="666"/>
      <c r="E53" s="653"/>
      <c r="F53" s="660"/>
      <c r="G53" s="666"/>
      <c r="H53" s="653"/>
    </row>
    <row r="54" spans="1:8" ht="23.25" customHeight="1">
      <c r="A54" s="653"/>
      <c r="B54" s="660"/>
      <c r="C54" s="664"/>
      <c r="D54" s="666"/>
      <c r="E54" s="653"/>
      <c r="F54" s="660"/>
      <c r="G54" s="666"/>
      <c r="H54" s="653"/>
    </row>
    <row r="55" spans="1:8" ht="23.25" customHeight="1">
      <c r="A55" s="653"/>
      <c r="B55" s="660"/>
      <c r="C55" s="664"/>
      <c r="D55" s="666"/>
      <c r="E55" s="653"/>
      <c r="F55" s="660"/>
      <c r="G55" s="666"/>
      <c r="H55" s="653"/>
    </row>
    <row r="56" spans="1:8" ht="23.25" customHeight="1">
      <c r="A56" s="653"/>
      <c r="B56" s="660"/>
      <c r="C56" s="664"/>
      <c r="D56" s="666"/>
      <c r="E56" s="653"/>
      <c r="F56" s="660"/>
      <c r="G56" s="666"/>
      <c r="H56" s="653"/>
    </row>
    <row r="57" spans="1:8" ht="23.25" customHeight="1">
      <c r="A57" s="653"/>
      <c r="B57" s="660"/>
      <c r="C57" s="664"/>
      <c r="D57" s="666"/>
      <c r="E57" s="653"/>
      <c r="F57" s="660"/>
      <c r="G57" s="666"/>
      <c r="H57" s="653"/>
    </row>
    <row r="58" spans="1:8" ht="23.25" customHeight="1">
      <c r="A58" s="653"/>
      <c r="B58" s="660"/>
      <c r="C58" s="664"/>
      <c r="D58" s="666"/>
      <c r="E58" s="653"/>
      <c r="F58" s="660"/>
      <c r="G58" s="666"/>
      <c r="H58" s="653"/>
    </row>
    <row r="59" spans="1:8" ht="23.25" customHeight="1">
      <c r="A59" s="653"/>
      <c r="B59" s="660"/>
      <c r="C59" s="664"/>
      <c r="D59" s="666"/>
      <c r="E59" s="653"/>
      <c r="F59" s="660"/>
      <c r="G59" s="666"/>
      <c r="H59" s="653"/>
    </row>
    <row r="60" spans="1:8" ht="23.25" customHeight="1">
      <c r="A60" s="653"/>
      <c r="B60" s="660"/>
      <c r="C60" s="664"/>
      <c r="D60" s="666"/>
      <c r="E60" s="653"/>
      <c r="F60" s="660"/>
      <c r="G60" s="666"/>
      <c r="H60" s="653"/>
    </row>
    <row r="61" spans="1:8" ht="23.25" customHeight="1">
      <c r="A61" s="653"/>
      <c r="B61" s="660"/>
      <c r="C61" s="664"/>
      <c r="D61" s="666"/>
      <c r="E61" s="653"/>
      <c r="F61" s="660"/>
      <c r="G61" s="666"/>
      <c r="H61" s="653"/>
    </row>
    <row r="62" spans="1:8" ht="23.25" customHeight="1">
      <c r="A62" s="653"/>
      <c r="B62" s="660"/>
      <c r="C62" s="664"/>
      <c r="D62" s="666"/>
      <c r="E62" s="653"/>
      <c r="F62" s="660"/>
      <c r="G62" s="666"/>
      <c r="H62" s="653"/>
    </row>
    <row r="63" spans="1:8" ht="23.25" customHeight="1">
      <c r="A63" s="653"/>
      <c r="B63" s="660"/>
      <c r="C63" s="664"/>
      <c r="D63" s="666"/>
      <c r="E63" s="653"/>
      <c r="F63" s="660"/>
      <c r="G63" s="666"/>
      <c r="H63" s="653"/>
    </row>
    <row r="64" spans="1:8" ht="23.25" customHeight="1">
      <c r="A64" s="653"/>
      <c r="B64" s="660"/>
      <c r="C64" s="664"/>
      <c r="D64" s="666"/>
      <c r="E64" s="653"/>
      <c r="F64" s="660"/>
      <c r="G64" s="666"/>
      <c r="H64" s="653"/>
    </row>
    <row r="65" spans="1:8" ht="23.25" customHeight="1">
      <c r="A65" s="653"/>
      <c r="B65" s="660"/>
      <c r="C65" s="664"/>
      <c r="D65" s="666"/>
      <c r="E65" s="653"/>
      <c r="F65" s="660"/>
      <c r="G65" s="666"/>
      <c r="H65" s="653"/>
    </row>
    <row r="66" spans="1:8" ht="23.25" customHeight="1">
      <c r="A66" s="653"/>
      <c r="B66" s="660"/>
      <c r="C66" s="664"/>
      <c r="D66" s="666"/>
      <c r="E66" s="653"/>
      <c r="F66" s="660"/>
      <c r="G66" s="666"/>
      <c r="H66" s="653"/>
    </row>
    <row r="67" spans="1:8" ht="23.25" customHeight="1">
      <c r="A67" s="653"/>
      <c r="B67" s="660"/>
      <c r="C67" s="664"/>
      <c r="D67" s="666"/>
      <c r="E67" s="653"/>
      <c r="F67" s="660"/>
      <c r="G67" s="666"/>
      <c r="H67" s="653"/>
    </row>
    <row r="68" spans="1:8" ht="23.25" customHeight="1">
      <c r="A68" s="653"/>
      <c r="B68" s="660"/>
      <c r="C68" s="664"/>
      <c r="D68" s="666"/>
      <c r="E68" s="653"/>
      <c r="F68" s="660"/>
      <c r="G68" s="666"/>
      <c r="H68" s="653"/>
    </row>
    <row r="69" spans="1:8" ht="23.25" customHeight="1">
      <c r="A69" s="653"/>
      <c r="B69" s="660"/>
      <c r="C69" s="664"/>
      <c r="D69" s="666"/>
      <c r="E69" s="653"/>
      <c r="F69" s="660"/>
      <c r="G69" s="666"/>
      <c r="H69" s="653"/>
    </row>
    <row r="70" spans="1:8" ht="23.25" customHeight="1">
      <c r="A70" s="653"/>
      <c r="B70" s="660"/>
      <c r="C70" s="664"/>
      <c r="D70" s="666"/>
      <c r="E70" s="653"/>
      <c r="F70" s="660"/>
      <c r="G70" s="666"/>
      <c r="H70" s="653"/>
    </row>
    <row r="71" spans="1:8" ht="23.25" customHeight="1">
      <c r="A71" s="653"/>
      <c r="B71" s="660"/>
      <c r="C71" s="664"/>
      <c r="D71" s="666"/>
      <c r="E71" s="653"/>
      <c r="F71" s="660"/>
      <c r="G71" s="666"/>
      <c r="H71" s="653"/>
    </row>
    <row r="72" spans="1:8" ht="23.25" customHeight="1">
      <c r="A72" s="653"/>
      <c r="B72" s="660"/>
      <c r="C72" s="664"/>
      <c r="D72" s="666"/>
      <c r="E72" s="653"/>
      <c r="F72" s="660"/>
      <c r="G72" s="666"/>
      <c r="H72" s="653"/>
    </row>
    <row r="73" spans="1:8" ht="23.25" customHeight="1">
      <c r="A73" s="653"/>
      <c r="B73" s="660"/>
      <c r="C73" s="664"/>
      <c r="D73" s="666"/>
      <c r="E73" s="653"/>
      <c r="F73" s="660"/>
      <c r="G73" s="666"/>
      <c r="H73" s="653"/>
    </row>
    <row r="74" spans="1:8" ht="23.25" customHeight="1">
      <c r="A74" s="653"/>
      <c r="B74" s="660"/>
      <c r="C74" s="664"/>
      <c r="D74" s="666"/>
      <c r="E74" s="653"/>
      <c r="F74" s="660"/>
      <c r="G74" s="666"/>
      <c r="H74" s="653"/>
    </row>
    <row r="75" spans="1:8" ht="23.25" customHeight="1">
      <c r="A75" s="653"/>
      <c r="B75" s="660"/>
      <c r="C75" s="664"/>
      <c r="D75" s="666"/>
      <c r="E75" s="653"/>
      <c r="F75" s="660"/>
      <c r="G75" s="666"/>
      <c r="H75" s="653"/>
    </row>
    <row r="76" spans="1:8" ht="23.25" customHeight="1">
      <c r="A76" s="653"/>
      <c r="B76" s="660"/>
      <c r="C76" s="664"/>
      <c r="D76" s="666"/>
      <c r="E76" s="653"/>
      <c r="F76" s="660"/>
      <c r="G76" s="666"/>
      <c r="H76" s="653"/>
    </row>
    <row r="77" spans="1:8" ht="23.25" customHeight="1">
      <c r="A77" s="653"/>
      <c r="B77" s="660"/>
      <c r="C77" s="664"/>
      <c r="D77" s="666"/>
      <c r="E77" s="653"/>
      <c r="F77" s="660"/>
      <c r="G77" s="666"/>
      <c r="H77" s="653"/>
    </row>
    <row r="78" spans="1:8" ht="23.25" customHeight="1">
      <c r="A78" s="653"/>
      <c r="B78" s="660"/>
      <c r="C78" s="664"/>
      <c r="D78" s="666"/>
      <c r="E78" s="653"/>
      <c r="F78" s="660"/>
      <c r="G78" s="666"/>
      <c r="H78" s="653"/>
    </row>
    <row r="79" spans="1:8" ht="23.25" customHeight="1">
      <c r="A79" s="653"/>
      <c r="B79" s="660"/>
      <c r="C79" s="664"/>
      <c r="D79" s="666"/>
      <c r="E79" s="653"/>
      <c r="F79" s="660"/>
      <c r="G79" s="666"/>
      <c r="H79" s="653"/>
    </row>
    <row r="80" spans="1:8" ht="23.25" customHeight="1">
      <c r="A80" s="653"/>
      <c r="B80" s="660"/>
      <c r="C80" s="664"/>
      <c r="D80" s="666"/>
      <c r="E80" s="653"/>
      <c r="F80" s="660"/>
      <c r="G80" s="666"/>
      <c r="H80" s="653"/>
    </row>
    <row r="81" spans="1:8" ht="23.25" customHeight="1">
      <c r="A81" s="653"/>
      <c r="B81" s="660"/>
      <c r="C81" s="664"/>
      <c r="D81" s="666"/>
      <c r="E81" s="653"/>
      <c r="F81" s="660"/>
      <c r="G81" s="666"/>
      <c r="H81" s="653"/>
    </row>
    <row r="82" spans="1:8" ht="23.25" customHeight="1">
      <c r="A82" s="653"/>
      <c r="B82" s="660"/>
      <c r="C82" s="664"/>
      <c r="D82" s="666"/>
      <c r="E82" s="653"/>
      <c r="F82" s="660"/>
      <c r="G82" s="666"/>
      <c r="H82" s="653"/>
    </row>
    <row r="83" spans="1:8" ht="23.25" customHeight="1">
      <c r="A83" s="653"/>
      <c r="B83" s="660"/>
      <c r="C83" s="664"/>
      <c r="D83" s="666"/>
      <c r="E83" s="653"/>
      <c r="F83" s="660"/>
      <c r="G83" s="666"/>
      <c r="H83" s="653"/>
    </row>
    <row r="84" spans="1:8" ht="23.25" customHeight="1">
      <c r="A84" s="653"/>
      <c r="B84" s="660"/>
      <c r="C84" s="664"/>
      <c r="D84" s="666"/>
      <c r="E84" s="653"/>
      <c r="F84" s="660"/>
      <c r="G84" s="666"/>
      <c r="H84" s="653"/>
    </row>
    <row r="85" spans="1:8" ht="23.25" customHeight="1">
      <c r="A85" s="653"/>
      <c r="B85" s="660"/>
      <c r="C85" s="664"/>
      <c r="D85" s="666"/>
      <c r="E85" s="653"/>
      <c r="F85" s="660"/>
      <c r="G85" s="666"/>
      <c r="H85" s="653"/>
    </row>
    <row r="86" spans="1:8" ht="23.25" customHeight="1">
      <c r="A86" s="653"/>
      <c r="B86" s="660"/>
      <c r="C86" s="664"/>
      <c r="D86" s="666"/>
      <c r="E86" s="653"/>
      <c r="F86" s="660"/>
      <c r="G86" s="666"/>
      <c r="H86" s="653"/>
    </row>
    <row r="87" spans="1:8" ht="23.25" customHeight="1">
      <c r="A87" s="653"/>
      <c r="B87" s="660"/>
      <c r="C87" s="664"/>
      <c r="D87" s="666"/>
      <c r="E87" s="653"/>
      <c r="F87" s="660"/>
      <c r="G87" s="666"/>
      <c r="H87" s="653"/>
    </row>
    <row r="88" spans="1:8" ht="23.25" customHeight="1">
      <c r="A88" s="653"/>
      <c r="B88" s="660"/>
      <c r="C88" s="664"/>
      <c r="D88" s="666"/>
      <c r="E88" s="653"/>
      <c r="F88" s="660"/>
      <c r="G88" s="666"/>
      <c r="H88" s="653"/>
    </row>
    <row r="89" spans="1:8" ht="23.25" customHeight="1">
      <c r="A89" s="653"/>
      <c r="B89" s="660"/>
      <c r="C89" s="664"/>
      <c r="D89" s="666"/>
      <c r="E89" s="653"/>
      <c r="F89" s="660"/>
      <c r="G89" s="666"/>
      <c r="H89" s="653"/>
    </row>
    <row r="90" spans="1:8" ht="23.25" customHeight="1">
      <c r="A90" s="653"/>
      <c r="B90" s="660"/>
      <c r="C90" s="664"/>
      <c r="D90" s="666"/>
      <c r="E90" s="653"/>
      <c r="F90" s="660"/>
      <c r="G90" s="666"/>
      <c r="H90" s="653"/>
    </row>
    <row r="91" spans="1:8" ht="23.25" customHeight="1">
      <c r="A91" s="653"/>
      <c r="B91" s="660"/>
      <c r="C91" s="664"/>
      <c r="D91" s="666"/>
      <c r="E91" s="653"/>
      <c r="F91" s="660"/>
      <c r="G91" s="666"/>
      <c r="H91" s="653"/>
    </row>
    <row r="92" spans="1:8" ht="23.25" customHeight="1">
      <c r="A92" s="653"/>
      <c r="B92" s="660"/>
      <c r="C92" s="664"/>
      <c r="D92" s="666"/>
      <c r="E92" s="653"/>
      <c r="F92" s="660"/>
      <c r="G92" s="666"/>
      <c r="H92" s="653"/>
    </row>
    <row r="93" spans="1:8" ht="23.25" customHeight="1">
      <c r="A93" s="653"/>
      <c r="B93" s="660"/>
      <c r="C93" s="664"/>
      <c r="D93" s="666"/>
      <c r="E93" s="653"/>
      <c r="F93" s="660"/>
      <c r="G93" s="666"/>
      <c r="H93" s="653"/>
    </row>
    <row r="94" spans="1:8" ht="23.25" customHeight="1">
      <c r="A94" s="653"/>
      <c r="B94" s="660"/>
      <c r="C94" s="664"/>
      <c r="D94" s="666"/>
      <c r="E94" s="653"/>
      <c r="F94" s="660"/>
      <c r="G94" s="666"/>
      <c r="H94" s="653"/>
    </row>
    <row r="95" spans="1:8" ht="23.25" customHeight="1">
      <c r="A95" s="653"/>
      <c r="B95" s="660"/>
      <c r="C95" s="664"/>
      <c r="D95" s="666"/>
      <c r="E95" s="653"/>
      <c r="F95" s="660"/>
      <c r="G95" s="666"/>
      <c r="H95" s="653"/>
    </row>
    <row r="96" spans="1:8" ht="23.25" customHeight="1">
      <c r="A96" s="653"/>
      <c r="B96" s="660"/>
      <c r="C96" s="664"/>
      <c r="D96" s="666"/>
      <c r="E96" s="653"/>
      <c r="F96" s="660"/>
      <c r="G96" s="666"/>
      <c r="H96" s="653"/>
    </row>
    <row r="97" spans="1:8" ht="23.25" customHeight="1">
      <c r="A97" s="653"/>
      <c r="B97" s="660"/>
      <c r="C97" s="664"/>
      <c r="D97" s="666"/>
      <c r="E97" s="653"/>
      <c r="F97" s="660"/>
      <c r="G97" s="666"/>
      <c r="H97" s="653"/>
    </row>
    <row r="98" spans="1:8" ht="23.25" customHeight="1">
      <c r="A98" s="653"/>
      <c r="B98" s="660"/>
      <c r="C98" s="664"/>
      <c r="D98" s="666"/>
      <c r="E98" s="653"/>
      <c r="F98" s="660"/>
      <c r="G98" s="666"/>
      <c r="H98" s="653"/>
    </row>
    <row r="99" spans="1:8" ht="23.25" customHeight="1">
      <c r="A99" s="653"/>
      <c r="B99" s="660"/>
      <c r="C99" s="664"/>
      <c r="D99" s="666"/>
      <c r="E99" s="653"/>
      <c r="F99" s="660"/>
      <c r="G99" s="666"/>
      <c r="H99" s="653"/>
    </row>
    <row r="100" spans="1:8" ht="23.25" customHeight="1">
      <c r="A100" s="653"/>
      <c r="B100" s="660"/>
      <c r="C100" s="664"/>
      <c r="D100" s="666"/>
      <c r="E100" s="653"/>
      <c r="F100" s="660"/>
      <c r="G100" s="666"/>
      <c r="H100" s="653"/>
    </row>
    <row r="101" spans="1:8" ht="23.25" customHeight="1">
      <c r="A101" s="653"/>
      <c r="B101" s="660"/>
      <c r="C101" s="664"/>
      <c r="D101" s="666"/>
      <c r="E101" s="653"/>
      <c r="F101" s="660"/>
      <c r="G101" s="666"/>
      <c r="H101" s="653"/>
    </row>
    <row r="102" spans="1:8" ht="23.25" customHeight="1">
      <c r="A102" s="653"/>
      <c r="B102" s="660"/>
      <c r="C102" s="664"/>
      <c r="D102" s="666"/>
      <c r="E102" s="653"/>
      <c r="F102" s="660"/>
      <c r="G102" s="666"/>
      <c r="H102" s="653"/>
    </row>
    <row r="103" spans="1:8" ht="23.25" customHeight="1">
      <c r="A103" s="653"/>
      <c r="B103" s="660"/>
      <c r="C103" s="664"/>
      <c r="D103" s="666"/>
      <c r="E103" s="653"/>
      <c r="F103" s="660"/>
      <c r="G103" s="666"/>
      <c r="H103" s="653"/>
    </row>
    <row r="104" spans="1:8" ht="23.25" customHeight="1">
      <c r="A104" s="653"/>
      <c r="B104" s="660"/>
      <c r="C104" s="664"/>
      <c r="D104" s="666"/>
      <c r="E104" s="653"/>
      <c r="F104" s="660"/>
      <c r="G104" s="666"/>
      <c r="H104" s="653"/>
    </row>
    <row r="105" spans="1:8" ht="23.25" customHeight="1">
      <c r="A105" s="653"/>
      <c r="B105" s="660"/>
      <c r="C105" s="664"/>
      <c r="D105" s="666"/>
      <c r="E105" s="653"/>
      <c r="F105" s="660"/>
      <c r="G105" s="666"/>
      <c r="H105" s="653"/>
    </row>
    <row r="106" spans="1:8" ht="23.25" customHeight="1">
      <c r="A106" s="653"/>
      <c r="B106" s="660"/>
      <c r="C106" s="664"/>
      <c r="D106" s="666"/>
      <c r="E106" s="653"/>
      <c r="F106" s="660"/>
      <c r="G106" s="666"/>
      <c r="H106" s="653"/>
    </row>
    <row r="107" spans="1:8" ht="23.25" customHeight="1">
      <c r="A107" s="653"/>
      <c r="B107" s="660"/>
      <c r="C107" s="664"/>
      <c r="D107" s="666"/>
      <c r="E107" s="653"/>
      <c r="F107" s="660"/>
      <c r="G107" s="666"/>
      <c r="H107" s="653"/>
    </row>
    <row r="108" spans="1:8" ht="23.25" customHeight="1">
      <c r="A108" s="653"/>
      <c r="B108" s="660"/>
      <c r="C108" s="664"/>
      <c r="D108" s="666"/>
      <c r="E108" s="653"/>
      <c r="F108" s="660"/>
      <c r="G108" s="666"/>
      <c r="H108" s="653"/>
    </row>
    <row r="109" spans="1:8" ht="23.25" customHeight="1">
      <c r="A109" s="653"/>
      <c r="B109" s="660"/>
      <c r="C109" s="664"/>
      <c r="D109" s="666"/>
      <c r="E109" s="653"/>
      <c r="F109" s="660"/>
      <c r="G109" s="666"/>
      <c r="H109" s="653"/>
    </row>
    <row r="110" spans="1:8" ht="23.25" customHeight="1">
      <c r="A110" s="653"/>
      <c r="B110" s="660"/>
      <c r="C110" s="664"/>
      <c r="D110" s="666"/>
      <c r="E110" s="653"/>
      <c r="F110" s="660"/>
      <c r="G110" s="666"/>
      <c r="H110" s="653"/>
    </row>
    <row r="111" spans="1:8" ht="23.25" customHeight="1">
      <c r="A111" s="653"/>
      <c r="B111" s="660"/>
      <c r="C111" s="664"/>
      <c r="D111" s="666"/>
      <c r="E111" s="653"/>
      <c r="F111" s="660"/>
      <c r="G111" s="666"/>
      <c r="H111" s="653"/>
    </row>
    <row r="112" spans="1:8" ht="23.25" customHeight="1">
      <c r="A112" s="653"/>
      <c r="B112" s="660"/>
      <c r="C112" s="664"/>
      <c r="D112" s="666"/>
      <c r="E112" s="653"/>
      <c r="F112" s="660"/>
      <c r="G112" s="666"/>
      <c r="H112" s="653"/>
    </row>
    <row r="113" spans="1:8" ht="23.25" customHeight="1">
      <c r="A113" s="653"/>
      <c r="B113" s="660"/>
      <c r="C113" s="664"/>
      <c r="D113" s="666"/>
      <c r="E113" s="653"/>
      <c r="F113" s="660"/>
      <c r="G113" s="666"/>
      <c r="H113" s="653"/>
    </row>
    <row r="114" spans="1:8" ht="23.25" customHeight="1">
      <c r="A114" s="653"/>
      <c r="B114" s="660"/>
      <c r="C114" s="664"/>
      <c r="D114" s="666"/>
      <c r="E114" s="653"/>
      <c r="F114" s="660"/>
      <c r="G114" s="666"/>
      <c r="H114" s="653"/>
    </row>
    <row r="115" spans="1:8" ht="23.25" customHeight="1">
      <c r="A115" s="653"/>
      <c r="B115" s="660"/>
      <c r="C115" s="664"/>
      <c r="D115" s="666"/>
      <c r="E115" s="653"/>
      <c r="F115" s="660"/>
      <c r="G115" s="666"/>
      <c r="H115" s="653"/>
    </row>
    <row r="116" spans="1:8" ht="23.25" customHeight="1">
      <c r="A116" s="653"/>
      <c r="B116" s="660"/>
      <c r="C116" s="664"/>
      <c r="D116" s="666"/>
      <c r="E116" s="653"/>
      <c r="F116" s="660"/>
      <c r="G116" s="666"/>
      <c r="H116" s="653"/>
    </row>
    <row r="117" spans="1:8" ht="23.25" customHeight="1">
      <c r="A117" s="653"/>
      <c r="B117" s="660"/>
      <c r="C117" s="664"/>
      <c r="D117" s="666"/>
      <c r="E117" s="653"/>
      <c r="F117" s="660"/>
      <c r="G117" s="666"/>
      <c r="H117" s="653"/>
    </row>
    <row r="118" spans="1:8" ht="23.25" customHeight="1">
      <c r="A118" s="653"/>
      <c r="B118" s="660"/>
      <c r="C118" s="664"/>
      <c r="D118" s="666"/>
      <c r="E118" s="653"/>
      <c r="F118" s="660"/>
      <c r="G118" s="666"/>
      <c r="H118" s="653"/>
    </row>
    <row r="119" spans="1:8" ht="23.25" customHeight="1">
      <c r="A119" s="653"/>
      <c r="B119" s="660"/>
      <c r="C119" s="664"/>
      <c r="D119" s="666"/>
      <c r="E119" s="653"/>
      <c r="F119" s="660"/>
      <c r="G119" s="666"/>
      <c r="H119" s="653"/>
    </row>
    <row r="120" spans="1:8" ht="23.25" customHeight="1">
      <c r="A120" s="653"/>
      <c r="B120" s="660"/>
      <c r="C120" s="664"/>
      <c r="D120" s="666"/>
      <c r="E120" s="653"/>
      <c r="F120" s="660"/>
      <c r="G120" s="666"/>
      <c r="H120" s="653"/>
    </row>
    <row r="121" spans="1:8" ht="23.25" customHeight="1">
      <c r="A121" s="653"/>
      <c r="B121" s="660"/>
      <c r="C121" s="664"/>
      <c r="D121" s="666"/>
      <c r="E121" s="653"/>
      <c r="F121" s="660"/>
      <c r="G121" s="666"/>
      <c r="H121" s="653"/>
    </row>
    <row r="122" spans="1:8" ht="23.25" customHeight="1">
      <c r="A122" s="653"/>
      <c r="B122" s="660"/>
      <c r="C122" s="664"/>
      <c r="D122" s="666"/>
      <c r="E122" s="653"/>
      <c r="F122" s="660"/>
      <c r="G122" s="666"/>
      <c r="H122" s="653"/>
    </row>
    <row r="123" spans="1:8" ht="23.25" customHeight="1">
      <c r="A123" s="653"/>
      <c r="B123" s="660"/>
      <c r="C123" s="664"/>
      <c r="D123" s="666"/>
      <c r="E123" s="653"/>
      <c r="F123" s="660"/>
      <c r="G123" s="666"/>
      <c r="H123" s="653"/>
    </row>
    <row r="124" spans="1:8" ht="23.25" customHeight="1">
      <c r="A124" s="653"/>
      <c r="B124" s="660"/>
      <c r="C124" s="664"/>
      <c r="D124" s="666"/>
      <c r="E124" s="653"/>
      <c r="F124" s="660"/>
      <c r="G124" s="666"/>
      <c r="H124" s="653"/>
    </row>
    <row r="125" spans="1:8" ht="23.25" customHeight="1">
      <c r="A125" s="653"/>
      <c r="B125" s="660"/>
      <c r="C125" s="664"/>
      <c r="D125" s="666"/>
      <c r="E125" s="653"/>
      <c r="F125" s="660"/>
      <c r="G125" s="666"/>
      <c r="H125" s="653"/>
    </row>
    <row r="126" spans="1:8" ht="23.25" customHeight="1">
      <c r="A126" s="653"/>
      <c r="B126" s="660"/>
      <c r="C126" s="664"/>
      <c r="D126" s="666"/>
      <c r="E126" s="653"/>
      <c r="F126" s="660"/>
      <c r="G126" s="666"/>
      <c r="H126" s="653"/>
    </row>
    <row r="127" spans="1:8" ht="23.25" customHeight="1">
      <c r="A127" s="653"/>
      <c r="B127" s="660"/>
      <c r="C127" s="664"/>
      <c r="D127" s="666"/>
      <c r="E127" s="653"/>
      <c r="F127" s="660"/>
      <c r="G127" s="666"/>
      <c r="H127" s="653"/>
    </row>
    <row r="128" spans="1:8" ht="23.25" customHeight="1">
      <c r="A128" s="653"/>
      <c r="B128" s="660"/>
      <c r="C128" s="664"/>
      <c r="D128" s="666"/>
      <c r="E128" s="653"/>
      <c r="F128" s="660"/>
      <c r="G128" s="666"/>
      <c r="H128" s="653"/>
    </row>
    <row r="129" spans="1:8" ht="23.25" customHeight="1">
      <c r="A129" s="653"/>
      <c r="B129" s="660"/>
      <c r="C129" s="664"/>
      <c r="D129" s="666"/>
      <c r="E129" s="653"/>
      <c r="F129" s="660"/>
      <c r="G129" s="666"/>
      <c r="H129" s="653"/>
    </row>
    <row r="130" spans="1:8" ht="23.25" customHeight="1">
      <c r="A130" s="653"/>
      <c r="B130" s="660"/>
      <c r="C130" s="664"/>
      <c r="D130" s="666"/>
      <c r="E130" s="653"/>
      <c r="F130" s="660"/>
      <c r="G130" s="666"/>
      <c r="H130" s="653"/>
    </row>
    <row r="131" spans="1:8" ht="23.25" customHeight="1">
      <c r="A131" s="653"/>
      <c r="B131" s="660"/>
      <c r="C131" s="664"/>
      <c r="D131" s="666"/>
      <c r="E131" s="653"/>
      <c r="F131" s="660"/>
      <c r="G131" s="666"/>
      <c r="H131" s="653"/>
    </row>
    <row r="132" spans="1:8" ht="23.25" customHeight="1">
      <c r="A132" s="653"/>
      <c r="B132" s="660"/>
      <c r="C132" s="664"/>
      <c r="D132" s="666"/>
      <c r="E132" s="653"/>
      <c r="F132" s="660"/>
      <c r="G132" s="666"/>
      <c r="H132" s="653"/>
    </row>
    <row r="133" spans="1:8" ht="23.25" customHeight="1">
      <c r="A133" s="653"/>
      <c r="B133" s="660"/>
      <c r="C133" s="664"/>
      <c r="D133" s="666"/>
      <c r="E133" s="653"/>
      <c r="F133" s="660"/>
      <c r="G133" s="666"/>
      <c r="H133" s="653"/>
    </row>
    <row r="134" spans="1:8" ht="23.25" customHeight="1">
      <c r="A134" s="653"/>
      <c r="B134" s="660"/>
      <c r="C134" s="664"/>
      <c r="D134" s="666"/>
      <c r="E134" s="653"/>
      <c r="F134" s="660"/>
      <c r="G134" s="666"/>
      <c r="H134" s="653"/>
    </row>
    <row r="135" spans="1:8" ht="23.25" customHeight="1">
      <c r="A135" s="653"/>
      <c r="B135" s="660"/>
      <c r="C135" s="664"/>
      <c r="D135" s="666"/>
      <c r="E135" s="653"/>
      <c r="F135" s="660"/>
      <c r="G135" s="666"/>
      <c r="H135" s="653"/>
    </row>
    <row r="136" spans="1:8" ht="23.25" customHeight="1">
      <c r="A136" s="653"/>
      <c r="B136" s="660"/>
      <c r="C136" s="664"/>
      <c r="D136" s="666"/>
      <c r="E136" s="653"/>
      <c r="F136" s="660"/>
      <c r="G136" s="666"/>
      <c r="H136" s="653"/>
    </row>
    <row r="137" spans="1:8" ht="23.25" customHeight="1">
      <c r="A137" s="653"/>
      <c r="B137" s="660"/>
      <c r="C137" s="664"/>
      <c r="D137" s="666"/>
      <c r="E137" s="653"/>
      <c r="F137" s="660"/>
      <c r="G137" s="666"/>
      <c r="H137" s="653"/>
    </row>
    <row r="138" spans="1:8" ht="23.25" customHeight="1">
      <c r="A138" s="653"/>
      <c r="B138" s="660"/>
      <c r="C138" s="664"/>
      <c r="D138" s="666"/>
      <c r="E138" s="653"/>
      <c r="F138" s="660"/>
      <c r="G138" s="666"/>
      <c r="H138" s="653"/>
    </row>
    <row r="139" spans="1:8" ht="23.25" customHeight="1">
      <c r="A139" s="653"/>
      <c r="B139" s="660"/>
      <c r="C139" s="664"/>
      <c r="D139" s="666"/>
      <c r="E139" s="653"/>
      <c r="F139" s="660"/>
      <c r="G139" s="666"/>
      <c r="H139" s="653"/>
    </row>
    <row r="140" spans="1:8" ht="23.25" customHeight="1">
      <c r="A140" s="653"/>
      <c r="B140" s="660"/>
      <c r="C140" s="664"/>
      <c r="D140" s="666"/>
      <c r="E140" s="653"/>
      <c r="F140" s="660"/>
      <c r="G140" s="666"/>
      <c r="H140" s="653"/>
    </row>
    <row r="141" spans="1:8" ht="23.25" customHeight="1">
      <c r="A141" s="653"/>
      <c r="B141" s="660"/>
      <c r="C141" s="664"/>
      <c r="D141" s="666"/>
      <c r="E141" s="653"/>
      <c r="F141" s="660"/>
      <c r="G141" s="666"/>
      <c r="H141" s="653"/>
    </row>
    <row r="142" spans="1:8" ht="23.25" customHeight="1">
      <c r="A142" s="653"/>
      <c r="B142" s="660"/>
      <c r="C142" s="664"/>
      <c r="D142" s="666"/>
      <c r="E142" s="653"/>
      <c r="F142" s="660"/>
      <c r="G142" s="666"/>
      <c r="H142" s="653"/>
    </row>
    <row r="143" spans="1:8" ht="23.25" customHeight="1">
      <c r="A143" s="653"/>
      <c r="B143" s="660"/>
      <c r="C143" s="664"/>
      <c r="D143" s="666"/>
      <c r="E143" s="653"/>
      <c r="F143" s="660"/>
      <c r="G143" s="666"/>
      <c r="H143" s="653"/>
    </row>
    <row r="144" spans="1:8" ht="23.25" customHeight="1">
      <c r="A144" s="653"/>
      <c r="B144" s="660"/>
      <c r="C144" s="664"/>
      <c r="D144" s="666"/>
      <c r="E144" s="653"/>
      <c r="F144" s="660"/>
      <c r="G144" s="666"/>
      <c r="H144" s="653"/>
    </row>
    <row r="145" spans="1:8" ht="23.25" customHeight="1">
      <c r="A145" s="653"/>
      <c r="B145" s="660"/>
      <c r="C145" s="664"/>
      <c r="D145" s="666"/>
      <c r="E145" s="653"/>
      <c r="F145" s="660"/>
      <c r="G145" s="666"/>
      <c r="H145" s="653"/>
    </row>
    <row r="146" spans="1:8" ht="23.25" customHeight="1">
      <c r="A146" s="653"/>
      <c r="B146" s="660"/>
      <c r="C146" s="664"/>
      <c r="D146" s="666"/>
      <c r="E146" s="653"/>
      <c r="F146" s="660"/>
      <c r="G146" s="666"/>
      <c r="H146" s="653"/>
    </row>
    <row r="147" spans="1:8" ht="23.25" customHeight="1">
      <c r="A147" s="653"/>
      <c r="B147" s="660"/>
      <c r="C147" s="664"/>
      <c r="D147" s="666"/>
      <c r="E147" s="653"/>
      <c r="F147" s="660"/>
      <c r="G147" s="666"/>
      <c r="H147" s="653"/>
    </row>
    <row r="148" spans="1:8" ht="23.25" customHeight="1">
      <c r="A148" s="653"/>
      <c r="B148" s="660"/>
      <c r="C148" s="664"/>
      <c r="D148" s="666"/>
      <c r="E148" s="653"/>
      <c r="F148" s="660"/>
      <c r="G148" s="666"/>
      <c r="H148" s="653"/>
    </row>
    <row r="149" spans="1:8" ht="23.25" customHeight="1">
      <c r="A149" s="653"/>
      <c r="B149" s="660"/>
      <c r="C149" s="664"/>
      <c r="D149" s="666"/>
      <c r="E149" s="653"/>
      <c r="F149" s="660"/>
      <c r="G149" s="666"/>
      <c r="H149" s="653"/>
    </row>
    <row r="150" spans="1:8" ht="23.25" customHeight="1">
      <c r="A150" s="653"/>
      <c r="B150" s="660"/>
      <c r="C150" s="664"/>
      <c r="D150" s="666"/>
      <c r="E150" s="653"/>
      <c r="F150" s="660"/>
      <c r="G150" s="666"/>
      <c r="H150" s="653"/>
    </row>
    <row r="151" spans="1:8" ht="23.25" customHeight="1">
      <c r="A151" s="653"/>
      <c r="B151" s="660"/>
      <c r="C151" s="664"/>
      <c r="D151" s="666"/>
      <c r="E151" s="653"/>
      <c r="F151" s="660"/>
      <c r="G151" s="666"/>
      <c r="H151" s="653"/>
    </row>
    <row r="152" spans="1:8" ht="23.25" customHeight="1">
      <c r="A152" s="653"/>
      <c r="B152" s="660"/>
      <c r="C152" s="664"/>
      <c r="D152" s="666"/>
      <c r="E152" s="653"/>
      <c r="F152" s="660"/>
      <c r="G152" s="666"/>
      <c r="H152" s="653"/>
    </row>
    <row r="153" spans="1:8" ht="23.25" customHeight="1">
      <c r="A153" s="653"/>
      <c r="B153" s="660"/>
      <c r="C153" s="664"/>
      <c r="D153" s="666"/>
      <c r="E153" s="653"/>
      <c r="F153" s="660"/>
      <c r="G153" s="666"/>
      <c r="H153" s="653"/>
    </row>
    <row r="154" spans="1:8" ht="23.25" customHeight="1">
      <c r="A154" s="653"/>
      <c r="B154" s="660"/>
      <c r="C154" s="664"/>
      <c r="D154" s="666"/>
      <c r="E154" s="653"/>
      <c r="F154" s="660"/>
      <c r="G154" s="666"/>
      <c r="H154" s="653"/>
    </row>
    <row r="155" spans="1:8" ht="23.25" customHeight="1">
      <c r="A155" s="653"/>
      <c r="B155" s="660"/>
      <c r="C155" s="664"/>
      <c r="D155" s="666"/>
      <c r="E155" s="653"/>
      <c r="F155" s="660"/>
      <c r="G155" s="666"/>
      <c r="H155" s="653"/>
    </row>
    <row r="156" spans="1:8" ht="23.25" customHeight="1">
      <c r="A156" s="653"/>
      <c r="B156" s="660"/>
      <c r="C156" s="664"/>
      <c r="D156" s="666"/>
      <c r="E156" s="653"/>
      <c r="F156" s="660"/>
      <c r="G156" s="666"/>
      <c r="H156" s="653"/>
    </row>
    <row r="157" spans="1:8" ht="23.25" customHeight="1">
      <c r="A157" s="653"/>
      <c r="B157" s="660"/>
      <c r="C157" s="664"/>
      <c r="D157" s="666"/>
      <c r="E157" s="653"/>
      <c r="F157" s="660"/>
      <c r="G157" s="666"/>
      <c r="H157" s="653"/>
    </row>
    <row r="158" spans="1:8" ht="23.25" customHeight="1">
      <c r="A158" s="653"/>
      <c r="B158" s="660"/>
      <c r="C158" s="664"/>
      <c r="D158" s="666"/>
      <c r="E158" s="653"/>
      <c r="F158" s="660"/>
      <c r="G158" s="666"/>
      <c r="H158" s="653"/>
    </row>
    <row r="159" spans="1:8" ht="23.25" customHeight="1">
      <c r="A159" s="653"/>
      <c r="B159" s="660"/>
      <c r="C159" s="664"/>
      <c r="D159" s="666"/>
      <c r="E159" s="653"/>
      <c r="F159" s="660"/>
      <c r="G159" s="666"/>
      <c r="H159" s="653"/>
    </row>
    <row r="160" spans="1:8" ht="23.25" customHeight="1">
      <c r="A160" s="653"/>
      <c r="B160" s="660"/>
      <c r="C160" s="664"/>
      <c r="D160" s="666"/>
      <c r="E160" s="653"/>
      <c r="F160" s="660"/>
      <c r="G160" s="666"/>
      <c r="H160" s="653"/>
    </row>
    <row r="161" spans="1:8" ht="23.25" customHeight="1">
      <c r="A161" s="653"/>
      <c r="B161" s="660"/>
      <c r="C161" s="664"/>
      <c r="D161" s="666"/>
      <c r="E161" s="653"/>
      <c r="F161" s="660"/>
      <c r="G161" s="666"/>
      <c r="H161" s="653"/>
    </row>
    <row r="162" spans="1:8" ht="23.25" customHeight="1">
      <c r="A162" s="653"/>
      <c r="B162" s="660"/>
      <c r="C162" s="664"/>
      <c r="D162" s="666"/>
      <c r="E162" s="653"/>
      <c r="F162" s="660"/>
      <c r="G162" s="666"/>
      <c r="H162" s="653"/>
    </row>
    <row r="163" spans="1:8" ht="23.25" customHeight="1">
      <c r="A163" s="653"/>
      <c r="B163" s="660"/>
      <c r="C163" s="664"/>
      <c r="D163" s="666"/>
      <c r="E163" s="653"/>
      <c r="F163" s="660"/>
      <c r="G163" s="666"/>
      <c r="H163" s="653"/>
    </row>
    <row r="164" spans="1:8" ht="23.25" customHeight="1">
      <c r="A164" s="653"/>
      <c r="B164" s="660"/>
      <c r="C164" s="664"/>
      <c r="D164" s="666"/>
      <c r="E164" s="653"/>
      <c r="F164" s="660"/>
      <c r="G164" s="666"/>
      <c r="H164" s="653"/>
    </row>
    <row r="165" spans="1:8" ht="23.25" customHeight="1">
      <c r="A165" s="653"/>
      <c r="B165" s="660"/>
      <c r="C165" s="664"/>
      <c r="D165" s="666"/>
      <c r="E165" s="653"/>
      <c r="F165" s="660"/>
      <c r="G165" s="666"/>
      <c r="H165" s="653"/>
    </row>
    <row r="166" spans="1:8" ht="23.25" customHeight="1">
      <c r="A166" s="653"/>
      <c r="B166" s="660"/>
      <c r="C166" s="664"/>
      <c r="D166" s="666"/>
      <c r="E166" s="653"/>
      <c r="F166" s="660"/>
      <c r="G166" s="666"/>
      <c r="H166" s="653"/>
    </row>
    <row r="167" spans="1:8" ht="23.25" customHeight="1">
      <c r="A167" s="653"/>
      <c r="B167" s="660"/>
      <c r="C167" s="664"/>
      <c r="D167" s="666"/>
      <c r="E167" s="653"/>
      <c r="F167" s="660"/>
      <c r="G167" s="666"/>
      <c r="H167" s="653"/>
    </row>
    <row r="168" spans="1:8" ht="23.25" customHeight="1">
      <c r="A168" s="653"/>
      <c r="B168" s="660"/>
      <c r="C168" s="664"/>
      <c r="D168" s="666"/>
      <c r="E168" s="653"/>
      <c r="F168" s="660"/>
      <c r="G168" s="666"/>
      <c r="H168" s="653"/>
    </row>
    <row r="169" spans="1:8" ht="23.25" customHeight="1">
      <c r="A169" s="653"/>
      <c r="B169" s="660"/>
      <c r="C169" s="664"/>
      <c r="D169" s="666"/>
      <c r="E169" s="653"/>
      <c r="F169" s="660"/>
      <c r="G169" s="666"/>
      <c r="H169" s="653"/>
    </row>
    <row r="170" spans="1:8" ht="23.25" customHeight="1">
      <c r="A170" s="653"/>
      <c r="B170" s="660"/>
      <c r="C170" s="664"/>
      <c r="D170" s="666"/>
      <c r="E170" s="653"/>
      <c r="F170" s="660"/>
      <c r="G170" s="666"/>
      <c r="H170" s="653"/>
    </row>
    <row r="171" spans="1:8" ht="23.25" customHeight="1">
      <c r="A171" s="653"/>
      <c r="B171" s="660"/>
      <c r="C171" s="664"/>
      <c r="D171" s="666"/>
      <c r="E171" s="653"/>
      <c r="F171" s="660"/>
      <c r="G171" s="666"/>
      <c r="H171" s="653"/>
    </row>
    <row r="172" spans="1:8" ht="23.25" customHeight="1">
      <c r="A172" s="653"/>
      <c r="B172" s="660"/>
      <c r="C172" s="664"/>
      <c r="D172" s="666"/>
      <c r="E172" s="653"/>
      <c r="F172" s="660"/>
      <c r="G172" s="666"/>
      <c r="H172" s="653"/>
    </row>
    <row r="173" spans="1:8" ht="23.25" customHeight="1">
      <c r="A173" s="653"/>
      <c r="B173" s="660"/>
      <c r="C173" s="664"/>
      <c r="D173" s="666"/>
      <c r="E173" s="653"/>
      <c r="F173" s="660"/>
      <c r="G173" s="666"/>
      <c r="H173" s="653"/>
    </row>
    <row r="174" spans="1:8" ht="23.25" customHeight="1">
      <c r="A174" s="653"/>
      <c r="B174" s="660"/>
      <c r="C174" s="664"/>
      <c r="D174" s="666"/>
      <c r="E174" s="653"/>
      <c r="F174" s="660"/>
      <c r="G174" s="666"/>
      <c r="H174" s="653"/>
    </row>
    <row r="175" spans="1:8" ht="23.25" customHeight="1">
      <c r="A175" s="653"/>
      <c r="B175" s="660"/>
      <c r="C175" s="664"/>
      <c r="D175" s="666"/>
      <c r="E175" s="653"/>
      <c r="F175" s="660"/>
      <c r="G175" s="666"/>
      <c r="H175" s="653"/>
    </row>
    <row r="176" spans="1:8" ht="23.25" customHeight="1">
      <c r="A176" s="653"/>
      <c r="B176" s="660"/>
      <c r="C176" s="664"/>
      <c r="D176" s="666"/>
      <c r="E176" s="653"/>
      <c r="F176" s="660"/>
      <c r="G176" s="666"/>
      <c r="H176" s="653"/>
    </row>
    <row r="177" spans="1:8" ht="23.25" customHeight="1">
      <c r="A177" s="653"/>
      <c r="B177" s="660"/>
      <c r="C177" s="664"/>
      <c r="D177" s="666"/>
      <c r="E177" s="653"/>
      <c r="F177" s="660"/>
      <c r="G177" s="666"/>
      <c r="H177" s="653"/>
    </row>
    <row r="178" spans="1:8" ht="23.25" customHeight="1">
      <c r="A178" s="653"/>
      <c r="B178" s="660"/>
      <c r="C178" s="664"/>
      <c r="D178" s="666"/>
      <c r="E178" s="653"/>
      <c r="F178" s="660"/>
      <c r="G178" s="666"/>
      <c r="H178" s="653"/>
    </row>
    <row r="179" spans="1:8" ht="23.25" customHeight="1">
      <c r="A179" s="653"/>
      <c r="B179" s="660"/>
      <c r="C179" s="664"/>
      <c r="D179" s="666"/>
      <c r="E179" s="653"/>
      <c r="F179" s="660"/>
      <c r="G179" s="666"/>
      <c r="H179" s="653"/>
    </row>
    <row r="180" spans="1:8" ht="23.25" customHeight="1">
      <c r="A180" s="653"/>
      <c r="B180" s="660"/>
      <c r="C180" s="664"/>
      <c r="D180" s="666"/>
      <c r="E180" s="653"/>
      <c r="F180" s="660"/>
      <c r="G180" s="666"/>
      <c r="H180" s="653"/>
    </row>
    <row r="181" spans="1:8" ht="23.25" customHeight="1">
      <c r="A181" s="653"/>
      <c r="B181" s="660"/>
      <c r="C181" s="664"/>
      <c r="D181" s="666"/>
      <c r="E181" s="653"/>
      <c r="F181" s="660"/>
      <c r="G181" s="666"/>
      <c r="H181" s="653"/>
    </row>
    <row r="182" spans="1:8" ht="23.25" customHeight="1">
      <c r="A182" s="653"/>
      <c r="B182" s="660"/>
      <c r="C182" s="664"/>
      <c r="D182" s="666"/>
      <c r="E182" s="653"/>
      <c r="F182" s="660"/>
      <c r="G182" s="666"/>
      <c r="H182" s="653"/>
    </row>
    <row r="183" spans="1:8" ht="23.25" customHeight="1">
      <c r="A183" s="653"/>
      <c r="B183" s="660"/>
      <c r="C183" s="664"/>
      <c r="D183" s="666"/>
      <c r="E183" s="653"/>
      <c r="F183" s="660"/>
      <c r="G183" s="666"/>
      <c r="H183" s="653"/>
    </row>
    <row r="184" spans="1:8" ht="23.25" customHeight="1">
      <c r="A184" s="653"/>
      <c r="B184" s="660"/>
      <c r="C184" s="664"/>
      <c r="D184" s="666"/>
      <c r="E184" s="653"/>
      <c r="F184" s="660"/>
      <c r="G184" s="666"/>
      <c r="H184" s="653"/>
    </row>
    <row r="185" spans="1:8" ht="23.25" customHeight="1">
      <c r="A185" s="653"/>
      <c r="B185" s="660"/>
      <c r="C185" s="664"/>
      <c r="D185" s="666"/>
      <c r="E185" s="653"/>
      <c r="F185" s="660"/>
      <c r="G185" s="666"/>
      <c r="H185" s="653"/>
    </row>
    <row r="186" spans="1:8" ht="23.25" customHeight="1">
      <c r="A186" s="653"/>
      <c r="B186" s="660"/>
      <c r="C186" s="664"/>
      <c r="D186" s="666"/>
      <c r="E186" s="653"/>
      <c r="F186" s="660"/>
      <c r="G186" s="666"/>
      <c r="H186" s="653"/>
    </row>
    <row r="187" spans="1:8" ht="23.25" customHeight="1">
      <c r="A187" s="653"/>
      <c r="B187" s="660"/>
      <c r="C187" s="664"/>
      <c r="D187" s="666"/>
      <c r="E187" s="653"/>
      <c r="F187" s="660"/>
      <c r="G187" s="666"/>
      <c r="H187" s="653"/>
    </row>
    <row r="188" spans="1:8" ht="23.25" customHeight="1">
      <c r="A188" s="653"/>
      <c r="B188" s="660"/>
      <c r="C188" s="664"/>
      <c r="D188" s="666"/>
      <c r="E188" s="653"/>
      <c r="F188" s="660"/>
      <c r="G188" s="666"/>
      <c r="H188" s="653"/>
    </row>
    <row r="189" spans="1:8" ht="23.25" customHeight="1">
      <c r="A189" s="653"/>
      <c r="B189" s="660"/>
      <c r="C189" s="664"/>
      <c r="D189" s="666"/>
      <c r="E189" s="653"/>
      <c r="F189" s="660"/>
      <c r="G189" s="666"/>
      <c r="H189" s="653"/>
    </row>
    <row r="190" spans="1:8" ht="23.25" customHeight="1">
      <c r="A190" s="653"/>
      <c r="B190" s="660"/>
      <c r="C190" s="664"/>
      <c r="D190" s="666"/>
      <c r="E190" s="653"/>
      <c r="F190" s="660"/>
      <c r="G190" s="666"/>
      <c r="H190" s="653"/>
    </row>
    <row r="191" spans="1:8" ht="23.25" customHeight="1">
      <c r="A191" s="653"/>
      <c r="B191" s="660"/>
      <c r="C191" s="664"/>
      <c r="D191" s="666"/>
      <c r="E191" s="653"/>
      <c r="F191" s="660"/>
      <c r="G191" s="666"/>
      <c r="H191" s="653"/>
    </row>
    <row r="192" spans="1:8" ht="23.25" customHeight="1">
      <c r="A192" s="653"/>
      <c r="B192" s="660"/>
      <c r="C192" s="664"/>
      <c r="D192" s="666"/>
      <c r="E192" s="653"/>
      <c r="F192" s="660"/>
      <c r="G192" s="666"/>
      <c r="H192" s="653"/>
    </row>
    <row r="193" spans="1:8" ht="23.25" customHeight="1">
      <c r="A193" s="653"/>
      <c r="B193" s="660"/>
      <c r="C193" s="664"/>
      <c r="D193" s="666"/>
      <c r="E193" s="653"/>
      <c r="F193" s="660"/>
      <c r="G193" s="666"/>
      <c r="H193" s="653"/>
    </row>
    <row r="194" spans="1:8" ht="23.25" customHeight="1">
      <c r="A194" s="653"/>
      <c r="B194" s="660"/>
      <c r="C194" s="664"/>
      <c r="D194" s="666"/>
      <c r="E194" s="653"/>
      <c r="F194" s="660"/>
      <c r="G194" s="666"/>
      <c r="H194" s="653"/>
    </row>
    <row r="195" spans="1:8" ht="23.25" customHeight="1">
      <c r="A195" s="653"/>
      <c r="B195" s="660"/>
      <c r="C195" s="664"/>
      <c r="D195" s="666"/>
      <c r="E195" s="653"/>
      <c r="F195" s="660"/>
      <c r="G195" s="666"/>
      <c r="H195" s="653"/>
    </row>
    <row r="196" spans="1:8" ht="23.25" customHeight="1">
      <c r="A196" s="653"/>
      <c r="B196" s="660"/>
      <c r="C196" s="664"/>
      <c r="D196" s="666"/>
      <c r="E196" s="653"/>
      <c r="F196" s="660"/>
      <c r="G196" s="666"/>
      <c r="H196" s="653"/>
    </row>
    <row r="197" spans="1:8" ht="23.25" customHeight="1">
      <c r="A197" s="653"/>
      <c r="B197" s="660"/>
      <c r="C197" s="664"/>
      <c r="D197" s="666"/>
      <c r="E197" s="653"/>
      <c r="F197" s="660"/>
      <c r="G197" s="666"/>
      <c r="H197" s="653"/>
    </row>
    <row r="198" spans="1:8" ht="23.25" customHeight="1">
      <c r="A198" s="653"/>
      <c r="B198" s="660"/>
      <c r="C198" s="664"/>
      <c r="D198" s="666"/>
      <c r="E198" s="653"/>
      <c r="F198" s="660"/>
      <c r="G198" s="666"/>
      <c r="H198" s="653"/>
    </row>
    <row r="199" spans="1:8" ht="23.25" customHeight="1">
      <c r="A199" s="653"/>
      <c r="B199" s="660"/>
      <c r="C199" s="664"/>
      <c r="D199" s="666"/>
      <c r="E199" s="653"/>
      <c r="F199" s="660"/>
      <c r="G199" s="666"/>
      <c r="H199" s="653"/>
    </row>
    <row r="200" spans="1:8" ht="23.25" customHeight="1">
      <c r="A200" s="653"/>
      <c r="B200" s="660"/>
      <c r="C200" s="664"/>
      <c r="D200" s="666"/>
      <c r="E200" s="653"/>
      <c r="F200" s="660"/>
      <c r="G200" s="666"/>
      <c r="H200" s="653"/>
    </row>
    <row r="201" spans="1:8" ht="23.25" customHeight="1">
      <c r="A201" s="653"/>
      <c r="B201" s="660"/>
      <c r="C201" s="664"/>
      <c r="D201" s="666"/>
      <c r="E201" s="653"/>
      <c r="F201" s="660"/>
      <c r="G201" s="666"/>
      <c r="H201" s="653"/>
    </row>
    <row r="202" spans="1:8" ht="23.25" customHeight="1">
      <c r="A202" s="653"/>
      <c r="B202" s="660"/>
      <c r="C202" s="664"/>
      <c r="D202" s="666"/>
      <c r="E202" s="653"/>
      <c r="F202" s="660"/>
      <c r="G202" s="666"/>
      <c r="H202" s="653"/>
    </row>
    <row r="203" spans="1:8" ht="23.25" customHeight="1">
      <c r="A203" s="653"/>
      <c r="B203" s="660"/>
      <c r="C203" s="664"/>
      <c r="D203" s="666"/>
      <c r="E203" s="653"/>
      <c r="F203" s="660"/>
      <c r="G203" s="666"/>
      <c r="H203" s="653"/>
    </row>
    <row r="204" spans="1:8" ht="23.25" customHeight="1">
      <c r="A204" s="653"/>
      <c r="B204" s="660"/>
      <c r="C204" s="664"/>
      <c r="D204" s="666"/>
      <c r="E204" s="653"/>
      <c r="F204" s="660"/>
      <c r="G204" s="666"/>
      <c r="H204" s="653"/>
    </row>
    <row r="205" spans="1:8" ht="23.25" customHeight="1">
      <c r="A205" s="653"/>
      <c r="B205" s="660"/>
      <c r="C205" s="664"/>
      <c r="D205" s="666"/>
      <c r="E205" s="653"/>
      <c r="F205" s="660"/>
      <c r="G205" s="666"/>
      <c r="H205" s="653"/>
    </row>
    <row r="206" spans="1:8" ht="23.25" customHeight="1">
      <c r="A206" s="653"/>
      <c r="B206" s="660"/>
      <c r="C206" s="664"/>
      <c r="D206" s="666"/>
      <c r="E206" s="653"/>
      <c r="F206" s="660"/>
      <c r="G206" s="666"/>
      <c r="H206" s="653"/>
    </row>
    <row r="207" spans="1:8" ht="23.25" customHeight="1">
      <c r="A207" s="653"/>
      <c r="B207" s="660"/>
      <c r="C207" s="664"/>
      <c r="D207" s="666"/>
      <c r="E207" s="653"/>
      <c r="F207" s="660"/>
      <c r="G207" s="666"/>
      <c r="H207" s="653"/>
    </row>
    <row r="208" spans="1:8" ht="23.25" customHeight="1">
      <c r="A208" s="653"/>
      <c r="B208" s="660"/>
      <c r="C208" s="664"/>
      <c r="D208" s="666"/>
      <c r="E208" s="653"/>
      <c r="F208" s="660"/>
      <c r="G208" s="666"/>
      <c r="H208" s="653"/>
    </row>
    <row r="209" spans="1:8" ht="23.25" customHeight="1">
      <c r="A209" s="653"/>
      <c r="B209" s="660"/>
      <c r="C209" s="664"/>
      <c r="D209" s="666"/>
      <c r="E209" s="653"/>
      <c r="F209" s="660"/>
      <c r="G209" s="666"/>
      <c r="H209" s="653"/>
    </row>
    <row r="210" spans="1:8" ht="23.25" customHeight="1">
      <c r="A210" s="653"/>
      <c r="B210" s="660"/>
      <c r="C210" s="664"/>
      <c r="D210" s="666"/>
      <c r="E210" s="653"/>
      <c r="F210" s="660"/>
      <c r="G210" s="666"/>
      <c r="H210" s="653"/>
    </row>
    <row r="211" spans="1:8" ht="23.25" customHeight="1">
      <c r="A211" s="653"/>
      <c r="B211" s="660"/>
      <c r="C211" s="664"/>
      <c r="D211" s="666"/>
      <c r="E211" s="653"/>
      <c r="F211" s="660"/>
      <c r="G211" s="666"/>
      <c r="H211" s="653"/>
    </row>
    <row r="212" spans="1:8" ht="23.25" customHeight="1">
      <c r="A212" s="653"/>
      <c r="B212" s="660"/>
      <c r="C212" s="664"/>
      <c r="D212" s="666"/>
      <c r="E212" s="653"/>
      <c r="F212" s="660"/>
      <c r="G212" s="666"/>
      <c r="H212" s="653"/>
    </row>
    <row r="213" spans="1:8" ht="23.25" customHeight="1">
      <c r="A213" s="653"/>
      <c r="B213" s="660"/>
      <c r="C213" s="664"/>
      <c r="D213" s="666"/>
      <c r="E213" s="653"/>
      <c r="F213" s="660"/>
      <c r="G213" s="666"/>
      <c r="H213" s="653"/>
    </row>
    <row r="214" spans="1:8" ht="23.25" customHeight="1">
      <c r="A214" s="653"/>
      <c r="B214" s="660"/>
      <c r="C214" s="664"/>
      <c r="D214" s="666"/>
      <c r="E214" s="653"/>
      <c r="F214" s="660"/>
      <c r="G214" s="666"/>
      <c r="H214" s="653"/>
    </row>
    <row r="215" spans="1:8" ht="23.25" customHeight="1">
      <c r="A215" s="653"/>
      <c r="B215" s="660"/>
      <c r="C215" s="664"/>
      <c r="D215" s="666"/>
      <c r="E215" s="653"/>
      <c r="F215" s="660"/>
      <c r="G215" s="666"/>
      <c r="H215" s="653"/>
    </row>
    <row r="216" spans="1:8" ht="23.25" customHeight="1">
      <c r="A216" s="653"/>
      <c r="B216" s="660"/>
      <c r="C216" s="664"/>
      <c r="D216" s="666"/>
      <c r="E216" s="653"/>
      <c r="F216" s="660"/>
      <c r="G216" s="666"/>
      <c r="H216" s="653"/>
    </row>
    <row r="217" spans="1:8" ht="23.25" customHeight="1">
      <c r="A217" s="653"/>
      <c r="B217" s="660"/>
      <c r="C217" s="664"/>
      <c r="D217" s="666"/>
      <c r="E217" s="653"/>
      <c r="F217" s="660"/>
      <c r="G217" s="666"/>
      <c r="H217" s="653"/>
    </row>
    <row r="218" spans="1:8" ht="23.25" customHeight="1">
      <c r="A218" s="653"/>
      <c r="B218" s="660"/>
      <c r="C218" s="664"/>
      <c r="D218" s="666"/>
      <c r="E218" s="653"/>
      <c r="F218" s="660"/>
      <c r="G218" s="666"/>
      <c r="H218" s="653"/>
    </row>
    <row r="219" spans="1:8" ht="23.25" customHeight="1">
      <c r="A219" s="653"/>
      <c r="B219" s="660"/>
      <c r="C219" s="664"/>
      <c r="D219" s="666"/>
      <c r="E219" s="653"/>
      <c r="F219" s="660"/>
      <c r="G219" s="666"/>
      <c r="H219" s="653"/>
    </row>
    <row r="220" spans="1:8" ht="23.25" customHeight="1">
      <c r="A220" s="653"/>
      <c r="B220" s="660"/>
      <c r="C220" s="664"/>
      <c r="D220" s="666"/>
      <c r="E220" s="653"/>
      <c r="F220" s="660"/>
      <c r="G220" s="666"/>
      <c r="H220" s="653"/>
    </row>
    <row r="221" spans="1:8" ht="23.25" customHeight="1">
      <c r="A221" s="653"/>
      <c r="B221" s="660"/>
      <c r="C221" s="664"/>
      <c r="D221" s="666"/>
      <c r="E221" s="653"/>
      <c r="F221" s="660"/>
      <c r="G221" s="666"/>
      <c r="H221" s="653"/>
    </row>
    <row r="222" spans="1:8" ht="23.25" customHeight="1">
      <c r="A222" s="653"/>
      <c r="B222" s="660"/>
      <c r="C222" s="664"/>
      <c r="D222" s="666"/>
      <c r="E222" s="653"/>
      <c r="F222" s="660"/>
      <c r="G222" s="666"/>
      <c r="H222" s="653"/>
    </row>
    <row r="223" spans="1:8" ht="23.25" customHeight="1">
      <c r="A223" s="653"/>
      <c r="B223" s="660"/>
      <c r="C223" s="664"/>
      <c r="D223" s="666"/>
      <c r="E223" s="653"/>
      <c r="F223" s="660"/>
      <c r="G223" s="666"/>
      <c r="H223" s="653"/>
    </row>
    <row r="224" spans="1:8" ht="23.25" customHeight="1">
      <c r="A224" s="653"/>
      <c r="B224" s="660"/>
      <c r="C224" s="664"/>
      <c r="D224" s="666"/>
      <c r="E224" s="653"/>
      <c r="F224" s="660"/>
      <c r="G224" s="666"/>
      <c r="H224" s="653"/>
    </row>
    <row r="225" spans="1:8" ht="23.25" customHeight="1">
      <c r="A225" s="653"/>
      <c r="B225" s="660"/>
      <c r="C225" s="664"/>
      <c r="D225" s="666"/>
      <c r="E225" s="653"/>
      <c r="F225" s="660"/>
      <c r="G225" s="666"/>
      <c r="H225" s="653"/>
    </row>
    <row r="226" spans="1:8" ht="23.25" customHeight="1">
      <c r="A226" s="653"/>
      <c r="B226" s="660"/>
      <c r="C226" s="664"/>
      <c r="D226" s="666"/>
      <c r="E226" s="653"/>
      <c r="F226" s="660"/>
      <c r="G226" s="666"/>
      <c r="H226" s="653"/>
    </row>
    <row r="227" spans="1:8" ht="23.25" customHeight="1">
      <c r="A227" s="653"/>
      <c r="B227" s="660"/>
      <c r="C227" s="664"/>
      <c r="D227" s="666"/>
      <c r="E227" s="653"/>
      <c r="F227" s="660"/>
      <c r="G227" s="666"/>
      <c r="H227" s="653"/>
    </row>
    <row r="228" spans="1:8" ht="23.25" customHeight="1">
      <c r="A228" s="653"/>
      <c r="B228" s="660"/>
      <c r="C228" s="664"/>
      <c r="D228" s="666"/>
      <c r="E228" s="653"/>
      <c r="F228" s="660"/>
      <c r="G228" s="666"/>
      <c r="H228" s="653"/>
    </row>
    <row r="229" spans="1:8" ht="23.25" customHeight="1">
      <c r="A229" s="653"/>
      <c r="B229" s="660"/>
      <c r="C229" s="664"/>
      <c r="D229" s="666"/>
      <c r="E229" s="653"/>
      <c r="F229" s="660"/>
      <c r="G229" s="666"/>
      <c r="H229" s="653"/>
    </row>
    <row r="230" spans="1:8" ht="23.25" customHeight="1">
      <c r="A230" s="653"/>
      <c r="B230" s="660"/>
      <c r="C230" s="664"/>
      <c r="D230" s="666"/>
      <c r="E230" s="653"/>
      <c r="F230" s="660"/>
      <c r="G230" s="666"/>
      <c r="H230" s="653"/>
    </row>
    <row r="231" spans="1:8" ht="23.25" customHeight="1">
      <c r="A231" s="653"/>
      <c r="B231" s="660"/>
      <c r="C231" s="664"/>
      <c r="D231" s="666"/>
      <c r="E231" s="653"/>
      <c r="F231" s="660"/>
      <c r="G231" s="666"/>
      <c r="H231" s="653"/>
    </row>
    <row r="232" spans="1:8" ht="23.25" customHeight="1">
      <c r="A232" s="653"/>
      <c r="B232" s="660"/>
      <c r="C232" s="664"/>
      <c r="D232" s="666"/>
      <c r="E232" s="653"/>
      <c r="F232" s="660"/>
      <c r="G232" s="666"/>
      <c r="H232" s="653"/>
    </row>
    <row r="233" spans="1:8" ht="23.25" customHeight="1">
      <c r="A233" s="653"/>
      <c r="B233" s="660"/>
      <c r="C233" s="664"/>
      <c r="D233" s="666"/>
      <c r="E233" s="653"/>
      <c r="F233" s="660"/>
      <c r="G233" s="666"/>
      <c r="H233" s="653"/>
    </row>
    <row r="234" spans="1:8" ht="23.25" customHeight="1">
      <c r="A234" s="653"/>
      <c r="B234" s="660"/>
      <c r="C234" s="664"/>
      <c r="D234" s="666"/>
      <c r="E234" s="653"/>
      <c r="F234" s="660"/>
      <c r="G234" s="666"/>
      <c r="H234" s="653"/>
    </row>
    <row r="235" spans="1:8" ht="23.25" customHeight="1">
      <c r="A235" s="653"/>
      <c r="B235" s="660"/>
      <c r="C235" s="664"/>
      <c r="D235" s="666"/>
      <c r="E235" s="653"/>
      <c r="F235" s="660"/>
      <c r="G235" s="666"/>
      <c r="H235" s="653"/>
    </row>
    <row r="236" spans="1:8" ht="23.25" customHeight="1">
      <c r="A236" s="653"/>
      <c r="B236" s="660"/>
      <c r="C236" s="664"/>
      <c r="D236" s="666"/>
      <c r="E236" s="653"/>
      <c r="F236" s="660"/>
      <c r="G236" s="666"/>
      <c r="H236" s="653"/>
    </row>
    <row r="237" spans="1:8" ht="23.25" customHeight="1">
      <c r="A237" s="653"/>
      <c r="B237" s="660"/>
      <c r="C237" s="664"/>
      <c r="D237" s="666"/>
      <c r="E237" s="653"/>
      <c r="F237" s="660"/>
      <c r="G237" s="666"/>
      <c r="H237" s="653"/>
    </row>
    <row r="238" spans="1:8" ht="23.25" customHeight="1">
      <c r="A238" s="653"/>
      <c r="B238" s="660"/>
      <c r="C238" s="664"/>
      <c r="D238" s="666"/>
      <c r="E238" s="653"/>
      <c r="F238" s="660"/>
      <c r="G238" s="666"/>
      <c r="H238" s="653"/>
    </row>
    <row r="239" spans="1:8" ht="23.25" customHeight="1">
      <c r="A239" s="653"/>
      <c r="B239" s="660"/>
      <c r="C239" s="664"/>
      <c r="D239" s="666"/>
      <c r="E239" s="653"/>
      <c r="F239" s="660"/>
      <c r="G239" s="666"/>
      <c r="H239" s="653"/>
    </row>
    <row r="240" spans="1:8" ht="23.25" customHeight="1">
      <c r="A240" s="653"/>
      <c r="B240" s="660"/>
      <c r="C240" s="664"/>
      <c r="D240" s="666"/>
      <c r="E240" s="653"/>
      <c r="F240" s="660"/>
      <c r="G240" s="666"/>
      <c r="H240" s="653"/>
    </row>
    <row r="241" spans="1:8" ht="23.25" customHeight="1">
      <c r="A241" s="653"/>
      <c r="B241" s="660"/>
      <c r="C241" s="664"/>
      <c r="D241" s="666"/>
      <c r="E241" s="653"/>
      <c r="F241" s="660"/>
      <c r="G241" s="666"/>
      <c r="H241" s="653"/>
    </row>
    <row r="242" spans="1:8" ht="23.25" customHeight="1">
      <c r="A242" s="653"/>
      <c r="B242" s="660"/>
      <c r="C242" s="664"/>
      <c r="D242" s="666"/>
      <c r="E242" s="653"/>
      <c r="F242" s="660"/>
      <c r="G242" s="666"/>
      <c r="H242" s="653"/>
    </row>
    <row r="243" spans="1:8" ht="23.25" customHeight="1">
      <c r="A243" s="653"/>
      <c r="B243" s="660"/>
      <c r="C243" s="664"/>
      <c r="D243" s="666"/>
      <c r="E243" s="653"/>
      <c r="F243" s="660"/>
      <c r="G243" s="666"/>
      <c r="H243" s="653"/>
    </row>
    <row r="244" spans="1:8" ht="23.25" customHeight="1">
      <c r="A244" s="653"/>
      <c r="B244" s="660"/>
      <c r="C244" s="664"/>
      <c r="D244" s="666"/>
      <c r="E244" s="653"/>
      <c r="F244" s="660"/>
      <c r="G244" s="666"/>
      <c r="H244" s="653"/>
    </row>
    <row r="245" spans="1:8" ht="23.25" customHeight="1">
      <c r="A245" s="653"/>
      <c r="B245" s="660"/>
      <c r="C245" s="664"/>
      <c r="D245" s="666"/>
      <c r="E245" s="653"/>
      <c r="F245" s="660"/>
      <c r="G245" s="666"/>
      <c r="H245" s="653"/>
    </row>
    <row r="246" spans="1:8" ht="23.25" customHeight="1">
      <c r="A246" s="653"/>
      <c r="B246" s="660"/>
      <c r="C246" s="664"/>
      <c r="D246" s="666"/>
      <c r="E246" s="653"/>
      <c r="F246" s="660"/>
      <c r="G246" s="666"/>
      <c r="H246" s="653"/>
    </row>
    <row r="247" spans="1:8" ht="23.25" customHeight="1">
      <c r="A247" s="653"/>
      <c r="B247" s="660"/>
      <c r="C247" s="664"/>
      <c r="D247" s="666"/>
      <c r="E247" s="653"/>
      <c r="F247" s="660"/>
      <c r="G247" s="666"/>
      <c r="H247" s="653"/>
    </row>
    <row r="248" spans="1:8" ht="23.25" customHeight="1">
      <c r="A248" s="653"/>
      <c r="B248" s="660"/>
      <c r="C248" s="664"/>
      <c r="D248" s="666"/>
      <c r="E248" s="653"/>
      <c r="F248" s="660"/>
      <c r="G248" s="666"/>
      <c r="H248" s="653"/>
    </row>
    <row r="249" spans="1:8" ht="23.25" customHeight="1">
      <c r="A249" s="653"/>
      <c r="B249" s="660"/>
      <c r="C249" s="664"/>
      <c r="D249" s="666"/>
      <c r="E249" s="653"/>
      <c r="F249" s="660"/>
      <c r="G249" s="666"/>
      <c r="H249" s="653"/>
    </row>
    <row r="250" spans="1:8" ht="23.25" customHeight="1">
      <c r="A250" s="653"/>
      <c r="B250" s="660"/>
      <c r="C250" s="664"/>
      <c r="D250" s="666"/>
      <c r="E250" s="653"/>
      <c r="F250" s="660"/>
      <c r="G250" s="666"/>
      <c r="H250" s="653"/>
    </row>
    <row r="251" spans="1:8" ht="23.25" customHeight="1">
      <c r="A251" s="653"/>
      <c r="B251" s="660"/>
      <c r="C251" s="664"/>
      <c r="D251" s="666"/>
      <c r="E251" s="653"/>
      <c r="F251" s="660"/>
      <c r="G251" s="666"/>
      <c r="H251" s="653"/>
    </row>
    <row r="252" spans="1:8" ht="23.25" customHeight="1">
      <c r="A252" s="653"/>
      <c r="B252" s="660"/>
      <c r="C252" s="664"/>
      <c r="D252" s="666"/>
      <c r="E252" s="653"/>
      <c r="F252" s="660"/>
      <c r="G252" s="666"/>
      <c r="H252" s="653"/>
    </row>
    <row r="253" spans="1:8" ht="23.25" customHeight="1">
      <c r="A253" s="653"/>
      <c r="B253" s="660"/>
      <c r="C253" s="664"/>
      <c r="D253" s="666"/>
      <c r="E253" s="653"/>
      <c r="F253" s="660"/>
      <c r="G253" s="666"/>
      <c r="H253" s="653"/>
    </row>
    <row r="254" spans="1:8" ht="23.25" customHeight="1">
      <c r="A254" s="653"/>
      <c r="B254" s="660"/>
      <c r="C254" s="664"/>
      <c r="D254" s="666"/>
      <c r="E254" s="653"/>
      <c r="F254" s="660"/>
      <c r="G254" s="666"/>
      <c r="H254" s="653"/>
    </row>
    <row r="255" spans="1:8" ht="23.25" customHeight="1">
      <c r="A255" s="653"/>
      <c r="B255" s="660"/>
      <c r="C255" s="664"/>
      <c r="D255" s="666"/>
      <c r="E255" s="653"/>
      <c r="F255" s="660"/>
      <c r="G255" s="666"/>
      <c r="H255" s="653"/>
    </row>
    <row r="256" spans="1:8" ht="23.25" customHeight="1">
      <c r="A256" s="653"/>
      <c r="B256" s="660"/>
      <c r="C256" s="664"/>
      <c r="D256" s="666"/>
      <c r="E256" s="653"/>
      <c r="F256" s="660"/>
      <c r="G256" s="666"/>
      <c r="H256" s="653"/>
    </row>
    <row r="257" spans="1:8" ht="23.25" customHeight="1">
      <c r="A257" s="653"/>
      <c r="B257" s="660"/>
      <c r="C257" s="664"/>
      <c r="D257" s="666"/>
      <c r="E257" s="653"/>
      <c r="F257" s="660"/>
      <c r="G257" s="666"/>
      <c r="H257" s="653"/>
    </row>
    <row r="258" spans="1:8" ht="23.25" customHeight="1">
      <c r="A258" s="653"/>
      <c r="B258" s="660"/>
      <c r="C258" s="664"/>
      <c r="D258" s="666"/>
      <c r="E258" s="653"/>
      <c r="F258" s="660"/>
      <c r="G258" s="666"/>
      <c r="H258" s="653"/>
    </row>
    <row r="259" spans="1:8" ht="23.25" customHeight="1">
      <c r="A259" s="653"/>
      <c r="B259" s="660"/>
      <c r="C259" s="664"/>
      <c r="D259" s="666"/>
      <c r="E259" s="653"/>
      <c r="F259" s="660"/>
      <c r="G259" s="666"/>
      <c r="H259" s="653"/>
    </row>
    <row r="260" spans="1:8" ht="23.25" customHeight="1">
      <c r="A260" s="653"/>
      <c r="B260" s="660"/>
      <c r="C260" s="664"/>
      <c r="D260" s="666"/>
      <c r="E260" s="653"/>
      <c r="F260" s="660"/>
      <c r="G260" s="666"/>
      <c r="H260" s="653"/>
    </row>
    <row r="261" spans="1:8" ht="23.25" customHeight="1">
      <c r="A261" s="653"/>
      <c r="B261" s="660"/>
      <c r="C261" s="664"/>
      <c r="D261" s="666"/>
      <c r="E261" s="653"/>
      <c r="F261" s="660"/>
      <c r="G261" s="666"/>
      <c r="H261" s="653"/>
    </row>
    <row r="262" spans="1:8" ht="23.25" customHeight="1">
      <c r="A262" s="653"/>
      <c r="B262" s="660"/>
      <c r="C262" s="664"/>
      <c r="D262" s="666"/>
      <c r="E262" s="653"/>
      <c r="F262" s="660"/>
      <c r="G262" s="666"/>
      <c r="H262" s="653"/>
    </row>
    <row r="263" spans="1:8" ht="23.25" customHeight="1">
      <c r="A263" s="653"/>
      <c r="B263" s="660"/>
      <c r="C263" s="664"/>
      <c r="D263" s="666"/>
      <c r="E263" s="653"/>
      <c r="F263" s="660"/>
      <c r="G263" s="666"/>
      <c r="H263" s="653"/>
    </row>
    <row r="264" spans="1:8" ht="23.25" customHeight="1">
      <c r="A264" s="653"/>
      <c r="B264" s="660"/>
      <c r="C264" s="664"/>
      <c r="D264" s="666"/>
      <c r="E264" s="653"/>
      <c r="F264" s="660"/>
      <c r="G264" s="666"/>
      <c r="H264" s="653"/>
    </row>
    <row r="265" spans="1:8" ht="23.25" customHeight="1">
      <c r="A265" s="653"/>
      <c r="B265" s="660"/>
      <c r="C265" s="664"/>
      <c r="D265" s="666"/>
      <c r="E265" s="653"/>
      <c r="F265" s="660"/>
      <c r="G265" s="666"/>
      <c r="H265" s="653"/>
    </row>
    <row r="266" spans="1:8" ht="23.25" customHeight="1">
      <c r="A266" s="653"/>
      <c r="B266" s="660"/>
      <c r="C266" s="664"/>
      <c r="D266" s="666"/>
      <c r="E266" s="653"/>
      <c r="F266" s="660"/>
      <c r="G266" s="666"/>
      <c r="H266" s="653"/>
    </row>
    <row r="267" spans="1:8" ht="23.25" customHeight="1">
      <c r="A267" s="653"/>
      <c r="B267" s="660"/>
      <c r="C267" s="664"/>
      <c r="D267" s="666"/>
      <c r="E267" s="653"/>
      <c r="F267" s="660"/>
      <c r="G267" s="666"/>
      <c r="H267" s="653"/>
    </row>
    <row r="268" spans="1:8" ht="23.25" customHeight="1">
      <c r="A268" s="653"/>
      <c r="B268" s="660"/>
      <c r="C268" s="664"/>
      <c r="D268" s="666"/>
      <c r="E268" s="653"/>
      <c r="F268" s="660"/>
      <c r="G268" s="666"/>
      <c r="H268" s="653"/>
    </row>
    <row r="269" spans="1:8" ht="23.25" customHeight="1">
      <c r="A269" s="653"/>
      <c r="B269" s="660"/>
      <c r="C269" s="664"/>
      <c r="D269" s="666"/>
      <c r="E269" s="653"/>
      <c r="F269" s="660"/>
      <c r="G269" s="666"/>
      <c r="H269" s="653"/>
    </row>
    <row r="270" spans="1:8" ht="23.25" customHeight="1">
      <c r="A270" s="653"/>
      <c r="B270" s="660"/>
      <c r="C270" s="664"/>
      <c r="D270" s="666"/>
      <c r="E270" s="653"/>
      <c r="F270" s="660"/>
      <c r="G270" s="666"/>
      <c r="H270" s="653"/>
    </row>
    <row r="271" spans="1:8" ht="23.25" customHeight="1">
      <c r="A271" s="653"/>
      <c r="B271" s="660"/>
      <c r="C271" s="664"/>
      <c r="D271" s="666"/>
      <c r="E271" s="653"/>
      <c r="F271" s="660"/>
      <c r="G271" s="666"/>
      <c r="H271" s="653"/>
    </row>
    <row r="272" spans="1:8" ht="23.25" customHeight="1">
      <c r="A272" s="653"/>
      <c r="B272" s="660"/>
      <c r="C272" s="664"/>
      <c r="D272" s="666"/>
      <c r="E272" s="653"/>
      <c r="F272" s="660"/>
      <c r="G272" s="666"/>
      <c r="H272" s="653"/>
    </row>
    <row r="273" spans="1:8" ht="23.25" customHeight="1">
      <c r="A273" s="653"/>
      <c r="B273" s="660"/>
      <c r="C273" s="664"/>
      <c r="D273" s="666"/>
      <c r="E273" s="653"/>
      <c r="F273" s="660"/>
      <c r="G273" s="666"/>
      <c r="H273" s="653"/>
    </row>
    <row r="274" spans="1:8" ht="23.25" customHeight="1">
      <c r="A274" s="653"/>
      <c r="B274" s="660"/>
      <c r="C274" s="664"/>
      <c r="D274" s="666"/>
      <c r="E274" s="653"/>
      <c r="F274" s="660"/>
      <c r="G274" s="666"/>
      <c r="H274" s="653"/>
    </row>
    <row r="275" spans="1:8" ht="23.25" customHeight="1">
      <c r="A275" s="653"/>
      <c r="B275" s="660"/>
      <c r="C275" s="664"/>
      <c r="D275" s="666"/>
      <c r="E275" s="653"/>
      <c r="F275" s="660"/>
      <c r="G275" s="666"/>
      <c r="H275" s="653"/>
    </row>
    <row r="276" spans="1:8" ht="23.25" customHeight="1">
      <c r="A276" s="653"/>
      <c r="B276" s="660"/>
      <c r="C276" s="664"/>
      <c r="D276" s="666"/>
      <c r="E276" s="653"/>
      <c r="F276" s="660"/>
      <c r="G276" s="666"/>
      <c r="H276" s="653"/>
    </row>
    <row r="277" spans="1:8" ht="23.25" customHeight="1">
      <c r="A277" s="653"/>
      <c r="B277" s="660"/>
      <c r="C277" s="664"/>
      <c r="D277" s="666"/>
      <c r="E277" s="653"/>
      <c r="F277" s="660"/>
      <c r="G277" s="666"/>
      <c r="H277" s="653"/>
    </row>
    <row r="278" spans="1:8" ht="23.25" customHeight="1">
      <c r="A278" s="653"/>
      <c r="B278" s="660"/>
      <c r="C278" s="664"/>
      <c r="D278" s="666"/>
      <c r="E278" s="653"/>
      <c r="F278" s="660"/>
      <c r="G278" s="666"/>
      <c r="H278" s="653"/>
    </row>
    <row r="279" spans="1:8" ht="23.25" customHeight="1">
      <c r="A279" s="653"/>
      <c r="B279" s="660"/>
      <c r="C279" s="664"/>
      <c r="D279" s="666"/>
      <c r="E279" s="653"/>
      <c r="F279" s="660"/>
      <c r="G279" s="666"/>
      <c r="H279" s="653"/>
    </row>
    <row r="280" spans="1:8" ht="23.25" customHeight="1">
      <c r="A280" s="653"/>
      <c r="B280" s="660"/>
      <c r="C280" s="664"/>
      <c r="D280" s="666"/>
      <c r="E280" s="653"/>
      <c r="F280" s="660"/>
      <c r="G280" s="666"/>
      <c r="H280" s="653"/>
    </row>
    <row r="281" spans="1:8" ht="23.25" customHeight="1">
      <c r="A281" s="653"/>
      <c r="B281" s="660"/>
      <c r="C281" s="664"/>
      <c r="D281" s="666"/>
      <c r="E281" s="653"/>
      <c r="F281" s="660"/>
      <c r="G281" s="666"/>
      <c r="H281" s="653"/>
    </row>
    <row r="282" spans="1:8" ht="23.25" customHeight="1">
      <c r="A282" s="653"/>
      <c r="B282" s="660"/>
      <c r="C282" s="664"/>
      <c r="D282" s="666"/>
      <c r="E282" s="653"/>
      <c r="F282" s="660"/>
      <c r="G282" s="666"/>
      <c r="H282" s="653"/>
    </row>
    <row r="283" spans="1:8" ht="23.25" customHeight="1">
      <c r="A283" s="653"/>
      <c r="B283" s="660"/>
      <c r="C283" s="664"/>
      <c r="D283" s="666"/>
      <c r="E283" s="653"/>
      <c r="F283" s="660"/>
      <c r="G283" s="666"/>
      <c r="H283" s="653"/>
    </row>
    <row r="284" spans="1:8" ht="23.25" customHeight="1">
      <c r="A284" s="653"/>
      <c r="B284" s="660"/>
      <c r="C284" s="664"/>
      <c r="D284" s="666"/>
      <c r="E284" s="653"/>
      <c r="F284" s="660"/>
      <c r="G284" s="666"/>
      <c r="H284" s="653"/>
    </row>
    <row r="285" spans="1:8" ht="23.25" customHeight="1">
      <c r="A285" s="653"/>
      <c r="B285" s="660"/>
      <c r="C285" s="664"/>
      <c r="D285" s="666"/>
      <c r="E285" s="653"/>
      <c r="F285" s="660"/>
      <c r="G285" s="666"/>
      <c r="H285" s="653"/>
    </row>
    <row r="286" spans="1:8" ht="23.25" customHeight="1">
      <c r="A286" s="653"/>
      <c r="B286" s="660"/>
      <c r="C286" s="664"/>
      <c r="D286" s="666"/>
      <c r="E286" s="653"/>
      <c r="F286" s="660"/>
      <c r="G286" s="666"/>
      <c r="H286" s="653"/>
    </row>
    <row r="287" spans="1:8" ht="23.25" customHeight="1">
      <c r="A287" s="653"/>
      <c r="B287" s="660"/>
      <c r="C287" s="664"/>
      <c r="D287" s="666"/>
      <c r="E287" s="653"/>
      <c r="F287" s="660"/>
      <c r="G287" s="666"/>
      <c r="H287" s="653"/>
    </row>
    <row r="288" spans="1:8" ht="23.25" customHeight="1">
      <c r="A288" s="653"/>
      <c r="B288" s="660"/>
      <c r="C288" s="664"/>
      <c r="D288" s="666"/>
      <c r="E288" s="653"/>
      <c r="F288" s="660"/>
      <c r="G288" s="666"/>
      <c r="H288" s="653"/>
    </row>
    <row r="289" spans="1:8" ht="23.25" customHeight="1">
      <c r="A289" s="653"/>
      <c r="B289" s="660"/>
      <c r="C289" s="664"/>
      <c r="D289" s="666"/>
      <c r="E289" s="653"/>
      <c r="F289" s="660"/>
      <c r="G289" s="666"/>
      <c r="H289" s="653"/>
    </row>
    <row r="290" spans="1:8" ht="23.25" customHeight="1">
      <c r="A290" s="653"/>
      <c r="B290" s="660"/>
      <c r="C290" s="664"/>
      <c r="D290" s="666"/>
      <c r="E290" s="653"/>
      <c r="F290" s="660"/>
      <c r="G290" s="666"/>
      <c r="H290" s="653"/>
    </row>
    <row r="291" spans="1:8" ht="23.25" customHeight="1">
      <c r="A291" s="653"/>
      <c r="B291" s="660"/>
      <c r="C291" s="664"/>
      <c r="D291" s="666"/>
      <c r="E291" s="653"/>
      <c r="F291" s="660"/>
      <c r="G291" s="666"/>
      <c r="H291" s="653"/>
    </row>
    <row r="292" spans="1:8" ht="23.25" customHeight="1">
      <c r="A292" s="653"/>
      <c r="B292" s="660"/>
      <c r="C292" s="664"/>
      <c r="D292" s="666"/>
      <c r="E292" s="653"/>
      <c r="F292" s="660"/>
      <c r="G292" s="666"/>
      <c r="H292" s="653"/>
    </row>
    <row r="293" spans="1:8" ht="23.25" customHeight="1">
      <c r="A293" s="653"/>
      <c r="B293" s="660"/>
      <c r="C293" s="664"/>
      <c r="D293" s="666"/>
      <c r="E293" s="653"/>
      <c r="F293" s="660"/>
      <c r="G293" s="666"/>
      <c r="H293" s="653"/>
    </row>
    <row r="294" spans="1:8" ht="23.25" customHeight="1">
      <c r="A294" s="653"/>
      <c r="B294" s="660"/>
      <c r="C294" s="664"/>
      <c r="D294" s="666"/>
      <c r="E294" s="653"/>
      <c r="F294" s="660"/>
      <c r="G294" s="666"/>
      <c r="H294" s="653"/>
    </row>
    <row r="295" spans="1:8" ht="23.25" customHeight="1">
      <c r="A295" s="653"/>
      <c r="B295" s="660"/>
      <c r="C295" s="664"/>
      <c r="D295" s="666"/>
      <c r="E295" s="653"/>
      <c r="F295" s="660"/>
      <c r="G295" s="666"/>
      <c r="H295" s="653"/>
    </row>
    <row r="296" spans="1:8" ht="23.25" customHeight="1">
      <c r="A296" s="653"/>
      <c r="B296" s="660"/>
      <c r="C296" s="664"/>
      <c r="D296" s="666"/>
      <c r="E296" s="653"/>
      <c r="F296" s="660"/>
      <c r="G296" s="666"/>
      <c r="H296" s="653"/>
    </row>
    <row r="297" spans="1:8" ht="23.25" customHeight="1">
      <c r="A297" s="653"/>
      <c r="B297" s="660"/>
      <c r="C297" s="664"/>
      <c r="D297" s="666"/>
      <c r="E297" s="653"/>
      <c r="F297" s="660"/>
      <c r="G297" s="666"/>
      <c r="H297" s="653"/>
    </row>
    <row r="298" spans="1:8" ht="23.25" customHeight="1">
      <c r="A298" s="653"/>
      <c r="B298" s="660"/>
      <c r="C298" s="664"/>
      <c r="D298" s="666"/>
      <c r="E298" s="653"/>
      <c r="F298" s="660"/>
      <c r="G298" s="666"/>
      <c r="H298" s="653"/>
    </row>
    <row r="299" spans="1:8" ht="23.25" customHeight="1">
      <c r="A299" s="653"/>
      <c r="B299" s="660"/>
      <c r="C299" s="664"/>
      <c r="D299" s="666"/>
      <c r="E299" s="653"/>
      <c r="F299" s="660"/>
      <c r="G299" s="666"/>
      <c r="H299" s="653"/>
    </row>
    <row r="300" spans="1:8" ht="23.25" customHeight="1">
      <c r="A300" s="653"/>
      <c r="B300" s="660"/>
      <c r="C300" s="664"/>
      <c r="D300" s="666"/>
      <c r="E300" s="653"/>
      <c r="F300" s="660"/>
      <c r="G300" s="666"/>
      <c r="H300" s="653"/>
    </row>
    <row r="301" spans="1:8" ht="23.25" customHeight="1">
      <c r="A301" s="653"/>
      <c r="B301" s="660"/>
      <c r="C301" s="664"/>
      <c r="D301" s="666"/>
      <c r="E301" s="653"/>
      <c r="F301" s="660"/>
      <c r="G301" s="666"/>
      <c r="H301" s="653"/>
    </row>
    <row r="302" spans="1:8" ht="23.25" customHeight="1">
      <c r="A302" s="653"/>
      <c r="B302" s="660"/>
      <c r="C302" s="664"/>
      <c r="D302" s="666"/>
      <c r="E302" s="653"/>
      <c r="F302" s="660"/>
      <c r="G302" s="666"/>
      <c r="H302" s="653"/>
    </row>
    <row r="303" spans="1:8" ht="23.25" customHeight="1">
      <c r="A303" s="653"/>
      <c r="B303" s="660"/>
      <c r="C303" s="664"/>
      <c r="D303" s="666"/>
      <c r="E303" s="653"/>
      <c r="F303" s="660"/>
      <c r="G303" s="666"/>
      <c r="H303" s="653"/>
    </row>
    <row r="304" spans="1:8" ht="23.25" customHeight="1">
      <c r="A304" s="653"/>
      <c r="B304" s="660"/>
      <c r="C304" s="664"/>
      <c r="D304" s="666"/>
      <c r="E304" s="653"/>
      <c r="F304" s="660"/>
      <c r="G304" s="666"/>
      <c r="H304" s="653"/>
    </row>
    <row r="305" spans="1:8" ht="23.25" customHeight="1">
      <c r="A305" s="653"/>
      <c r="B305" s="660"/>
      <c r="C305" s="664"/>
      <c r="D305" s="666"/>
      <c r="E305" s="653"/>
      <c r="F305" s="660"/>
      <c r="G305" s="666"/>
      <c r="H305" s="653"/>
    </row>
    <row r="306" spans="1:8" ht="23.25" customHeight="1">
      <c r="A306" s="653"/>
      <c r="B306" s="660"/>
      <c r="C306" s="664"/>
      <c r="D306" s="666"/>
      <c r="E306" s="653"/>
      <c r="F306" s="660"/>
      <c r="G306" s="666"/>
      <c r="H306" s="653"/>
    </row>
    <row r="307" spans="1:8" ht="23.25" customHeight="1">
      <c r="A307" s="653"/>
      <c r="B307" s="660"/>
      <c r="C307" s="664"/>
      <c r="D307" s="666"/>
      <c r="E307" s="653"/>
      <c r="F307" s="660"/>
      <c r="G307" s="666"/>
      <c r="H307" s="653"/>
    </row>
    <row r="308" spans="1:8" ht="23.25" customHeight="1">
      <c r="A308" s="653"/>
      <c r="B308" s="660"/>
      <c r="C308" s="664"/>
      <c r="D308" s="666"/>
      <c r="E308" s="653"/>
      <c r="F308" s="660"/>
      <c r="G308" s="666"/>
      <c r="H308" s="653"/>
    </row>
    <row r="309" spans="1:8" ht="23.25" customHeight="1">
      <c r="A309" s="653"/>
      <c r="B309" s="660"/>
      <c r="C309" s="664"/>
      <c r="D309" s="666"/>
      <c r="E309" s="653"/>
      <c r="F309" s="660"/>
      <c r="G309" s="666"/>
      <c r="H309" s="653"/>
    </row>
    <row r="310" spans="1:8" ht="23.25" customHeight="1">
      <c r="A310" s="653"/>
      <c r="B310" s="660"/>
      <c r="C310" s="664"/>
      <c r="D310" s="666"/>
      <c r="E310" s="653"/>
      <c r="F310" s="660"/>
      <c r="G310" s="666"/>
      <c r="H310" s="653"/>
    </row>
    <row r="311" spans="1:8" ht="23.25" customHeight="1">
      <c r="A311" s="653"/>
      <c r="B311" s="660"/>
      <c r="C311" s="664"/>
      <c r="D311" s="666"/>
      <c r="E311" s="653"/>
      <c r="F311" s="660"/>
      <c r="G311" s="666"/>
      <c r="H311" s="653"/>
    </row>
    <row r="312" spans="1:8" ht="23.25" customHeight="1">
      <c r="A312" s="653"/>
      <c r="B312" s="660"/>
      <c r="C312" s="664"/>
      <c r="D312" s="666"/>
      <c r="E312" s="653"/>
      <c r="F312" s="660"/>
      <c r="G312" s="666"/>
      <c r="H312" s="653"/>
    </row>
    <row r="313" spans="1:8" ht="23.25" customHeight="1">
      <c r="A313" s="653"/>
      <c r="B313" s="660"/>
      <c r="C313" s="664"/>
      <c r="D313" s="666"/>
      <c r="E313" s="653"/>
      <c r="F313" s="660"/>
      <c r="G313" s="666"/>
      <c r="H313" s="653"/>
    </row>
    <row r="314" spans="1:8" ht="23.25" customHeight="1">
      <c r="A314" s="653"/>
      <c r="B314" s="660"/>
      <c r="C314" s="664"/>
      <c r="D314" s="666"/>
      <c r="E314" s="653"/>
      <c r="F314" s="660"/>
      <c r="G314" s="666"/>
      <c r="H314" s="653"/>
    </row>
    <row r="315" spans="1:8" ht="23.25" customHeight="1">
      <c r="A315" s="653"/>
      <c r="B315" s="660"/>
      <c r="C315" s="664"/>
      <c r="D315" s="666"/>
      <c r="E315" s="653"/>
      <c r="F315" s="660"/>
      <c r="G315" s="666"/>
      <c r="H315" s="653"/>
    </row>
    <row r="316" spans="1:8" ht="23.25" customHeight="1">
      <c r="A316" s="653"/>
      <c r="B316" s="660"/>
      <c r="C316" s="664"/>
      <c r="D316" s="666"/>
      <c r="E316" s="653"/>
      <c r="F316" s="660"/>
      <c r="G316" s="666"/>
      <c r="H316" s="653"/>
    </row>
    <row r="317" spans="1:8" ht="23.25" customHeight="1">
      <c r="A317" s="653"/>
      <c r="B317" s="660"/>
      <c r="C317" s="664"/>
      <c r="D317" s="666"/>
      <c r="E317" s="653"/>
      <c r="F317" s="660"/>
      <c r="G317" s="666"/>
      <c r="H317" s="653"/>
    </row>
    <row r="318" spans="1:8" ht="23.25" customHeight="1">
      <c r="A318" s="653"/>
      <c r="B318" s="660"/>
      <c r="C318" s="664"/>
      <c r="D318" s="666"/>
      <c r="E318" s="653"/>
      <c r="F318" s="660"/>
      <c r="G318" s="666"/>
      <c r="H318" s="653"/>
    </row>
    <row r="319" spans="1:8" ht="23.25" customHeight="1">
      <c r="A319" s="653"/>
      <c r="B319" s="660"/>
      <c r="C319" s="664"/>
      <c r="D319" s="666"/>
      <c r="E319" s="653"/>
      <c r="F319" s="660"/>
      <c r="G319" s="666"/>
      <c r="H319" s="653"/>
    </row>
    <row r="320" spans="1:8" ht="23.25" customHeight="1">
      <c r="A320" s="653"/>
      <c r="B320" s="660"/>
      <c r="C320" s="664"/>
      <c r="D320" s="666"/>
      <c r="E320" s="653"/>
      <c r="F320" s="660"/>
      <c r="G320" s="666"/>
      <c r="H320" s="653"/>
    </row>
    <row r="321" spans="1:8" ht="23.25" customHeight="1">
      <c r="A321" s="653"/>
      <c r="B321" s="660"/>
      <c r="C321" s="664"/>
      <c r="D321" s="666"/>
      <c r="E321" s="653"/>
      <c r="F321" s="660"/>
      <c r="G321" s="666"/>
      <c r="H321" s="653"/>
    </row>
    <row r="322" spans="1:8" ht="23.25" customHeight="1">
      <c r="A322" s="653"/>
      <c r="B322" s="660"/>
      <c r="C322" s="664"/>
      <c r="D322" s="666"/>
      <c r="E322" s="653"/>
      <c r="F322" s="660"/>
      <c r="G322" s="666"/>
      <c r="H322" s="653"/>
    </row>
    <row r="323" spans="1:8" ht="23.25" customHeight="1">
      <c r="A323" s="653"/>
      <c r="B323" s="660"/>
      <c r="C323" s="664"/>
      <c r="D323" s="666"/>
      <c r="E323" s="653"/>
      <c r="F323" s="660"/>
      <c r="G323" s="666"/>
      <c r="H323" s="653"/>
    </row>
    <row r="324" spans="1:8" ht="23.25" customHeight="1">
      <c r="A324" s="653"/>
      <c r="B324" s="660"/>
      <c r="C324" s="664"/>
      <c r="D324" s="666"/>
      <c r="E324" s="653"/>
      <c r="F324" s="660"/>
      <c r="G324" s="666"/>
      <c r="H324" s="653"/>
    </row>
    <row r="325" spans="1:8" ht="23.25" customHeight="1">
      <c r="A325" s="653"/>
      <c r="B325" s="660"/>
      <c r="C325" s="664"/>
      <c r="D325" s="666"/>
      <c r="E325" s="653"/>
      <c r="F325" s="660"/>
      <c r="G325" s="666"/>
      <c r="H325" s="653"/>
    </row>
    <row r="326" spans="1:8" ht="23.25" customHeight="1">
      <c r="A326" s="653"/>
      <c r="B326" s="660"/>
      <c r="C326" s="664"/>
      <c r="D326" s="666"/>
      <c r="E326" s="653"/>
      <c r="F326" s="660"/>
      <c r="G326" s="666"/>
      <c r="H326" s="653"/>
    </row>
    <row r="327" spans="1:8" ht="23.25" customHeight="1">
      <c r="A327" s="653"/>
      <c r="B327" s="660"/>
      <c r="C327" s="664"/>
      <c r="D327" s="666"/>
      <c r="E327" s="653"/>
      <c r="F327" s="660"/>
      <c r="G327" s="666"/>
      <c r="H327" s="653"/>
    </row>
    <row r="328" spans="1:8" ht="23.25" customHeight="1">
      <c r="A328" s="653"/>
      <c r="B328" s="660"/>
      <c r="C328" s="664"/>
      <c r="D328" s="666"/>
      <c r="E328" s="653"/>
      <c r="F328" s="660"/>
      <c r="G328" s="666"/>
      <c r="H328" s="653"/>
    </row>
    <row r="329" spans="1:8" ht="23.25" customHeight="1">
      <c r="A329" s="653"/>
      <c r="B329" s="660"/>
      <c r="C329" s="664"/>
      <c r="D329" s="666"/>
      <c r="E329" s="653"/>
      <c r="F329" s="660"/>
      <c r="G329" s="666"/>
      <c r="H329" s="653"/>
    </row>
    <row r="330" spans="1:8" ht="23.25" customHeight="1">
      <c r="A330" s="653"/>
      <c r="B330" s="660"/>
      <c r="C330" s="664"/>
      <c r="D330" s="666"/>
      <c r="E330" s="653"/>
      <c r="F330" s="660"/>
      <c r="G330" s="666"/>
      <c r="H330" s="653"/>
    </row>
    <row r="331" spans="1:8" ht="23.25" customHeight="1">
      <c r="A331" s="653"/>
      <c r="B331" s="660"/>
      <c r="C331" s="664"/>
      <c r="D331" s="666"/>
      <c r="E331" s="653"/>
      <c r="F331" s="660"/>
      <c r="G331" s="666"/>
      <c r="H331" s="653"/>
    </row>
    <row r="332" spans="1:8" ht="23.25" customHeight="1">
      <c r="A332" s="653"/>
      <c r="B332" s="660"/>
      <c r="C332" s="664"/>
      <c r="D332" s="666"/>
      <c r="E332" s="653"/>
      <c r="F332" s="660"/>
      <c r="G332" s="666"/>
      <c r="H332" s="653"/>
    </row>
    <row r="333" spans="1:8" ht="23.25" customHeight="1">
      <c r="A333" s="653"/>
      <c r="B333" s="660"/>
      <c r="C333" s="664"/>
      <c r="D333" s="666"/>
      <c r="E333" s="653"/>
      <c r="F333" s="660"/>
      <c r="G333" s="666"/>
      <c r="H333" s="653"/>
    </row>
    <row r="334" spans="1:8" ht="23.25" customHeight="1">
      <c r="A334" s="653"/>
      <c r="B334" s="660"/>
      <c r="C334" s="664"/>
      <c r="D334" s="666"/>
      <c r="E334" s="653"/>
      <c r="F334" s="660"/>
      <c r="G334" s="666"/>
      <c r="H334" s="653"/>
    </row>
    <row r="335" spans="1:8" ht="23.25" customHeight="1">
      <c r="A335" s="653"/>
      <c r="B335" s="660"/>
      <c r="C335" s="664"/>
      <c r="D335" s="666"/>
      <c r="E335" s="653"/>
      <c r="F335" s="660"/>
      <c r="G335" s="666"/>
      <c r="H335" s="653"/>
    </row>
    <row r="336" spans="1:8" ht="23.25" customHeight="1">
      <c r="A336" s="653"/>
      <c r="B336" s="660"/>
      <c r="C336" s="664"/>
      <c r="D336" s="666"/>
      <c r="E336" s="653"/>
      <c r="F336" s="660"/>
      <c r="G336" s="666"/>
      <c r="H336" s="653"/>
    </row>
    <row r="337" spans="1:8" ht="23.25" customHeight="1">
      <c r="A337" s="653"/>
      <c r="B337" s="660"/>
      <c r="C337" s="664"/>
      <c r="D337" s="666"/>
      <c r="E337" s="653"/>
      <c r="F337" s="660"/>
      <c r="G337" s="666"/>
      <c r="H337" s="653"/>
    </row>
    <row r="338" spans="1:8" ht="23.25" customHeight="1">
      <c r="A338" s="653"/>
      <c r="B338" s="660"/>
      <c r="C338" s="664"/>
      <c r="D338" s="666"/>
      <c r="E338" s="653"/>
      <c r="F338" s="660"/>
      <c r="G338" s="666"/>
      <c r="H338" s="653"/>
    </row>
    <row r="339" spans="1:8" ht="23.25" customHeight="1">
      <c r="A339" s="653"/>
      <c r="B339" s="660"/>
      <c r="C339" s="664"/>
      <c r="D339" s="666"/>
      <c r="E339" s="653"/>
      <c r="F339" s="660"/>
      <c r="G339" s="666"/>
      <c r="H339" s="653"/>
    </row>
    <row r="340" spans="1:8" ht="23.25" customHeight="1">
      <c r="A340" s="653"/>
      <c r="B340" s="660"/>
      <c r="C340" s="664"/>
      <c r="D340" s="666"/>
      <c r="E340" s="653"/>
      <c r="F340" s="660"/>
      <c r="G340" s="666"/>
      <c r="H340" s="653"/>
    </row>
    <row r="341" spans="1:8" ht="23.25" customHeight="1">
      <c r="A341" s="653"/>
      <c r="B341" s="660"/>
      <c r="C341" s="664"/>
      <c r="D341" s="666"/>
      <c r="E341" s="653"/>
      <c r="F341" s="660"/>
      <c r="G341" s="666"/>
      <c r="H341" s="653"/>
    </row>
    <row r="342" spans="1:8" ht="23.25" customHeight="1">
      <c r="A342" s="653"/>
      <c r="B342" s="660"/>
      <c r="C342" s="664"/>
      <c r="D342" s="666"/>
      <c r="E342" s="653"/>
      <c r="F342" s="660"/>
      <c r="G342" s="666"/>
      <c r="H342" s="653"/>
    </row>
    <row r="343" spans="1:8" ht="23.25" customHeight="1">
      <c r="A343" s="653"/>
      <c r="B343" s="660"/>
      <c r="C343" s="664"/>
      <c r="D343" s="666"/>
      <c r="E343" s="653"/>
      <c r="F343" s="660"/>
      <c r="G343" s="666"/>
      <c r="H343" s="653"/>
    </row>
    <row r="344" spans="1:8" ht="23.25" customHeight="1">
      <c r="A344" s="653"/>
      <c r="B344" s="660"/>
      <c r="C344" s="664"/>
      <c r="D344" s="666"/>
      <c r="E344" s="653"/>
      <c r="F344" s="660"/>
      <c r="G344" s="666"/>
      <c r="H344" s="653"/>
    </row>
    <row r="345" spans="1:8" ht="23.25" customHeight="1">
      <c r="A345" s="653"/>
      <c r="B345" s="660"/>
      <c r="C345" s="664"/>
      <c r="D345" s="666"/>
      <c r="E345" s="653"/>
      <c r="F345" s="660"/>
      <c r="G345" s="666"/>
      <c r="H345" s="653"/>
    </row>
    <row r="346" spans="1:8" ht="23.25" customHeight="1">
      <c r="A346" s="653"/>
      <c r="B346" s="660"/>
      <c r="C346" s="664"/>
      <c r="D346" s="666"/>
      <c r="E346" s="653"/>
      <c r="F346" s="660"/>
      <c r="G346" s="666"/>
      <c r="H346" s="653"/>
    </row>
    <row r="347" spans="1:8" ht="23.25" customHeight="1">
      <c r="A347" s="653"/>
      <c r="B347" s="660"/>
      <c r="C347" s="664"/>
      <c r="D347" s="666"/>
      <c r="E347" s="653"/>
      <c r="F347" s="660"/>
      <c r="G347" s="666"/>
      <c r="H347" s="653"/>
    </row>
    <row r="348" spans="1:8" ht="23.25" customHeight="1">
      <c r="A348" s="653"/>
      <c r="B348" s="660"/>
      <c r="C348" s="664"/>
      <c r="D348" s="666"/>
      <c r="E348" s="653"/>
      <c r="F348" s="660"/>
      <c r="G348" s="666"/>
      <c r="H348" s="653"/>
    </row>
    <row r="349" spans="1:8" ht="23.25" customHeight="1">
      <c r="A349" s="653"/>
      <c r="B349" s="660"/>
      <c r="C349" s="664"/>
      <c r="D349" s="666"/>
      <c r="E349" s="653"/>
      <c r="F349" s="660"/>
      <c r="G349" s="666"/>
      <c r="H349" s="653"/>
    </row>
    <row r="350" spans="1:8" ht="23.25" customHeight="1">
      <c r="A350" s="653"/>
      <c r="B350" s="660"/>
      <c r="C350" s="664"/>
      <c r="D350" s="666"/>
      <c r="E350" s="653"/>
      <c r="F350" s="660"/>
      <c r="G350" s="666"/>
      <c r="H350" s="653"/>
    </row>
    <row r="351" spans="1:8" ht="23.25" customHeight="1">
      <c r="A351" s="653"/>
      <c r="B351" s="660"/>
      <c r="C351" s="664"/>
      <c r="D351" s="666"/>
      <c r="E351" s="653"/>
      <c r="F351" s="660"/>
      <c r="G351" s="666"/>
      <c r="H351" s="653"/>
    </row>
    <row r="352" spans="1:8" ht="23.25" customHeight="1">
      <c r="A352" s="653"/>
      <c r="B352" s="660"/>
      <c r="C352" s="664"/>
      <c r="D352" s="666"/>
      <c r="E352" s="653"/>
      <c r="F352" s="660"/>
      <c r="G352" s="666"/>
      <c r="H352" s="653"/>
    </row>
    <row r="353" spans="1:8" ht="23.25" customHeight="1">
      <c r="A353" s="653"/>
      <c r="B353" s="660"/>
      <c r="C353" s="664"/>
      <c r="D353" s="666"/>
      <c r="E353" s="653"/>
      <c r="F353" s="660"/>
      <c r="G353" s="666"/>
      <c r="H353" s="653"/>
    </row>
    <row r="354" spans="1:8" ht="23.25" customHeight="1">
      <c r="A354" s="653"/>
      <c r="B354" s="660"/>
      <c r="C354" s="664"/>
      <c r="D354" s="666"/>
      <c r="E354" s="653"/>
      <c r="F354" s="660"/>
      <c r="G354" s="666"/>
      <c r="H354" s="653"/>
    </row>
    <row r="355" spans="1:8" ht="23.25" customHeight="1">
      <c r="A355" s="653"/>
      <c r="B355" s="660"/>
      <c r="C355" s="664"/>
      <c r="D355" s="666"/>
      <c r="E355" s="653"/>
      <c r="F355" s="660"/>
      <c r="G355" s="666"/>
      <c r="H355" s="653"/>
    </row>
    <row r="356" spans="1:8" ht="23.25" customHeight="1">
      <c r="A356" s="653"/>
      <c r="B356" s="660"/>
      <c r="C356" s="664"/>
      <c r="D356" s="666"/>
      <c r="E356" s="653"/>
      <c r="F356" s="660"/>
      <c r="G356" s="666"/>
      <c r="H356" s="653"/>
    </row>
    <row r="357" spans="1:8" ht="23.25" customHeight="1">
      <c r="A357" s="653"/>
      <c r="B357" s="660"/>
      <c r="C357" s="664"/>
      <c r="D357" s="666"/>
      <c r="E357" s="653"/>
      <c r="F357" s="660"/>
      <c r="G357" s="666"/>
      <c r="H357" s="653"/>
    </row>
    <row r="358" spans="1:8" ht="23.25" customHeight="1">
      <c r="A358" s="653"/>
      <c r="B358" s="660"/>
      <c r="C358" s="664"/>
      <c r="D358" s="666"/>
      <c r="E358" s="653"/>
      <c r="F358" s="660"/>
      <c r="G358" s="666"/>
      <c r="H358" s="653"/>
    </row>
    <row r="359" spans="1:8" ht="23.25" customHeight="1">
      <c r="A359" s="653"/>
      <c r="B359" s="660"/>
      <c r="C359" s="664"/>
      <c r="D359" s="666"/>
      <c r="E359" s="653"/>
      <c r="F359" s="660"/>
      <c r="G359" s="666"/>
      <c r="H359" s="653"/>
    </row>
    <row r="360" spans="1:8" ht="23.25" customHeight="1">
      <c r="A360" s="653"/>
      <c r="B360" s="660"/>
      <c r="C360" s="664"/>
      <c r="D360" s="666"/>
      <c r="E360" s="653"/>
      <c r="F360" s="660"/>
      <c r="G360" s="666"/>
      <c r="H360" s="653"/>
    </row>
    <row r="361" spans="1:8" ht="23.25" customHeight="1">
      <c r="A361" s="653"/>
      <c r="B361" s="660"/>
      <c r="C361" s="664"/>
      <c r="D361" s="666"/>
      <c r="E361" s="653"/>
      <c r="F361" s="660"/>
      <c r="G361" s="666"/>
      <c r="H361" s="653"/>
    </row>
    <row r="362" spans="1:8" ht="23.25" customHeight="1">
      <c r="A362" s="653"/>
      <c r="B362" s="660"/>
      <c r="C362" s="664"/>
      <c r="D362" s="666"/>
      <c r="E362" s="653"/>
      <c r="F362" s="660"/>
      <c r="G362" s="666"/>
      <c r="H362" s="653"/>
    </row>
    <row r="363" spans="1:8" ht="23.25" customHeight="1">
      <c r="A363" s="653"/>
      <c r="B363" s="660"/>
      <c r="C363" s="664"/>
      <c r="D363" s="666"/>
      <c r="E363" s="653"/>
      <c r="F363" s="660"/>
      <c r="G363" s="666"/>
      <c r="H363" s="653"/>
    </row>
    <row r="364" spans="1:8" ht="23.25" customHeight="1">
      <c r="A364" s="653"/>
      <c r="B364" s="660"/>
      <c r="C364" s="664"/>
      <c r="D364" s="666"/>
      <c r="E364" s="653"/>
      <c r="F364" s="660"/>
      <c r="G364" s="666"/>
      <c r="H364" s="653"/>
    </row>
    <row r="365" spans="1:8" ht="23.25" customHeight="1">
      <c r="A365" s="653"/>
      <c r="B365" s="660"/>
      <c r="C365" s="664"/>
      <c r="D365" s="666"/>
      <c r="E365" s="653"/>
      <c r="F365" s="660"/>
      <c r="G365" s="666"/>
      <c r="H365" s="653"/>
    </row>
    <row r="366" spans="1:8" ht="23.25" customHeight="1">
      <c r="A366" s="653"/>
      <c r="B366" s="660"/>
      <c r="C366" s="664"/>
      <c r="D366" s="666"/>
      <c r="E366" s="653"/>
      <c r="F366" s="660"/>
      <c r="G366" s="666"/>
      <c r="H366" s="653"/>
    </row>
    <row r="367" spans="1:8" ht="23.25" customHeight="1">
      <c r="A367" s="653"/>
      <c r="B367" s="660"/>
      <c r="C367" s="664"/>
      <c r="D367" s="666"/>
      <c r="E367" s="653"/>
      <c r="F367" s="660"/>
      <c r="G367" s="666"/>
      <c r="H367" s="653"/>
    </row>
    <row r="368" spans="1:8" ht="23.25" customHeight="1">
      <c r="A368" s="653"/>
      <c r="B368" s="660"/>
      <c r="C368" s="664"/>
      <c r="D368" s="666"/>
      <c r="E368" s="653"/>
      <c r="F368" s="660"/>
      <c r="G368" s="666"/>
      <c r="H368" s="653"/>
    </row>
    <row r="369" spans="1:8" ht="23.25" customHeight="1">
      <c r="A369" s="653"/>
      <c r="B369" s="660"/>
      <c r="C369" s="664"/>
      <c r="D369" s="666"/>
      <c r="E369" s="653"/>
      <c r="F369" s="660"/>
      <c r="G369" s="666"/>
      <c r="H369" s="653"/>
    </row>
    <row r="370" spans="1:8" ht="23.25" customHeight="1">
      <c r="A370" s="653"/>
      <c r="B370" s="660"/>
      <c r="C370" s="664"/>
      <c r="D370" s="666"/>
      <c r="E370" s="653"/>
      <c r="F370" s="660"/>
      <c r="G370" s="666"/>
      <c r="H370" s="653"/>
    </row>
    <row r="371" spans="1:8" ht="23.25" customHeight="1">
      <c r="A371" s="653"/>
      <c r="B371" s="660"/>
      <c r="C371" s="664"/>
      <c r="D371" s="666"/>
      <c r="E371" s="653"/>
      <c r="F371" s="660"/>
      <c r="G371" s="666"/>
      <c r="H371" s="653"/>
    </row>
    <row r="372" spans="1:8" ht="23.25" customHeight="1">
      <c r="A372" s="653"/>
      <c r="B372" s="660"/>
      <c r="C372" s="664"/>
      <c r="D372" s="666"/>
      <c r="E372" s="653"/>
      <c r="F372" s="660"/>
      <c r="G372" s="666"/>
      <c r="H372" s="653"/>
    </row>
    <row r="373" spans="1:8" ht="23.25" customHeight="1">
      <c r="A373" s="653"/>
      <c r="B373" s="660"/>
      <c r="C373" s="664"/>
      <c r="D373" s="666"/>
      <c r="E373" s="653"/>
      <c r="F373" s="660"/>
      <c r="G373" s="666"/>
      <c r="H373" s="653"/>
    </row>
    <row r="374" spans="1:8" ht="23.25" customHeight="1">
      <c r="A374" s="653"/>
      <c r="B374" s="660"/>
      <c r="C374" s="664"/>
      <c r="D374" s="666"/>
      <c r="E374" s="653"/>
      <c r="F374" s="660"/>
      <c r="G374" s="666"/>
      <c r="H374" s="653"/>
    </row>
    <row r="375" spans="1:8" ht="23.25" customHeight="1">
      <c r="A375" s="653"/>
      <c r="B375" s="660"/>
      <c r="C375" s="664"/>
      <c r="D375" s="666"/>
      <c r="E375" s="653"/>
      <c r="F375" s="660"/>
      <c r="G375" s="666"/>
      <c r="H375" s="653"/>
    </row>
    <row r="376" spans="1:8" ht="23.25" customHeight="1">
      <c r="A376" s="653"/>
      <c r="B376" s="660"/>
      <c r="C376" s="664"/>
      <c r="D376" s="666"/>
      <c r="E376" s="653"/>
      <c r="F376" s="660"/>
      <c r="G376" s="666"/>
      <c r="H376" s="653"/>
    </row>
    <row r="377" spans="1:8" ht="23.25" customHeight="1">
      <c r="A377" s="653"/>
      <c r="B377" s="660"/>
      <c r="C377" s="664"/>
      <c r="D377" s="666"/>
      <c r="E377" s="653"/>
      <c r="F377" s="660"/>
      <c r="G377" s="666"/>
      <c r="H377" s="653"/>
    </row>
    <row r="378" spans="1:8" ht="23.25" customHeight="1">
      <c r="A378" s="653"/>
      <c r="B378" s="660"/>
      <c r="C378" s="664"/>
      <c r="D378" s="666"/>
      <c r="E378" s="653"/>
      <c r="F378" s="660"/>
      <c r="G378" s="666"/>
      <c r="H378" s="653"/>
    </row>
    <row r="379" spans="1:8" ht="23.25" customHeight="1">
      <c r="A379" s="653"/>
      <c r="B379" s="660"/>
      <c r="C379" s="664"/>
      <c r="D379" s="666"/>
      <c r="E379" s="653"/>
      <c r="F379" s="660"/>
      <c r="G379" s="666"/>
      <c r="H379" s="653"/>
    </row>
    <row r="380" spans="1:8" ht="23.25" customHeight="1">
      <c r="A380" s="653"/>
      <c r="B380" s="660"/>
      <c r="C380" s="664"/>
      <c r="D380" s="666"/>
      <c r="E380" s="653"/>
      <c r="F380" s="660"/>
      <c r="G380" s="666"/>
      <c r="H380" s="653"/>
    </row>
    <row r="381" spans="1:8" ht="23.25" customHeight="1">
      <c r="A381" s="653"/>
      <c r="B381" s="660"/>
      <c r="C381" s="664"/>
      <c r="D381" s="666"/>
      <c r="E381" s="653"/>
      <c r="F381" s="660"/>
      <c r="G381" s="666"/>
      <c r="H381" s="653"/>
    </row>
    <row r="382" spans="1:8" ht="23.25" customHeight="1">
      <c r="A382" s="653"/>
      <c r="B382" s="660"/>
      <c r="C382" s="664"/>
      <c r="D382" s="666"/>
      <c r="E382" s="653"/>
      <c r="F382" s="660"/>
      <c r="G382" s="666"/>
      <c r="H382" s="653"/>
    </row>
    <row r="383" spans="1:8" ht="23.25" customHeight="1">
      <c r="A383" s="653"/>
      <c r="B383" s="660"/>
      <c r="C383" s="664"/>
      <c r="D383" s="666"/>
      <c r="E383" s="653"/>
      <c r="F383" s="660"/>
      <c r="G383" s="666"/>
      <c r="H383" s="653"/>
    </row>
    <row r="384" spans="1:8" ht="23.25" customHeight="1">
      <c r="A384" s="653"/>
      <c r="B384" s="660"/>
      <c r="C384" s="664"/>
      <c r="D384" s="666"/>
      <c r="E384" s="653"/>
      <c r="F384" s="660"/>
      <c r="G384" s="666"/>
      <c r="H384" s="653"/>
    </row>
    <row r="385" spans="1:8" ht="23.25" customHeight="1">
      <c r="A385" s="653"/>
      <c r="B385" s="660"/>
      <c r="C385" s="664"/>
      <c r="D385" s="666"/>
      <c r="E385" s="653"/>
      <c r="F385" s="660"/>
      <c r="G385" s="666"/>
      <c r="H385" s="653"/>
    </row>
    <row r="386" spans="1:8" ht="23.25" customHeight="1">
      <c r="A386" s="653"/>
      <c r="B386" s="660"/>
      <c r="C386" s="664"/>
      <c r="D386" s="666"/>
      <c r="E386" s="653"/>
      <c r="F386" s="660"/>
      <c r="G386" s="666"/>
      <c r="H386" s="653"/>
    </row>
    <row r="387" spans="1:8" ht="23.25" customHeight="1">
      <c r="A387" s="653"/>
      <c r="B387" s="660"/>
      <c r="C387" s="664"/>
      <c r="D387" s="666"/>
      <c r="E387" s="653"/>
      <c r="F387" s="660"/>
      <c r="G387" s="666"/>
      <c r="H387" s="653"/>
    </row>
    <row r="388" spans="1:8" ht="23.25" customHeight="1">
      <c r="A388" s="653"/>
      <c r="B388" s="660"/>
      <c r="C388" s="664"/>
      <c r="D388" s="666"/>
      <c r="E388" s="653"/>
      <c r="F388" s="660"/>
      <c r="G388" s="666"/>
      <c r="H388" s="653"/>
    </row>
    <row r="389" spans="1:8" ht="23.25" customHeight="1">
      <c r="A389" s="653"/>
      <c r="B389" s="660"/>
      <c r="C389" s="664"/>
      <c r="D389" s="666"/>
      <c r="E389" s="653"/>
      <c r="F389" s="660"/>
      <c r="G389" s="666"/>
      <c r="H389" s="653"/>
    </row>
    <row r="390" spans="1:8" ht="23.25" customHeight="1">
      <c r="A390" s="653"/>
      <c r="B390" s="660"/>
      <c r="C390" s="664"/>
      <c r="D390" s="666"/>
      <c r="E390" s="653"/>
      <c r="F390" s="660"/>
      <c r="G390" s="666"/>
      <c r="H390" s="653"/>
    </row>
    <row r="391" spans="1:8" ht="23.25" customHeight="1">
      <c r="A391" s="653"/>
      <c r="B391" s="660"/>
      <c r="C391" s="664"/>
      <c r="D391" s="666"/>
      <c r="E391" s="653"/>
      <c r="F391" s="660"/>
      <c r="G391" s="666"/>
      <c r="H391" s="653"/>
    </row>
    <row r="392" spans="1:8" ht="23.25" customHeight="1">
      <c r="A392" s="653"/>
      <c r="B392" s="660"/>
      <c r="C392" s="664"/>
      <c r="D392" s="666"/>
      <c r="E392" s="653"/>
      <c r="F392" s="660"/>
      <c r="G392" s="666"/>
      <c r="H392" s="653"/>
    </row>
    <row r="393" spans="1:8" ht="23.25" customHeight="1">
      <c r="A393" s="653"/>
      <c r="B393" s="660"/>
      <c r="C393" s="664"/>
      <c r="D393" s="666"/>
      <c r="E393" s="653"/>
      <c r="F393" s="660"/>
      <c r="G393" s="666"/>
      <c r="H393" s="653"/>
    </row>
    <row r="394" spans="1:8" ht="23.25" customHeight="1">
      <c r="A394" s="653"/>
      <c r="B394" s="660"/>
      <c r="C394" s="664"/>
      <c r="D394" s="666"/>
      <c r="E394" s="653"/>
      <c r="F394" s="660"/>
      <c r="G394" s="666"/>
      <c r="H394" s="653"/>
    </row>
    <row r="395" spans="1:8" ht="23.25" customHeight="1">
      <c r="A395" s="653"/>
      <c r="B395" s="660"/>
      <c r="C395" s="664"/>
      <c r="D395" s="666"/>
      <c r="E395" s="653"/>
      <c r="F395" s="660"/>
      <c r="G395" s="666"/>
      <c r="H395" s="653"/>
    </row>
    <row r="396" spans="1:8" ht="23.25" customHeight="1">
      <c r="A396" s="653"/>
      <c r="B396" s="660"/>
      <c r="C396" s="664"/>
      <c r="D396" s="666"/>
      <c r="E396" s="653"/>
      <c r="F396" s="660"/>
      <c r="G396" s="666"/>
      <c r="H396" s="653"/>
    </row>
    <row r="397" spans="1:8" ht="23.25" customHeight="1">
      <c r="A397" s="653"/>
      <c r="B397" s="660"/>
      <c r="C397" s="664"/>
      <c r="D397" s="666"/>
      <c r="E397" s="653"/>
      <c r="F397" s="660"/>
      <c r="G397" s="666"/>
      <c r="H397" s="653"/>
    </row>
    <row r="398" spans="1:8" ht="23.25" customHeight="1">
      <c r="A398" s="653"/>
      <c r="B398" s="660"/>
      <c r="C398" s="664"/>
      <c r="D398" s="666"/>
      <c r="E398" s="653"/>
      <c r="F398" s="660"/>
      <c r="G398" s="666"/>
      <c r="H398" s="653"/>
    </row>
    <row r="399" spans="1:8" ht="23.25" customHeight="1">
      <c r="A399" s="653"/>
      <c r="B399" s="660"/>
      <c r="C399" s="664"/>
      <c r="D399" s="666"/>
      <c r="E399" s="653"/>
      <c r="F399" s="660"/>
      <c r="G399" s="666"/>
      <c r="H399" s="653"/>
    </row>
    <row r="400" spans="1:8" ht="23.25" customHeight="1">
      <c r="A400" s="653"/>
      <c r="B400" s="660"/>
      <c r="C400" s="664"/>
      <c r="D400" s="666"/>
      <c r="E400" s="653"/>
      <c r="F400" s="660"/>
      <c r="G400" s="666"/>
      <c r="H400" s="653"/>
    </row>
    <row r="401" spans="1:8" ht="23.25" customHeight="1">
      <c r="A401" s="653"/>
      <c r="B401" s="660"/>
      <c r="C401" s="664"/>
      <c r="D401" s="666"/>
      <c r="E401" s="653"/>
      <c r="F401" s="660"/>
      <c r="G401" s="666"/>
      <c r="H401" s="653"/>
    </row>
    <row r="402" spans="1:8" ht="23.25" customHeight="1">
      <c r="A402" s="653"/>
      <c r="B402" s="660"/>
      <c r="C402" s="664"/>
      <c r="D402" s="666"/>
      <c r="E402" s="653"/>
      <c r="F402" s="660"/>
      <c r="G402" s="666"/>
      <c r="H402" s="653"/>
    </row>
    <row r="403" spans="1:8" ht="23.25" customHeight="1">
      <c r="A403" s="653"/>
      <c r="B403" s="660"/>
      <c r="C403" s="664"/>
      <c r="D403" s="666"/>
      <c r="E403" s="653"/>
      <c r="F403" s="660"/>
      <c r="G403" s="666"/>
      <c r="H403" s="653"/>
    </row>
    <row r="404" spans="1:8" ht="23.25" customHeight="1">
      <c r="A404" s="653"/>
      <c r="B404" s="660"/>
      <c r="C404" s="664"/>
      <c r="D404" s="666"/>
      <c r="E404" s="653"/>
      <c r="F404" s="660"/>
      <c r="G404" s="666"/>
      <c r="H404" s="653"/>
    </row>
    <row r="405" spans="1:8" ht="23.25" customHeight="1">
      <c r="A405" s="653"/>
      <c r="B405" s="660"/>
      <c r="C405" s="664"/>
      <c r="D405" s="666"/>
      <c r="E405" s="653"/>
      <c r="F405" s="660"/>
      <c r="G405" s="666"/>
      <c r="H405" s="653"/>
    </row>
    <row r="406" spans="1:8" ht="23.25" customHeight="1">
      <c r="A406" s="653"/>
      <c r="B406" s="660"/>
      <c r="C406" s="664"/>
      <c r="D406" s="666"/>
      <c r="E406" s="653"/>
      <c r="F406" s="660"/>
      <c r="G406" s="666"/>
      <c r="H406" s="653"/>
    </row>
    <row r="407" spans="1:8" ht="23.25" customHeight="1">
      <c r="A407" s="653"/>
      <c r="B407" s="660"/>
      <c r="C407" s="664"/>
      <c r="D407" s="666"/>
      <c r="E407" s="653"/>
      <c r="F407" s="660"/>
      <c r="G407" s="666"/>
      <c r="H407" s="653"/>
    </row>
    <row r="408" spans="1:8" ht="23.25" customHeight="1">
      <c r="A408" s="653"/>
      <c r="B408" s="660"/>
      <c r="C408" s="664"/>
      <c r="D408" s="666"/>
      <c r="E408" s="653"/>
      <c r="F408" s="660"/>
      <c r="G408" s="666"/>
      <c r="H408" s="653"/>
    </row>
    <row r="409" spans="1:8" ht="23.25" customHeight="1">
      <c r="A409" s="653"/>
      <c r="B409" s="660"/>
      <c r="C409" s="664"/>
      <c r="D409" s="666"/>
      <c r="E409" s="653"/>
      <c r="F409" s="660"/>
      <c r="G409" s="666"/>
      <c r="H409" s="653"/>
    </row>
    <row r="410" spans="1:8" ht="23.25" customHeight="1">
      <c r="A410" s="653"/>
      <c r="B410" s="660"/>
      <c r="C410" s="664"/>
      <c r="D410" s="666"/>
      <c r="E410" s="653"/>
      <c r="F410" s="660"/>
      <c r="G410" s="666"/>
      <c r="H410" s="653"/>
    </row>
    <row r="411" spans="1:8" ht="23.25" customHeight="1">
      <c r="A411" s="653"/>
      <c r="B411" s="660"/>
      <c r="C411" s="664"/>
      <c r="D411" s="666"/>
      <c r="E411" s="653"/>
      <c r="F411" s="660"/>
      <c r="G411" s="666"/>
      <c r="H411" s="653"/>
    </row>
    <row r="412" spans="1:8" ht="23.25" customHeight="1">
      <c r="A412" s="653"/>
      <c r="B412" s="660"/>
      <c r="C412" s="664"/>
      <c r="D412" s="666"/>
      <c r="E412" s="653"/>
      <c r="F412" s="660"/>
      <c r="G412" s="666"/>
      <c r="H412" s="653"/>
    </row>
    <row r="413" spans="1:8" ht="23.25" customHeight="1">
      <c r="A413" s="653"/>
      <c r="B413" s="660"/>
      <c r="C413" s="664"/>
      <c r="D413" s="666"/>
      <c r="E413" s="653"/>
      <c r="F413" s="660"/>
      <c r="G413" s="666"/>
      <c r="H413" s="653"/>
    </row>
    <row r="414" spans="1:8" ht="23.25" customHeight="1">
      <c r="A414" s="653"/>
      <c r="B414" s="660"/>
      <c r="C414" s="664"/>
      <c r="D414" s="666"/>
      <c r="E414" s="653"/>
      <c r="F414" s="660"/>
      <c r="G414" s="666"/>
      <c r="H414" s="653"/>
    </row>
    <row r="415" spans="1:8" ht="23.25" customHeight="1">
      <c r="A415" s="653"/>
      <c r="B415" s="660"/>
      <c r="C415" s="664"/>
      <c r="D415" s="666"/>
      <c r="E415" s="653"/>
      <c r="F415" s="660"/>
      <c r="G415" s="666"/>
      <c r="H415" s="653"/>
    </row>
    <row r="416" spans="1:8" ht="23.25" customHeight="1">
      <c r="A416" s="653"/>
      <c r="B416" s="660"/>
      <c r="C416" s="664"/>
      <c r="D416" s="666"/>
      <c r="E416" s="653"/>
      <c r="F416" s="660"/>
      <c r="G416" s="666"/>
      <c r="H416" s="653"/>
    </row>
    <row r="417" spans="1:8" ht="23.25" customHeight="1">
      <c r="A417" s="653"/>
      <c r="B417" s="660"/>
      <c r="C417" s="664"/>
      <c r="D417" s="666"/>
      <c r="E417" s="653"/>
      <c r="F417" s="660"/>
      <c r="G417" s="666"/>
      <c r="H417" s="653"/>
    </row>
    <row r="418" spans="1:8" ht="23.25" customHeight="1">
      <c r="A418" s="653"/>
      <c r="B418" s="660"/>
      <c r="C418" s="664"/>
      <c r="D418" s="666"/>
      <c r="E418" s="653"/>
      <c r="F418" s="660"/>
      <c r="G418" s="666"/>
      <c r="H418" s="653"/>
    </row>
    <row r="419" spans="1:8" ht="23.25" customHeight="1">
      <c r="A419" s="653"/>
      <c r="B419" s="660"/>
      <c r="C419" s="664"/>
      <c r="D419" s="666"/>
      <c r="E419" s="653"/>
      <c r="F419" s="660"/>
      <c r="G419" s="666"/>
      <c r="H419" s="653"/>
    </row>
    <row r="420" spans="1:8" ht="23.25" customHeight="1">
      <c r="A420" s="653"/>
      <c r="B420" s="660"/>
      <c r="C420" s="664"/>
      <c r="D420" s="666"/>
      <c r="E420" s="653"/>
      <c r="F420" s="660"/>
      <c r="G420" s="666"/>
      <c r="H420" s="653"/>
    </row>
    <row r="421" spans="1:8" ht="23.25" customHeight="1">
      <c r="A421" s="653"/>
      <c r="B421" s="660"/>
      <c r="C421" s="664"/>
      <c r="D421" s="666"/>
      <c r="E421" s="653"/>
      <c r="F421" s="660"/>
      <c r="G421" s="666"/>
      <c r="H421" s="653"/>
    </row>
    <row r="422" spans="1:8" ht="23.25" customHeight="1">
      <c r="A422" s="653"/>
      <c r="B422" s="660"/>
      <c r="C422" s="664"/>
      <c r="D422" s="666"/>
      <c r="E422" s="653"/>
      <c r="F422" s="660"/>
      <c r="G422" s="666"/>
      <c r="H422" s="653"/>
    </row>
    <row r="423" spans="1:8" ht="23.25" customHeight="1">
      <c r="A423" s="653"/>
      <c r="B423" s="660"/>
      <c r="C423" s="664"/>
      <c r="D423" s="666"/>
      <c r="E423" s="653"/>
      <c r="F423" s="660"/>
      <c r="G423" s="666"/>
      <c r="H423" s="653"/>
    </row>
    <row r="424" spans="1:8" ht="23.25" customHeight="1">
      <c r="A424" s="653"/>
      <c r="B424" s="660"/>
      <c r="C424" s="664"/>
      <c r="D424" s="666"/>
      <c r="E424" s="653"/>
      <c r="F424" s="660"/>
      <c r="G424" s="666"/>
      <c r="H424" s="653"/>
    </row>
    <row r="425" spans="1:8" ht="23.25" customHeight="1">
      <c r="A425" s="653"/>
      <c r="B425" s="660"/>
      <c r="C425" s="664"/>
      <c r="D425" s="666"/>
      <c r="E425" s="653"/>
      <c r="F425" s="660"/>
      <c r="G425" s="666"/>
      <c r="H425" s="653"/>
    </row>
    <row r="426" spans="1:8" ht="23.25" customHeight="1">
      <c r="A426" s="653"/>
      <c r="B426" s="660"/>
      <c r="C426" s="664"/>
      <c r="D426" s="666"/>
      <c r="E426" s="653"/>
      <c r="F426" s="660"/>
      <c r="G426" s="666"/>
      <c r="H426" s="653"/>
    </row>
    <row r="427" spans="1:8" ht="23.25" customHeight="1">
      <c r="A427" s="653"/>
      <c r="B427" s="660"/>
      <c r="C427" s="664"/>
      <c r="D427" s="666"/>
      <c r="E427" s="653"/>
      <c r="F427" s="660"/>
      <c r="G427" s="666"/>
      <c r="H427" s="653"/>
    </row>
    <row r="428" spans="1:8" ht="23.25" customHeight="1">
      <c r="A428" s="653"/>
      <c r="B428" s="660"/>
      <c r="C428" s="664"/>
      <c r="D428" s="666"/>
      <c r="E428" s="653"/>
      <c r="F428" s="660"/>
      <c r="G428" s="666"/>
      <c r="H428" s="653"/>
    </row>
    <row r="429" spans="1:8" ht="23.25" customHeight="1">
      <c r="A429" s="653"/>
      <c r="B429" s="660"/>
      <c r="C429" s="664"/>
      <c r="D429" s="666"/>
      <c r="E429" s="653"/>
      <c r="F429" s="660"/>
      <c r="G429" s="666"/>
      <c r="H429" s="653"/>
    </row>
    <row r="430" spans="1:8" ht="23.25" customHeight="1">
      <c r="A430" s="653"/>
      <c r="B430" s="660"/>
      <c r="C430" s="664"/>
      <c r="D430" s="666"/>
      <c r="E430" s="653"/>
      <c r="F430" s="660"/>
      <c r="G430" s="666"/>
      <c r="H430" s="653"/>
    </row>
    <row r="431" spans="1:8" ht="23.25" customHeight="1">
      <c r="A431" s="653"/>
      <c r="B431" s="660"/>
      <c r="C431" s="664"/>
      <c r="D431" s="666"/>
      <c r="E431" s="653"/>
      <c r="F431" s="660"/>
      <c r="G431" s="666"/>
      <c r="H431" s="653"/>
    </row>
    <row r="432" spans="1:8" ht="23.25" customHeight="1">
      <c r="A432" s="653"/>
      <c r="B432" s="660"/>
      <c r="C432" s="664"/>
      <c r="D432" s="666"/>
      <c r="E432" s="653"/>
      <c r="F432" s="660"/>
      <c r="G432" s="666"/>
      <c r="H432" s="653"/>
    </row>
    <row r="433" spans="1:8" ht="23.25" customHeight="1">
      <c r="A433" s="653"/>
      <c r="B433" s="660"/>
      <c r="C433" s="664"/>
      <c r="D433" s="666"/>
      <c r="E433" s="653"/>
      <c r="F433" s="660"/>
      <c r="G433" s="666"/>
      <c r="H433" s="653"/>
    </row>
    <row r="434" spans="1:8" ht="23.25" customHeight="1">
      <c r="A434" s="653"/>
      <c r="B434" s="660"/>
      <c r="C434" s="664"/>
      <c r="D434" s="666"/>
      <c r="E434" s="653"/>
      <c r="F434" s="660"/>
      <c r="G434" s="666"/>
      <c r="H434" s="653"/>
    </row>
    <row r="435" spans="1:8" ht="23.25" customHeight="1">
      <c r="A435" s="653"/>
      <c r="B435" s="660"/>
      <c r="C435" s="664"/>
      <c r="D435" s="666"/>
      <c r="E435" s="653"/>
      <c r="F435" s="660"/>
      <c r="G435" s="666"/>
      <c r="H435" s="653"/>
    </row>
    <row r="436" spans="1:8" ht="23.25" customHeight="1">
      <c r="A436" s="653"/>
      <c r="B436" s="660"/>
      <c r="C436" s="664"/>
      <c r="D436" s="666"/>
      <c r="E436" s="653"/>
      <c r="F436" s="660"/>
      <c r="G436" s="666"/>
      <c r="H436" s="653"/>
    </row>
    <row r="437" spans="1:8" ht="23.25" customHeight="1">
      <c r="A437" s="653"/>
      <c r="B437" s="660"/>
      <c r="C437" s="664"/>
      <c r="D437" s="666"/>
      <c r="E437" s="653"/>
      <c r="F437" s="660"/>
      <c r="G437" s="666"/>
      <c r="H437" s="653"/>
    </row>
    <row r="438" spans="1:8" ht="23.25" customHeight="1">
      <c r="A438" s="653"/>
      <c r="B438" s="660"/>
      <c r="C438" s="664"/>
      <c r="D438" s="666"/>
      <c r="E438" s="653"/>
      <c r="F438" s="660"/>
      <c r="G438" s="666"/>
      <c r="H438" s="653"/>
    </row>
    <row r="439" spans="1:8" ht="23.25" customHeight="1">
      <c r="A439" s="653"/>
      <c r="B439" s="660"/>
      <c r="C439" s="664"/>
      <c r="D439" s="666"/>
      <c r="E439" s="653"/>
      <c r="F439" s="660"/>
      <c r="G439" s="666"/>
      <c r="H439" s="653"/>
    </row>
    <row r="440" spans="1:8" ht="23.25" customHeight="1">
      <c r="A440" s="653"/>
      <c r="B440" s="660"/>
      <c r="C440" s="664"/>
      <c r="D440" s="666"/>
      <c r="E440" s="653"/>
      <c r="F440" s="660"/>
      <c r="G440" s="666"/>
      <c r="H440" s="653"/>
    </row>
    <row r="441" spans="1:8" ht="23.25" customHeight="1">
      <c r="A441" s="653"/>
      <c r="B441" s="660"/>
      <c r="C441" s="664"/>
      <c r="D441" s="666"/>
      <c r="E441" s="653"/>
      <c r="F441" s="660"/>
      <c r="G441" s="666"/>
      <c r="H441" s="653"/>
    </row>
    <row r="442" spans="1:8" ht="23.25" customHeight="1">
      <c r="A442" s="653"/>
      <c r="B442" s="660"/>
      <c r="C442" s="664"/>
      <c r="D442" s="666"/>
      <c r="E442" s="653"/>
      <c r="F442" s="660"/>
      <c r="G442" s="666"/>
      <c r="H442" s="653"/>
    </row>
    <row r="443" spans="1:8" ht="23.25" customHeight="1">
      <c r="A443" s="653"/>
      <c r="B443" s="660"/>
      <c r="C443" s="664"/>
      <c r="D443" s="666"/>
      <c r="E443" s="653"/>
      <c r="F443" s="660"/>
      <c r="G443" s="666"/>
      <c r="H443" s="653"/>
    </row>
    <row r="444" spans="1:8" ht="23.25" customHeight="1">
      <c r="A444" s="653"/>
      <c r="B444" s="660"/>
      <c r="C444" s="664"/>
      <c r="D444" s="666"/>
      <c r="E444" s="653"/>
      <c r="F444" s="660"/>
      <c r="G444" s="666"/>
      <c r="H444" s="653"/>
    </row>
    <row r="445" spans="1:8" ht="23.25" customHeight="1">
      <c r="A445" s="653"/>
      <c r="B445" s="660"/>
      <c r="C445" s="664"/>
      <c r="D445" s="666"/>
      <c r="E445" s="653"/>
      <c r="F445" s="660"/>
      <c r="G445" s="666"/>
      <c r="H445" s="653"/>
    </row>
    <row r="446" spans="1:8" ht="23.25" customHeight="1">
      <c r="A446" s="653"/>
      <c r="B446" s="660"/>
      <c r="C446" s="664"/>
      <c r="D446" s="666"/>
      <c r="E446" s="653"/>
      <c r="F446" s="660"/>
      <c r="G446" s="666"/>
      <c r="H446" s="653"/>
    </row>
    <row r="447" spans="1:8" ht="23.25" customHeight="1">
      <c r="A447" s="653"/>
      <c r="B447" s="660"/>
      <c r="C447" s="664"/>
      <c r="D447" s="666"/>
      <c r="E447" s="653"/>
      <c r="F447" s="660"/>
      <c r="G447" s="666"/>
      <c r="H447" s="653"/>
    </row>
    <row r="448" spans="1:8" ht="23.25" customHeight="1">
      <c r="A448" s="653"/>
      <c r="B448" s="660"/>
      <c r="C448" s="664"/>
      <c r="D448" s="666"/>
      <c r="E448" s="653"/>
      <c r="F448" s="660"/>
      <c r="G448" s="666"/>
      <c r="H448" s="653"/>
    </row>
    <row r="449" spans="1:8" ht="23.25" customHeight="1">
      <c r="A449" s="653"/>
      <c r="B449" s="660"/>
      <c r="C449" s="664"/>
      <c r="D449" s="666"/>
      <c r="E449" s="653"/>
      <c r="F449" s="660"/>
      <c r="G449" s="666"/>
      <c r="H449" s="653"/>
    </row>
    <row r="450" spans="1:8" ht="23.25" customHeight="1">
      <c r="A450" s="653"/>
      <c r="B450" s="660"/>
      <c r="C450" s="664"/>
      <c r="D450" s="666"/>
      <c r="E450" s="653"/>
      <c r="F450" s="660"/>
      <c r="G450" s="666"/>
      <c r="H450" s="653"/>
    </row>
    <row r="451" spans="1:8" ht="23.25" customHeight="1">
      <c r="A451" s="653"/>
      <c r="B451" s="660"/>
      <c r="C451" s="664"/>
      <c r="D451" s="666"/>
      <c r="E451" s="653"/>
      <c r="F451" s="660"/>
      <c r="G451" s="666"/>
      <c r="H451" s="653"/>
    </row>
    <row r="452" spans="1:8" ht="23.25" customHeight="1">
      <c r="A452" s="653"/>
      <c r="B452" s="660"/>
      <c r="C452" s="664"/>
      <c r="D452" s="666"/>
      <c r="E452" s="653"/>
      <c r="F452" s="660"/>
      <c r="G452" s="666"/>
      <c r="H452" s="653"/>
    </row>
    <row r="453" spans="1:8" ht="23.25" customHeight="1">
      <c r="A453" s="653"/>
      <c r="B453" s="660"/>
      <c r="C453" s="664"/>
      <c r="D453" s="666"/>
      <c r="E453" s="653"/>
      <c r="F453" s="660"/>
      <c r="G453" s="666"/>
      <c r="H453" s="653"/>
    </row>
    <row r="454" spans="1:8" ht="23.25" customHeight="1">
      <c r="A454" s="653"/>
      <c r="B454" s="660"/>
      <c r="C454" s="664"/>
      <c r="D454" s="666"/>
      <c r="E454" s="653"/>
      <c r="F454" s="660"/>
      <c r="G454" s="666"/>
      <c r="H454" s="653"/>
    </row>
    <row r="455" spans="1:8" ht="23.25" customHeight="1">
      <c r="A455" s="653"/>
      <c r="B455" s="660"/>
      <c r="C455" s="664"/>
      <c r="D455" s="666"/>
      <c r="E455" s="653"/>
      <c r="F455" s="660"/>
      <c r="G455" s="666"/>
      <c r="H455" s="653"/>
    </row>
    <row r="456" spans="1:8" ht="23.25" customHeight="1">
      <c r="A456" s="653"/>
      <c r="B456" s="660"/>
      <c r="C456" s="664"/>
      <c r="D456" s="666"/>
      <c r="E456" s="653"/>
      <c r="F456" s="660"/>
      <c r="G456" s="666"/>
      <c r="H456" s="653"/>
    </row>
    <row r="457" spans="1:8" ht="23.25" customHeight="1">
      <c r="A457" s="653"/>
      <c r="B457" s="660"/>
      <c r="C457" s="664"/>
      <c r="D457" s="666"/>
      <c r="E457" s="653"/>
      <c r="F457" s="660"/>
      <c r="G457" s="666"/>
      <c r="H457" s="653"/>
    </row>
    <row r="458" spans="1:8" ht="23.25" customHeight="1">
      <c r="A458" s="653"/>
      <c r="B458" s="660"/>
      <c r="C458" s="664"/>
      <c r="D458" s="666"/>
      <c r="E458" s="653"/>
      <c r="F458" s="660"/>
      <c r="G458" s="666"/>
      <c r="H458" s="653"/>
    </row>
    <row r="459" spans="1:8" ht="23.25" customHeight="1">
      <c r="A459" s="653"/>
      <c r="B459" s="660"/>
      <c r="C459" s="664"/>
      <c r="D459" s="666"/>
      <c r="E459" s="653"/>
      <c r="F459" s="660"/>
      <c r="G459" s="666"/>
      <c r="H459" s="653"/>
    </row>
    <row r="460" spans="1:8" ht="23.25" customHeight="1">
      <c r="A460" s="653"/>
      <c r="B460" s="660"/>
      <c r="C460" s="664"/>
      <c r="D460" s="666"/>
      <c r="E460" s="653"/>
      <c r="F460" s="660"/>
      <c r="G460" s="666"/>
      <c r="H460" s="653"/>
    </row>
    <row r="461" spans="1:8" ht="23.25" customHeight="1">
      <c r="A461" s="653"/>
      <c r="B461" s="660"/>
      <c r="C461" s="664"/>
      <c r="D461" s="666"/>
      <c r="E461" s="653"/>
      <c r="F461" s="660"/>
      <c r="G461" s="666"/>
      <c r="H461" s="653"/>
    </row>
    <row r="462" spans="1:8" ht="23.25" customHeight="1">
      <c r="A462" s="653"/>
      <c r="B462" s="660"/>
      <c r="C462" s="664"/>
      <c r="D462" s="666"/>
      <c r="E462" s="653"/>
      <c r="F462" s="660"/>
      <c r="G462" s="666"/>
      <c r="H462" s="653"/>
    </row>
    <row r="463" spans="1:8" ht="23.25" customHeight="1">
      <c r="A463" s="653"/>
      <c r="B463" s="660"/>
      <c r="C463" s="664"/>
      <c r="D463" s="666"/>
      <c r="E463" s="653"/>
      <c r="F463" s="660"/>
      <c r="G463" s="666"/>
      <c r="H463" s="653"/>
    </row>
    <row r="464" spans="1:8" ht="23.25" customHeight="1">
      <c r="A464" s="653"/>
      <c r="B464" s="660"/>
      <c r="C464" s="664"/>
      <c r="D464" s="666"/>
      <c r="E464" s="653"/>
      <c r="F464" s="660"/>
      <c r="G464" s="666"/>
      <c r="H464" s="653"/>
    </row>
    <row r="465" spans="1:8" ht="23.25" customHeight="1">
      <c r="A465" s="653"/>
      <c r="B465" s="660"/>
      <c r="C465" s="664"/>
      <c r="D465" s="666"/>
      <c r="E465" s="653"/>
      <c r="F465" s="660"/>
      <c r="G465" s="666"/>
      <c r="H465" s="653"/>
    </row>
    <row r="466" spans="1:8" ht="23.25" customHeight="1">
      <c r="A466" s="653"/>
      <c r="B466" s="660"/>
      <c r="C466" s="664"/>
      <c r="D466" s="666"/>
      <c r="E466" s="653"/>
      <c r="F466" s="660"/>
      <c r="G466" s="666"/>
      <c r="H466" s="653"/>
    </row>
    <row r="467" spans="1:8" ht="23.25" customHeight="1">
      <c r="A467" s="653"/>
      <c r="B467" s="660"/>
      <c r="C467" s="664"/>
      <c r="D467" s="666"/>
      <c r="E467" s="653"/>
      <c r="F467" s="660"/>
      <c r="G467" s="666"/>
      <c r="H467" s="653"/>
    </row>
    <row r="468" spans="1:8" ht="23.25" customHeight="1">
      <c r="A468" s="653"/>
      <c r="B468" s="660"/>
      <c r="C468" s="664"/>
      <c r="D468" s="666"/>
      <c r="E468" s="653"/>
      <c r="F468" s="660"/>
      <c r="G468" s="666"/>
      <c r="H468" s="653"/>
    </row>
    <row r="469" spans="1:8" ht="23.25" customHeight="1">
      <c r="A469" s="653"/>
      <c r="B469" s="660"/>
      <c r="C469" s="664"/>
      <c r="D469" s="666"/>
      <c r="E469" s="653"/>
      <c r="F469" s="660"/>
      <c r="G469" s="666"/>
      <c r="H469" s="653"/>
    </row>
    <row r="470" spans="1:8" ht="23.25" customHeight="1">
      <c r="A470" s="653"/>
      <c r="B470" s="660"/>
      <c r="C470" s="664"/>
      <c r="D470" s="666"/>
      <c r="E470" s="653"/>
      <c r="F470" s="660"/>
      <c r="G470" s="666"/>
      <c r="H470" s="653"/>
    </row>
    <row r="471" spans="1:8" ht="23.25" customHeight="1">
      <c r="A471" s="653"/>
      <c r="B471" s="660"/>
      <c r="C471" s="664"/>
      <c r="D471" s="666"/>
      <c r="E471" s="653"/>
      <c r="F471" s="660"/>
      <c r="G471" s="666"/>
      <c r="H471" s="653"/>
    </row>
    <row r="472" spans="1:8" ht="23.25" customHeight="1">
      <c r="A472" s="653"/>
      <c r="B472" s="660"/>
      <c r="C472" s="664"/>
      <c r="D472" s="666"/>
      <c r="E472" s="653"/>
      <c r="F472" s="660"/>
      <c r="G472" s="666"/>
      <c r="H472" s="653"/>
    </row>
    <row r="473" spans="1:8" ht="23.25" customHeight="1">
      <c r="A473" s="653"/>
      <c r="B473" s="660"/>
      <c r="C473" s="664"/>
      <c r="D473" s="666"/>
      <c r="E473" s="653"/>
      <c r="F473" s="660"/>
      <c r="G473" s="666"/>
      <c r="H473" s="653"/>
    </row>
    <row r="474" spans="1:8" ht="23.25" customHeight="1">
      <c r="A474" s="653"/>
      <c r="B474" s="660"/>
      <c r="C474" s="664"/>
      <c r="D474" s="666"/>
      <c r="E474" s="653"/>
      <c r="F474" s="660"/>
      <c r="G474" s="666"/>
      <c r="H474" s="653"/>
    </row>
    <row r="475" spans="1:8" ht="23.25" customHeight="1">
      <c r="A475" s="653"/>
      <c r="B475" s="660"/>
      <c r="C475" s="664"/>
      <c r="D475" s="666"/>
      <c r="E475" s="653"/>
      <c r="F475" s="660"/>
      <c r="G475" s="666"/>
      <c r="H475" s="653"/>
    </row>
    <row r="476" spans="1:8" ht="23.25" customHeight="1">
      <c r="A476" s="653"/>
      <c r="B476" s="660"/>
      <c r="C476" s="664"/>
      <c r="D476" s="666"/>
      <c r="E476" s="653"/>
      <c r="F476" s="660"/>
      <c r="G476" s="666"/>
      <c r="H476" s="653"/>
    </row>
    <row r="477" spans="1:8" ht="23.25" customHeight="1">
      <c r="A477" s="653"/>
      <c r="B477" s="660"/>
      <c r="C477" s="664"/>
      <c r="D477" s="666"/>
      <c r="E477" s="653"/>
      <c r="F477" s="660"/>
      <c r="G477" s="666"/>
      <c r="H477" s="653"/>
    </row>
    <row r="478" spans="1:8" ht="23.25" customHeight="1">
      <c r="A478" s="653"/>
      <c r="B478" s="660"/>
      <c r="C478" s="664"/>
      <c r="D478" s="666"/>
      <c r="E478" s="653"/>
      <c r="F478" s="660"/>
      <c r="G478" s="666"/>
      <c r="H478" s="653"/>
    </row>
    <row r="479" spans="1:8" ht="23.25" customHeight="1">
      <c r="A479" s="653"/>
      <c r="B479" s="660"/>
      <c r="C479" s="664"/>
      <c r="D479" s="666"/>
      <c r="E479" s="653"/>
      <c r="F479" s="660"/>
      <c r="G479" s="666"/>
      <c r="H479" s="653"/>
    </row>
    <row r="480" spans="1:8" ht="23.25" customHeight="1">
      <c r="A480" s="653"/>
      <c r="B480" s="660"/>
      <c r="C480" s="664"/>
      <c r="D480" s="666"/>
      <c r="E480" s="653"/>
      <c r="F480" s="660"/>
      <c r="G480" s="666"/>
      <c r="H480" s="653"/>
    </row>
    <row r="481" spans="1:8" ht="23.25" customHeight="1">
      <c r="A481" s="653"/>
      <c r="B481" s="660"/>
      <c r="C481" s="664"/>
      <c r="D481" s="666"/>
      <c r="E481" s="653"/>
      <c r="F481" s="660"/>
      <c r="G481" s="666"/>
      <c r="H481" s="653"/>
    </row>
    <row r="482" spans="1:8" ht="23.25" customHeight="1">
      <c r="A482" s="653"/>
      <c r="B482" s="660"/>
      <c r="C482" s="664"/>
      <c r="D482" s="666"/>
      <c r="E482" s="653"/>
      <c r="F482" s="660"/>
      <c r="G482" s="666"/>
      <c r="H482" s="653"/>
    </row>
    <row r="483" spans="1:8" ht="23.25" customHeight="1">
      <c r="A483" s="653"/>
      <c r="B483" s="660"/>
      <c r="C483" s="664"/>
      <c r="D483" s="666"/>
      <c r="E483" s="653"/>
      <c r="F483" s="660"/>
      <c r="G483" s="666"/>
      <c r="H483" s="653"/>
    </row>
    <row r="484" spans="1:8" ht="23.25" customHeight="1">
      <c r="A484" s="653"/>
      <c r="B484" s="660"/>
      <c r="C484" s="664"/>
      <c r="D484" s="666"/>
      <c r="E484" s="653"/>
      <c r="F484" s="660"/>
      <c r="G484" s="666"/>
      <c r="H484" s="653"/>
    </row>
    <row r="485" spans="1:8" ht="23.25" customHeight="1">
      <c r="A485" s="653"/>
      <c r="B485" s="660"/>
      <c r="C485" s="664"/>
      <c r="D485" s="666"/>
      <c r="E485" s="653"/>
      <c r="F485" s="660"/>
      <c r="G485" s="666"/>
      <c r="H485" s="653"/>
    </row>
    <row r="486" spans="1:8" ht="23.25" customHeight="1">
      <c r="A486" s="653"/>
      <c r="B486" s="660"/>
      <c r="C486" s="664"/>
      <c r="D486" s="666"/>
      <c r="E486" s="653"/>
      <c r="F486" s="660"/>
      <c r="G486" s="666"/>
      <c r="H486" s="653"/>
    </row>
    <row r="487" spans="1:8" ht="23.25" customHeight="1">
      <c r="A487" s="653"/>
      <c r="B487" s="660"/>
      <c r="C487" s="664"/>
      <c r="D487" s="666"/>
      <c r="E487" s="653"/>
      <c r="F487" s="660"/>
      <c r="G487" s="666"/>
      <c r="H487" s="653"/>
    </row>
    <row r="488" spans="1:8" ht="23.25" customHeight="1">
      <c r="A488" s="653"/>
      <c r="B488" s="660"/>
      <c r="C488" s="664"/>
      <c r="D488" s="666"/>
      <c r="E488" s="653"/>
      <c r="F488" s="660"/>
      <c r="G488" s="666"/>
      <c r="H488" s="653"/>
    </row>
    <row r="489" spans="1:8" ht="23.25" customHeight="1">
      <c r="A489" s="653"/>
      <c r="B489" s="660"/>
      <c r="C489" s="664"/>
      <c r="D489" s="666"/>
      <c r="E489" s="653"/>
      <c r="F489" s="660"/>
      <c r="G489" s="666"/>
      <c r="H489" s="653"/>
    </row>
    <row r="490" spans="1:8" ht="23.25" customHeight="1">
      <c r="A490" s="653"/>
      <c r="B490" s="660"/>
      <c r="C490" s="664"/>
      <c r="D490" s="666"/>
      <c r="E490" s="653"/>
      <c r="F490" s="660"/>
      <c r="G490" s="666"/>
      <c r="H490" s="653"/>
    </row>
    <row r="491" spans="1:8" ht="23.25" customHeight="1">
      <c r="A491" s="653"/>
      <c r="B491" s="660"/>
      <c r="C491" s="664"/>
      <c r="D491" s="666"/>
      <c r="E491" s="653"/>
      <c r="F491" s="660"/>
      <c r="G491" s="666"/>
      <c r="H491" s="653"/>
    </row>
    <row r="492" spans="1:8" ht="23.25" customHeight="1">
      <c r="A492" s="653"/>
      <c r="B492" s="660"/>
      <c r="C492" s="664"/>
      <c r="D492" s="666"/>
      <c r="E492" s="653"/>
      <c r="F492" s="660"/>
      <c r="G492" s="666"/>
      <c r="H492" s="653"/>
    </row>
    <row r="493" spans="1:8" ht="23.25" customHeight="1">
      <c r="A493" s="653"/>
      <c r="B493" s="660"/>
      <c r="C493" s="664"/>
      <c r="D493" s="666"/>
      <c r="E493" s="653"/>
      <c r="F493" s="660"/>
      <c r="G493" s="666"/>
      <c r="H493" s="653"/>
    </row>
    <row r="494" spans="1:8" ht="23.25" customHeight="1">
      <c r="A494" s="653"/>
      <c r="B494" s="660"/>
      <c r="C494" s="664"/>
      <c r="D494" s="666"/>
      <c r="E494" s="653"/>
      <c r="F494" s="660"/>
      <c r="G494" s="666"/>
      <c r="H494" s="653"/>
    </row>
    <row r="495" spans="1:8" ht="23.25" customHeight="1">
      <c r="A495" s="653"/>
      <c r="B495" s="660"/>
      <c r="C495" s="664"/>
      <c r="D495" s="666"/>
      <c r="E495" s="653"/>
      <c r="F495" s="660"/>
      <c r="G495" s="666"/>
      <c r="H495" s="653"/>
    </row>
    <row r="496" spans="1:8" ht="23.25" customHeight="1">
      <c r="A496" s="653"/>
      <c r="B496" s="660"/>
      <c r="C496" s="664"/>
      <c r="D496" s="666"/>
      <c r="E496" s="653"/>
      <c r="F496" s="660"/>
      <c r="G496" s="666"/>
      <c r="H496" s="653"/>
    </row>
    <row r="497" spans="1:8" ht="23.25" customHeight="1">
      <c r="A497" s="653"/>
      <c r="B497" s="660"/>
      <c r="C497" s="664"/>
      <c r="D497" s="666"/>
      <c r="E497" s="653"/>
      <c r="F497" s="660"/>
      <c r="G497" s="666"/>
      <c r="H497" s="653"/>
    </row>
    <row r="498" spans="1:8" ht="23.25" customHeight="1">
      <c r="A498" s="653"/>
      <c r="B498" s="660"/>
      <c r="C498" s="664"/>
      <c r="D498" s="666"/>
      <c r="E498" s="653"/>
      <c r="F498" s="660"/>
      <c r="G498" s="666"/>
      <c r="H498" s="653"/>
    </row>
    <row r="499" spans="1:8" ht="23.25" customHeight="1">
      <c r="A499" s="653"/>
      <c r="B499" s="660"/>
      <c r="C499" s="664"/>
      <c r="D499" s="666"/>
      <c r="E499" s="653"/>
      <c r="F499" s="660"/>
      <c r="G499" s="666"/>
      <c r="H499" s="653"/>
    </row>
  </sheetData>
  <mergeCells count="1001">
    <mergeCell ref="A1:H1"/>
    <mergeCell ref="A2:B2"/>
    <mergeCell ref="E2:F2"/>
    <mergeCell ref="C3:E3"/>
    <mergeCell ref="D4:E4"/>
    <mergeCell ref="A5:B5"/>
    <mergeCell ref="D5:E5"/>
    <mergeCell ref="F5:G5"/>
    <mergeCell ref="A6:B6"/>
    <mergeCell ref="D6:E6"/>
    <mergeCell ref="F6:G6"/>
    <mergeCell ref="A7:B7"/>
    <mergeCell ref="D7:E7"/>
    <mergeCell ref="F7:G7"/>
    <mergeCell ref="A8:B8"/>
    <mergeCell ref="D8:E8"/>
    <mergeCell ref="F8:G8"/>
    <mergeCell ref="A9:B9"/>
    <mergeCell ref="D9:E9"/>
    <mergeCell ref="F9:G9"/>
    <mergeCell ref="A10:H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A24:H24"/>
    <mergeCell ref="B25:D25"/>
    <mergeCell ref="F25:G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B56:D56"/>
    <mergeCell ref="F56:G56"/>
    <mergeCell ref="B57:D57"/>
    <mergeCell ref="F57:G57"/>
    <mergeCell ref="B58:D58"/>
    <mergeCell ref="F58:G58"/>
    <mergeCell ref="B59:D59"/>
    <mergeCell ref="F59:G59"/>
    <mergeCell ref="B60:D60"/>
    <mergeCell ref="F60:G60"/>
    <mergeCell ref="B61:D61"/>
    <mergeCell ref="F61:G61"/>
    <mergeCell ref="B62:D62"/>
    <mergeCell ref="F62:G62"/>
    <mergeCell ref="B63:D63"/>
    <mergeCell ref="F63:G63"/>
    <mergeCell ref="B64:D64"/>
    <mergeCell ref="F64:G64"/>
    <mergeCell ref="B65:D65"/>
    <mergeCell ref="F65:G65"/>
    <mergeCell ref="B66:D66"/>
    <mergeCell ref="F66:G66"/>
    <mergeCell ref="B67:D67"/>
    <mergeCell ref="F67:G67"/>
    <mergeCell ref="B68:D68"/>
    <mergeCell ref="F68:G68"/>
    <mergeCell ref="B69:D69"/>
    <mergeCell ref="F69:G69"/>
    <mergeCell ref="B70:D70"/>
    <mergeCell ref="F70:G70"/>
    <mergeCell ref="B71:D71"/>
    <mergeCell ref="F71:G71"/>
    <mergeCell ref="B72:D72"/>
    <mergeCell ref="F72:G72"/>
    <mergeCell ref="B73:D73"/>
    <mergeCell ref="F73:G73"/>
    <mergeCell ref="B74:D74"/>
    <mergeCell ref="F74:G74"/>
    <mergeCell ref="B75:D75"/>
    <mergeCell ref="F75:G75"/>
    <mergeCell ref="B76:D76"/>
    <mergeCell ref="F76:G76"/>
    <mergeCell ref="B77:D77"/>
    <mergeCell ref="F77:G77"/>
    <mergeCell ref="B78:D78"/>
    <mergeCell ref="F78:G78"/>
    <mergeCell ref="B79:D79"/>
    <mergeCell ref="F79:G79"/>
    <mergeCell ref="B80:D80"/>
    <mergeCell ref="F80:G80"/>
    <mergeCell ref="B81:D81"/>
    <mergeCell ref="F81:G81"/>
    <mergeCell ref="B82:D82"/>
    <mergeCell ref="F82:G82"/>
    <mergeCell ref="B83:D83"/>
    <mergeCell ref="F83:G83"/>
    <mergeCell ref="B84:D84"/>
    <mergeCell ref="F84:G84"/>
    <mergeCell ref="B85:D85"/>
    <mergeCell ref="F85:G85"/>
    <mergeCell ref="B86:D86"/>
    <mergeCell ref="F86:G86"/>
    <mergeCell ref="B87:D87"/>
    <mergeCell ref="F87:G87"/>
    <mergeCell ref="B88:D88"/>
    <mergeCell ref="F88:G88"/>
    <mergeCell ref="B89:D89"/>
    <mergeCell ref="F89:G89"/>
    <mergeCell ref="B90:D90"/>
    <mergeCell ref="F90:G90"/>
    <mergeCell ref="B91:D91"/>
    <mergeCell ref="F91:G91"/>
    <mergeCell ref="B92:D92"/>
    <mergeCell ref="F92:G92"/>
    <mergeCell ref="B93:D93"/>
    <mergeCell ref="F93:G93"/>
    <mergeCell ref="B94:D94"/>
    <mergeCell ref="F94:G94"/>
    <mergeCell ref="B95:D95"/>
    <mergeCell ref="F95:G95"/>
    <mergeCell ref="B96:D96"/>
    <mergeCell ref="F96:G96"/>
    <mergeCell ref="B97:D97"/>
    <mergeCell ref="F97:G97"/>
    <mergeCell ref="B98:D98"/>
    <mergeCell ref="F98:G98"/>
    <mergeCell ref="B99:D99"/>
    <mergeCell ref="F99:G99"/>
    <mergeCell ref="B100:D100"/>
    <mergeCell ref="F100:G100"/>
    <mergeCell ref="B101:D101"/>
    <mergeCell ref="F101:G101"/>
    <mergeCell ref="B102:D102"/>
    <mergeCell ref="F102:G102"/>
    <mergeCell ref="B103:D103"/>
    <mergeCell ref="F103:G103"/>
    <mergeCell ref="B104:D104"/>
    <mergeCell ref="F104:G104"/>
    <mergeCell ref="B105:D105"/>
    <mergeCell ref="F105:G105"/>
    <mergeCell ref="B106:D106"/>
    <mergeCell ref="F106:G106"/>
    <mergeCell ref="B107:D107"/>
    <mergeCell ref="F107:G107"/>
    <mergeCell ref="B108:D108"/>
    <mergeCell ref="F108:G108"/>
    <mergeCell ref="B109:D109"/>
    <mergeCell ref="F109:G109"/>
    <mergeCell ref="B110:D110"/>
    <mergeCell ref="F110:G110"/>
    <mergeCell ref="B111:D111"/>
    <mergeCell ref="F111:G111"/>
    <mergeCell ref="B112:D112"/>
    <mergeCell ref="F112:G112"/>
    <mergeCell ref="B113:D113"/>
    <mergeCell ref="F113:G113"/>
    <mergeCell ref="B114:D114"/>
    <mergeCell ref="F114:G114"/>
    <mergeCell ref="B115:D115"/>
    <mergeCell ref="F115:G115"/>
    <mergeCell ref="B116:D116"/>
    <mergeCell ref="F116:G116"/>
    <mergeCell ref="B117:D117"/>
    <mergeCell ref="F117:G117"/>
    <mergeCell ref="B118:D118"/>
    <mergeCell ref="F118:G118"/>
    <mergeCell ref="B119:D119"/>
    <mergeCell ref="F119:G119"/>
    <mergeCell ref="B120:D120"/>
    <mergeCell ref="F120:G120"/>
    <mergeCell ref="B121:D121"/>
    <mergeCell ref="F121:G121"/>
    <mergeCell ref="B122:D122"/>
    <mergeCell ref="F122:G122"/>
    <mergeCell ref="B123:D123"/>
    <mergeCell ref="F123:G123"/>
    <mergeCell ref="B124:D124"/>
    <mergeCell ref="F124:G124"/>
    <mergeCell ref="B125:D125"/>
    <mergeCell ref="F125:G125"/>
    <mergeCell ref="B126:D126"/>
    <mergeCell ref="F126:G126"/>
    <mergeCell ref="B127:D127"/>
    <mergeCell ref="F127:G127"/>
    <mergeCell ref="B128:D128"/>
    <mergeCell ref="F128:G128"/>
    <mergeCell ref="B129:D129"/>
    <mergeCell ref="F129:G129"/>
    <mergeCell ref="B130:D130"/>
    <mergeCell ref="F130:G130"/>
    <mergeCell ref="B131:D131"/>
    <mergeCell ref="F131:G131"/>
    <mergeCell ref="B132:D132"/>
    <mergeCell ref="F132:G132"/>
    <mergeCell ref="B133:D133"/>
    <mergeCell ref="F133:G133"/>
    <mergeCell ref="B134:D134"/>
    <mergeCell ref="F134:G134"/>
    <mergeCell ref="B135:D135"/>
    <mergeCell ref="F135:G135"/>
    <mergeCell ref="B136:D136"/>
    <mergeCell ref="F136:G136"/>
    <mergeCell ref="B137:D137"/>
    <mergeCell ref="F137:G137"/>
    <mergeCell ref="B138:D138"/>
    <mergeCell ref="F138:G138"/>
    <mergeCell ref="B139:D139"/>
    <mergeCell ref="F139:G139"/>
    <mergeCell ref="B140:D140"/>
    <mergeCell ref="F140:G140"/>
    <mergeCell ref="B141:D141"/>
    <mergeCell ref="F141:G141"/>
    <mergeCell ref="B142:D142"/>
    <mergeCell ref="F142:G142"/>
    <mergeCell ref="B143:D143"/>
    <mergeCell ref="F143:G143"/>
    <mergeCell ref="B144:D144"/>
    <mergeCell ref="F144:G144"/>
    <mergeCell ref="B145:D145"/>
    <mergeCell ref="F145:G145"/>
    <mergeCell ref="B146:D146"/>
    <mergeCell ref="F146:G146"/>
    <mergeCell ref="B147:D147"/>
    <mergeCell ref="F147:G147"/>
    <mergeCell ref="B148:D148"/>
    <mergeCell ref="F148:G148"/>
    <mergeCell ref="B149:D149"/>
    <mergeCell ref="F149:G149"/>
    <mergeCell ref="B150:D150"/>
    <mergeCell ref="F150:G150"/>
    <mergeCell ref="B151:D151"/>
    <mergeCell ref="F151:G151"/>
    <mergeCell ref="B152:D152"/>
    <mergeCell ref="F152:G152"/>
    <mergeCell ref="B153:D153"/>
    <mergeCell ref="F153:G153"/>
    <mergeCell ref="B154:D154"/>
    <mergeCell ref="F154:G154"/>
    <mergeCell ref="B155:D155"/>
    <mergeCell ref="F155:G155"/>
    <mergeCell ref="B156:D156"/>
    <mergeCell ref="F156:G156"/>
    <mergeCell ref="B157:D157"/>
    <mergeCell ref="F157:G157"/>
    <mergeCell ref="B158:D158"/>
    <mergeCell ref="F158:G158"/>
    <mergeCell ref="B159:D159"/>
    <mergeCell ref="F159:G159"/>
    <mergeCell ref="B160:D160"/>
    <mergeCell ref="F160:G160"/>
    <mergeCell ref="B161:D161"/>
    <mergeCell ref="F161:G161"/>
    <mergeCell ref="B162:D162"/>
    <mergeCell ref="F162:G162"/>
    <mergeCell ref="B163:D163"/>
    <mergeCell ref="F163:G163"/>
    <mergeCell ref="B164:D164"/>
    <mergeCell ref="F164:G164"/>
    <mergeCell ref="B165:D165"/>
    <mergeCell ref="F165:G165"/>
    <mergeCell ref="B166:D166"/>
    <mergeCell ref="F166:G166"/>
    <mergeCell ref="B167:D167"/>
    <mergeCell ref="F167:G167"/>
    <mergeCell ref="B168:D168"/>
    <mergeCell ref="F168:G168"/>
    <mergeCell ref="B169:D169"/>
    <mergeCell ref="F169:G169"/>
    <mergeCell ref="B170:D170"/>
    <mergeCell ref="F170:G170"/>
    <mergeCell ref="B171:D171"/>
    <mergeCell ref="F171:G171"/>
    <mergeCell ref="B172:D172"/>
    <mergeCell ref="F172:G172"/>
    <mergeCell ref="B173:D173"/>
    <mergeCell ref="F173:G173"/>
    <mergeCell ref="B174:D174"/>
    <mergeCell ref="F174:G174"/>
    <mergeCell ref="B175:D175"/>
    <mergeCell ref="F175:G175"/>
    <mergeCell ref="B176:D176"/>
    <mergeCell ref="F176:G176"/>
    <mergeCell ref="B177:D177"/>
    <mergeCell ref="F177:G177"/>
    <mergeCell ref="B178:D178"/>
    <mergeCell ref="F178:G178"/>
    <mergeCell ref="B179:D179"/>
    <mergeCell ref="F179:G179"/>
    <mergeCell ref="B180:D180"/>
    <mergeCell ref="F180:G180"/>
    <mergeCell ref="B181:D181"/>
    <mergeCell ref="F181:G181"/>
    <mergeCell ref="B182:D182"/>
    <mergeCell ref="F182:G182"/>
    <mergeCell ref="B183:D183"/>
    <mergeCell ref="F183:G183"/>
    <mergeCell ref="B184:D184"/>
    <mergeCell ref="F184:G184"/>
    <mergeCell ref="B185:D185"/>
    <mergeCell ref="F185:G185"/>
    <mergeCell ref="B186:D186"/>
    <mergeCell ref="F186:G186"/>
    <mergeCell ref="B187:D187"/>
    <mergeCell ref="F187:G187"/>
    <mergeCell ref="B188:D188"/>
    <mergeCell ref="F188:G188"/>
    <mergeCell ref="B189:D189"/>
    <mergeCell ref="F189:G189"/>
    <mergeCell ref="B190:D190"/>
    <mergeCell ref="F190:G190"/>
    <mergeCell ref="B191:D191"/>
    <mergeCell ref="F191:G191"/>
    <mergeCell ref="B192:D192"/>
    <mergeCell ref="F192:G192"/>
    <mergeCell ref="B193:D193"/>
    <mergeCell ref="F193:G193"/>
    <mergeCell ref="B194:D194"/>
    <mergeCell ref="F194:G194"/>
    <mergeCell ref="B195:D195"/>
    <mergeCell ref="F195:G195"/>
    <mergeCell ref="B196:D196"/>
    <mergeCell ref="F196:G196"/>
    <mergeCell ref="B197:D197"/>
    <mergeCell ref="F197:G197"/>
    <mergeCell ref="B198:D198"/>
    <mergeCell ref="F198:G198"/>
    <mergeCell ref="B199:D199"/>
    <mergeCell ref="F199:G199"/>
    <mergeCell ref="B200:D200"/>
    <mergeCell ref="F200:G200"/>
    <mergeCell ref="B201:D201"/>
    <mergeCell ref="F201:G201"/>
    <mergeCell ref="B202:D202"/>
    <mergeCell ref="F202:G202"/>
    <mergeCell ref="B203:D203"/>
    <mergeCell ref="F203:G203"/>
    <mergeCell ref="B204:D204"/>
    <mergeCell ref="F204:G204"/>
    <mergeCell ref="B205:D205"/>
    <mergeCell ref="F205:G205"/>
    <mergeCell ref="B206:D206"/>
    <mergeCell ref="F206:G206"/>
    <mergeCell ref="B207:D207"/>
    <mergeCell ref="F207:G207"/>
    <mergeCell ref="B208:D208"/>
    <mergeCell ref="F208:G208"/>
    <mergeCell ref="B209:D209"/>
    <mergeCell ref="F209:G209"/>
    <mergeCell ref="B210:D210"/>
    <mergeCell ref="F210:G210"/>
    <mergeCell ref="B211:D211"/>
    <mergeCell ref="F211:G211"/>
    <mergeCell ref="B212:D212"/>
    <mergeCell ref="F212:G212"/>
    <mergeCell ref="B213:D213"/>
    <mergeCell ref="F213:G213"/>
    <mergeCell ref="B214:D214"/>
    <mergeCell ref="F214:G214"/>
    <mergeCell ref="B215:D215"/>
    <mergeCell ref="F215:G215"/>
    <mergeCell ref="B216:D216"/>
    <mergeCell ref="F216:G216"/>
    <mergeCell ref="B217:D217"/>
    <mergeCell ref="F217:G217"/>
    <mergeCell ref="B218:D218"/>
    <mergeCell ref="F218:G218"/>
    <mergeCell ref="B219:D219"/>
    <mergeCell ref="F219:G219"/>
    <mergeCell ref="B220:D220"/>
    <mergeCell ref="F220:G220"/>
    <mergeCell ref="B221:D221"/>
    <mergeCell ref="F221:G221"/>
    <mergeCell ref="B222:D222"/>
    <mergeCell ref="F222:G222"/>
    <mergeCell ref="B223:D223"/>
    <mergeCell ref="F223:G223"/>
    <mergeCell ref="B224:D224"/>
    <mergeCell ref="F224:G224"/>
    <mergeCell ref="B225:D225"/>
    <mergeCell ref="F225:G225"/>
    <mergeCell ref="B226:D226"/>
    <mergeCell ref="F226:G226"/>
    <mergeCell ref="B227:D227"/>
    <mergeCell ref="F227:G227"/>
    <mergeCell ref="B228:D228"/>
    <mergeCell ref="F228:G228"/>
    <mergeCell ref="B229:D229"/>
    <mergeCell ref="F229:G229"/>
    <mergeCell ref="B230:D230"/>
    <mergeCell ref="F230:G230"/>
    <mergeCell ref="B231:D231"/>
    <mergeCell ref="F231:G231"/>
    <mergeCell ref="B232:D232"/>
    <mergeCell ref="F232:G232"/>
    <mergeCell ref="B233:D233"/>
    <mergeCell ref="F233:G233"/>
    <mergeCell ref="B234:D234"/>
    <mergeCell ref="F234:G234"/>
    <mergeCell ref="B235:D235"/>
    <mergeCell ref="F235:G235"/>
    <mergeCell ref="B236:D236"/>
    <mergeCell ref="F236:G236"/>
    <mergeCell ref="B237:D237"/>
    <mergeCell ref="F237:G237"/>
    <mergeCell ref="B238:D238"/>
    <mergeCell ref="F238:G238"/>
    <mergeCell ref="B239:D239"/>
    <mergeCell ref="F239:G239"/>
    <mergeCell ref="B240:D240"/>
    <mergeCell ref="F240:G240"/>
    <mergeCell ref="B241:D241"/>
    <mergeCell ref="F241:G241"/>
    <mergeCell ref="B242:D242"/>
    <mergeCell ref="F242:G242"/>
    <mergeCell ref="B243:D243"/>
    <mergeCell ref="F243:G243"/>
    <mergeCell ref="B244:D244"/>
    <mergeCell ref="F244:G244"/>
    <mergeCell ref="B245:D245"/>
    <mergeCell ref="F245:G245"/>
    <mergeCell ref="B246:D246"/>
    <mergeCell ref="F246:G246"/>
    <mergeCell ref="B247:D247"/>
    <mergeCell ref="F247:G247"/>
    <mergeCell ref="B248:D248"/>
    <mergeCell ref="F248:G248"/>
    <mergeCell ref="B249:D249"/>
    <mergeCell ref="F249:G249"/>
    <mergeCell ref="B250:D250"/>
    <mergeCell ref="F250:G250"/>
    <mergeCell ref="B251:D251"/>
    <mergeCell ref="F251:G251"/>
    <mergeCell ref="B252:D252"/>
    <mergeCell ref="F252:G252"/>
    <mergeCell ref="B253:D253"/>
    <mergeCell ref="F253:G253"/>
    <mergeCell ref="B254:D254"/>
    <mergeCell ref="F254:G254"/>
    <mergeCell ref="B255:D255"/>
    <mergeCell ref="F255:G255"/>
    <mergeCell ref="B256:D256"/>
    <mergeCell ref="F256:G256"/>
    <mergeCell ref="B257:D257"/>
    <mergeCell ref="F257:G257"/>
    <mergeCell ref="B258:D258"/>
    <mergeCell ref="F258:G258"/>
    <mergeCell ref="B259:D259"/>
    <mergeCell ref="F259:G259"/>
    <mergeCell ref="B260:D260"/>
    <mergeCell ref="F260:G260"/>
    <mergeCell ref="B261:D261"/>
    <mergeCell ref="F261:G261"/>
    <mergeCell ref="B262:D262"/>
    <mergeCell ref="F262:G262"/>
    <mergeCell ref="B263:D263"/>
    <mergeCell ref="F263:G263"/>
    <mergeCell ref="B264:D264"/>
    <mergeCell ref="F264:G264"/>
    <mergeCell ref="B265:D265"/>
    <mergeCell ref="F265:G265"/>
    <mergeCell ref="B266:D266"/>
    <mergeCell ref="F266:G266"/>
    <mergeCell ref="B267:D267"/>
    <mergeCell ref="F267:G267"/>
    <mergeCell ref="B268:D268"/>
    <mergeCell ref="F268:G268"/>
    <mergeCell ref="B269:D269"/>
    <mergeCell ref="F269:G269"/>
    <mergeCell ref="B270:D270"/>
    <mergeCell ref="F270:G270"/>
    <mergeCell ref="B271:D271"/>
    <mergeCell ref="F271:G271"/>
    <mergeCell ref="B272:D272"/>
    <mergeCell ref="F272:G272"/>
    <mergeCell ref="B273:D273"/>
    <mergeCell ref="F273:G273"/>
    <mergeCell ref="B274:D274"/>
    <mergeCell ref="F274:G274"/>
    <mergeCell ref="B275:D275"/>
    <mergeCell ref="F275:G275"/>
    <mergeCell ref="B276:D276"/>
    <mergeCell ref="F276:G276"/>
    <mergeCell ref="B277:D277"/>
    <mergeCell ref="F277:G277"/>
    <mergeCell ref="B278:D278"/>
    <mergeCell ref="F278:G278"/>
    <mergeCell ref="B279:D279"/>
    <mergeCell ref="F279:G279"/>
    <mergeCell ref="B280:D280"/>
    <mergeCell ref="F280:G280"/>
    <mergeCell ref="B281:D281"/>
    <mergeCell ref="F281:G281"/>
    <mergeCell ref="B282:D282"/>
    <mergeCell ref="F282:G282"/>
    <mergeCell ref="B283:D283"/>
    <mergeCell ref="F283:G283"/>
    <mergeCell ref="B284:D284"/>
    <mergeCell ref="F284:G284"/>
    <mergeCell ref="B285:D285"/>
    <mergeCell ref="F285:G285"/>
    <mergeCell ref="B286:D286"/>
    <mergeCell ref="F286:G286"/>
    <mergeCell ref="B287:D287"/>
    <mergeCell ref="F287:G287"/>
    <mergeCell ref="B288:D288"/>
    <mergeCell ref="F288:G288"/>
    <mergeCell ref="B289:D289"/>
    <mergeCell ref="F289:G289"/>
    <mergeCell ref="B290:D290"/>
    <mergeCell ref="F290:G290"/>
    <mergeCell ref="B291:D291"/>
    <mergeCell ref="F291:G291"/>
    <mergeCell ref="B292:D292"/>
    <mergeCell ref="F292:G292"/>
    <mergeCell ref="B293:D293"/>
    <mergeCell ref="F293:G293"/>
    <mergeCell ref="B294:D294"/>
    <mergeCell ref="F294:G294"/>
    <mergeCell ref="B295:D295"/>
    <mergeCell ref="F295:G295"/>
    <mergeCell ref="B296:D296"/>
    <mergeCell ref="F296:G296"/>
    <mergeCell ref="B297:D297"/>
    <mergeCell ref="F297:G297"/>
    <mergeCell ref="B298:D298"/>
    <mergeCell ref="F298:G298"/>
    <mergeCell ref="B299:D299"/>
    <mergeCell ref="F299:G299"/>
    <mergeCell ref="B300:D300"/>
    <mergeCell ref="F300:G300"/>
    <mergeCell ref="B301:D301"/>
    <mergeCell ref="F301:G301"/>
    <mergeCell ref="B302:D302"/>
    <mergeCell ref="F302:G302"/>
    <mergeCell ref="B303:D303"/>
    <mergeCell ref="F303:G303"/>
    <mergeCell ref="B304:D304"/>
    <mergeCell ref="F304:G304"/>
    <mergeCell ref="B305:D305"/>
    <mergeCell ref="F305:G305"/>
    <mergeCell ref="B306:D306"/>
    <mergeCell ref="F306:G306"/>
    <mergeCell ref="B307:D307"/>
    <mergeCell ref="F307:G307"/>
    <mergeCell ref="B308:D308"/>
    <mergeCell ref="F308:G308"/>
    <mergeCell ref="B309:D309"/>
    <mergeCell ref="F309:G309"/>
    <mergeCell ref="B310:D310"/>
    <mergeCell ref="F310:G310"/>
    <mergeCell ref="B311:D311"/>
    <mergeCell ref="F311:G311"/>
    <mergeCell ref="B312:D312"/>
    <mergeCell ref="F312:G312"/>
    <mergeCell ref="B313:D313"/>
    <mergeCell ref="F313:G313"/>
    <mergeCell ref="B314:D314"/>
    <mergeCell ref="F314:G314"/>
    <mergeCell ref="B315:D315"/>
    <mergeCell ref="F315:G315"/>
    <mergeCell ref="B316:D316"/>
    <mergeCell ref="F316:G316"/>
    <mergeCell ref="B317:D317"/>
    <mergeCell ref="F317:G317"/>
    <mergeCell ref="B318:D318"/>
    <mergeCell ref="F318:G318"/>
    <mergeCell ref="B319:D319"/>
    <mergeCell ref="F319:G319"/>
    <mergeCell ref="B320:D320"/>
    <mergeCell ref="F320:G320"/>
    <mergeCell ref="B321:D321"/>
    <mergeCell ref="F321:G321"/>
    <mergeCell ref="B322:D322"/>
    <mergeCell ref="F322:G322"/>
    <mergeCell ref="B323:D323"/>
    <mergeCell ref="F323:G323"/>
    <mergeCell ref="B324:D324"/>
    <mergeCell ref="F324:G324"/>
    <mergeCell ref="B325:D325"/>
    <mergeCell ref="F325:G325"/>
    <mergeCell ref="B326:D326"/>
    <mergeCell ref="F326:G326"/>
    <mergeCell ref="B327:D327"/>
    <mergeCell ref="F327:G327"/>
    <mergeCell ref="B328:D328"/>
    <mergeCell ref="F328:G328"/>
    <mergeCell ref="B329:D329"/>
    <mergeCell ref="F329:G329"/>
    <mergeCell ref="B330:D330"/>
    <mergeCell ref="F330:G330"/>
    <mergeCell ref="B331:D331"/>
    <mergeCell ref="F331:G331"/>
    <mergeCell ref="B332:D332"/>
    <mergeCell ref="F332:G332"/>
    <mergeCell ref="B333:D333"/>
    <mergeCell ref="F333:G333"/>
    <mergeCell ref="B334:D334"/>
    <mergeCell ref="F334:G334"/>
    <mergeCell ref="B335:D335"/>
    <mergeCell ref="F335:G335"/>
    <mergeCell ref="B336:D336"/>
    <mergeCell ref="F336:G336"/>
    <mergeCell ref="B337:D337"/>
    <mergeCell ref="F337:G337"/>
    <mergeCell ref="B338:D338"/>
    <mergeCell ref="F338:G338"/>
    <mergeCell ref="B339:D339"/>
    <mergeCell ref="F339:G339"/>
    <mergeCell ref="B340:D340"/>
    <mergeCell ref="F340:G340"/>
    <mergeCell ref="B341:D341"/>
    <mergeCell ref="F341:G341"/>
    <mergeCell ref="B342:D342"/>
    <mergeCell ref="F342:G342"/>
    <mergeCell ref="B343:D343"/>
    <mergeCell ref="F343:G343"/>
    <mergeCell ref="B344:D344"/>
    <mergeCell ref="F344:G344"/>
    <mergeCell ref="B345:D345"/>
    <mergeCell ref="F345:G345"/>
    <mergeCell ref="B346:D346"/>
    <mergeCell ref="F346:G346"/>
    <mergeCell ref="B347:D347"/>
    <mergeCell ref="F347:G347"/>
    <mergeCell ref="B348:D348"/>
    <mergeCell ref="F348:G348"/>
    <mergeCell ref="B349:D349"/>
    <mergeCell ref="F349:G349"/>
    <mergeCell ref="B350:D350"/>
    <mergeCell ref="F350:G350"/>
    <mergeCell ref="B351:D351"/>
    <mergeCell ref="F351:G351"/>
    <mergeCell ref="B352:D352"/>
    <mergeCell ref="F352:G352"/>
    <mergeCell ref="B353:D353"/>
    <mergeCell ref="F353:G353"/>
    <mergeCell ref="B354:D354"/>
    <mergeCell ref="F354:G354"/>
    <mergeCell ref="B355:D355"/>
    <mergeCell ref="F355:G355"/>
    <mergeCell ref="B356:D356"/>
    <mergeCell ref="F356:G356"/>
    <mergeCell ref="B357:D357"/>
    <mergeCell ref="F357:G357"/>
    <mergeCell ref="B358:D358"/>
    <mergeCell ref="F358:G358"/>
    <mergeCell ref="B359:D359"/>
    <mergeCell ref="F359:G359"/>
    <mergeCell ref="B360:D360"/>
    <mergeCell ref="F360:G360"/>
    <mergeCell ref="B361:D361"/>
    <mergeCell ref="F361:G361"/>
    <mergeCell ref="B362:D362"/>
    <mergeCell ref="F362:G362"/>
    <mergeCell ref="B363:D363"/>
    <mergeCell ref="F363:G363"/>
    <mergeCell ref="B364:D364"/>
    <mergeCell ref="F364:G364"/>
    <mergeCell ref="B365:D365"/>
    <mergeCell ref="F365:G365"/>
    <mergeCell ref="B366:D366"/>
    <mergeCell ref="F366:G366"/>
    <mergeCell ref="B367:D367"/>
    <mergeCell ref="F367:G367"/>
    <mergeCell ref="B368:D368"/>
    <mergeCell ref="F368:G368"/>
    <mergeCell ref="B369:D369"/>
    <mergeCell ref="F369:G369"/>
    <mergeCell ref="B370:D370"/>
    <mergeCell ref="F370:G370"/>
    <mergeCell ref="B371:D371"/>
    <mergeCell ref="F371:G371"/>
    <mergeCell ref="B372:D372"/>
    <mergeCell ref="F372:G372"/>
    <mergeCell ref="B373:D373"/>
    <mergeCell ref="F373:G373"/>
    <mergeCell ref="B374:D374"/>
    <mergeCell ref="F374:G374"/>
    <mergeCell ref="B375:D375"/>
    <mergeCell ref="F375:G375"/>
    <mergeCell ref="B376:D376"/>
    <mergeCell ref="F376:G376"/>
    <mergeCell ref="B377:D377"/>
    <mergeCell ref="F377:G377"/>
    <mergeCell ref="B378:D378"/>
    <mergeCell ref="F378:G378"/>
    <mergeCell ref="B379:D379"/>
    <mergeCell ref="F379:G379"/>
    <mergeCell ref="B380:D380"/>
    <mergeCell ref="F380:G380"/>
    <mergeCell ref="B381:D381"/>
    <mergeCell ref="F381:G381"/>
    <mergeCell ref="B382:D382"/>
    <mergeCell ref="F382:G382"/>
    <mergeCell ref="B383:D383"/>
    <mergeCell ref="F383:G383"/>
    <mergeCell ref="B384:D384"/>
    <mergeCell ref="F384:G384"/>
    <mergeCell ref="B385:D385"/>
    <mergeCell ref="F385:G385"/>
    <mergeCell ref="B386:D386"/>
    <mergeCell ref="F386:G386"/>
    <mergeCell ref="B387:D387"/>
    <mergeCell ref="F387:G387"/>
    <mergeCell ref="B388:D388"/>
    <mergeCell ref="F388:G388"/>
    <mergeCell ref="B389:D389"/>
    <mergeCell ref="F389:G389"/>
    <mergeCell ref="B390:D390"/>
    <mergeCell ref="F390:G390"/>
    <mergeCell ref="B391:D391"/>
    <mergeCell ref="F391:G391"/>
    <mergeCell ref="B392:D392"/>
    <mergeCell ref="F392:G392"/>
    <mergeCell ref="B393:D393"/>
    <mergeCell ref="F393:G393"/>
    <mergeCell ref="B394:D394"/>
    <mergeCell ref="F394:G394"/>
    <mergeCell ref="B395:D395"/>
    <mergeCell ref="F395:G395"/>
    <mergeCell ref="B396:D396"/>
    <mergeCell ref="F396:G396"/>
    <mergeCell ref="B397:D397"/>
    <mergeCell ref="F397:G397"/>
    <mergeCell ref="B398:D398"/>
    <mergeCell ref="F398:G398"/>
    <mergeCell ref="B399:D399"/>
    <mergeCell ref="F399:G399"/>
    <mergeCell ref="B400:D400"/>
    <mergeCell ref="F400:G400"/>
    <mergeCell ref="B401:D401"/>
    <mergeCell ref="F401:G401"/>
    <mergeCell ref="B402:D402"/>
    <mergeCell ref="F402:G402"/>
    <mergeCell ref="B403:D403"/>
    <mergeCell ref="F403:G403"/>
    <mergeCell ref="B404:D404"/>
    <mergeCell ref="F404:G404"/>
    <mergeCell ref="B405:D405"/>
    <mergeCell ref="F405:G405"/>
    <mergeCell ref="B406:D406"/>
    <mergeCell ref="F406:G406"/>
    <mergeCell ref="B407:D407"/>
    <mergeCell ref="F407:G407"/>
    <mergeCell ref="B408:D408"/>
    <mergeCell ref="F408:G408"/>
    <mergeCell ref="B409:D409"/>
    <mergeCell ref="F409:G409"/>
    <mergeCell ref="B410:D410"/>
    <mergeCell ref="F410:G410"/>
    <mergeCell ref="B411:D411"/>
    <mergeCell ref="F411:G411"/>
    <mergeCell ref="B412:D412"/>
    <mergeCell ref="F412:G412"/>
    <mergeCell ref="B413:D413"/>
    <mergeCell ref="F413:G413"/>
    <mergeCell ref="B414:D414"/>
    <mergeCell ref="F414:G414"/>
    <mergeCell ref="B415:D415"/>
    <mergeCell ref="F415:G415"/>
    <mergeCell ref="B416:D416"/>
    <mergeCell ref="F416:G416"/>
    <mergeCell ref="B417:D417"/>
    <mergeCell ref="F417:G417"/>
    <mergeCell ref="B418:D418"/>
    <mergeCell ref="F418:G418"/>
    <mergeCell ref="B419:D419"/>
    <mergeCell ref="F419:G419"/>
    <mergeCell ref="B420:D420"/>
    <mergeCell ref="F420:G420"/>
    <mergeCell ref="B421:D421"/>
    <mergeCell ref="F421:G421"/>
    <mergeCell ref="B422:D422"/>
    <mergeCell ref="F422:G422"/>
    <mergeCell ref="B423:D423"/>
    <mergeCell ref="F423:G423"/>
    <mergeCell ref="B424:D424"/>
    <mergeCell ref="F424:G424"/>
    <mergeCell ref="B425:D425"/>
    <mergeCell ref="F425:G425"/>
    <mergeCell ref="B426:D426"/>
    <mergeCell ref="F426:G426"/>
    <mergeCell ref="B427:D427"/>
    <mergeCell ref="F427:G427"/>
    <mergeCell ref="B428:D428"/>
    <mergeCell ref="F428:G428"/>
    <mergeCell ref="B429:D429"/>
    <mergeCell ref="F429:G429"/>
    <mergeCell ref="B430:D430"/>
    <mergeCell ref="F430:G430"/>
    <mergeCell ref="B431:D431"/>
    <mergeCell ref="F431:G431"/>
    <mergeCell ref="B432:D432"/>
    <mergeCell ref="F432:G432"/>
    <mergeCell ref="B433:D433"/>
    <mergeCell ref="F433:G433"/>
    <mergeCell ref="B434:D434"/>
    <mergeCell ref="F434:G434"/>
    <mergeCell ref="B435:D435"/>
    <mergeCell ref="F435:G435"/>
    <mergeCell ref="B436:D436"/>
    <mergeCell ref="F436:G436"/>
    <mergeCell ref="B437:D437"/>
    <mergeCell ref="F437:G437"/>
    <mergeCell ref="B438:D438"/>
    <mergeCell ref="F438:G438"/>
    <mergeCell ref="B439:D439"/>
    <mergeCell ref="F439:G439"/>
    <mergeCell ref="B440:D440"/>
    <mergeCell ref="F440:G440"/>
    <mergeCell ref="B441:D441"/>
    <mergeCell ref="F441:G441"/>
    <mergeCell ref="B442:D442"/>
    <mergeCell ref="F442:G442"/>
    <mergeCell ref="B443:D443"/>
    <mergeCell ref="F443:G443"/>
    <mergeCell ref="B444:D444"/>
    <mergeCell ref="F444:G444"/>
    <mergeCell ref="B445:D445"/>
    <mergeCell ref="F445:G445"/>
    <mergeCell ref="B446:D446"/>
    <mergeCell ref="F446:G446"/>
    <mergeCell ref="B447:D447"/>
    <mergeCell ref="F447:G447"/>
    <mergeCell ref="B448:D448"/>
    <mergeCell ref="F448:G448"/>
    <mergeCell ref="B449:D449"/>
    <mergeCell ref="F449:G449"/>
    <mergeCell ref="B450:D450"/>
    <mergeCell ref="F450:G450"/>
    <mergeCell ref="B451:D451"/>
    <mergeCell ref="F451:G451"/>
    <mergeCell ref="B452:D452"/>
    <mergeCell ref="F452:G452"/>
    <mergeCell ref="B453:D453"/>
    <mergeCell ref="F453:G453"/>
    <mergeCell ref="B454:D454"/>
    <mergeCell ref="F454:G454"/>
    <mergeCell ref="B455:D455"/>
    <mergeCell ref="F455:G455"/>
    <mergeCell ref="B456:D456"/>
    <mergeCell ref="F456:G456"/>
    <mergeCell ref="B457:D457"/>
    <mergeCell ref="F457:G457"/>
    <mergeCell ref="B458:D458"/>
    <mergeCell ref="F458:G458"/>
    <mergeCell ref="B459:D459"/>
    <mergeCell ref="F459:G459"/>
    <mergeCell ref="B460:D460"/>
    <mergeCell ref="F460:G460"/>
    <mergeCell ref="B461:D461"/>
    <mergeCell ref="F461:G461"/>
    <mergeCell ref="B462:D462"/>
    <mergeCell ref="F462:G462"/>
    <mergeCell ref="B463:D463"/>
    <mergeCell ref="F463:G463"/>
    <mergeCell ref="B464:D464"/>
    <mergeCell ref="F464:G464"/>
    <mergeCell ref="B465:D465"/>
    <mergeCell ref="F465:G465"/>
    <mergeCell ref="B466:D466"/>
    <mergeCell ref="F466:G466"/>
    <mergeCell ref="B467:D467"/>
    <mergeCell ref="F467:G467"/>
    <mergeCell ref="B468:D468"/>
    <mergeCell ref="F468:G468"/>
    <mergeCell ref="B469:D469"/>
    <mergeCell ref="F469:G469"/>
    <mergeCell ref="B470:D470"/>
    <mergeCell ref="F470:G470"/>
    <mergeCell ref="B471:D471"/>
    <mergeCell ref="F471:G471"/>
    <mergeCell ref="B472:D472"/>
    <mergeCell ref="F472:G472"/>
    <mergeCell ref="B473:D473"/>
    <mergeCell ref="F473:G473"/>
    <mergeCell ref="B474:D474"/>
    <mergeCell ref="F474:G474"/>
    <mergeCell ref="B475:D475"/>
    <mergeCell ref="F475:G475"/>
    <mergeCell ref="B476:D476"/>
    <mergeCell ref="F476:G476"/>
    <mergeCell ref="B477:D477"/>
    <mergeCell ref="F477:G477"/>
    <mergeCell ref="B478:D478"/>
    <mergeCell ref="F478:G478"/>
    <mergeCell ref="B479:D479"/>
    <mergeCell ref="F479:G479"/>
    <mergeCell ref="B480:D480"/>
    <mergeCell ref="F480:G480"/>
    <mergeCell ref="B481:D481"/>
    <mergeCell ref="F481:G481"/>
    <mergeCell ref="B482:D482"/>
    <mergeCell ref="F482:G482"/>
    <mergeCell ref="B483:D483"/>
    <mergeCell ref="F483:G483"/>
    <mergeCell ref="B484:D484"/>
    <mergeCell ref="F484:G484"/>
    <mergeCell ref="B485:D485"/>
    <mergeCell ref="F485:G485"/>
    <mergeCell ref="B486:D486"/>
    <mergeCell ref="F486:G486"/>
    <mergeCell ref="B487:D487"/>
    <mergeCell ref="F487:G487"/>
    <mergeCell ref="B488:D488"/>
    <mergeCell ref="F488:G488"/>
    <mergeCell ref="B489:D489"/>
    <mergeCell ref="F489:G489"/>
    <mergeCell ref="B490:D490"/>
    <mergeCell ref="F490:G490"/>
    <mergeCell ref="B491:D491"/>
    <mergeCell ref="F491:G491"/>
    <mergeCell ref="B492:D492"/>
    <mergeCell ref="F492:G492"/>
    <mergeCell ref="B493:D493"/>
    <mergeCell ref="F493:G493"/>
    <mergeCell ref="B494:D494"/>
    <mergeCell ref="F494:G494"/>
    <mergeCell ref="B495:D495"/>
    <mergeCell ref="F495:G495"/>
    <mergeCell ref="B496:D496"/>
    <mergeCell ref="F496:G496"/>
    <mergeCell ref="B497:D497"/>
    <mergeCell ref="F497:G497"/>
    <mergeCell ref="B498:D498"/>
    <mergeCell ref="F498:G498"/>
    <mergeCell ref="B499:D499"/>
    <mergeCell ref="F499:G499"/>
    <mergeCell ref="A3:B4"/>
    <mergeCell ref="F3:G4"/>
    <mergeCell ref="H3:H4"/>
  </mergeCells>
  <phoneticPr fontId="19"/>
  <dataValidations count="2">
    <dataValidation type="date" allowBlank="1" showDropDown="0" showInputMessage="1" showErrorMessage="1" prompt="日付の形式で入力してください" sqref="C2">
      <formula1>45383</formula1>
      <formula2>72775</formula2>
    </dataValidation>
    <dataValidation type="list" allowBlank="1" showDropDown="0" showInputMessage="0" showErrorMessage="1" sqref="H7:H8">
      <formula1>#REF!</formula1>
    </dataValidation>
  </dataValidations>
  <printOptions horizontalCentered="1"/>
  <pageMargins left="0.59055118110236227" right="0.59055118110236227" top="0.39370078740157483" bottom="0.39370078740157483" header="0" footer="0"/>
  <pageSetup paperSize="9" fitToWidth="1" fitToHeight="1" orientation="landscape" usePrinterDefaults="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H9 H5:H6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rgb="FFFFF100"/>
  </sheetPr>
  <dimension ref="A1:I82"/>
  <sheetViews>
    <sheetView workbookViewId="0">
      <selection sqref="A1:I1"/>
    </sheetView>
  </sheetViews>
  <sheetFormatPr defaultColWidth="19.75" defaultRowHeight="22.5" customHeight="1"/>
  <cols>
    <col min="1" max="1" width="7.5" style="590" customWidth="1"/>
    <col min="2" max="2" width="18.75" style="590" customWidth="1"/>
    <col min="3" max="3" width="23.5" style="590" customWidth="1"/>
    <col min="4" max="4" width="21.25" style="590" customWidth="1"/>
    <col min="5" max="5" width="0.625" style="590" customWidth="1"/>
    <col min="6" max="6" width="2" style="590" customWidth="1"/>
    <col min="7" max="7" width="8.125" style="590" customWidth="1"/>
    <col min="8" max="8" width="2" style="590" customWidth="1"/>
    <col min="9" max="9" width="8.125" style="590" customWidth="1"/>
    <col min="10" max="16384" width="19.75" style="590"/>
  </cols>
  <sheetData>
    <row r="1" spans="1:9" ht="22.5" customHeight="1">
      <c r="A1" s="669" t="s">
        <v>749</v>
      </c>
      <c r="B1" s="669"/>
      <c r="C1" s="669"/>
      <c r="D1" s="669"/>
      <c r="E1" s="669"/>
      <c r="F1" s="669"/>
      <c r="G1" s="669"/>
      <c r="H1" s="669"/>
      <c r="I1" s="669"/>
    </row>
    <row r="2" spans="1:9" ht="18.75" customHeight="1">
      <c r="A2" s="670" t="s">
        <v>751</v>
      </c>
      <c r="B2" s="593" t="s">
        <v>376</v>
      </c>
      <c r="C2" s="593" t="s">
        <v>747</v>
      </c>
      <c r="D2" s="593"/>
      <c r="E2" s="610" t="s">
        <v>748</v>
      </c>
      <c r="F2" s="613"/>
      <c r="G2" s="613"/>
      <c r="H2" s="613"/>
      <c r="I2" s="597"/>
    </row>
    <row r="3" spans="1:9" ht="3.75" customHeight="1">
      <c r="A3" s="671"/>
      <c r="B3" s="674"/>
      <c r="C3" s="677"/>
      <c r="D3" s="680"/>
      <c r="E3" s="625"/>
      <c r="F3" s="645"/>
      <c r="G3" s="645"/>
      <c r="H3" s="645"/>
      <c r="I3" s="629"/>
    </row>
    <row r="4" spans="1:9" ht="12" customHeight="1">
      <c r="A4" s="671"/>
      <c r="B4" s="675"/>
      <c r="C4" s="678"/>
      <c r="D4" s="681"/>
      <c r="E4" s="644"/>
      <c r="F4" s="688"/>
      <c r="G4" s="691" t="s">
        <v>911</v>
      </c>
      <c r="H4" s="688"/>
      <c r="I4" s="692" t="s">
        <v>256</v>
      </c>
    </row>
    <row r="5" spans="1:9" ht="3.75" customHeight="1">
      <c r="A5" s="672"/>
      <c r="B5" s="676"/>
      <c r="C5" s="679"/>
      <c r="D5" s="682"/>
      <c r="E5" s="626"/>
      <c r="F5" s="647"/>
      <c r="G5" s="647"/>
      <c r="H5" s="647"/>
      <c r="I5" s="649"/>
    </row>
    <row r="6" spans="1:9" ht="18.75" customHeight="1">
      <c r="A6" s="594" t="s">
        <v>133</v>
      </c>
      <c r="B6" s="594"/>
      <c r="C6" s="594"/>
      <c r="D6" s="683" t="s">
        <v>197</v>
      </c>
      <c r="E6" s="687"/>
      <c r="F6" s="687"/>
      <c r="G6" s="687"/>
      <c r="H6" s="687"/>
      <c r="I6" s="687"/>
    </row>
    <row r="7" spans="1:9" ht="18.75" customHeight="1">
      <c r="A7" s="594"/>
      <c r="B7" s="594"/>
      <c r="C7" s="594"/>
      <c r="D7" s="684"/>
      <c r="E7" s="684"/>
      <c r="F7" s="684"/>
      <c r="G7" s="684"/>
      <c r="H7" s="684"/>
      <c r="I7" s="684"/>
    </row>
    <row r="8" spans="1:9" ht="18.75" customHeight="1">
      <c r="A8" s="594"/>
      <c r="B8" s="594"/>
      <c r="C8" s="594"/>
      <c r="D8" s="684"/>
      <c r="E8" s="684"/>
      <c r="F8" s="684"/>
      <c r="G8" s="684"/>
      <c r="H8" s="684"/>
      <c r="I8" s="684"/>
    </row>
    <row r="9" spans="1:9" ht="18.75" customHeight="1">
      <c r="A9" s="594"/>
      <c r="B9" s="594"/>
      <c r="C9" s="594"/>
      <c r="D9" s="684"/>
      <c r="E9" s="684"/>
      <c r="F9" s="684"/>
      <c r="G9" s="684"/>
      <c r="H9" s="684"/>
      <c r="I9" s="684"/>
    </row>
    <row r="10" spans="1:9" ht="18.75" customHeight="1">
      <c r="A10" s="594"/>
      <c r="B10" s="594"/>
      <c r="C10" s="594"/>
      <c r="D10" s="684"/>
      <c r="E10" s="684"/>
      <c r="F10" s="684"/>
      <c r="G10" s="684"/>
      <c r="H10" s="684"/>
      <c r="I10" s="684"/>
    </row>
    <row r="11" spans="1:9" ht="18.75" customHeight="1">
      <c r="A11" s="594"/>
      <c r="B11" s="594"/>
      <c r="C11" s="594"/>
      <c r="D11" s="684"/>
      <c r="E11" s="684"/>
      <c r="F11" s="684"/>
      <c r="G11" s="684"/>
      <c r="H11" s="684"/>
      <c r="I11" s="684"/>
    </row>
    <row r="12" spans="1:9" ht="18.75" customHeight="1">
      <c r="A12" s="594"/>
      <c r="B12" s="594"/>
      <c r="C12" s="594"/>
      <c r="D12" s="684"/>
      <c r="E12" s="684"/>
      <c r="F12" s="684"/>
      <c r="G12" s="684"/>
      <c r="H12" s="684"/>
      <c r="I12" s="684"/>
    </row>
    <row r="13" spans="1:9" ht="18.75" customHeight="1">
      <c r="A13" s="594"/>
      <c r="B13" s="594"/>
      <c r="C13" s="594"/>
      <c r="D13" s="684"/>
      <c r="E13" s="684"/>
      <c r="F13" s="684"/>
      <c r="G13" s="684"/>
      <c r="H13" s="684"/>
      <c r="I13" s="684"/>
    </row>
    <row r="14" spans="1:9" ht="18.75" customHeight="1">
      <c r="A14" s="594"/>
      <c r="B14" s="594"/>
      <c r="C14" s="594"/>
      <c r="D14" s="684"/>
      <c r="E14" s="684"/>
      <c r="F14" s="684"/>
      <c r="G14" s="684"/>
      <c r="H14" s="684"/>
      <c r="I14" s="684"/>
    </row>
    <row r="15" spans="1:9" ht="18.75" customHeight="1">
      <c r="A15" s="594"/>
      <c r="B15" s="594"/>
      <c r="C15" s="594"/>
      <c r="D15" s="684"/>
      <c r="E15" s="684"/>
      <c r="F15" s="684"/>
      <c r="G15" s="684"/>
      <c r="H15" s="684"/>
      <c r="I15" s="684"/>
    </row>
    <row r="16" spans="1:9" ht="18.75" customHeight="1">
      <c r="A16" s="594"/>
      <c r="B16" s="594"/>
      <c r="C16" s="594"/>
      <c r="D16" s="684"/>
      <c r="E16" s="684"/>
      <c r="F16" s="684"/>
      <c r="G16" s="684"/>
      <c r="H16" s="684"/>
      <c r="I16" s="684"/>
    </row>
    <row r="17" spans="1:9" ht="18.75" customHeight="1">
      <c r="A17" s="594"/>
      <c r="B17" s="594"/>
      <c r="C17" s="594"/>
      <c r="D17" s="684"/>
      <c r="E17" s="684"/>
      <c r="F17" s="684"/>
      <c r="G17" s="684"/>
      <c r="H17" s="684"/>
      <c r="I17" s="684"/>
    </row>
    <row r="18" spans="1:9" ht="18.75" customHeight="1">
      <c r="A18" s="594"/>
      <c r="B18" s="594"/>
      <c r="C18" s="594"/>
      <c r="D18" s="684"/>
      <c r="E18" s="684"/>
      <c r="F18" s="684"/>
      <c r="G18" s="684"/>
      <c r="H18" s="684"/>
      <c r="I18" s="684"/>
    </row>
    <row r="19" spans="1:9" ht="18.75" customHeight="1">
      <c r="A19" s="594"/>
      <c r="B19" s="594"/>
      <c r="C19" s="594"/>
      <c r="D19" s="684"/>
      <c r="E19" s="684"/>
      <c r="F19" s="684"/>
      <c r="G19" s="684"/>
      <c r="H19" s="684"/>
      <c r="I19" s="684"/>
    </row>
    <row r="20" spans="1:9" ht="18.75" customHeight="1">
      <c r="A20" s="594"/>
      <c r="B20" s="594"/>
      <c r="C20" s="594"/>
      <c r="D20" s="685"/>
      <c r="E20" s="685"/>
      <c r="F20" s="685"/>
      <c r="G20" s="685"/>
      <c r="H20" s="685"/>
      <c r="I20" s="685"/>
    </row>
    <row r="21" spans="1:9" ht="22.5" customHeight="1">
      <c r="A21" s="627"/>
      <c r="B21" s="627"/>
      <c r="C21" s="627"/>
      <c r="D21" s="627"/>
      <c r="E21" s="645"/>
      <c r="F21" s="645"/>
      <c r="G21" s="645"/>
      <c r="H21" s="645"/>
      <c r="I21" s="627"/>
    </row>
    <row r="22" spans="1:9" ht="18.75" customHeight="1">
      <c r="A22" s="670" t="s">
        <v>751</v>
      </c>
      <c r="B22" s="593" t="s">
        <v>376</v>
      </c>
      <c r="C22" s="593" t="s">
        <v>747</v>
      </c>
      <c r="D22" s="593"/>
      <c r="E22" s="610" t="s">
        <v>748</v>
      </c>
      <c r="F22" s="613"/>
      <c r="G22" s="613"/>
      <c r="H22" s="613"/>
      <c r="I22" s="597"/>
    </row>
    <row r="23" spans="1:9" ht="3.75" customHeight="1">
      <c r="A23" s="671"/>
      <c r="B23" s="674"/>
      <c r="C23" s="616"/>
      <c r="D23" s="631"/>
      <c r="E23" s="625"/>
      <c r="F23" s="645"/>
      <c r="G23" s="645"/>
      <c r="H23" s="645"/>
      <c r="I23" s="629"/>
    </row>
    <row r="24" spans="1:9" ht="12" customHeight="1">
      <c r="A24" s="671"/>
      <c r="B24" s="675"/>
      <c r="C24" s="617"/>
      <c r="D24" s="632"/>
      <c r="E24" s="644"/>
      <c r="F24" s="688"/>
      <c r="G24" s="691" t="s">
        <v>911</v>
      </c>
      <c r="H24" s="688"/>
      <c r="I24" s="692" t="s">
        <v>256</v>
      </c>
    </row>
    <row r="25" spans="1:9" ht="3.75" customHeight="1">
      <c r="A25" s="672"/>
      <c r="B25" s="676"/>
      <c r="C25" s="618"/>
      <c r="D25" s="686"/>
      <c r="E25" s="626"/>
      <c r="F25" s="647"/>
      <c r="G25" s="647"/>
      <c r="H25" s="647"/>
      <c r="I25" s="649"/>
    </row>
    <row r="26" spans="1:9" ht="18.75" customHeight="1">
      <c r="A26" s="594" t="s">
        <v>133</v>
      </c>
      <c r="B26" s="594"/>
      <c r="C26" s="594"/>
      <c r="D26" s="683" t="s">
        <v>197</v>
      </c>
      <c r="E26" s="687"/>
      <c r="F26" s="687"/>
      <c r="G26" s="687"/>
      <c r="H26" s="687"/>
      <c r="I26" s="687"/>
    </row>
    <row r="27" spans="1:9" ht="18.75" customHeight="1">
      <c r="A27" s="594"/>
      <c r="B27" s="594"/>
      <c r="C27" s="594"/>
      <c r="D27" s="684"/>
      <c r="E27" s="684"/>
      <c r="F27" s="684"/>
      <c r="G27" s="684"/>
      <c r="H27" s="684"/>
      <c r="I27" s="684"/>
    </row>
    <row r="28" spans="1:9" ht="18.75" customHeight="1">
      <c r="A28" s="594"/>
      <c r="B28" s="594"/>
      <c r="C28" s="594"/>
      <c r="D28" s="684"/>
      <c r="E28" s="684"/>
      <c r="F28" s="684"/>
      <c r="G28" s="684"/>
      <c r="H28" s="684"/>
      <c r="I28" s="684"/>
    </row>
    <row r="29" spans="1:9" ht="18.75" customHeight="1">
      <c r="A29" s="594"/>
      <c r="B29" s="594"/>
      <c r="C29" s="594"/>
      <c r="D29" s="684"/>
      <c r="E29" s="684"/>
      <c r="F29" s="684"/>
      <c r="G29" s="684"/>
      <c r="H29" s="684"/>
      <c r="I29" s="684"/>
    </row>
    <row r="30" spans="1:9" ht="18.75" customHeight="1">
      <c r="A30" s="594"/>
      <c r="B30" s="594"/>
      <c r="C30" s="594"/>
      <c r="D30" s="684"/>
      <c r="E30" s="684"/>
      <c r="F30" s="684"/>
      <c r="G30" s="684"/>
      <c r="H30" s="684"/>
      <c r="I30" s="684"/>
    </row>
    <row r="31" spans="1:9" ht="18.75" customHeight="1">
      <c r="A31" s="594"/>
      <c r="B31" s="594"/>
      <c r="C31" s="594"/>
      <c r="D31" s="684"/>
      <c r="E31" s="684"/>
      <c r="F31" s="684"/>
      <c r="G31" s="684"/>
      <c r="H31" s="684"/>
      <c r="I31" s="684"/>
    </row>
    <row r="32" spans="1:9" ht="18.75" customHeight="1">
      <c r="A32" s="594"/>
      <c r="B32" s="594"/>
      <c r="C32" s="594"/>
      <c r="D32" s="684"/>
      <c r="E32" s="684"/>
      <c r="F32" s="684"/>
      <c r="G32" s="684"/>
      <c r="H32" s="684"/>
      <c r="I32" s="684"/>
    </row>
    <row r="33" spans="1:9" ht="18.75" customHeight="1">
      <c r="A33" s="594"/>
      <c r="B33" s="594"/>
      <c r="C33" s="594"/>
      <c r="D33" s="684"/>
      <c r="E33" s="684"/>
      <c r="F33" s="684"/>
      <c r="G33" s="684"/>
      <c r="H33" s="684"/>
      <c r="I33" s="684"/>
    </row>
    <row r="34" spans="1:9" ht="18.75" customHeight="1">
      <c r="A34" s="594"/>
      <c r="B34" s="594"/>
      <c r="C34" s="594"/>
      <c r="D34" s="684"/>
      <c r="E34" s="684"/>
      <c r="F34" s="684"/>
      <c r="G34" s="684"/>
      <c r="H34" s="684"/>
      <c r="I34" s="684"/>
    </row>
    <row r="35" spans="1:9" ht="18.75" customHeight="1">
      <c r="A35" s="594"/>
      <c r="B35" s="594"/>
      <c r="C35" s="594"/>
      <c r="D35" s="684"/>
      <c r="E35" s="684"/>
      <c r="F35" s="684"/>
      <c r="G35" s="684"/>
      <c r="H35" s="684"/>
      <c r="I35" s="684"/>
    </row>
    <row r="36" spans="1:9" ht="18.75" customHeight="1">
      <c r="A36" s="594"/>
      <c r="B36" s="594"/>
      <c r="C36" s="594"/>
      <c r="D36" s="684"/>
      <c r="E36" s="684"/>
      <c r="F36" s="684"/>
      <c r="G36" s="684"/>
      <c r="H36" s="684"/>
      <c r="I36" s="684"/>
    </row>
    <row r="37" spans="1:9" ht="18.75" customHeight="1">
      <c r="A37" s="594"/>
      <c r="B37" s="594"/>
      <c r="C37" s="594"/>
      <c r="D37" s="684"/>
      <c r="E37" s="684"/>
      <c r="F37" s="684"/>
      <c r="G37" s="684"/>
      <c r="H37" s="684"/>
      <c r="I37" s="684"/>
    </row>
    <row r="38" spans="1:9" ht="18.75" customHeight="1">
      <c r="A38" s="594"/>
      <c r="B38" s="594"/>
      <c r="C38" s="594"/>
      <c r="D38" s="684"/>
      <c r="E38" s="684"/>
      <c r="F38" s="684"/>
      <c r="G38" s="684"/>
      <c r="H38" s="684"/>
      <c r="I38" s="684"/>
    </row>
    <row r="39" spans="1:9" ht="18.75" customHeight="1">
      <c r="A39" s="594"/>
      <c r="B39" s="594"/>
      <c r="C39" s="594"/>
      <c r="D39" s="684"/>
      <c r="E39" s="684"/>
      <c r="F39" s="684"/>
      <c r="G39" s="684"/>
      <c r="H39" s="684"/>
      <c r="I39" s="684"/>
    </row>
    <row r="40" spans="1:9" ht="18.75" customHeight="1">
      <c r="A40" s="594"/>
      <c r="B40" s="594"/>
      <c r="C40" s="594"/>
      <c r="D40" s="685"/>
      <c r="E40" s="685"/>
      <c r="F40" s="685"/>
      <c r="G40" s="685"/>
      <c r="H40" s="685"/>
      <c r="I40" s="685"/>
    </row>
    <row r="41" spans="1:9" ht="180" customHeight="1">
      <c r="A41" s="673" t="s">
        <v>380</v>
      </c>
      <c r="B41" s="673"/>
      <c r="C41" s="673"/>
      <c r="D41" s="673"/>
      <c r="E41" s="673"/>
      <c r="F41" s="673"/>
      <c r="G41" s="673"/>
      <c r="H41" s="673"/>
      <c r="I41" s="673"/>
    </row>
    <row r="42" spans="1:9" ht="22.5" customHeight="1">
      <c r="A42" s="669" t="s">
        <v>749</v>
      </c>
      <c r="B42" s="669"/>
      <c r="C42" s="669"/>
      <c r="D42" s="669"/>
      <c r="E42" s="669"/>
      <c r="F42" s="669"/>
      <c r="G42" s="669"/>
      <c r="H42" s="669"/>
      <c r="I42" s="669"/>
    </row>
    <row r="43" spans="1:9" ht="18.75" customHeight="1">
      <c r="A43" s="670" t="s">
        <v>751</v>
      </c>
      <c r="B43" s="593" t="s">
        <v>376</v>
      </c>
      <c r="C43" s="593" t="s">
        <v>747</v>
      </c>
      <c r="D43" s="593"/>
      <c r="E43" s="610" t="s">
        <v>748</v>
      </c>
      <c r="F43" s="613"/>
      <c r="G43" s="613"/>
      <c r="H43" s="613"/>
      <c r="I43" s="597"/>
    </row>
    <row r="44" spans="1:9" ht="3.75" customHeight="1">
      <c r="A44" s="671"/>
      <c r="B44" s="674"/>
      <c r="C44" s="677"/>
      <c r="D44" s="680"/>
      <c r="E44" s="625"/>
      <c r="F44" s="645"/>
      <c r="G44" s="645"/>
      <c r="H44" s="645"/>
      <c r="I44" s="629"/>
    </row>
    <row r="45" spans="1:9" ht="12" customHeight="1">
      <c r="A45" s="671"/>
      <c r="B45" s="675"/>
      <c r="C45" s="678"/>
      <c r="D45" s="681"/>
      <c r="E45" s="644"/>
      <c r="F45" s="688"/>
      <c r="G45" s="691" t="s">
        <v>911</v>
      </c>
      <c r="H45" s="688"/>
      <c r="I45" s="692" t="s">
        <v>256</v>
      </c>
    </row>
    <row r="46" spans="1:9" ht="3.75" customHeight="1">
      <c r="A46" s="672"/>
      <c r="B46" s="676"/>
      <c r="C46" s="679"/>
      <c r="D46" s="682"/>
      <c r="E46" s="626"/>
      <c r="F46" s="647"/>
      <c r="G46" s="647"/>
      <c r="H46" s="647"/>
      <c r="I46" s="649"/>
    </row>
    <row r="47" spans="1:9" ht="18.75" customHeight="1">
      <c r="A47" s="594" t="s">
        <v>133</v>
      </c>
      <c r="B47" s="594"/>
      <c r="C47" s="594"/>
      <c r="D47" s="683" t="s">
        <v>197</v>
      </c>
      <c r="E47" s="687"/>
      <c r="F47" s="687"/>
      <c r="G47" s="687"/>
      <c r="H47" s="687"/>
      <c r="I47" s="687"/>
    </row>
    <row r="48" spans="1:9" ht="18.75" customHeight="1">
      <c r="A48" s="594"/>
      <c r="B48" s="594"/>
      <c r="C48" s="594"/>
      <c r="D48" s="684"/>
      <c r="E48" s="684"/>
      <c r="F48" s="684"/>
      <c r="G48" s="684"/>
      <c r="H48" s="684"/>
      <c r="I48" s="684"/>
    </row>
    <row r="49" spans="1:9" ht="18.75" customHeight="1">
      <c r="A49" s="594"/>
      <c r="B49" s="594"/>
      <c r="C49" s="594"/>
      <c r="D49" s="684"/>
      <c r="E49" s="684"/>
      <c r="F49" s="684"/>
      <c r="G49" s="684"/>
      <c r="H49" s="684"/>
      <c r="I49" s="684"/>
    </row>
    <row r="50" spans="1:9" ht="18.75" customHeight="1">
      <c r="A50" s="594"/>
      <c r="B50" s="594"/>
      <c r="C50" s="594"/>
      <c r="D50" s="684"/>
      <c r="E50" s="684"/>
      <c r="F50" s="684"/>
      <c r="G50" s="684"/>
      <c r="H50" s="684"/>
      <c r="I50" s="684"/>
    </row>
    <row r="51" spans="1:9" ht="18.75" customHeight="1">
      <c r="A51" s="594"/>
      <c r="B51" s="594"/>
      <c r="C51" s="594"/>
      <c r="D51" s="684"/>
      <c r="E51" s="684"/>
      <c r="F51" s="684"/>
      <c r="G51" s="684"/>
      <c r="H51" s="684"/>
      <c r="I51" s="684"/>
    </row>
    <row r="52" spans="1:9" ht="18.75" customHeight="1">
      <c r="A52" s="594"/>
      <c r="B52" s="594"/>
      <c r="C52" s="594"/>
      <c r="D52" s="684"/>
      <c r="E52" s="684"/>
      <c r="F52" s="684"/>
      <c r="G52" s="684"/>
      <c r="H52" s="684"/>
      <c r="I52" s="684"/>
    </row>
    <row r="53" spans="1:9" ht="18.75" customHeight="1">
      <c r="A53" s="594"/>
      <c r="B53" s="594"/>
      <c r="C53" s="594"/>
      <c r="D53" s="684"/>
      <c r="E53" s="684"/>
      <c r="F53" s="684"/>
      <c r="G53" s="684"/>
      <c r="H53" s="684"/>
      <c r="I53" s="684"/>
    </row>
    <row r="54" spans="1:9" ht="18.75" customHeight="1">
      <c r="A54" s="594"/>
      <c r="B54" s="594"/>
      <c r="C54" s="594"/>
      <c r="D54" s="684"/>
      <c r="E54" s="684"/>
      <c r="F54" s="684"/>
      <c r="G54" s="684"/>
      <c r="H54" s="684"/>
      <c r="I54" s="684"/>
    </row>
    <row r="55" spans="1:9" ht="18.75" customHeight="1">
      <c r="A55" s="594"/>
      <c r="B55" s="594"/>
      <c r="C55" s="594"/>
      <c r="D55" s="684"/>
      <c r="E55" s="684"/>
      <c r="F55" s="684"/>
      <c r="G55" s="684"/>
      <c r="H55" s="684"/>
      <c r="I55" s="684"/>
    </row>
    <row r="56" spans="1:9" ht="18.75" customHeight="1">
      <c r="A56" s="594"/>
      <c r="B56" s="594"/>
      <c r="C56" s="594"/>
      <c r="D56" s="684"/>
      <c r="E56" s="684"/>
      <c r="F56" s="684"/>
      <c r="G56" s="684"/>
      <c r="H56" s="684"/>
      <c r="I56" s="684"/>
    </row>
    <row r="57" spans="1:9" ht="18.75" customHeight="1">
      <c r="A57" s="594"/>
      <c r="B57" s="594"/>
      <c r="C57" s="594"/>
      <c r="D57" s="684"/>
      <c r="E57" s="684"/>
      <c r="F57" s="684"/>
      <c r="G57" s="684"/>
      <c r="H57" s="684"/>
      <c r="I57" s="684"/>
    </row>
    <row r="58" spans="1:9" ht="18.75" customHeight="1">
      <c r="A58" s="594"/>
      <c r="B58" s="594"/>
      <c r="C58" s="594"/>
      <c r="D58" s="684"/>
      <c r="E58" s="684"/>
      <c r="F58" s="684"/>
      <c r="G58" s="684"/>
      <c r="H58" s="684"/>
      <c r="I58" s="684"/>
    </row>
    <row r="59" spans="1:9" ht="18.75" customHeight="1">
      <c r="A59" s="594"/>
      <c r="B59" s="594"/>
      <c r="C59" s="594"/>
      <c r="D59" s="684"/>
      <c r="E59" s="684"/>
      <c r="F59" s="684"/>
      <c r="G59" s="684"/>
      <c r="H59" s="684"/>
      <c r="I59" s="684"/>
    </row>
    <row r="60" spans="1:9" ht="18.75" customHeight="1">
      <c r="A60" s="594"/>
      <c r="B60" s="594"/>
      <c r="C60" s="594"/>
      <c r="D60" s="684"/>
      <c r="E60" s="684"/>
      <c r="F60" s="684"/>
      <c r="G60" s="684"/>
      <c r="H60" s="684"/>
      <c r="I60" s="684"/>
    </row>
    <row r="61" spans="1:9" ht="18.75" customHeight="1">
      <c r="A61" s="594"/>
      <c r="B61" s="594"/>
      <c r="C61" s="594"/>
      <c r="D61" s="685"/>
      <c r="E61" s="685"/>
      <c r="F61" s="685"/>
      <c r="G61" s="685"/>
      <c r="H61" s="685"/>
      <c r="I61" s="685"/>
    </row>
    <row r="62" spans="1:9" ht="22.5" customHeight="1">
      <c r="A62" s="627"/>
      <c r="B62" s="627"/>
      <c r="C62" s="627"/>
      <c r="D62" s="627"/>
      <c r="E62" s="645"/>
      <c r="F62" s="645"/>
      <c r="G62" s="645"/>
      <c r="H62" s="645"/>
      <c r="I62" s="627"/>
    </row>
    <row r="63" spans="1:9" ht="18.75" customHeight="1">
      <c r="A63" s="670" t="s">
        <v>751</v>
      </c>
      <c r="B63" s="593" t="s">
        <v>376</v>
      </c>
      <c r="C63" s="593" t="s">
        <v>747</v>
      </c>
      <c r="D63" s="593"/>
      <c r="E63" s="610" t="s">
        <v>748</v>
      </c>
      <c r="F63" s="613"/>
      <c r="G63" s="613"/>
      <c r="H63" s="613"/>
      <c r="I63" s="597"/>
    </row>
    <row r="64" spans="1:9" ht="3.75" customHeight="1">
      <c r="A64" s="671"/>
      <c r="B64" s="674"/>
      <c r="C64" s="616"/>
      <c r="D64" s="631"/>
      <c r="E64" s="616"/>
      <c r="F64" s="689"/>
      <c r="G64" s="689"/>
      <c r="H64" s="689"/>
      <c r="I64" s="631"/>
    </row>
    <row r="65" spans="1:9" ht="12" customHeight="1">
      <c r="A65" s="671"/>
      <c r="B65" s="675"/>
      <c r="C65" s="617"/>
      <c r="D65" s="632"/>
      <c r="E65" s="617"/>
      <c r="F65" s="688"/>
      <c r="G65" s="691" t="s">
        <v>911</v>
      </c>
      <c r="H65" s="688"/>
      <c r="I65" s="692" t="s">
        <v>256</v>
      </c>
    </row>
    <row r="66" spans="1:9" ht="3.75" customHeight="1">
      <c r="A66" s="672"/>
      <c r="B66" s="676"/>
      <c r="C66" s="618"/>
      <c r="D66" s="686"/>
      <c r="E66" s="618"/>
      <c r="F66" s="690"/>
      <c r="G66" s="690"/>
      <c r="H66" s="690"/>
      <c r="I66" s="686"/>
    </row>
    <row r="67" spans="1:9" ht="18.75" customHeight="1">
      <c r="A67" s="594" t="s">
        <v>133</v>
      </c>
      <c r="B67" s="594"/>
      <c r="C67" s="594"/>
      <c r="D67" s="683" t="s">
        <v>197</v>
      </c>
      <c r="E67" s="687"/>
      <c r="F67" s="687"/>
      <c r="G67" s="687"/>
      <c r="H67" s="687"/>
      <c r="I67" s="687"/>
    </row>
    <row r="68" spans="1:9" ht="18.75" customHeight="1">
      <c r="A68" s="594"/>
      <c r="B68" s="594"/>
      <c r="C68" s="594"/>
      <c r="D68" s="684"/>
      <c r="E68" s="684"/>
      <c r="F68" s="684"/>
      <c r="G68" s="684"/>
      <c r="H68" s="684"/>
      <c r="I68" s="684"/>
    </row>
    <row r="69" spans="1:9" ht="18.75" customHeight="1">
      <c r="A69" s="594"/>
      <c r="B69" s="594"/>
      <c r="C69" s="594"/>
      <c r="D69" s="684"/>
      <c r="E69" s="684"/>
      <c r="F69" s="684"/>
      <c r="G69" s="684"/>
      <c r="H69" s="684"/>
      <c r="I69" s="684"/>
    </row>
    <row r="70" spans="1:9" ht="18.75" customHeight="1">
      <c r="A70" s="594"/>
      <c r="B70" s="594"/>
      <c r="C70" s="594"/>
      <c r="D70" s="684"/>
      <c r="E70" s="684"/>
      <c r="F70" s="684"/>
      <c r="G70" s="684"/>
      <c r="H70" s="684"/>
      <c r="I70" s="684"/>
    </row>
    <row r="71" spans="1:9" ht="18.75" customHeight="1">
      <c r="A71" s="594"/>
      <c r="B71" s="594"/>
      <c r="C71" s="594"/>
      <c r="D71" s="684"/>
      <c r="E71" s="684"/>
      <c r="F71" s="684"/>
      <c r="G71" s="684"/>
      <c r="H71" s="684"/>
      <c r="I71" s="684"/>
    </row>
    <row r="72" spans="1:9" ht="18.75" customHeight="1">
      <c r="A72" s="594"/>
      <c r="B72" s="594"/>
      <c r="C72" s="594"/>
      <c r="D72" s="684"/>
      <c r="E72" s="684"/>
      <c r="F72" s="684"/>
      <c r="G72" s="684"/>
      <c r="H72" s="684"/>
      <c r="I72" s="684"/>
    </row>
    <row r="73" spans="1:9" ht="18.75" customHeight="1">
      <c r="A73" s="594"/>
      <c r="B73" s="594"/>
      <c r="C73" s="594"/>
      <c r="D73" s="684"/>
      <c r="E73" s="684"/>
      <c r="F73" s="684"/>
      <c r="G73" s="684"/>
      <c r="H73" s="684"/>
      <c r="I73" s="684"/>
    </row>
    <row r="74" spans="1:9" ht="18.75" customHeight="1">
      <c r="A74" s="594"/>
      <c r="B74" s="594"/>
      <c r="C74" s="594"/>
      <c r="D74" s="684"/>
      <c r="E74" s="684"/>
      <c r="F74" s="684"/>
      <c r="G74" s="684"/>
      <c r="H74" s="684"/>
      <c r="I74" s="684"/>
    </row>
    <row r="75" spans="1:9" ht="18.75" customHeight="1">
      <c r="A75" s="594"/>
      <c r="B75" s="594"/>
      <c r="C75" s="594"/>
      <c r="D75" s="684"/>
      <c r="E75" s="684"/>
      <c r="F75" s="684"/>
      <c r="G75" s="684"/>
      <c r="H75" s="684"/>
      <c r="I75" s="684"/>
    </row>
    <row r="76" spans="1:9" ht="18.75" customHeight="1">
      <c r="A76" s="594"/>
      <c r="B76" s="594"/>
      <c r="C76" s="594"/>
      <c r="D76" s="684"/>
      <c r="E76" s="684"/>
      <c r="F76" s="684"/>
      <c r="G76" s="684"/>
      <c r="H76" s="684"/>
      <c r="I76" s="684"/>
    </row>
    <row r="77" spans="1:9" ht="18.75" customHeight="1">
      <c r="A77" s="594"/>
      <c r="B77" s="594"/>
      <c r="C77" s="594"/>
      <c r="D77" s="684"/>
      <c r="E77" s="684"/>
      <c r="F77" s="684"/>
      <c r="G77" s="684"/>
      <c r="H77" s="684"/>
      <c r="I77" s="684"/>
    </row>
    <row r="78" spans="1:9" ht="18.75" customHeight="1">
      <c r="A78" s="594"/>
      <c r="B78" s="594"/>
      <c r="C78" s="594"/>
      <c r="D78" s="684"/>
      <c r="E78" s="684"/>
      <c r="F78" s="684"/>
      <c r="G78" s="684"/>
      <c r="H78" s="684"/>
      <c r="I78" s="684"/>
    </row>
    <row r="79" spans="1:9" ht="18.75" customHeight="1">
      <c r="A79" s="594"/>
      <c r="B79" s="594"/>
      <c r="C79" s="594"/>
      <c r="D79" s="684"/>
      <c r="E79" s="684"/>
      <c r="F79" s="684"/>
      <c r="G79" s="684"/>
      <c r="H79" s="684"/>
      <c r="I79" s="684"/>
    </row>
    <row r="80" spans="1:9" ht="18.75" customHeight="1">
      <c r="A80" s="594"/>
      <c r="B80" s="594"/>
      <c r="C80" s="594"/>
      <c r="D80" s="684"/>
      <c r="E80" s="684"/>
      <c r="F80" s="684"/>
      <c r="G80" s="684"/>
      <c r="H80" s="684"/>
      <c r="I80" s="684"/>
    </row>
    <row r="81" spans="1:9" ht="18.75" customHeight="1">
      <c r="A81" s="594"/>
      <c r="B81" s="594"/>
      <c r="C81" s="594"/>
      <c r="D81" s="685"/>
      <c r="E81" s="685"/>
      <c r="F81" s="685"/>
      <c r="G81" s="685"/>
      <c r="H81" s="685"/>
      <c r="I81" s="685"/>
    </row>
    <row r="82" spans="1:9" ht="180" customHeight="1">
      <c r="A82" s="673" t="s">
        <v>645</v>
      </c>
      <c r="B82" s="673"/>
      <c r="C82" s="673"/>
      <c r="D82" s="673"/>
      <c r="E82" s="673"/>
      <c r="F82" s="673"/>
      <c r="G82" s="673"/>
      <c r="H82" s="673"/>
      <c r="I82" s="673"/>
    </row>
  </sheetData>
  <mergeCells count="90">
    <mergeCell ref="A1:I1"/>
    <mergeCell ref="C2:D2"/>
    <mergeCell ref="E2:I2"/>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A21:I21"/>
    <mergeCell ref="C22:D22"/>
    <mergeCell ref="E22:I22"/>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A41:I41"/>
    <mergeCell ref="A42:I42"/>
    <mergeCell ref="C43:D43"/>
    <mergeCell ref="E43:I43"/>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A62:I62"/>
    <mergeCell ref="C63:D63"/>
    <mergeCell ref="E63:I63"/>
    <mergeCell ref="D67:I67"/>
    <mergeCell ref="D68:I68"/>
    <mergeCell ref="D69:I69"/>
    <mergeCell ref="D70:I70"/>
    <mergeCell ref="D71:I71"/>
    <mergeCell ref="D72:I72"/>
    <mergeCell ref="D73:I73"/>
    <mergeCell ref="D74:I74"/>
    <mergeCell ref="D75:I75"/>
    <mergeCell ref="D76:I76"/>
    <mergeCell ref="D77:I77"/>
    <mergeCell ref="D78:I78"/>
    <mergeCell ref="D79:I79"/>
    <mergeCell ref="D80:I80"/>
    <mergeCell ref="D81:I81"/>
    <mergeCell ref="A82:I82"/>
    <mergeCell ref="A2:A5"/>
    <mergeCell ref="B3:B5"/>
    <mergeCell ref="C3:D5"/>
    <mergeCell ref="A22:A25"/>
    <mergeCell ref="B23:B25"/>
    <mergeCell ref="C23:D25"/>
    <mergeCell ref="A43:A46"/>
    <mergeCell ref="B44:B46"/>
    <mergeCell ref="C44:D46"/>
    <mergeCell ref="A63:A66"/>
    <mergeCell ref="B64:B66"/>
    <mergeCell ref="C64:D66"/>
    <mergeCell ref="A6:C20"/>
    <mergeCell ref="A26:C40"/>
    <mergeCell ref="A47:C61"/>
    <mergeCell ref="A67:C81"/>
  </mergeCells>
  <phoneticPr fontId="19"/>
  <printOptions horizontalCentered="1"/>
  <pageMargins left="0.59055118110236227" right="0.59055118110236227" top="0.39370078740157483" bottom="0.39370078740157483" header="0" footer="0"/>
  <pageSetup paperSize="9" fitToWidth="1" fitToHeight="1" orientation="portrait" usePrinterDefaults="1"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H4 F4 F65 H65 H24 F24 H45 F45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旭川市用</vt:lpstr>
      <vt:lpstr>CSV</vt:lpstr>
      <vt:lpstr>注意事項</vt:lpstr>
      <vt:lpstr>受領証</vt:lpstr>
      <vt:lpstr>１報告書</vt:lpstr>
      <vt:lpstr>２概要書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2021-03-25T03:13:30Z</dcterms:created>
  <dcterms:modified xsi:type="dcterms:W3CDTF">2025-07-10T02:43:20Z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2025-07-10T02:43:20Z</vt:filetime>
  </property>
</Properties>
</file>