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xr:revisionPtr revIDLastSave="0" documentId="13_ncr:1_{746895B8-97C6-463F-ADC8-CD6A29E4B02E}" xr6:coauthVersionLast="47" xr6:coauthVersionMax="47" xr10:uidLastSave="{00000000-0000-0000-0000-000000000000}"/>
  <bookViews>
    <workbookView xWindow="-120" yWindow="-120" windowWidth="20730" windowHeight="11040" firstSheet="2" activeTab="4" xr2:uid="{00000000-000D-0000-FFFF-FFFF00000000}"/>
  </bookViews>
  <sheets>
    <sheet name="CSV用" sheetId="3" r:id="rId1"/>
    <sheet name="注意事項" sheetId="11" r:id="rId2"/>
    <sheet name="受領証" sheetId="2" r:id="rId3"/>
    <sheet name="１報告書" sheetId="1" r:id="rId4"/>
    <sheet name="２概要書" sheetId="5" r:id="rId5"/>
    <sheet name="別記第一号（検査結果表　防火扉）" sheetId="6" r:id="rId6"/>
    <sheet name="別記第二号（検査結果表　防火シャッター）" sheetId="12" r:id="rId7"/>
    <sheet name="別記第三号（検査結果表　耐火クロススクリーン）" sheetId="14" r:id="rId8"/>
    <sheet name="別記第四号（検査結果表　ドレンチャーその他）" sheetId="15" r:id="rId9"/>
    <sheet name="別添１様式（図面）" sheetId="7" r:id="rId10"/>
    <sheet name="別添２様式（関係写真）" sheetId="8" r:id="rId11"/>
    <sheet name="定期検査報告書 （別紙）" sheetId="18" r:id="rId12"/>
  </sheets>
  <definedNames>
    <definedName name="OLE_LINK1" localSheetId="3">'１報告書'!$U$231</definedName>
    <definedName name="OLE_LINK1" localSheetId="11">#REF!</definedName>
    <definedName name="_xlnm.Print_Area" localSheetId="3">'１報告書'!$A$1:$AM$188</definedName>
    <definedName name="_xlnm.Print_Area" localSheetId="4">'２概要書'!$A$1:$AM$118</definedName>
    <definedName name="_xlnm.Print_Area" localSheetId="2">受領証!$A$1:$AI$54</definedName>
    <definedName name="_xlnm.Print_Area" localSheetId="1">注意事項!$A$1:$C$11</definedName>
    <definedName name="_xlnm.Print_Area" localSheetId="11">'定期検査報告書 （別紙）'!$A$1:$AM$54</definedName>
    <definedName name="_xlnm.Print_Area" localSheetId="5">'別記第一号（検査結果表　防火扉）'!$A$1:$I$55</definedName>
    <definedName name="_xlnm.Print_Area" localSheetId="7">'別記第三号（検査結果表　耐火クロススクリーン）'!$A$1:$I$61</definedName>
    <definedName name="_xlnm.Print_Area" localSheetId="8">'別記第四号（検査結果表　ドレンチャーその他）'!$A$1:$I$64</definedName>
    <definedName name="_xlnm.Print_Area" localSheetId="6">'別記第二号（検査結果表　防火シャッター）'!$A$1:$I$66</definedName>
    <definedName name="_xlnm.Print_Area" localSheetId="9">'別添１様式（図面）'!$A$1:$H$43</definedName>
    <definedName name="_xlnm.Print_Area" localSheetId="10">'別添２様式（関係写真）'!$A$1:$F$39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32" i="18" l="1"/>
  <c r="AP17" i="18"/>
  <c r="AP4" i="18"/>
  <c r="AT1" i="1" s="1"/>
  <c r="D7" i="15"/>
  <c r="D6" i="15"/>
  <c r="I1" i="15"/>
  <c r="D7" i="14"/>
  <c r="D6" i="14"/>
  <c r="I1" i="14"/>
  <c r="D7" i="12"/>
  <c r="D6" i="12"/>
  <c r="I1" i="12"/>
  <c r="D7" i="6"/>
  <c r="D6" i="6"/>
  <c r="I1" i="6"/>
  <c r="B111" i="5"/>
  <c r="O108" i="5"/>
  <c r="J108" i="5"/>
  <c r="AH106" i="5"/>
  <c r="Z106" i="5"/>
  <c r="T106" i="5"/>
  <c r="J106" i="5"/>
  <c r="AH104" i="5"/>
  <c r="Z104" i="5"/>
  <c r="O104" i="5"/>
  <c r="J104" i="5"/>
  <c r="AF102" i="5"/>
  <c r="AB102" i="5"/>
  <c r="W102" i="5"/>
  <c r="N102" i="5"/>
  <c r="AB100" i="5"/>
  <c r="X100" i="5"/>
  <c r="N100" i="5"/>
  <c r="K97" i="5"/>
  <c r="K96" i="5"/>
  <c r="AU95" i="5"/>
  <c r="K95" i="5"/>
  <c r="AG94" i="5"/>
  <c r="X94" i="5"/>
  <c r="M94" i="5"/>
  <c r="K93" i="5"/>
  <c r="K92" i="5"/>
  <c r="K91" i="5"/>
  <c r="AF89" i="5"/>
  <c r="V89" i="5"/>
  <c r="K89" i="5"/>
  <c r="K87" i="5"/>
  <c r="K86" i="5"/>
  <c r="K85" i="5"/>
  <c r="AG84" i="5"/>
  <c r="X84" i="5"/>
  <c r="M84" i="5"/>
  <c r="K83" i="5"/>
  <c r="K82" i="5"/>
  <c r="K81" i="5"/>
  <c r="AF79" i="5"/>
  <c r="V79" i="5"/>
  <c r="K79" i="5"/>
  <c r="U75" i="5"/>
  <c r="Q75" i="5"/>
  <c r="AF74" i="5"/>
  <c r="Z74" i="5"/>
  <c r="W74" i="5"/>
  <c r="T74" i="5"/>
  <c r="R74" i="5"/>
  <c r="N74" i="5"/>
  <c r="Z73" i="5"/>
  <c r="W73" i="5"/>
  <c r="T73" i="5"/>
  <c r="R73" i="5"/>
  <c r="AC70" i="5"/>
  <c r="T70" i="5"/>
  <c r="N70" i="5"/>
  <c r="AG69" i="5"/>
  <c r="AB69" i="5"/>
  <c r="Y69" i="5"/>
  <c r="V69" i="5"/>
  <c r="T69" i="5"/>
  <c r="AC68" i="5"/>
  <c r="T68" i="5"/>
  <c r="N68" i="5"/>
  <c r="AG67" i="5"/>
  <c r="AB67" i="5"/>
  <c r="Y67" i="5"/>
  <c r="V67" i="5"/>
  <c r="T67" i="5"/>
  <c r="I64" i="5"/>
  <c r="I63" i="5"/>
  <c r="T62" i="5"/>
  <c r="K62" i="5"/>
  <c r="AL50" i="5"/>
  <c r="AH50" i="5"/>
  <c r="AE50" i="5"/>
  <c r="AB50" i="5"/>
  <c r="K36" i="5"/>
  <c r="AB34" i="5"/>
  <c r="Y34" i="5"/>
  <c r="W34" i="5"/>
  <c r="Q34" i="5"/>
  <c r="K34" i="5"/>
  <c r="Z32" i="5"/>
  <c r="K32" i="5"/>
  <c r="Z31" i="5"/>
  <c r="K31" i="5"/>
  <c r="O29" i="5"/>
  <c r="K29" i="5"/>
  <c r="O27" i="5"/>
  <c r="K27" i="5"/>
  <c r="J22" i="5"/>
  <c r="J21" i="5"/>
  <c r="J20" i="5"/>
  <c r="J19" i="5"/>
  <c r="J17" i="5"/>
  <c r="J16" i="5"/>
  <c r="J15" i="5"/>
  <c r="J14" i="5"/>
  <c r="J12" i="5"/>
  <c r="J11" i="5"/>
  <c r="J10" i="5"/>
  <c r="J9" i="5"/>
  <c r="AM3" i="5"/>
  <c r="AL1" i="5"/>
  <c r="AH1" i="5"/>
  <c r="AE1" i="5"/>
  <c r="AB1" i="5"/>
  <c r="AO128" i="1"/>
  <c r="AP128" i="1" s="1"/>
  <c r="AO124" i="1"/>
  <c r="AP124" i="1" s="1"/>
  <c r="AO122" i="1"/>
  <c r="AP122" i="1" s="1"/>
  <c r="AO119" i="1"/>
  <c r="AP119" i="1" s="1"/>
  <c r="AP118" i="1"/>
  <c r="AO118" i="1"/>
  <c r="AS117" i="1"/>
  <c r="AP117" i="1"/>
  <c r="AO117" i="1"/>
  <c r="AP116" i="1"/>
  <c r="AO116" i="1"/>
  <c r="AO110" i="1"/>
  <c r="AP110" i="1" s="1"/>
  <c r="AO93" i="1"/>
  <c r="AP93" i="1" s="1"/>
  <c r="AP92" i="1"/>
  <c r="AO92" i="1"/>
  <c r="AO88" i="1"/>
  <c r="AP88" i="1" s="1"/>
  <c r="AP85" i="1"/>
  <c r="AO85" i="1"/>
  <c r="AP81" i="1"/>
  <c r="AO81" i="1"/>
  <c r="AO80" i="1"/>
  <c r="AP80" i="1" s="1"/>
  <c r="AO79" i="1"/>
  <c r="AP79" i="1" s="1"/>
  <c r="AP76" i="1"/>
  <c r="AO76" i="1"/>
  <c r="AO75" i="1"/>
  <c r="AP75" i="1" s="1"/>
  <c r="AP74" i="1"/>
  <c r="AO74" i="1"/>
  <c r="AP73" i="1"/>
  <c r="AO73" i="1"/>
  <c r="AO70" i="1"/>
  <c r="AP70" i="1" s="1"/>
  <c r="AO69" i="1"/>
  <c r="AP69" i="1" s="1"/>
  <c r="AP68" i="1"/>
  <c r="AO68" i="1"/>
  <c r="AO58" i="1"/>
  <c r="AP58" i="1" s="1"/>
  <c r="AO57" i="1"/>
  <c r="AP57" i="1" s="1"/>
  <c r="AP56" i="1"/>
  <c r="AO56" i="1"/>
  <c r="AO55" i="1"/>
  <c r="AP55" i="1" s="1"/>
  <c r="AD30" i="1"/>
  <c r="V30" i="1"/>
  <c r="M30" i="1"/>
  <c r="AP28" i="1"/>
  <c r="AO28" i="1"/>
  <c r="AO27" i="1"/>
  <c r="AP27" i="1" s="1"/>
  <c r="AP26" i="1"/>
  <c r="AP25" i="1"/>
  <c r="AO25" i="1"/>
  <c r="AO23" i="1"/>
  <c r="AP23" i="1" s="1"/>
  <c r="AO22" i="1"/>
  <c r="AP22" i="1" s="1"/>
  <c r="AP21" i="1"/>
  <c r="AO21" i="1"/>
  <c r="AO20" i="1"/>
  <c r="AP20" i="1" s="1"/>
  <c r="AO17" i="1"/>
  <c r="AP17" i="1" s="1"/>
  <c r="AP16" i="1"/>
  <c r="AO16" i="1"/>
  <c r="AO15" i="1"/>
  <c r="AP15" i="1" s="1"/>
  <c r="AO14" i="1"/>
  <c r="AP14" i="1" s="1"/>
  <c r="Z11" i="1"/>
  <c r="AP10" i="1"/>
  <c r="AO10" i="1"/>
  <c r="AS5" i="1"/>
  <c r="AO3" i="1" s="1"/>
  <c r="AT3" i="1"/>
  <c r="AT2" i="1"/>
  <c r="AP1" i="1"/>
  <c r="AM1" i="1"/>
  <c r="J11" i="2"/>
  <c r="J10" i="2"/>
  <c r="Y9" i="2"/>
  <c r="T9" i="2"/>
  <c r="O9" i="2"/>
  <c r="J9" i="2"/>
  <c r="EB2" i="3"/>
  <c r="EA2" i="3"/>
  <c r="DZ2" i="3"/>
  <c r="DY2" i="3"/>
  <c r="DX2" i="3"/>
  <c r="DW2" i="3"/>
  <c r="DV2" i="3"/>
  <c r="DU2" i="3"/>
  <c r="DT2" i="3"/>
  <c r="DS2" i="3"/>
  <c r="DR2" i="3"/>
  <c r="DQ2" i="3"/>
  <c r="DP2" i="3"/>
  <c r="DO2" i="3"/>
  <c r="DN2" i="3"/>
  <c r="DM2" i="3"/>
  <c r="DL2" i="3"/>
  <c r="DK2" i="3"/>
  <c r="DJ2" i="3"/>
  <c r="DI2" i="3"/>
  <c r="DH2" i="3"/>
  <c r="DG2" i="3"/>
  <c r="DF2" i="3"/>
  <c r="DE2" i="3"/>
  <c r="DD2" i="3"/>
  <c r="DC2" i="3"/>
  <c r="DB2" i="3"/>
  <c r="DA2" i="3"/>
  <c r="CZ2" i="3"/>
  <c r="CY2" i="3"/>
  <c r="CX2" i="3"/>
  <c r="CW2" i="3"/>
  <c r="CV2" i="3"/>
  <c r="CU2" i="3"/>
  <c r="CT2" i="3"/>
  <c r="CS2" i="3"/>
  <c r="CR2" i="3"/>
  <c r="CQ2" i="3"/>
  <c r="CP2" i="3"/>
  <c r="CO2" i="3"/>
  <c r="CN2" i="3"/>
  <c r="CM2" i="3"/>
  <c r="CL2" i="3"/>
  <c r="CK2" i="3"/>
  <c r="CJ2" i="3"/>
  <c r="CI2" i="3"/>
  <c r="CH2" i="3"/>
  <c r="CG2" i="3"/>
  <c r="CF2" i="3"/>
  <c r="CE2" i="3"/>
  <c r="CD2" i="3"/>
  <c r="CC2" i="3"/>
  <c r="CB2" i="3"/>
  <c r="CA2" i="3"/>
  <c r="BY2" i="3"/>
  <c r="BZ2" i="3" s="1"/>
  <c r="BX2" i="3"/>
  <c r="BW2" i="3"/>
  <c r="BV2" i="3"/>
  <c r="BU2" i="3"/>
  <c r="BT2" i="3"/>
  <c r="BS2" i="3"/>
  <c r="BR2" i="3"/>
  <c r="BQ2" i="3"/>
  <c r="BP2" i="3"/>
  <c r="BO2" i="3"/>
  <c r="BN2" i="3"/>
  <c r="BM2" i="3"/>
  <c r="BL2" i="3"/>
  <c r="BK2" i="3"/>
  <c r="BJ2" i="3"/>
  <c r="BI2" i="3"/>
  <c r="BH2" i="3"/>
  <c r="BG2" i="3"/>
  <c r="BE2" i="3"/>
  <c r="BF2" i="3" s="1"/>
  <c r="BD2" i="3"/>
  <c r="BB2" i="3"/>
  <c r="BC2" i="3" s="1"/>
  <c r="BA2" i="3"/>
  <c r="AZ2" i="3"/>
  <c r="AY2" i="3"/>
  <c r="AX2" i="3"/>
  <c r="AV2" i="3"/>
  <c r="AW2" i="3" s="1"/>
  <c r="AU2" i="3"/>
  <c r="AT2" i="3"/>
  <c r="AS2" i="3"/>
  <c r="AR2" i="3"/>
  <c r="AP2" i="3"/>
  <c r="AQ2" i="3" s="1"/>
  <c r="AO2" i="3"/>
  <c r="AN2" i="3"/>
  <c r="AM2" i="3"/>
  <c r="AL2" i="3"/>
  <c r="AJ2" i="3"/>
  <c r="AI2" i="3"/>
  <c r="AC2" i="3"/>
  <c r="AB2" i="3"/>
  <c r="AA2" i="3"/>
  <c r="Z2" i="3"/>
  <c r="Y2" i="3"/>
  <c r="X2" i="3"/>
  <c r="W2" i="3"/>
  <c r="V2" i="3"/>
  <c r="U2" i="3"/>
  <c r="T2" i="3"/>
  <c r="S2" i="3"/>
  <c r="R2" i="3"/>
  <c r="Q2" i="3"/>
  <c r="P2" i="3"/>
  <c r="J2" i="3"/>
  <c r="I2" i="3"/>
  <c r="H2" i="3"/>
  <c r="L2" i="3" s="1"/>
  <c r="G2" i="3"/>
  <c r="F2" i="3"/>
  <c r="E2" i="3"/>
  <c r="D2" i="3"/>
  <c r="C2" i="3"/>
  <c r="AD2" i="3" l="1"/>
  <c r="AG2" i="3" s="1"/>
  <c r="M24" i="5"/>
  <c r="V24" i="5"/>
  <c r="AF2" i="3"/>
  <c r="AD24" i="5"/>
  <c r="AE2" i="3"/>
  <c r="AH2" i="3"/>
  <c r="AK2" i="3" s="1"/>
  <c r="K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2" authorId="0" shapeId="0" xr:uid="{00000000-0006-0000-0200-000001000000}">
      <text>
        <r>
          <rPr>
            <sz val="11"/>
            <rFont val="ＭＳ Ｐゴシック"/>
            <family val="3"/>
            <charset val="128"/>
          </rPr>
          <t xml:space="preserve">窓口や郵送で提出の場合のみ，報告書に添えてください。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8" authorId="0" shapeId="0" xr:uid="{00000000-0006-0000-0300-000002000000}">
      <text>
        <r>
          <rPr>
            <sz val="11"/>
            <color indexed="81"/>
            <rFont val="ＭＳ Ｐゴシック"/>
            <family val="3"/>
            <charset val="128"/>
          </rPr>
          <t>下の報告者氏名欄に収まらない場合は法人名等はこちらに記入してください。</t>
        </r>
      </text>
    </comment>
    <comment ref="Z11" authorId="0" shapeId="0" xr:uid="{00000000-0006-0000-0300-000005000000}">
      <text>
        <r>
          <rPr>
            <sz val="11"/>
            <color indexed="81"/>
            <rFont val="MS P ゴシック"/>
            <family val="3"/>
            <charset val="128"/>
          </rPr>
          <t>（第二面）【4.防火設備の検査者】の代表となる検査者の氏名が自動入力されます。</t>
        </r>
      </text>
    </comment>
    <comment ref="J30" authorId="0" shapeId="0" xr:uid="{00000000-0006-0000-0300-000007000000}">
      <text>
        <r>
          <rPr>
            <sz val="11"/>
            <color indexed="81"/>
            <rFont val="MS P ゴシック"/>
            <family val="3"/>
            <charset val="128"/>
          </rPr>
          <t>（第二面）【6.防火設備の検査の状況】の記入内容に合わせて自動入力されます。</t>
        </r>
      </text>
    </comment>
    <comment ref="V30" authorId="0" shapeId="0" xr:uid="{00000000-0006-0000-0300-00000A000000}">
      <text>
        <r>
          <rPr>
            <sz val="11"/>
            <rFont val="ＭＳ Ｐゴシック"/>
            <family val="3"/>
            <charset val="128"/>
          </rPr>
          <t>第二面の「指摘の内容」の「既存不適格」欄にチェックが入った場合に，第一面も「既存不適格」欄にチェックが入ります。</t>
        </r>
      </text>
    </comment>
    <comment ref="AB57" authorId="0" shapeId="0" xr:uid="{00000000-0006-0000-0300-00000B000000}">
      <text>
        <r>
          <rPr>
            <sz val="11"/>
            <color indexed="81"/>
            <rFont val="ＭＳ Ｐゴシック"/>
            <family val="3"/>
            <charset val="128"/>
          </rPr>
          <t>整理</t>
        </r>
        <r>
          <rPr>
            <sz val="11"/>
            <color indexed="81"/>
            <rFont val="MS P ゴシック"/>
            <family val="3"/>
            <charset val="128"/>
          </rPr>
          <t>番号は</t>
        </r>
        <r>
          <rPr>
            <sz val="11"/>
            <color indexed="81"/>
            <rFont val="ＭＳ Ｐゴシック"/>
            <family val="3"/>
            <charset val="128"/>
          </rPr>
          <t>旭川</t>
        </r>
        <r>
          <rPr>
            <sz val="11"/>
            <color indexed="81"/>
            <rFont val="MS P ゴシック"/>
            <family val="3"/>
            <charset val="128"/>
          </rPr>
          <t>市より春にお送りする定期報告のお知らせ状に記載されている番号です。（すべて半角で入力）</t>
        </r>
      </text>
    </comment>
    <comment ref="T73" authorId="0" shapeId="0" xr:uid="{00000000-0006-0000-0300-000006000000}">
      <text>
        <r>
          <rPr>
            <sz val="11"/>
            <color indexed="81"/>
            <rFont val="ＭＳ Ｐゴシック"/>
            <family val="3"/>
            <charset val="128"/>
          </rPr>
          <t>元号を選択し和暦で入力してください。</t>
        </r>
      </text>
    </comment>
    <comment ref="W85" authorId="0" shapeId="0" xr:uid="{00000000-0006-0000-0300-000008000000}">
      <text>
        <r>
          <rPr>
            <sz val="11"/>
            <rFont val="ＭＳ Ｐゴシック"/>
            <family val="3"/>
            <charset val="128"/>
          </rPr>
          <t>防火設備検査員の場合は記入不要</t>
        </r>
      </text>
    </comment>
    <comment ref="AG90" authorId="0" shapeId="0" xr:uid="{00000000-0006-0000-0300-000004000000}">
      <text>
        <r>
          <rPr>
            <sz val="11"/>
            <color indexed="81"/>
            <rFont val="ＭＳ Ｐゴシック"/>
            <family val="3"/>
            <charset val="128"/>
          </rPr>
          <t>一級建築士または二級建築士として報酬を得て検査を行う場合は、建築士事務所登録が必要です。
（建築士法23条）</t>
        </r>
      </text>
    </comment>
    <comment ref="W95" authorId="0" shapeId="0" xr:uid="{00000000-0006-0000-0300-000009000000}">
      <text>
        <r>
          <rPr>
            <sz val="11"/>
            <rFont val="ＭＳ Ｐゴシック"/>
            <family val="3"/>
            <charset val="128"/>
          </rPr>
          <t>防火設備検査員の場合は記入不要</t>
        </r>
      </text>
    </comment>
    <comment ref="A135" authorId="0" shapeId="0" xr:uid="{00000000-0006-0000-0300-000001000000}">
      <text>
        <r>
          <rPr>
            <sz val="11"/>
            <color indexed="81"/>
            <rFont val="ＭＳ Ｐゴシック"/>
            <family val="3"/>
            <charset val="128"/>
          </rPr>
          <t>　第三面は、</t>
        </r>
        <r>
          <rPr>
            <u/>
            <sz val="11"/>
            <color indexed="81"/>
            <rFont val="ＭＳ Ｐゴシック"/>
            <family val="3"/>
            <charset val="128"/>
          </rPr>
          <t>前回検査時以降に把握した防火設備に係る不具合</t>
        </r>
        <r>
          <rPr>
            <sz val="11"/>
            <color indexed="81"/>
            <rFont val="ＭＳ Ｐゴシック"/>
            <family val="3"/>
            <charset val="128"/>
          </rPr>
          <t>のうち第二面の</t>
        </r>
        <r>
          <rPr>
            <u/>
            <sz val="11"/>
            <color indexed="81"/>
            <rFont val="ＭＳ Ｐゴシック"/>
            <family val="3"/>
            <charset val="128"/>
          </rPr>
          <t>６欄において指摘されるもの以外のものについて</t>
        </r>
        <r>
          <rPr>
            <sz val="11"/>
            <color indexed="81"/>
            <rFont val="ＭＳ Ｐゴシック"/>
            <family val="3"/>
            <charset val="128"/>
          </rPr>
          <t>、把握できる範囲において記入してください。前回検査時以降不具合を把握していない場合は、第三面を省略することができます。</t>
        </r>
      </text>
    </comment>
    <comment ref="A155" authorId="0" shapeId="0" xr:uid="{00000000-0006-0000-0300-000003000000}">
      <text>
        <r>
          <rPr>
            <sz val="11"/>
            <color indexed="81"/>
            <rFont val="ＭＳ Ｐゴシック"/>
            <family val="3"/>
            <charset val="128"/>
          </rPr>
          <t>（注意）部分は提出不要です。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1" authorId="0" shapeId="0" xr:uid="{00000000-0006-0000-0400-000002000000}">
      <text>
        <r>
          <rPr>
            <sz val="11"/>
            <color indexed="81"/>
            <rFont val="ＭＳ Ｐゴシック"/>
            <family val="3"/>
            <charset val="128"/>
          </rPr>
          <t>整理</t>
        </r>
        <r>
          <rPr>
            <sz val="11"/>
            <color indexed="81"/>
            <rFont val="MS P ゴシック"/>
            <family val="3"/>
            <charset val="128"/>
          </rPr>
          <t>番号</t>
        </r>
        <r>
          <rPr>
            <sz val="11"/>
            <color indexed="81"/>
            <rFont val="ＭＳ Ｐゴシック"/>
            <family val="3"/>
            <charset val="128"/>
          </rPr>
          <t>が「定期調査報告書」シートから自動入力されます。</t>
        </r>
      </text>
    </comment>
    <comment ref="A59" authorId="0" shapeId="0" xr:uid="{00000000-0006-0000-0400-000001000000}">
      <text>
        <r>
          <rPr>
            <b/>
            <sz val="14"/>
            <color indexed="81"/>
            <rFont val="ＭＳ Ｐゴシック"/>
            <family val="3"/>
            <charset val="128"/>
          </rPr>
          <t>「指摘なし」の場合は、第二面は不要です。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00000000-0006-0000-0500-000001000000}">
      <text>
        <r>
          <rPr>
            <b/>
            <sz val="14"/>
            <color indexed="81"/>
            <rFont val="ＭＳ Ｐゴシック"/>
            <family val="3"/>
            <charset val="128"/>
          </rPr>
          <t>※代表となる調査者・その他の検査者は定期検査報告書に記載の検査者氏名が反映されます。
原則として直接入力は不要です。</t>
        </r>
      </text>
    </comment>
    <comment ref="F13" authorId="0" shapeId="0" xr:uid="{00000000-0006-0000-0500-000003000000}">
      <text>
        <r>
          <rPr>
            <sz val="14"/>
            <color indexed="81"/>
            <rFont val="BIZ UDPゴシック"/>
            <family val="3"/>
            <charset val="128"/>
          </rPr>
          <t>セルを左クリックするとリストから「○」「－」を選択できます。
以下同様</t>
        </r>
      </text>
    </comment>
    <comment ref="H13" authorId="0" shapeId="0" xr:uid="{00000000-0006-0000-0500-000002000000}">
      <text>
        <r>
          <rPr>
            <sz val="14"/>
            <color indexed="81"/>
            <rFont val="BIZ UDPゴシック"/>
            <family val="3"/>
            <charset val="128"/>
          </rPr>
          <t>「既存不適格」の場合は、「要是正」にも○を入れてください。</t>
        </r>
      </text>
    </comment>
    <comment ref="D16" authorId="0" shapeId="0" xr:uid="{00000000-0006-0000-0500-000004000000}">
      <text>
        <r>
          <rPr>
            <sz val="12"/>
            <rFont val="ＭＳ Ｐゴシック"/>
            <family val="3"/>
            <charset val="128"/>
          </rPr>
          <t>旭川</t>
        </r>
        <r>
          <rPr>
            <sz val="12"/>
            <rFont val="BIZ UDPゴシック"/>
            <family val="3"/>
            <charset val="128"/>
          </rPr>
          <t>市は常閉防火扉の検査項目は細則改正を行い特定建築物調査に付加しています。これまで通り特定建築物調査にて実施してください。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00000000-0006-0000-0900-000001000000}">
      <text>
        <r>
          <rPr>
            <b/>
            <sz val="11"/>
            <color indexed="81"/>
            <rFont val="ＭＳ Ｐゴシック"/>
            <family val="3"/>
            <charset val="128"/>
          </rPr>
          <t>※「指摘なし」の場合も各階平面図が必要です。また、各階平面図には防火設備の設置されている箇所を明記してください。
※指摘がある場合は指摘の箇所を明記してください。</t>
        </r>
      </text>
    </comment>
  </commentList>
</comments>
</file>

<file path=xl/sharedStrings.xml><?xml version="1.0" encoding="utf-8"?>
<sst xmlns="http://schemas.openxmlformats.org/spreadsheetml/2006/main" count="1356" uniqueCount="678">
  <si>
    <t>⑪</t>
  </si>
  <si>
    <t>①</t>
  </si>
  <si>
    <t>　３欄の「ロ」は、報告の対象となっていない場合には「未実施」のチェックボックスに「レ」マークを入れてください。</t>
  </si>
  <si>
    <t>滋賀県知事</t>
  </si>
  <si>
    <t>⑨</t>
  </si>
  <si>
    <t>×受付日</t>
    <rPh sb="1" eb="4">
      <t>うけつけび</t>
    </rPh>
    <phoneticPr fontId="3" type="Hiragana"/>
  </si>
  <si>
    <t>【ハ．検査済証交付年月日】</t>
    <rPh sb="7" eb="9">
      <t>コウフ</t>
    </rPh>
    <phoneticPr fontId="7"/>
  </si>
  <si>
    <t>②</t>
  </si>
  <si>
    <t>既存不適格）</t>
  </si>
  <si>
    <t>1. 各面共通関係</t>
  </si>
  <si>
    <t>富山県知事</t>
  </si>
  <si>
    <t>（</t>
  </si>
  <si>
    <t>　「不具合を把握した年月」欄は、当該不具合を把握した年月を記入してください。</t>
  </si>
  <si>
    <t>三重県知事</t>
  </si>
  <si>
    <t>改善措置の概要等1</t>
  </si>
  <si>
    <t>実施済</t>
    <rPh sb="0" eb="2">
      <t>ジッシ</t>
    </rPh>
    <rPh sb="2" eb="3">
      <t>ズ</t>
    </rPh>
    <phoneticPr fontId="7"/>
  </si>
  <si>
    <t>④</t>
  </si>
  <si>
    <t>無</t>
  </si>
  <si>
    <t>【2.管理者】</t>
  </si>
  <si>
    <t>【ハ．名称】　　　</t>
  </si>
  <si>
    <t>山口県知事</t>
  </si>
  <si>
    <t>山形県</t>
  </si>
  <si>
    <t>用途分類</t>
  </si>
  <si>
    <t>③</t>
  </si>
  <si>
    <t>⑤</t>
  </si>
  <si>
    <t>スプロケットの設置の状況※</t>
    <rPh sb="7" eb="9">
      <t>セッチ</t>
    </rPh>
    <rPh sb="10" eb="12">
      <t>ジョウキョウ</t>
    </rPh>
    <phoneticPr fontId="7"/>
  </si>
  <si>
    <t>（注意)</t>
  </si>
  <si>
    <t>【ヘ．所在地】</t>
    <rPh sb="3" eb="6">
      <t>ショザイチ</t>
    </rPh>
    <phoneticPr fontId="7"/>
  </si>
  <si>
    <t>報告書　第一面</t>
    <rPh sb="0" eb="3">
      <t>ホウコクショ</t>
    </rPh>
    <rPh sb="4" eb="6">
      <t>ダイイチ</t>
    </rPh>
    <rPh sb="6" eb="7">
      <t>メン</t>
    </rPh>
    <phoneticPr fontId="7"/>
  </si>
  <si>
    <t>【ニ．勤務先】</t>
  </si>
  <si>
    <t>防設</t>
    <rPh sb="0" eb="2">
      <t>ぼうせつ</t>
    </rPh>
    <phoneticPr fontId="3" type="Hiragana"/>
  </si>
  <si>
    <t>⑥</t>
  </si>
  <si>
    <t>　※印のある欄は記入しないでください。</t>
  </si>
  <si>
    <t>ローラチェーンの劣化及び損傷の状況</t>
    <rPh sb="8" eb="10">
      <t>レッカ</t>
    </rPh>
    <rPh sb="10" eb="11">
      <t>オヨ</t>
    </rPh>
    <rPh sb="12" eb="14">
      <t>ソンショウ</t>
    </rPh>
    <rPh sb="15" eb="17">
      <t>ジョウキョウ</t>
    </rPh>
    <phoneticPr fontId="7"/>
  </si>
  <si>
    <t>【ホ．電話番号】</t>
  </si>
  <si>
    <t>温度ヒューズ装置</t>
    <rPh sb="0" eb="2">
      <t>オンド</t>
    </rPh>
    <rPh sb="6" eb="8">
      <t>ソウチ</t>
    </rPh>
    <phoneticPr fontId="7"/>
  </si>
  <si>
    <t>　数字は算用数字を、単位はメートル法を用いてください。</t>
  </si>
  <si>
    <t>滋賀県</t>
  </si>
  <si>
    <t>2. 第一面関係</t>
  </si>
  <si>
    <t>○</t>
  </si>
  <si>
    <t>　１欄及び２欄は、所有者又は管理者が法人のときは、「ロ」はそれぞれ法人の名称及び代表者氏名を、「ニ」はそれぞれ法人の所在地を記入してください。</t>
  </si>
  <si>
    <t>【6.備考】</t>
    <rPh sb="3" eb="5">
      <t>ビコウ</t>
    </rPh>
    <phoneticPr fontId="7"/>
  </si>
  <si>
    <t>石川県</t>
  </si>
  <si>
    <t>⑮</t>
  </si>
  <si>
    <t>⑦</t>
  </si>
  <si>
    <t>【3.報告対象建築物】</t>
  </si>
  <si>
    <t>⑧</t>
  </si>
  <si>
    <t>不具合等の記録[有]</t>
  </si>
  <si>
    <t xml:space="preserve">
写真貼付
※同様の指摘が複数ある場合には、
代表的なものの写真を１枚貼付してください。</t>
    <rPh sb="9" eb="11">
      <t>ドウヨウ</t>
    </rPh>
    <rPh sb="12" eb="14">
      <t>シテキ</t>
    </rPh>
    <rPh sb="15" eb="17">
      <t>フクスウ</t>
    </rPh>
    <rPh sb="19" eb="21">
      <t>バアイ</t>
    </rPh>
    <rPh sb="25" eb="28">
      <t>ダイヒョウテキ</t>
    </rPh>
    <rPh sb="32" eb="34">
      <t>シャシン</t>
    </rPh>
    <rPh sb="36" eb="37">
      <t>マイ</t>
    </rPh>
    <rPh sb="37" eb="39">
      <t>ハリツ</t>
    </rPh>
    <phoneticPr fontId="7"/>
  </si>
  <si>
    <t>その他</t>
    <rPh sb="2" eb="3">
      <t>タ</t>
    </rPh>
    <phoneticPr fontId="7"/>
  </si>
  <si>
    <t>無</t>
    <rPh sb="0" eb="1">
      <t>ナ</t>
    </rPh>
    <phoneticPr fontId="7"/>
  </si>
  <si>
    <t>　前回検査時以降に把握した火災時の防火設備不作動等機器の故障、異常動作、損傷、腐食その他の劣化に起因するもの（以下「不具合」という。）について第三面の「不具合の概要」欄に記入したときは、７欄の「イ」の「有」のチェックボックスに「レ」マークを入れ、当該不具合について記録が有るときは７欄の「ロ」の「有」のチェックボックスに「レ」マークを入れ、記録が無いときは７欄の「ロ」の「無」のチェックボックスに「レ」マークを入れてください。また、第三面に記入された不具合のうち当該不具合を受けた改善を既に実施しているものがあり、かつ、改善を行う予定があるものがない場合には７欄の「ハ」の「実施済」のチェックボックスに「レ」マークを入れ、第三面に記入された不具合のうち改善を行う予定があるものがある場合には７欄の「改善予定」のチェックボックスに「レ」マークを入れ、併せて改善予定年月を記入し、改善の予定がない場合には７欄の「予定なし」のチェックボックスに「レ」マークを入れてください。</t>
  </si>
  <si>
    <t>（その他の所有者）</t>
    <rPh sb="5" eb="8">
      <t>ショユウシャ</t>
    </rPh>
    <phoneticPr fontId="7"/>
  </si>
  <si>
    <t>⑩</t>
  </si>
  <si>
    <t>（その他の所有者２）</t>
    <rPh sb="5" eb="8">
      <t>ショユウシャ</t>
    </rPh>
    <phoneticPr fontId="7"/>
  </si>
  <si>
    <t>特記事項</t>
    <rPh sb="0" eb="1">
      <t>トク</t>
    </rPh>
    <rPh sb="1" eb="3">
      <t>キジ</t>
    </rPh>
    <rPh sb="3" eb="4">
      <t>コウ</t>
    </rPh>
    <phoneticPr fontId="7"/>
  </si>
  <si>
    <t>3. 第二面関係</t>
  </si>
  <si>
    <t>(1)</t>
  </si>
  <si>
    <t>排水の状況</t>
    <rPh sb="0" eb="2">
      <t>ハイスイ</t>
    </rPh>
    <rPh sb="3" eb="5">
      <t>ジョウキョウ</t>
    </rPh>
    <phoneticPr fontId="7"/>
  </si>
  <si>
    <t>山梨県</t>
  </si>
  <si>
    <t>⑫</t>
  </si>
  <si>
    <t>階数（区画避難安全検証法）</t>
  </si>
  <si>
    <t>⑬</t>
  </si>
  <si>
    <t>⑭</t>
  </si>
  <si>
    <t>⑯</t>
  </si>
  <si>
    <t>【ホ．郵便番号】</t>
  </si>
  <si>
    <t>【ロ．氏名のフリガナ】</t>
  </si>
  <si>
    <t>【ロ．名称のフリガナ】</t>
  </si>
  <si>
    <t>未実施　</t>
  </si>
  <si>
    <t>※受付欄</t>
  </si>
  <si>
    <t>長野県知事</t>
  </si>
  <si>
    <t>【ハ．郵便番号】</t>
  </si>
  <si>
    <t>山形県知事</t>
  </si>
  <si>
    <t>階）</t>
    <rPh sb="0" eb="1">
      <t>カイ</t>
    </rPh>
    <phoneticPr fontId="7"/>
  </si>
  <si>
    <t>【1.所有者】</t>
  </si>
  <si>
    <t>※特記欄</t>
  </si>
  <si>
    <t>調査結果に基づく改善等は，次のパターンに応じて行ってください。</t>
  </si>
  <si>
    <t>注意事項（この紙面は提出不要）</t>
    <rPh sb="0" eb="2">
      <t>チュウイ</t>
    </rPh>
    <rPh sb="2" eb="4">
      <t>ジコウ</t>
    </rPh>
    <rPh sb="7" eb="9">
      <t>シメン</t>
    </rPh>
    <rPh sb="10" eb="12">
      <t>テイシュツ</t>
    </rPh>
    <rPh sb="12" eb="14">
      <t>フヨウ</t>
    </rPh>
    <phoneticPr fontId="7"/>
  </si>
  <si>
    <t>◎防火設備の定期検査報告書の作成・提出にあたって</t>
    <rPh sb="1" eb="3">
      <t>ボウカ</t>
    </rPh>
    <rPh sb="3" eb="5">
      <t>セツビ</t>
    </rPh>
    <rPh sb="6" eb="8">
      <t>テイキ</t>
    </rPh>
    <rPh sb="8" eb="10">
      <t>ケンサ</t>
    </rPh>
    <rPh sb="10" eb="13">
      <t>ホウコクショ</t>
    </rPh>
    <rPh sb="14" eb="16">
      <t>サクセイ</t>
    </rPh>
    <rPh sb="17" eb="19">
      <t>テイシュツ</t>
    </rPh>
    <phoneticPr fontId="7"/>
  </si>
  <si>
    <t>【ニ．住所】</t>
  </si>
  <si>
    <t>【イ．氏名のフリガナ】</t>
  </si>
  <si>
    <t>　記入欄が不足する場合は、枠を拡大、行を追加して記入するか、別紙に必要な事項を記入し添えてください。</t>
  </si>
  <si>
    <t>　「当該検査に関与した検査者」欄は、建築基準法施行規則別記第36の８様式第二面４欄に記入した検査者について記入し、「検査者番号」欄に検査者を特定できる番号、記号等を記入してください。当該防火設備の検査を行った検査者が１人の場合は、その他の検査者欄は削除して構いません。</t>
    <rPh sb="4" eb="6">
      <t>ケンサ</t>
    </rPh>
    <rPh sb="11" eb="13">
      <t>ケンサ</t>
    </rPh>
    <rPh sb="37" eb="38">
      <t>ニ</t>
    </rPh>
    <rPh sb="46" eb="48">
      <t>ケンサ</t>
    </rPh>
    <rPh sb="58" eb="60">
      <t>ケンサ</t>
    </rPh>
    <rPh sb="66" eb="68">
      <t>ケンサ</t>
    </rPh>
    <rPh sb="93" eb="95">
      <t>ボウカ</t>
    </rPh>
    <rPh sb="95" eb="97">
      <t>セツビ</t>
    </rPh>
    <rPh sb="98" eb="100">
      <t>ケンサ</t>
    </rPh>
    <rPh sb="104" eb="106">
      <t>ケンサ</t>
    </rPh>
    <rPh sb="119" eb="121">
      <t>ケンサ</t>
    </rPh>
    <phoneticPr fontId="7"/>
  </si>
  <si>
    <t>　「検査結果」欄のうち「要是正」欄は、別表（い）欄に掲げる検査事項について同表（ろ）欄に掲げる検査事項のいずれかが同表（に）欄に掲げる判定基準に該当する場合に○印を記入してください。</t>
    <rPh sb="2" eb="4">
      <t>ケンサ</t>
    </rPh>
    <rPh sb="29" eb="31">
      <t>ケンサ</t>
    </rPh>
    <rPh sb="31" eb="33">
      <t>ジコウ</t>
    </rPh>
    <rPh sb="37" eb="39">
      <t>ドウヒョウ</t>
    </rPh>
    <rPh sb="47" eb="49">
      <t>ケンサ</t>
    </rPh>
    <rPh sb="49" eb="51">
      <t>ジコウ</t>
    </rPh>
    <rPh sb="57" eb="59">
      <t>ドウヒョウ</t>
    </rPh>
    <rPh sb="62" eb="63">
      <t>ラン</t>
    </rPh>
    <rPh sb="64" eb="65">
      <t>カカ</t>
    </rPh>
    <phoneticPr fontId="7"/>
  </si>
  <si>
    <t>ローラチェーン又はワイヤーロープの劣化及び損傷の状況</t>
    <rPh sb="7" eb="8">
      <t>マタ</t>
    </rPh>
    <rPh sb="17" eb="19">
      <t>レッカ</t>
    </rPh>
    <rPh sb="19" eb="20">
      <t>オヨ</t>
    </rPh>
    <rPh sb="21" eb="23">
      <t>ソンショウ</t>
    </rPh>
    <rPh sb="24" eb="26">
      <t>ジョウキョウ</t>
    </rPh>
    <phoneticPr fontId="7"/>
  </si>
  <si>
    <t>防火シャッターの閉鎖の状況</t>
    <rPh sb="0" eb="2">
      <t>ボウカ</t>
    </rPh>
    <rPh sb="8" eb="10">
      <t>ヘイサ</t>
    </rPh>
    <rPh sb="11" eb="13">
      <t>ジョウキョウ</t>
    </rPh>
    <phoneticPr fontId="7"/>
  </si>
  <si>
    <t>改善（予定）年月</t>
    <rPh sb="0" eb="2">
      <t>カイゼン</t>
    </rPh>
    <rPh sb="3" eb="5">
      <t>ヨテイ</t>
    </rPh>
    <rPh sb="6" eb="8">
      <t>ネンゲツ</t>
    </rPh>
    <phoneticPr fontId="7"/>
  </si>
  <si>
    <t>指摘の具体的内容等</t>
    <rPh sb="0" eb="2">
      <t>シテキ</t>
    </rPh>
    <rPh sb="8" eb="9">
      <t>トウ</t>
    </rPh>
    <phoneticPr fontId="7"/>
  </si>
  <si>
    <t>改善策の具体的内容等</t>
    <rPh sb="9" eb="10">
      <t>トウ</t>
    </rPh>
    <phoneticPr fontId="7"/>
  </si>
  <si>
    <t>静岡県</t>
  </si>
  <si>
    <t>（注意）</t>
    <rPh sb="1" eb="3">
      <t>チュウイ</t>
    </rPh>
    <phoneticPr fontId="7"/>
  </si>
  <si>
    <t>-</t>
  </si>
  <si>
    <t>カーテン部</t>
    <rPh sb="4" eb="5">
      <t>ブ</t>
    </rPh>
    <phoneticPr fontId="7"/>
  </si>
  <si>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7"/>
  </si>
  <si>
    <t>　第二面の６欄の「イ」において「要是正の指摘あり」のチェックボックスに「レ」マークを入れた場合においては、４欄の「イ」の「要是正の指摘あり」のチェックボックスに「レ」マークを入れてください。また、第二面の６欄の「イ」において、「既存不適格」のチェックボックスに「レ」マークを入れたときは、併せて４欄の「イ」の「既存不適格」のチェックボックスに「レ」マークを入れてください。</t>
  </si>
  <si>
    <t>　「検査結果」欄のうち「指摘なし」欄は、⑥に該当しない場合に○印を記入してください。</t>
  </si>
  <si>
    <t>【イ．所在地】</t>
  </si>
  <si>
    <t>上記以外の検査項目等</t>
  </si>
  <si>
    <t>（第一面）</t>
  </si>
  <si>
    <t>（第二面）</t>
  </si>
  <si>
    <t>検査結果</t>
    <rPh sb="0" eb="2">
      <t>ケンサ</t>
    </rPh>
    <rPh sb="2" eb="4">
      <t>ケッカ</t>
    </rPh>
    <phoneticPr fontId="7"/>
  </si>
  <si>
    <t>指摘なし</t>
  </si>
  <si>
    <t>レ</t>
  </si>
  <si>
    <t>(12)</t>
  </si>
  <si>
    <t>【ハ．氏名】</t>
  </si>
  <si>
    <t>要是正の指摘あり</t>
  </si>
  <si>
    <t>(</t>
  </si>
  <si>
    <t>有</t>
  </si>
  <si>
    <t>代表となる検査者</t>
    <rPh sb="0" eb="2">
      <t>ダイヒョウ</t>
    </rPh>
    <rPh sb="5" eb="8">
      <t>ケンサシャ</t>
    </rPh>
    <phoneticPr fontId="7"/>
  </si>
  <si>
    <t>）</t>
  </si>
  <si>
    <t>【ロ．氏名】</t>
  </si>
  <si>
    <t>劣化及び損傷の状況</t>
    <rPh sb="0" eb="2">
      <t>レッカ</t>
    </rPh>
    <rPh sb="2" eb="3">
      <t>オヨ</t>
    </rPh>
    <rPh sb="4" eb="6">
      <t>ソンショウ</t>
    </rPh>
    <rPh sb="7" eb="9">
      <t>ジョウキョウ</t>
    </rPh>
    <phoneticPr fontId="7"/>
  </si>
  <si>
    <t>　記入欄が不足する場合は、枠を拡大、行を追加して記入するか、別紙に必要な事項を記入して添えてください。</t>
    <rPh sb="1" eb="3">
      <t>キニュウ</t>
    </rPh>
    <rPh sb="3" eb="4">
      <t>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7"/>
  </si>
  <si>
    <t>【ト．電話番号】</t>
  </si>
  <si>
    <t>×報告者氏名－会社名</t>
    <rPh sb="1" eb="4">
      <t>ホウコクシャ</t>
    </rPh>
    <rPh sb="4" eb="6">
      <t>シメイ</t>
    </rPh>
    <rPh sb="7" eb="9">
      <t>カイシャ</t>
    </rPh>
    <rPh sb="9" eb="10">
      <t>メイ</t>
    </rPh>
    <phoneticPr fontId="7"/>
  </si>
  <si>
    <t>【ニ．用途】</t>
  </si>
  <si>
    <t>鳥取県</t>
  </si>
  <si>
    <t>不具合等の概要</t>
  </si>
  <si>
    <t>改善(予定)年月</t>
  </si>
  <si>
    <t>改善措置の概要等</t>
  </si>
  <si>
    <t>防火扉</t>
    <rPh sb="0" eb="2">
      <t>ボウカ</t>
    </rPh>
    <rPh sb="2" eb="3">
      <t>トビラ</t>
    </rPh>
    <phoneticPr fontId="7"/>
  </si>
  <si>
    <t>4.第三面関係</t>
  </si>
  <si>
    <t>【ハ．改善の状況】</t>
    <rPh sb="3" eb="5">
      <t>カイゼン</t>
    </rPh>
    <rPh sb="6" eb="8">
      <t>ジョウキョウ</t>
    </rPh>
    <phoneticPr fontId="7"/>
  </si>
  <si>
    <t>既存不適格</t>
    <rPh sb="0" eb="2">
      <t>キゾン</t>
    </rPh>
    <rPh sb="2" eb="5">
      <t>フテキカク</t>
    </rPh>
    <phoneticPr fontId="7"/>
  </si>
  <si>
    <t>新潟県</t>
  </si>
  <si>
    <t>日</t>
    <rPh sb="0" eb="1">
      <t>ニチ</t>
    </rPh>
    <phoneticPr fontId="7"/>
  </si>
  <si>
    <t>月</t>
    <rPh sb="0" eb="1">
      <t>ツキ</t>
    </rPh>
    <phoneticPr fontId="7"/>
  </si>
  <si>
    <t>年</t>
    <rPh sb="0" eb="1">
      <t>ネン</t>
    </rPh>
    <phoneticPr fontId="7"/>
  </si>
  <si>
    <t>号</t>
  </si>
  <si>
    <t>　４欄の「イ」は、検査者の有する資格について記入してください。検査者が防火設備検査員である場合は、防火設備検査員資格者証の交付番号を「防火設備検査員」の番号欄に記入してください。</t>
  </si>
  <si>
    <t>号</t>
    <rPh sb="0" eb="1">
      <t>ゴウ</t>
    </rPh>
    <phoneticPr fontId="7"/>
  </si>
  <si>
    <t>第</t>
    <rPh sb="0" eb="1">
      <t>ダイ</t>
    </rPh>
    <phoneticPr fontId="7"/>
  </si>
  <si>
    <t>接地の状況状況</t>
    <rPh sb="0" eb="2">
      <t>セッチ</t>
    </rPh>
    <rPh sb="3" eb="5">
      <t>ジョウキョウ</t>
    </rPh>
    <rPh sb="5" eb="7">
      <t>ジョウキョウ</t>
    </rPh>
    <phoneticPr fontId="7"/>
  </si>
  <si>
    <t>第三十六号の九様式（第六条、第六条の三、第十一条の三関係）（Ａ４）</t>
    <rPh sb="6" eb="7">
      <t>９</t>
    </rPh>
    <rPh sb="11" eb="12">
      <t>ロク</t>
    </rPh>
    <rPh sb="14" eb="15">
      <t>ダイ</t>
    </rPh>
    <rPh sb="15" eb="16">
      <t>６</t>
    </rPh>
    <rPh sb="16" eb="17">
      <t>ジョウ</t>
    </rPh>
    <rPh sb="18" eb="19">
      <t>３</t>
    </rPh>
    <rPh sb="20" eb="21">
      <t>ダイ</t>
    </rPh>
    <rPh sb="21" eb="23">
      <t>１１</t>
    </rPh>
    <rPh sb="23" eb="24">
      <t>ジョウ</t>
    </rPh>
    <rPh sb="25" eb="26">
      <t>サン</t>
    </rPh>
    <phoneticPr fontId="7"/>
  </si>
  <si>
    <t>）建築士</t>
    <rPh sb="1" eb="3">
      <t>ケンチク</t>
    </rPh>
    <rPh sb="3" eb="4">
      <t>シ</t>
    </rPh>
    <phoneticPr fontId="7"/>
  </si>
  <si>
    <t>結線接続の状況</t>
    <rPh sb="0" eb="1">
      <t>ムス</t>
    </rPh>
    <rPh sb="1" eb="2">
      <t>セン</t>
    </rPh>
    <rPh sb="2" eb="4">
      <t>セツゾク</t>
    </rPh>
    <rPh sb="5" eb="7">
      <t>ジョウキョウ</t>
    </rPh>
    <phoneticPr fontId="7"/>
  </si>
  <si>
    <t>指定確認検査機関（</t>
  </si>
  <si>
    <t>）知事登録第</t>
    <rPh sb="1" eb="3">
      <t>チジ</t>
    </rPh>
    <rPh sb="3" eb="5">
      <t>トウロク</t>
    </rPh>
    <rPh sb="5" eb="6">
      <t>ダイ</t>
    </rPh>
    <phoneticPr fontId="7"/>
  </si>
  <si>
    <t>【ハ．前回の検査に関する書類の写し】</t>
    <rPh sb="3" eb="5">
      <t>ゼンカイ</t>
    </rPh>
    <rPh sb="6" eb="8">
      <t>ケンサ</t>
    </rPh>
    <rPh sb="9" eb="10">
      <t>カン</t>
    </rPh>
    <rPh sb="12" eb="14">
      <t>ショルイ</t>
    </rPh>
    <rPh sb="15" eb="16">
      <t>ウツ</t>
    </rPh>
    <phoneticPr fontId="7"/>
  </si>
  <si>
    <t>判定：</t>
    <rPh sb="0" eb="2">
      <t>ハンテイ</t>
    </rPh>
    <phoneticPr fontId="7"/>
  </si>
  <si>
    <t>℡0166-25-8597</t>
  </si>
  <si>
    <t>月</t>
    <rPh sb="0" eb="1">
      <t>ガツ</t>
    </rPh>
    <phoneticPr fontId="7"/>
  </si>
  <si>
    <t>㎡</t>
  </si>
  <si>
    <t>地上</t>
    <rPh sb="0" eb="2">
      <t>チジョウ</t>
    </rPh>
    <phoneticPr fontId="7"/>
  </si>
  <si>
    <t>まぐさ及びガイドレール</t>
    <rPh sb="3" eb="4">
      <t>オヨ</t>
    </rPh>
    <phoneticPr fontId="7"/>
  </si>
  <si>
    <t>自動閉鎖装置</t>
    <rPh sb="0" eb="2">
      <t>ジドウ</t>
    </rPh>
    <rPh sb="2" eb="4">
      <t>ヘイサ</t>
    </rPh>
    <rPh sb="4" eb="6">
      <t>ソウチ</t>
    </rPh>
    <phoneticPr fontId="7"/>
  </si>
  <si>
    <t>加圧送水装置用予備電源の劣化及び損傷の状況</t>
    <rPh sb="12" eb="14">
      <t>レッカ</t>
    </rPh>
    <rPh sb="14" eb="15">
      <t>オヨ</t>
    </rPh>
    <rPh sb="16" eb="18">
      <t>ソンショウ</t>
    </rPh>
    <rPh sb="19" eb="21">
      <t>ジョウキョウ</t>
    </rPh>
    <phoneticPr fontId="7"/>
  </si>
  <si>
    <r>
      <t>×</t>
    </r>
    <r>
      <rPr>
        <sz val="11"/>
        <color theme="0" tint="-0.249977111117893"/>
        <rFont val="ＭＳ Ｐゴシック"/>
        <family val="3"/>
        <charset val="128"/>
      </rPr>
      <t>報告者氏名－肩書、氏名</t>
    </r>
    <rPh sb="1" eb="4">
      <t>ホウコクシャ</t>
    </rPh>
    <rPh sb="4" eb="6">
      <t>シメイ</t>
    </rPh>
    <rPh sb="7" eb="9">
      <t>カタガキ</t>
    </rPh>
    <rPh sb="10" eb="12">
      <t>シメイ</t>
    </rPh>
    <phoneticPr fontId="7"/>
  </si>
  <si>
    <t>階</t>
    <rPh sb="0" eb="1">
      <t>カイ</t>
    </rPh>
    <phoneticPr fontId="7"/>
  </si>
  <si>
    <t>担当
検査者
番号</t>
    <rPh sb="0" eb="2">
      <t>タントウ</t>
    </rPh>
    <rPh sb="3" eb="6">
      <t>ケンサシャ</t>
    </rPh>
    <rPh sb="7" eb="9">
      <t>バンゴウ</t>
    </rPh>
    <phoneticPr fontId="7"/>
  </si>
  <si>
    <t>地下</t>
    <rPh sb="0" eb="2">
      <t>チカ</t>
    </rPh>
    <phoneticPr fontId="7"/>
  </si>
  <si>
    <t>年</t>
  </si>
  <si>
    <t>(3)</t>
  </si>
  <si>
    <t>月</t>
  </si>
  <si>
    <t>日実施</t>
    <rPh sb="0" eb="1">
      <t>ヒ</t>
    </rPh>
    <rPh sb="1" eb="3">
      <t>ジッシ</t>
    </rPh>
    <phoneticPr fontId="7"/>
  </si>
  <si>
    <t>事務所登録</t>
    <rPh sb="0" eb="5">
      <t>ジムショトウロク</t>
    </rPh>
    <phoneticPr fontId="7"/>
  </si>
  <si>
    <t>実施</t>
  </si>
  <si>
    <t>に改善予定）</t>
    <rPh sb="1" eb="3">
      <t>カイゼン</t>
    </rPh>
    <rPh sb="3" eb="5">
      <t>ヨテイ</t>
    </rPh>
    <phoneticPr fontId="7"/>
  </si>
  <si>
    <t>）建築士事務所</t>
  </si>
  <si>
    <t>検査者氏名</t>
    <rPh sb="0" eb="2">
      <t>ケンサ</t>
    </rPh>
    <phoneticPr fontId="7"/>
  </si>
  <si>
    <t>有</t>
    <rPh sb="0" eb="1">
      <t>ア</t>
    </rPh>
    <phoneticPr fontId="7"/>
  </si>
  <si>
    <t>予定なし</t>
    <rPh sb="0" eb="2">
      <t>ヨテイ</t>
    </rPh>
    <phoneticPr fontId="7"/>
  </si>
  <si>
    <t>【ロ．前回の検査】</t>
    <rPh sb="6" eb="8">
      <t>ケンサ</t>
    </rPh>
    <phoneticPr fontId="7"/>
  </si>
  <si>
    <t>(23)</t>
  </si>
  <si>
    <t>不具合等を把握した年月2</t>
  </si>
  <si>
    <t>(13)</t>
  </si>
  <si>
    <t>(14)</t>
  </si>
  <si>
    <t>埼玉県</t>
  </si>
  <si>
    <t>作動の状況</t>
    <rPh sb="0" eb="2">
      <t>サドウ</t>
    </rPh>
    <rPh sb="3" eb="5">
      <t>ジョウキョウ</t>
    </rPh>
    <phoneticPr fontId="7"/>
  </si>
  <si>
    <t>(15)</t>
  </si>
  <si>
    <t>青森県知事</t>
  </si>
  <si>
    <t>　４欄は、代表となる検査者並びに検査に係る防火設備に係る全ての検査者について記入してください。当該防火設備の検査を行った検査者が１人の場合は、その他の検査者欄は削除して構いません。</t>
  </si>
  <si>
    <t>　　氏　名</t>
    <rPh sb="2" eb="3">
      <t>シ</t>
    </rPh>
    <rPh sb="4" eb="5">
      <t>メイ</t>
    </rPh>
    <phoneticPr fontId="7"/>
  </si>
  <si>
    <t>番号</t>
    <rPh sb="0" eb="2">
      <t>バンゴウ</t>
    </rPh>
    <phoneticPr fontId="7"/>
  </si>
  <si>
    <t>【4.検査による指摘の概要】</t>
    <rPh sb="3" eb="5">
      <t>ケンサ</t>
    </rPh>
    <phoneticPr fontId="7"/>
  </si>
  <si>
    <t>要是正</t>
    <rPh sb="0" eb="1">
      <t>ヨウ</t>
    </rPh>
    <rPh sb="1" eb="3">
      <t>ゼセイ</t>
    </rPh>
    <phoneticPr fontId="7"/>
  </si>
  <si>
    <t>　４欄の「ホ」から「ト」までは、検査者が法人に勤務している場合は、検査者の勤務先について記入し、検査者が法人に勤務していない場合は検査者の住所について記入してください。</t>
  </si>
  <si>
    <t>A</t>
  </si>
  <si>
    <t>別添１様式（Ａ３）</t>
    <rPh sb="0" eb="2">
      <t>ベッテン</t>
    </rPh>
    <rPh sb="3" eb="5">
      <t>ヨウシキ</t>
    </rPh>
    <phoneticPr fontId="7"/>
  </si>
  <si>
    <t>番号</t>
  </si>
  <si>
    <t>別添２様式（Ａ４）</t>
    <rPh sb="0" eb="2">
      <t>ベッテン</t>
    </rPh>
    <rPh sb="3" eb="5">
      <t>ヨウシキ</t>
    </rPh>
    <phoneticPr fontId="7"/>
  </si>
  <si>
    <t>関係写真</t>
  </si>
  <si>
    <t>※オンライン報告の場合は，様式の「１報告書」，「２概要書」を必ず使用してください。
　（他のシートは削除不要です。）
※提出された①定期調査報告書と②定期調査報告概要書は返却しませんので、控えが必要な方は事前にコピーして保管してください。</t>
  </si>
  <si>
    <t>特記事項</t>
  </si>
  <si>
    <t>(注意)</t>
    <rPh sb="1" eb="3">
      <t>チュウイ</t>
    </rPh>
    <phoneticPr fontId="7"/>
  </si>
  <si>
    <t>管理者（所有者）様</t>
    <rPh sb="0" eb="3">
      <t>カンリシャ</t>
    </rPh>
    <rPh sb="4" eb="7">
      <t>ショユウシャ</t>
    </rPh>
    <rPh sb="8" eb="9">
      <t>サマ</t>
    </rPh>
    <phoneticPr fontId="7"/>
  </si>
  <si>
    <t>　検査者が２人以上のときは、代表となる検査者を検査者氏名欄に記入してください。</t>
    <rPh sb="1" eb="3">
      <t>ケンサ</t>
    </rPh>
    <rPh sb="3" eb="4">
      <t>シャ</t>
    </rPh>
    <rPh sb="19" eb="21">
      <t>ケンサ</t>
    </rPh>
    <rPh sb="21" eb="22">
      <t>シャ</t>
    </rPh>
    <rPh sb="23" eb="25">
      <t>ケンサ</t>
    </rPh>
    <rPh sb="25" eb="26">
      <t>シャ</t>
    </rPh>
    <phoneticPr fontId="7"/>
  </si>
  <si>
    <t>指定確認検査機関名称(確認済証)</t>
  </si>
  <si>
    <t>ⅰ．</t>
  </si>
  <si>
    <t>福島県</t>
  </si>
  <si>
    <t>ⅱ．</t>
  </si>
  <si>
    <t>検査結果</t>
    <rPh sb="0" eb="2">
      <t>ケンサ</t>
    </rPh>
    <phoneticPr fontId="7"/>
  </si>
  <si>
    <t>開閉弁の状況</t>
    <rPh sb="0" eb="2">
      <t>カイヘイ</t>
    </rPh>
    <rPh sb="2" eb="3">
      <t>ベン</t>
    </rPh>
    <rPh sb="4" eb="6">
      <t>ジョウキョウ</t>
    </rPh>
    <phoneticPr fontId="7"/>
  </si>
  <si>
    <t>ⅲ．</t>
  </si>
  <si>
    <t>ⅳ．</t>
  </si>
  <si>
    <t>危害防止装置用予備電源の劣化及び損傷の状況</t>
    <rPh sb="0" eb="2">
      <t>キガイ</t>
    </rPh>
    <rPh sb="2" eb="4">
      <t>ボウシ</t>
    </rPh>
    <rPh sb="4" eb="6">
      <t>ソウチ</t>
    </rPh>
    <rPh sb="6" eb="7">
      <t>ヨウ</t>
    </rPh>
    <rPh sb="7" eb="11">
      <t>ヨビデンゲン</t>
    </rPh>
    <rPh sb="12" eb="14">
      <t>レッカ</t>
    </rPh>
    <rPh sb="14" eb="15">
      <t>オヨ</t>
    </rPh>
    <rPh sb="16" eb="18">
      <t>ソンショウ</t>
    </rPh>
    <rPh sb="19" eb="21">
      <t>ジョウキョウ</t>
    </rPh>
    <phoneticPr fontId="7"/>
  </si>
  <si>
    <t>　該当しない検査項目がある場合は、当該項目の「番号」欄から「担当検査者番号」欄までを取消線で抹消してください。</t>
    <rPh sb="6" eb="8">
      <t>ケンサ</t>
    </rPh>
    <rPh sb="8" eb="10">
      <t>コウモク</t>
    </rPh>
    <rPh sb="17" eb="19">
      <t>トウガイ</t>
    </rPh>
    <rPh sb="19" eb="21">
      <t>コウモク</t>
    </rPh>
    <rPh sb="32" eb="34">
      <t>ケンサ</t>
    </rPh>
    <rPh sb="34" eb="35">
      <t>シャ</t>
    </rPh>
    <rPh sb="42" eb="44">
      <t>トリケシ</t>
    </rPh>
    <phoneticPr fontId="7"/>
  </si>
  <si>
    <t>※印の欄は記入しないでください</t>
  </si>
  <si>
    <t>設置位置</t>
    <rPh sb="0" eb="2">
      <t>セッチ</t>
    </rPh>
    <rPh sb="2" eb="4">
      <t>イチ</t>
    </rPh>
    <phoneticPr fontId="7"/>
  </si>
  <si>
    <t>（その他の管理者２）</t>
    <rPh sb="5" eb="8">
      <t>カンリシャ</t>
    </rPh>
    <phoneticPr fontId="7"/>
  </si>
  <si>
    <t>必ず記入してください</t>
  </si>
  <si>
    <t>（防火シャッター）</t>
    <rPh sb="1" eb="3">
      <t>ボウカ</t>
    </rPh>
    <phoneticPr fontId="7"/>
  </si>
  <si>
    <t>（その他の検査者）</t>
    <rPh sb="5" eb="7">
      <t>ケンサ</t>
    </rPh>
    <phoneticPr fontId="7"/>
  </si>
  <si>
    <t>定期検査報告書</t>
    <rPh sb="2" eb="4">
      <t>ケンサ</t>
    </rPh>
    <phoneticPr fontId="7"/>
  </si>
  <si>
    <t>　「既存不適格」欄は、「要是正」欄に○印を記入した場合で、建築基準法第３条第２項の規定の適用を受けているものであることが確認されたときは、○印を記入してください。</t>
  </si>
  <si>
    <t>（防火設備）</t>
    <rPh sb="1" eb="3">
      <t>ボウカ</t>
    </rPh>
    <rPh sb="3" eb="5">
      <t>セツビ</t>
    </rPh>
    <phoneticPr fontId="7"/>
  </si>
  <si>
    <t>検　査　結　果　図</t>
    <rPh sb="0" eb="1">
      <t>ケン</t>
    </rPh>
    <phoneticPr fontId="7"/>
  </si>
  <si>
    <t>防火設備の状況等</t>
    <rPh sb="0" eb="2">
      <t>ボウカ</t>
    </rPh>
    <rPh sb="2" eb="4">
      <t>セツビ</t>
    </rPh>
    <rPh sb="5" eb="7">
      <t>ジョウキョウ</t>
    </rPh>
    <rPh sb="7" eb="8">
      <t>トウ</t>
    </rPh>
    <phoneticPr fontId="7"/>
  </si>
  <si>
    <t xml:space="preserve"> 指摘なし</t>
    <rPh sb="1" eb="3">
      <t>シテキ</t>
    </rPh>
    <phoneticPr fontId="7"/>
  </si>
  <si>
    <t>【1.建築物の概要】</t>
    <rPh sb="3" eb="6">
      <t>ケンチクブツ</t>
    </rPh>
    <rPh sb="7" eb="9">
      <t>ガイヨウ</t>
    </rPh>
    <phoneticPr fontId="7"/>
  </si>
  <si>
    <t>　各欄に掲げられている項目以外で特に報告すべき事項は、８欄又は別紙に記載して添えてください。</t>
  </si>
  <si>
    <t>加圧送水装置用予備電源への切り替えの状況</t>
    <rPh sb="0" eb="2">
      <t>カアツ</t>
    </rPh>
    <rPh sb="2" eb="4">
      <t>ソウスイ</t>
    </rPh>
    <rPh sb="4" eb="6">
      <t>ソウチ</t>
    </rPh>
    <rPh sb="6" eb="7">
      <t>ヨウ</t>
    </rPh>
    <rPh sb="7" eb="9">
      <t>ヨビ</t>
    </rPh>
    <rPh sb="9" eb="11">
      <t>デンゲン</t>
    </rPh>
    <rPh sb="13" eb="14">
      <t>キ</t>
    </rPh>
    <rPh sb="15" eb="16">
      <t>カ</t>
    </rPh>
    <rPh sb="18" eb="20">
      <t>ジョウキョウ</t>
    </rPh>
    <phoneticPr fontId="7"/>
  </si>
  <si>
    <t>【2.確認済証交付年月日等】</t>
    <rPh sb="3" eb="5">
      <t>カクニン</t>
    </rPh>
    <rPh sb="5" eb="6">
      <t>ズ</t>
    </rPh>
    <rPh sb="6" eb="7">
      <t>アカシ</t>
    </rPh>
    <rPh sb="7" eb="9">
      <t>コウフ</t>
    </rPh>
    <rPh sb="9" eb="12">
      <t>ネンガッピ</t>
    </rPh>
    <rPh sb="12" eb="13">
      <t>ナド</t>
    </rPh>
    <phoneticPr fontId="7"/>
  </si>
  <si>
    <t>【イ．確認済証交付年月日】</t>
  </si>
  <si>
    <t>日　第</t>
  </si>
  <si>
    <t>指摘なし</t>
    <rPh sb="0" eb="2">
      <t>シテキ</t>
    </rPh>
    <phoneticPr fontId="7"/>
  </si>
  <si>
    <t>【ロ．確認済証交付者】</t>
    <rPh sb="7" eb="9">
      <t>コウフ</t>
    </rPh>
    <rPh sb="9" eb="10">
      <t>シャ</t>
    </rPh>
    <phoneticPr fontId="7"/>
  </si>
  <si>
    <t>防火シャッター枚数</t>
    <rPh sb="0" eb="2">
      <t>ボウカ</t>
    </rPh>
    <phoneticPr fontId="7"/>
  </si>
  <si>
    <t>煙感知器、熱煙複合式感知器及び熱感知器</t>
    <rPh sb="1" eb="3">
      <t>カンチ</t>
    </rPh>
    <rPh sb="3" eb="4">
      <t>キ</t>
    </rPh>
    <rPh sb="5" eb="6">
      <t>ネツ</t>
    </rPh>
    <rPh sb="6" eb="7">
      <t>ケムリ</t>
    </rPh>
    <rPh sb="7" eb="9">
      <t>フクゴウ</t>
    </rPh>
    <rPh sb="9" eb="10">
      <t>シキ</t>
    </rPh>
    <rPh sb="10" eb="12">
      <t>カンチ</t>
    </rPh>
    <rPh sb="12" eb="13">
      <t>キ</t>
    </rPh>
    <rPh sb="13" eb="14">
      <t>オヨ</t>
    </rPh>
    <rPh sb="15" eb="16">
      <t>ネツ</t>
    </rPh>
    <rPh sb="16" eb="18">
      <t>カンチ</t>
    </rPh>
    <rPh sb="18" eb="19">
      <t>キ</t>
    </rPh>
    <phoneticPr fontId="7"/>
  </si>
  <si>
    <t>【ニ．検査済証交付者】</t>
    <rPh sb="3" eb="5">
      <t>ケンサ</t>
    </rPh>
    <rPh sb="5" eb="6">
      <t>スミ</t>
    </rPh>
    <rPh sb="7" eb="9">
      <t>コウフ</t>
    </rPh>
    <rPh sb="9" eb="10">
      <t>シャ</t>
    </rPh>
    <phoneticPr fontId="7"/>
  </si>
  <si>
    <t>【3.検査日等】</t>
    <rPh sb="3" eb="6">
      <t>ケンサビ</t>
    </rPh>
    <rPh sb="6" eb="7">
      <t>ナド</t>
    </rPh>
    <phoneticPr fontId="7"/>
  </si>
  <si>
    <t>【イ．今回の検査】</t>
    <rPh sb="6" eb="8">
      <t>ケンサ</t>
    </rPh>
    <phoneticPr fontId="7"/>
  </si>
  <si>
    <t>日報告）</t>
  </si>
  <si>
    <t>駆動装置</t>
    <rPh sb="0" eb="2">
      <t>クドウ</t>
    </rPh>
    <rPh sb="2" eb="4">
      <t>ソウチ</t>
    </rPh>
    <phoneticPr fontId="7"/>
  </si>
  <si>
    <t>（代表となる検査者）</t>
    <rPh sb="6" eb="8">
      <t>ケンサ</t>
    </rPh>
    <phoneticPr fontId="7"/>
  </si>
  <si>
    <t>【イ．資格等】</t>
  </si>
  <si>
    <t>（防火扉）</t>
    <rPh sb="1" eb="3">
      <t>ボウカ</t>
    </rPh>
    <rPh sb="3" eb="4">
      <t>トビラ</t>
    </rPh>
    <phoneticPr fontId="7"/>
  </si>
  <si>
    <t>）登録</t>
  </si>
  <si>
    <t>岡山県</t>
  </si>
  <si>
    <t>香川県</t>
  </si>
  <si>
    <t>第</t>
  </si>
  <si>
    <t>×指摘の概要[指摘なし]</t>
  </si>
  <si>
    <t>耐火クロススクリーンの閉鎖の状況</t>
    <rPh sb="0" eb="2">
      <t>タイカ</t>
    </rPh>
    <rPh sb="11" eb="13">
      <t>ヘイサ</t>
    </rPh>
    <rPh sb="14" eb="16">
      <t>ジョウキョウ</t>
    </rPh>
    <phoneticPr fontId="7"/>
  </si>
  <si>
    <t>全館避難安全検証法</t>
    <rPh sb="0" eb="2">
      <t>ゼンカン</t>
    </rPh>
    <rPh sb="2" eb="4">
      <t>ヒナン</t>
    </rPh>
    <rPh sb="4" eb="6">
      <t>アンゼン</t>
    </rPh>
    <rPh sb="6" eb="9">
      <t>ケンショウホウ</t>
    </rPh>
    <phoneticPr fontId="7"/>
  </si>
  <si>
    <t>【イ．階数】</t>
    <rPh sb="3" eb="5">
      <t>カイスウ</t>
    </rPh>
    <phoneticPr fontId="7"/>
  </si>
  <si>
    <t>　６欄の「要是正の指摘あり」のチェックボックスに「レ」マークを入れたとき（「既存不適格」のチェックボックスに「レ」を入れたときを除く。）は、「ロ」に指摘の概要を記入してください。指摘の概要を記入する場合にあっては、当該防火設備が設置されている区画の概要を明記して下さい。</t>
  </si>
  <si>
    <t>予備電源への切り替えの状況</t>
    <rPh sb="0" eb="2">
      <t>ヨビ</t>
    </rPh>
    <rPh sb="2" eb="4">
      <t>デンゲン</t>
    </rPh>
    <rPh sb="6" eb="7">
      <t>キ</t>
    </rPh>
    <rPh sb="8" eb="9">
      <t>カ</t>
    </rPh>
    <rPh sb="11" eb="13">
      <t>ジョウキョウ</t>
    </rPh>
    <phoneticPr fontId="7"/>
  </si>
  <si>
    <t>岡山県知事</t>
  </si>
  <si>
    <t>【ロ.建築面積】                　</t>
    <rPh sb="3" eb="5">
      <t>ケンチク</t>
    </rPh>
    <rPh sb="5" eb="7">
      <t>メンセキ</t>
    </rPh>
    <phoneticPr fontId="7"/>
  </si>
  <si>
    <t>軸受け部のブラケット、巻取りシャフト及び開閉機の取付けの状況※</t>
    <rPh sb="0" eb="2">
      <t>ジクウケ</t>
    </rPh>
    <rPh sb="3" eb="4">
      <t>ブ</t>
    </rPh>
    <rPh sb="11" eb="13">
      <t>マキト</t>
    </rPh>
    <rPh sb="18" eb="19">
      <t>オヨ</t>
    </rPh>
    <rPh sb="20" eb="22">
      <t>カイヘイ</t>
    </rPh>
    <rPh sb="22" eb="23">
      <t>キ</t>
    </rPh>
    <rPh sb="24" eb="26">
      <t>トリツケ</t>
    </rPh>
    <rPh sb="28" eb="30">
      <t>ジョウキョウ</t>
    </rPh>
    <phoneticPr fontId="7"/>
  </si>
  <si>
    <t>【ハ．延べ面積】</t>
    <rPh sb="3" eb="4">
      <t>ノ</t>
    </rPh>
    <rPh sb="5" eb="7">
      <t>メンセキ</t>
    </rPh>
    <phoneticPr fontId="7"/>
  </si>
  <si>
    <t>　４欄の「二」は、検査者が法人に勤務している場合は、検査者の勤務先について記入し、勤務先が建築士事務所のときは、事務所登録番号を併せて記入してください。</t>
  </si>
  <si>
    <t>)</t>
  </si>
  <si>
    <t>【4.防火設備の検査者】</t>
    <rPh sb="3" eb="5">
      <t>ボウカ</t>
    </rPh>
    <rPh sb="5" eb="7">
      <t>セツビ</t>
    </rPh>
    <rPh sb="8" eb="11">
      <t>ケンサシャ</t>
    </rPh>
    <phoneticPr fontId="7"/>
  </si>
  <si>
    <t>防火設備検査員</t>
    <rPh sb="0" eb="2">
      <t>ボウカ</t>
    </rPh>
    <phoneticPr fontId="7"/>
  </si>
  <si>
    <t>静岡県知事</t>
  </si>
  <si>
    <t>(5)</t>
  </si>
  <si>
    <t>【5.防火設備の概要】</t>
    <rPh sb="3" eb="5">
      <t>ボウカ</t>
    </rPh>
    <rPh sb="5" eb="7">
      <t>セツビ</t>
    </rPh>
    <rPh sb="8" eb="10">
      <t>ガイヨウ</t>
    </rPh>
    <phoneticPr fontId="7"/>
  </si>
  <si>
    <t>【ロ．指摘の概要】</t>
    <rPh sb="3" eb="5">
      <t>シテキ</t>
    </rPh>
    <rPh sb="6" eb="8">
      <t>ガイヨウ</t>
    </rPh>
    <phoneticPr fontId="7"/>
  </si>
  <si>
    <t>【イ．避難安全検証法等の適用】</t>
    <rPh sb="3" eb="5">
      <t>ヒナン</t>
    </rPh>
    <rPh sb="5" eb="7">
      <t>アンゼン</t>
    </rPh>
    <rPh sb="7" eb="10">
      <t>ケンショウホウ</t>
    </rPh>
    <rPh sb="10" eb="11">
      <t>トウ</t>
    </rPh>
    <rPh sb="12" eb="14">
      <t>テキヨウ</t>
    </rPh>
    <phoneticPr fontId="7"/>
  </si>
  <si>
    <t>【ロ．防火設備】</t>
    <rPh sb="3" eb="5">
      <t>ボウカ</t>
    </rPh>
    <rPh sb="5" eb="7">
      <t>セツビ</t>
    </rPh>
    <phoneticPr fontId="7"/>
  </si>
  <si>
    <t>検査項目</t>
    <rPh sb="0" eb="2">
      <t>ケンサ</t>
    </rPh>
    <phoneticPr fontId="7"/>
  </si>
  <si>
    <t>不具合等の概要3</t>
  </si>
  <si>
    <t>枚</t>
    <rPh sb="0" eb="1">
      <t>マイ</t>
    </rPh>
    <phoneticPr fontId="7"/>
  </si>
  <si>
    <t>建築面積</t>
  </si>
  <si>
    <t>防火シャッター</t>
    <rPh sb="0" eb="2">
      <t>ボウカ</t>
    </rPh>
    <phoneticPr fontId="7"/>
  </si>
  <si>
    <t>枚）</t>
    <rPh sb="0" eb="1">
      <t>マイ</t>
    </rPh>
    <phoneticPr fontId="7"/>
  </si>
  <si>
    <t>富山県</t>
  </si>
  <si>
    <t>耐火クロススクリーン</t>
    <rPh sb="0" eb="2">
      <t>タイカ</t>
    </rPh>
    <phoneticPr fontId="7"/>
  </si>
  <si>
    <t>ドレンチャー</t>
  </si>
  <si>
    <t>台</t>
    <rPh sb="0" eb="1">
      <t>ダイ</t>
    </rPh>
    <phoneticPr fontId="7"/>
  </si>
  <si>
    <t>貯水槽の劣化及び損傷、水質並びに水量の状況</t>
    <rPh sb="0" eb="3">
      <t>チョスイソウ</t>
    </rPh>
    <rPh sb="4" eb="6">
      <t>レッカ</t>
    </rPh>
    <rPh sb="6" eb="7">
      <t>オヨ</t>
    </rPh>
    <rPh sb="8" eb="10">
      <t>ソンショウ</t>
    </rPh>
    <rPh sb="11" eb="13">
      <t>スイシツ</t>
    </rPh>
    <rPh sb="13" eb="14">
      <t>ナラ</t>
    </rPh>
    <rPh sb="16" eb="18">
      <t>スイリョウ</t>
    </rPh>
    <rPh sb="19" eb="21">
      <t>ジョウキョウ</t>
    </rPh>
    <phoneticPr fontId="7"/>
  </si>
  <si>
    <t>【6.防火設備の検査の状況】</t>
    <rPh sb="3" eb="5">
      <t>ボウカ</t>
    </rPh>
    <rPh sb="5" eb="7">
      <t>セツビ</t>
    </rPh>
    <rPh sb="8" eb="10">
      <t>ケンサ</t>
    </rPh>
    <rPh sb="11" eb="13">
      <t>ジョウキョウ</t>
    </rPh>
    <phoneticPr fontId="7"/>
  </si>
  <si>
    <t>【イ．指摘の内容】</t>
    <rPh sb="3" eb="5">
      <t>シテキ</t>
    </rPh>
    <rPh sb="6" eb="8">
      <t>ナイヨウ</t>
    </rPh>
    <phoneticPr fontId="7"/>
  </si>
  <si>
    <t>感知の状況</t>
    <rPh sb="0" eb="2">
      <t>カンチ</t>
    </rPh>
    <rPh sb="3" eb="5">
      <t>ジョウキョウ</t>
    </rPh>
    <phoneticPr fontId="7"/>
  </si>
  <si>
    <t>株式会社サッコウケン（札幌工業検査）</t>
  </si>
  <si>
    <t>東京都</t>
  </si>
  <si>
    <t>要是正の指摘あり</t>
    <rPh sb="0" eb="1">
      <t>ヨウ</t>
    </rPh>
    <rPh sb="1" eb="3">
      <t>ゼセイ</t>
    </rPh>
    <rPh sb="4" eb="6">
      <t>シテキ</t>
    </rPh>
    <phoneticPr fontId="7"/>
  </si>
  <si>
    <t>【ハ．改善予定の有無】</t>
    <rPh sb="3" eb="5">
      <t>カイゼン</t>
    </rPh>
    <rPh sb="5" eb="7">
      <t>ヨテイ</t>
    </rPh>
    <rPh sb="8" eb="10">
      <t>ウム</t>
    </rPh>
    <phoneticPr fontId="7"/>
  </si>
  <si>
    <t>(22)</t>
  </si>
  <si>
    <t>【7.防火設備の不具合の発生状況】</t>
    <rPh sb="3" eb="5">
      <t>ボウカ</t>
    </rPh>
    <rPh sb="5" eb="7">
      <t>セツビ</t>
    </rPh>
    <rPh sb="8" eb="11">
      <t>フグアイ</t>
    </rPh>
    <rPh sb="12" eb="14">
      <t>ハッセイ</t>
    </rPh>
    <rPh sb="14" eb="16">
      <t>ジョウキョウ</t>
    </rPh>
    <phoneticPr fontId="7"/>
  </si>
  <si>
    <t>【イ．不具合】</t>
    <rPh sb="3" eb="6">
      <t>フグアイ</t>
    </rPh>
    <phoneticPr fontId="7"/>
  </si>
  <si>
    <t>改善予定の有無</t>
  </si>
  <si>
    <t>宮城県</t>
  </si>
  <si>
    <t>【8.備考】</t>
    <rPh sb="3" eb="5">
      <t>ビコウ</t>
    </rPh>
    <phoneticPr fontId="7"/>
  </si>
  <si>
    <t>長崎県</t>
  </si>
  <si>
    <t>【ロ．不具合記録】</t>
    <rPh sb="3" eb="6">
      <t>フグアイ</t>
    </rPh>
    <rPh sb="6" eb="8">
      <t>キロク</t>
    </rPh>
    <phoneticPr fontId="7"/>
  </si>
  <si>
    <t>⑰</t>
  </si>
  <si>
    <t>階避難安全検証法（</t>
    <rPh sb="0" eb="1">
      <t>カイ</t>
    </rPh>
    <rPh sb="1" eb="3">
      <t>ヒナン</t>
    </rPh>
    <rPh sb="3" eb="5">
      <t>アンゼン</t>
    </rPh>
    <rPh sb="5" eb="8">
      <t>ケンショウホウ</t>
    </rPh>
    <phoneticPr fontId="7"/>
  </si>
  <si>
    <t>接地の状況</t>
    <rPh sb="0" eb="2">
      <t>セッチ</t>
    </rPh>
    <rPh sb="3" eb="5">
      <t>ジョウキョウ</t>
    </rPh>
    <phoneticPr fontId="7"/>
  </si>
  <si>
    <t>　この書類は、建築物ごとに、防火設備の概要及び当該防火設備の構造方法に係る検査結果について作成してください。</t>
  </si>
  <si>
    <t>福島県知事</t>
  </si>
  <si>
    <t>耐火クロス及び座板の劣化及び損傷の状況</t>
    <rPh sb="0" eb="2">
      <t>タイカ</t>
    </rPh>
    <rPh sb="5" eb="6">
      <t>オヨ</t>
    </rPh>
    <rPh sb="7" eb="8">
      <t>ザ</t>
    </rPh>
    <rPh sb="8" eb="9">
      <t>イタ</t>
    </rPh>
    <rPh sb="10" eb="12">
      <t>レッカ</t>
    </rPh>
    <rPh sb="12" eb="13">
      <t>オヨ</t>
    </rPh>
    <rPh sb="14" eb="16">
      <t>ソンショウ</t>
    </rPh>
    <rPh sb="17" eb="19">
      <t>ジョウキョウ</t>
    </rPh>
    <phoneticPr fontId="7"/>
  </si>
  <si>
    <t>日本建物評価機構株式会社</t>
  </si>
  <si>
    <t>　２欄の「イ」及び「ロ」は、検査対象の防火設備を有する建築物に関する直前の確認について、「ハ」及び「二」は、検査対象の防火設備を有する建築物に関する直前の完了検査について、それぞれ記入してください。</t>
  </si>
  <si>
    <t>株式会社J建築検査センター</t>
  </si>
  <si>
    <t>所有者フリガナ</t>
  </si>
  <si>
    <t>　２欄の「ロ」及び「ニ」は、該当するチェックボックスに「レ」マークを入れ、「指定確認検査機関」の場合には、併せてその名称を記入してください。</t>
  </si>
  <si>
    <t>高知県知事</t>
  </si>
  <si>
    <t>　３欄の「イ」は、検査が終了した年月日を記入し、「ロ」は、検査対象の防火設備に関する直前の報告について記入して下さい。</t>
  </si>
  <si>
    <t>　３欄の「ハ」は、前回の定期検査の結果を記録した書類の写しの保存の有無について記入してください。</t>
  </si>
  <si>
    <t>　５欄の「ロ」は、検査対象の防火設備について、チェックボックスに「レ」マークを入れてください。また、防火扉、防火シャッター、耐火クロススクリーンについては、個々の扉又はカーテン部ごとにその枚数を計上し、その合計を記入してください。ドレンチャーについては、散水ヘッドの合計の個数を記入してください。「その他」の場合は具体的な内容と台数を記入してください。</t>
  </si>
  <si>
    <t>　６欄の「イ」は、検査結果において、是正が必要と認められるときは「要是正の指摘あり」のチェックボックスに「レ」マークを入れ、当該指摘された箇所の全てに建築基準法第３条第２項の規定の適用を受けているものであることが確認されたときは併せて「既存不適格」のチェックボックスに「レ」マークを入れてください。</t>
  </si>
  <si>
    <t>　６欄の「イ」の「要是正の指摘あり」のチェックボックスに「レ」マークを入れ（「既存不適格」のチェックボックスに「レ」を入れたときを除く。）、当該指摘をうけた項目について改善予定があるときは「ハ」の「有」のチェックボックスに「レ」マークを入れ、併せて改善予定年月を記入してください。改善予定がないときは「ハ」の「無」のチェックボックスに「レ」マークを入れてください。</t>
  </si>
  <si>
    <t>　第三面は、前回検査時以降に把握した防火設備に係る不具合のうち第二面の６欄において指摘されるもの以外のものについて、把握できる範囲において記入してください。前回検査時以降不具合を把握していない場合は、第三面を省略することができます。</t>
  </si>
  <si>
    <t>　「不具合の概要」欄は、当該不具合の箇所を特定した上で、当該不具合の具体的内容を記入してください。不具合の概要を記入する場合にあっては、当該防火設備が設置されている区画の概要を明記して下さい。</t>
  </si>
  <si>
    <t>加圧送水装置</t>
    <rPh sb="0" eb="2">
      <t>カアツ</t>
    </rPh>
    <rPh sb="2" eb="4">
      <t>ソウスイ</t>
    </rPh>
    <rPh sb="4" eb="6">
      <t>ソウチ</t>
    </rPh>
    <phoneticPr fontId="7"/>
  </si>
  <si>
    <t>　「改善(予定)年月」欄は、既に改善を実施している場合には実施年月を、改善を行う予定がある場合には改善予定年月を記入し、改善を行う予定がない場合には「－」を記入してください。</t>
  </si>
  <si>
    <t>　「改善措置の概要等」欄は、既に改善を実施している場合又は改善を行う予定がある場合に、具体的措置の概要を記入してください。改善を行う予定がない場合には、その理由を記入してください。</t>
  </si>
  <si>
    <t>座板感知部の劣化及び損傷並びに作動の状況</t>
    <rPh sb="0" eb="1">
      <t>ザ</t>
    </rPh>
    <rPh sb="1" eb="2">
      <t>イタ</t>
    </rPh>
    <rPh sb="2" eb="4">
      <t>カンチ</t>
    </rPh>
    <rPh sb="4" eb="5">
      <t>ブ</t>
    </rPh>
    <rPh sb="6" eb="8">
      <t>レッカ</t>
    </rPh>
    <rPh sb="8" eb="9">
      <t>オヨ</t>
    </rPh>
    <rPh sb="10" eb="12">
      <t>ソンショウ</t>
    </rPh>
    <rPh sb="12" eb="13">
      <t>ナラ</t>
    </rPh>
    <rPh sb="15" eb="17">
      <t>サドウ</t>
    </rPh>
    <rPh sb="18" eb="20">
      <t>ジョウキョウ</t>
    </rPh>
    <phoneticPr fontId="7"/>
  </si>
  <si>
    <t>熊本県</t>
  </si>
  <si>
    <t>×受付－日</t>
    <rPh sb="4" eb="5">
      <t>ヒ</t>
    </rPh>
    <phoneticPr fontId="7"/>
  </si>
  <si>
    <t>【5.不具合の発生状況】</t>
    <rPh sb="3" eb="6">
      <t>フグアイ</t>
    </rPh>
    <rPh sb="7" eb="9">
      <t>ハッセイ</t>
    </rPh>
    <rPh sb="9" eb="11">
      <t>ジョウキョウ</t>
    </rPh>
    <phoneticPr fontId="7"/>
  </si>
  <si>
    <t>(9)</t>
  </si>
  <si>
    <t>【イ.不具合】</t>
    <rPh sb="3" eb="6">
      <t>フグアイ</t>
    </rPh>
    <phoneticPr fontId="7"/>
  </si>
  <si>
    <t>栃木県知事</t>
  </si>
  <si>
    <t>【ロ.不具合記録】</t>
    <rPh sb="3" eb="6">
      <t>フグアイ</t>
    </rPh>
    <rPh sb="6" eb="8">
      <t>キロク</t>
    </rPh>
    <phoneticPr fontId="7"/>
  </si>
  <si>
    <t>検査結果表</t>
    <rPh sb="0" eb="2">
      <t>ケンサ</t>
    </rPh>
    <rPh sb="2" eb="5">
      <t>ケッカヒョウ</t>
    </rPh>
    <phoneticPr fontId="7"/>
  </si>
  <si>
    <t>【ハ.不具合の概要】</t>
    <rPh sb="3" eb="6">
      <t>フグアイ</t>
    </rPh>
    <rPh sb="7" eb="9">
      <t>ガイヨウ</t>
    </rPh>
    <phoneticPr fontId="7"/>
  </si>
  <si>
    <t>【ニ.改善の状況】</t>
    <rPh sb="3" eb="5">
      <t>カイゼン</t>
    </rPh>
    <rPh sb="6" eb="8">
      <t>ジョウキョウ</t>
    </rPh>
    <phoneticPr fontId="7"/>
  </si>
  <si>
    <t>予定なし（理由：</t>
    <rPh sb="0" eb="2">
      <t>ヨテイ</t>
    </rPh>
    <rPh sb="5" eb="7">
      <t>リユウ</t>
    </rPh>
    <phoneticPr fontId="7"/>
  </si>
  <si>
    <t>建物番号</t>
  </si>
  <si>
    <t>第二面は、同様式第二面において指摘があつた防火設備についてのみ作成し、第一面に添えてください。</t>
    <rPh sb="0" eb="1">
      <t>ダイ</t>
    </rPh>
    <rPh sb="1" eb="3">
      <t>ニメン</t>
    </rPh>
    <rPh sb="5" eb="6">
      <t>ドウ</t>
    </rPh>
    <rPh sb="6" eb="8">
      <t>ヨウシキ</t>
    </rPh>
    <rPh sb="8" eb="9">
      <t>ダイ</t>
    </rPh>
    <rPh sb="9" eb="11">
      <t>ニメン</t>
    </rPh>
    <rPh sb="15" eb="17">
      <t>シテキ</t>
    </rPh>
    <rPh sb="21" eb="23">
      <t>ボウカ</t>
    </rPh>
    <rPh sb="23" eb="25">
      <t>セツビ</t>
    </rPh>
    <rPh sb="31" eb="33">
      <t>サクセイ</t>
    </rPh>
    <rPh sb="35" eb="36">
      <t>ダイ</t>
    </rPh>
    <rPh sb="36" eb="38">
      <t>イチメン</t>
    </rPh>
    <rPh sb="39" eb="40">
      <t>ソ</t>
    </rPh>
    <phoneticPr fontId="7"/>
  </si>
  <si>
    <t>　この様式には、第三十六号の八様式に記入した内容と同一の内容を記入してください。</t>
    <rPh sb="3" eb="5">
      <t>ヨウシキ</t>
    </rPh>
    <rPh sb="8" eb="9">
      <t>ダイ</t>
    </rPh>
    <rPh sb="9" eb="11">
      <t>サンジュウ</t>
    </rPh>
    <rPh sb="11" eb="12">
      <t>ロク</t>
    </rPh>
    <rPh sb="12" eb="13">
      <t>ゴウ</t>
    </rPh>
    <rPh sb="14" eb="15">
      <t>ハチ</t>
    </rPh>
    <rPh sb="15" eb="17">
      <t>ヨウシキ</t>
    </rPh>
    <rPh sb="18" eb="20">
      <t>キニュウ</t>
    </rPh>
    <rPh sb="22" eb="24">
      <t>ナイヨウ</t>
    </rPh>
    <rPh sb="25" eb="27">
      <t>ドウイツ</t>
    </rPh>
    <rPh sb="28" eb="30">
      <t>ナイヨウ</t>
    </rPh>
    <rPh sb="31" eb="33">
      <t>キニュウ</t>
    </rPh>
    <phoneticPr fontId="7"/>
  </si>
  <si>
    <t>定期報告の検査結果</t>
    <rPh sb="0" eb="2">
      <t>テイキ</t>
    </rPh>
    <rPh sb="2" eb="4">
      <t>ホウコク</t>
    </rPh>
    <rPh sb="5" eb="7">
      <t>ケンサ</t>
    </rPh>
    <rPh sb="7" eb="9">
      <t>ケッカ</t>
    </rPh>
    <phoneticPr fontId="7"/>
  </si>
  <si>
    <t>大阪府知事</t>
  </si>
  <si>
    <r>
      <t>別記第一号</t>
    </r>
    <r>
      <rPr>
        <sz val="8"/>
        <rFont val="ＭＳ 明朝"/>
        <family val="1"/>
        <charset val="128"/>
      </rPr>
      <t>（Ａ４）</t>
    </r>
    <rPh sb="0" eb="2">
      <t>ベッキ</t>
    </rPh>
    <rPh sb="2" eb="3">
      <t>ダイ</t>
    </rPh>
    <rPh sb="3" eb="4">
      <t>イチ</t>
    </rPh>
    <rPh sb="4" eb="5">
      <t>ゴウ</t>
    </rPh>
    <phoneticPr fontId="7"/>
  </si>
  <si>
    <t>水源</t>
    <rPh sb="0" eb="2">
      <t>スイゲン</t>
    </rPh>
    <phoneticPr fontId="7"/>
  </si>
  <si>
    <t>当該検査に関与した検査者</t>
    <rPh sb="0" eb="2">
      <t>トウガイ</t>
    </rPh>
    <rPh sb="2" eb="4">
      <t>ケンサ</t>
    </rPh>
    <rPh sb="5" eb="7">
      <t>カンヨ</t>
    </rPh>
    <rPh sb="9" eb="12">
      <t>ケンサシャ</t>
    </rPh>
    <phoneticPr fontId="7"/>
  </si>
  <si>
    <t>青森県</t>
  </si>
  <si>
    <t>検査者番号</t>
    <rPh sb="0" eb="3">
      <t>ケンサシャ</t>
    </rPh>
    <rPh sb="3" eb="5">
      <t>バンゴウ</t>
    </rPh>
    <phoneticPr fontId="7"/>
  </si>
  <si>
    <t>栃木県</t>
  </si>
  <si>
    <t>その他の検査者</t>
    <rPh sb="2" eb="3">
      <t>タ</t>
    </rPh>
    <rPh sb="4" eb="7">
      <t>ケンサシャ</t>
    </rPh>
    <phoneticPr fontId="7"/>
  </si>
  <si>
    <t>吊り元の劣化及び損傷並びに固定の状況</t>
    <rPh sb="0" eb="1">
      <t>ツ</t>
    </rPh>
    <rPh sb="2" eb="3">
      <t>モト</t>
    </rPh>
    <rPh sb="4" eb="6">
      <t>レッカ</t>
    </rPh>
    <rPh sb="6" eb="7">
      <t>オヨ</t>
    </rPh>
    <rPh sb="8" eb="10">
      <t>ソンショウ</t>
    </rPh>
    <rPh sb="10" eb="11">
      <t>ナラ</t>
    </rPh>
    <rPh sb="13" eb="15">
      <t>コテイ</t>
    </rPh>
    <rPh sb="16" eb="18">
      <t>ジョウキョウ</t>
    </rPh>
    <phoneticPr fontId="7"/>
  </si>
  <si>
    <t>検　査　項　目　</t>
  </si>
  <si>
    <t>検査事項</t>
    <rPh sb="0" eb="2">
      <t>ケンサ</t>
    </rPh>
    <rPh sb="2" eb="4">
      <t>ジコウ</t>
    </rPh>
    <phoneticPr fontId="7"/>
  </si>
  <si>
    <t>管理者氏名</t>
  </si>
  <si>
    <t>指摘
なし</t>
  </si>
  <si>
    <t>×要是正の指摘あり（既存不適格）</t>
  </si>
  <si>
    <t>既　存
不適格</t>
  </si>
  <si>
    <t>設置場所の周囲状況</t>
    <rPh sb="0" eb="2">
      <t>セッチ</t>
    </rPh>
    <rPh sb="2" eb="4">
      <t>バショ</t>
    </rPh>
    <rPh sb="5" eb="7">
      <t>シュウイ</t>
    </rPh>
    <rPh sb="7" eb="9">
      <t>ジョウキョウ</t>
    </rPh>
    <phoneticPr fontId="7"/>
  </si>
  <si>
    <t>防火扉枚数</t>
    <rPh sb="0" eb="2">
      <t>ボウカ</t>
    </rPh>
    <rPh sb="2" eb="3">
      <t>トビラ</t>
    </rPh>
    <rPh sb="3" eb="5">
      <t>マイスウ</t>
    </rPh>
    <phoneticPr fontId="7"/>
  </si>
  <si>
    <t>(2)</t>
  </si>
  <si>
    <t>扉の取付けの状況</t>
    <rPh sb="0" eb="1">
      <t>トビラ</t>
    </rPh>
    <rPh sb="2" eb="4">
      <t>トリツケ</t>
    </rPh>
    <rPh sb="6" eb="8">
      <t>ジョウキョウ</t>
    </rPh>
    <phoneticPr fontId="7"/>
  </si>
  <si>
    <t>扉、枠及び金物の劣化及び損傷の状況</t>
    <rPh sb="0" eb="1">
      <t>トビラ</t>
    </rPh>
    <rPh sb="2" eb="3">
      <t>ワク</t>
    </rPh>
    <rPh sb="3" eb="4">
      <t>オヨ</t>
    </rPh>
    <rPh sb="5" eb="7">
      <t>カナモノ</t>
    </rPh>
    <rPh sb="8" eb="10">
      <t>レッカ</t>
    </rPh>
    <rPh sb="10" eb="11">
      <t>オヨ</t>
    </rPh>
    <rPh sb="12" eb="14">
      <t>ソンショウ</t>
    </rPh>
    <rPh sb="15" eb="17">
      <t>ジョウキョウ</t>
    </rPh>
    <phoneticPr fontId="7"/>
  </si>
  <si>
    <t>(4)</t>
  </si>
  <si>
    <t>危害防止装置</t>
    <rPh sb="0" eb="2">
      <t>キガイ</t>
    </rPh>
    <rPh sb="2" eb="4">
      <t>ボウシ</t>
    </rPh>
    <rPh sb="4" eb="6">
      <t>ソウチ</t>
    </rPh>
    <phoneticPr fontId="7"/>
  </si>
  <si>
    <t>連動機構</t>
    <rPh sb="0" eb="2">
      <t>レンドウ</t>
    </rPh>
    <rPh sb="2" eb="4">
      <t>キコウ</t>
    </rPh>
    <phoneticPr fontId="7"/>
  </si>
  <si>
    <t>【パターン３】</t>
  </si>
  <si>
    <t>(6)</t>
  </si>
  <si>
    <t>(7)</t>
  </si>
  <si>
    <t>一般財団法人北海道建築指導センター</t>
  </si>
  <si>
    <t>×受付－年</t>
    <rPh sb="4" eb="5">
      <t>ネン</t>
    </rPh>
    <phoneticPr fontId="7"/>
  </si>
  <si>
    <t>設置の状況</t>
    <rPh sb="0" eb="2">
      <t>セッチ</t>
    </rPh>
    <rPh sb="3" eb="5">
      <t>ジョウキョウ</t>
    </rPh>
    <phoneticPr fontId="7"/>
  </si>
  <si>
    <t>(24)</t>
  </si>
  <si>
    <t>防火クロススクリーン</t>
    <rPh sb="0" eb="2">
      <t>ボウカ</t>
    </rPh>
    <phoneticPr fontId="7"/>
  </si>
  <si>
    <t>山口県</t>
  </si>
  <si>
    <t>(8)</t>
  </si>
  <si>
    <t>日</t>
  </si>
  <si>
    <t>連動制御器</t>
    <rPh sb="0" eb="2">
      <t>レンドウ</t>
    </rPh>
    <rPh sb="2" eb="4">
      <t>セイギョ</t>
    </rPh>
    <rPh sb="4" eb="5">
      <t>キ</t>
    </rPh>
    <phoneticPr fontId="7"/>
  </si>
  <si>
    <t>スイッチ類及び表示灯の状況</t>
    <rPh sb="4" eb="5">
      <t>ルイ</t>
    </rPh>
    <rPh sb="5" eb="6">
      <t>オヨ</t>
    </rPh>
    <rPh sb="7" eb="9">
      <t>ヒョウジ</t>
    </rPh>
    <rPh sb="9" eb="10">
      <t>トウ</t>
    </rPh>
    <rPh sb="11" eb="13">
      <t>ジョウキョウ</t>
    </rPh>
    <phoneticPr fontId="7"/>
  </si>
  <si>
    <t>(10)</t>
  </si>
  <si>
    <t>(11)</t>
  </si>
  <si>
    <t>日</t>
    <rPh sb="0" eb="1">
      <t>ヒ</t>
    </rPh>
    <phoneticPr fontId="7"/>
  </si>
  <si>
    <t>連動機構用予備電源</t>
    <rPh sb="0" eb="2">
      <t>レンドウ</t>
    </rPh>
    <rPh sb="2" eb="4">
      <t>キコウ</t>
    </rPh>
    <rPh sb="4" eb="5">
      <t>ヨウ</t>
    </rPh>
    <rPh sb="5" eb="7">
      <t>ヨビ</t>
    </rPh>
    <rPh sb="7" eb="9">
      <t>デンゲン</t>
    </rPh>
    <phoneticPr fontId="7"/>
  </si>
  <si>
    <t>容量の状況</t>
    <rPh sb="0" eb="2">
      <t>ヨウリョウ</t>
    </rPh>
    <rPh sb="3" eb="5">
      <t>ジョウキョウ</t>
    </rPh>
    <phoneticPr fontId="7"/>
  </si>
  <si>
    <t>再ロック防止機構の作動の状況</t>
    <rPh sb="0" eb="1">
      <t>サイ</t>
    </rPh>
    <rPh sb="4" eb="6">
      <t>ボウシ</t>
    </rPh>
    <rPh sb="6" eb="8">
      <t>キコウ</t>
    </rPh>
    <rPh sb="9" eb="11">
      <t>サドウ</t>
    </rPh>
    <rPh sb="12" eb="14">
      <t>ジョウキョウ</t>
    </rPh>
    <phoneticPr fontId="7"/>
  </si>
  <si>
    <t>確認番号</t>
  </si>
  <si>
    <t>(16)</t>
  </si>
  <si>
    <t>総合的な作動の状況</t>
    <rPh sb="0" eb="3">
      <t>ソウゴウテキ</t>
    </rPh>
    <rPh sb="4" eb="6">
      <t>サドウ</t>
    </rPh>
    <rPh sb="7" eb="9">
      <t>ジョウキョウ</t>
    </rPh>
    <phoneticPr fontId="7"/>
  </si>
  <si>
    <t>改善措置の概要等2</t>
  </si>
  <si>
    <t>（第三面）</t>
    <rPh sb="2" eb="3">
      <t>サン</t>
    </rPh>
    <phoneticPr fontId="7"/>
  </si>
  <si>
    <t>(17)</t>
  </si>
  <si>
    <t>鹿児島県知事</t>
  </si>
  <si>
    <t>大阪府</t>
  </si>
  <si>
    <t>防火区画の形成の状況</t>
    <rPh sb="0" eb="2">
      <t>ボウカ</t>
    </rPh>
    <rPh sb="2" eb="4">
      <t>クカク</t>
    </rPh>
    <rPh sb="5" eb="7">
      <t>ケイセイ</t>
    </rPh>
    <rPh sb="8" eb="10">
      <t>ジョウキョウ</t>
    </rPh>
    <phoneticPr fontId="7"/>
  </si>
  <si>
    <t>検査項目等</t>
    <rPh sb="0" eb="2">
      <t>ケンサ</t>
    </rPh>
    <rPh sb="2" eb="4">
      <t>コウモク</t>
    </rPh>
    <rPh sb="4" eb="5">
      <t>トウ</t>
    </rPh>
    <phoneticPr fontId="7"/>
  </si>
  <si>
    <t>(20)</t>
  </si>
  <si>
    <t>　この書類は、建築物ごとに作成してください。</t>
    <rPh sb="7" eb="10">
      <t>ケンチクブツ</t>
    </rPh>
    <phoneticPr fontId="7"/>
  </si>
  <si>
    <t>　「検査結果」欄は、別表（い）欄に掲げる各検査事項ごとに記入してください。</t>
    <rPh sb="2" eb="4">
      <t>ケンサ</t>
    </rPh>
    <rPh sb="4" eb="6">
      <t>ケッカ</t>
    </rPh>
    <rPh sb="21" eb="23">
      <t>ケンサ</t>
    </rPh>
    <rPh sb="23" eb="25">
      <t>ジコウ</t>
    </rPh>
    <phoneticPr fontId="7"/>
  </si>
  <si>
    <t>　「担当検査者番号」欄は、「検査に関与した検査者」欄で記入した番号、記号等を記入してください。ただし、当該防火設備の検査を行った検査者が１人の場合は、記入しなくても構いません。</t>
    <rPh sb="4" eb="6">
      <t>ケンサ</t>
    </rPh>
    <rPh sb="6" eb="7">
      <t>シャ</t>
    </rPh>
    <rPh sb="21" eb="23">
      <t>ケンサ</t>
    </rPh>
    <rPh sb="34" eb="36">
      <t>キゴウ</t>
    </rPh>
    <rPh sb="36" eb="37">
      <t>トウ</t>
    </rPh>
    <rPh sb="53" eb="55">
      <t>ボウカ</t>
    </rPh>
    <rPh sb="55" eb="57">
      <t>セツビ</t>
    </rPh>
    <rPh sb="58" eb="60">
      <t>ケンサ</t>
    </rPh>
    <rPh sb="61" eb="62">
      <t>オコナ</t>
    </rPh>
    <rPh sb="64" eb="66">
      <t>ケンサ</t>
    </rPh>
    <rPh sb="66" eb="67">
      <t>シャ</t>
    </rPh>
    <rPh sb="69" eb="70">
      <t>ニン</t>
    </rPh>
    <phoneticPr fontId="7"/>
  </si>
  <si>
    <t>B</t>
  </si>
  <si>
    <t>　「特記事項」は、検査の結果、要是正の指摘があった場合のほか、指摘がない場合にあっても特記すべき事項がある場合に、該当する検査項目の番号、検査項目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9" eb="11">
      <t>ケンサ</t>
    </rPh>
    <rPh sb="61" eb="63">
      <t>ケンサ</t>
    </rPh>
    <rPh sb="63" eb="65">
      <t>コウモク</t>
    </rPh>
    <rPh sb="69" eb="71">
      <t>ケンサ</t>
    </rPh>
    <rPh sb="93" eb="94">
      <t>マタ</t>
    </rPh>
    <rPh sb="118" eb="120">
      <t>カイゼン</t>
    </rPh>
    <rPh sb="120" eb="121">
      <t>ズ</t>
    </rPh>
    <rPh sb="123" eb="125">
      <t>バアイ</t>
    </rPh>
    <rPh sb="125" eb="127">
      <t>オ</t>
    </rPh>
    <rPh sb="153" eb="154">
      <t>トウ</t>
    </rPh>
    <rPh sb="166" eb="168">
      <t>カイゼン</t>
    </rPh>
    <rPh sb="170" eb="172">
      <t>バアイ</t>
    </rPh>
    <rPh sb="183" eb="184">
      <t>ラン</t>
    </rPh>
    <rPh sb="185" eb="187">
      <t>トウガイ</t>
    </rPh>
    <rPh sb="187" eb="189">
      <t>ネンゲツ</t>
    </rPh>
    <rPh sb="190" eb="192">
      <t>キニュウ</t>
    </rPh>
    <rPh sb="233" eb="234">
      <t>カ</t>
    </rPh>
    <phoneticPr fontId="7"/>
  </si>
  <si>
    <t>避難安全検証法等の適用[区画避難安全検証法]</t>
  </si>
  <si>
    <t>　各階平面図を別添１様式に従い添付し、防火扉の設置されている箇所及び指摘（特記すべき事項を含む）のあった箇所を明記してください。なお、別添１の様式は別記第二号、別記第三号又は別記第四号の各々の別添１の様式に記載すべき事項を合わせて記載することとして構いません。</t>
    <rPh sb="1" eb="3">
      <t>カクカイ</t>
    </rPh>
    <rPh sb="3" eb="6">
      <t>ヘイメンズ</t>
    </rPh>
    <rPh sb="7" eb="9">
      <t>ベッテン</t>
    </rPh>
    <rPh sb="10" eb="12">
      <t>ヨウシキ</t>
    </rPh>
    <rPh sb="13" eb="14">
      <t>シタガ</t>
    </rPh>
    <rPh sb="15" eb="17">
      <t>テンプ</t>
    </rPh>
    <rPh sb="19" eb="21">
      <t>ボウカ</t>
    </rPh>
    <rPh sb="21" eb="22">
      <t>トビラ</t>
    </rPh>
    <rPh sb="23" eb="25">
      <t>セッチ</t>
    </rPh>
    <rPh sb="30" eb="32">
      <t>カショ</t>
    </rPh>
    <rPh sb="32" eb="33">
      <t>オヨ</t>
    </rPh>
    <rPh sb="34" eb="36">
      <t>シテキ</t>
    </rPh>
    <rPh sb="37" eb="39">
      <t>トッキ</t>
    </rPh>
    <rPh sb="42" eb="44">
      <t>ジコウ</t>
    </rPh>
    <rPh sb="45" eb="46">
      <t>フク</t>
    </rPh>
    <rPh sb="52" eb="54">
      <t>カショ</t>
    </rPh>
    <rPh sb="55" eb="57">
      <t>メイキ</t>
    </rPh>
    <rPh sb="67" eb="69">
      <t>ベッテン</t>
    </rPh>
    <rPh sb="71" eb="73">
      <t>ヨウシキ</t>
    </rPh>
    <rPh sb="74" eb="76">
      <t>ベッキ</t>
    </rPh>
    <rPh sb="76" eb="77">
      <t>ダイ</t>
    </rPh>
    <rPh sb="77" eb="79">
      <t>ニゴウ</t>
    </rPh>
    <rPh sb="80" eb="82">
      <t>ベッキ</t>
    </rPh>
    <rPh sb="82" eb="83">
      <t>ダイ</t>
    </rPh>
    <rPh sb="83" eb="85">
      <t>サンゴウ</t>
    </rPh>
    <rPh sb="85" eb="86">
      <t>マタ</t>
    </rPh>
    <rPh sb="87" eb="89">
      <t>ベッキ</t>
    </rPh>
    <rPh sb="89" eb="90">
      <t>ダイ</t>
    </rPh>
    <rPh sb="90" eb="92">
      <t>ヨンゴウ</t>
    </rPh>
    <rPh sb="93" eb="95">
      <t>オノオノ</t>
    </rPh>
    <rPh sb="96" eb="98">
      <t>ベッテン</t>
    </rPh>
    <rPh sb="100" eb="102">
      <t>ヨウシキ</t>
    </rPh>
    <rPh sb="103" eb="105">
      <t>キサイ</t>
    </rPh>
    <rPh sb="108" eb="110">
      <t>ジコウ</t>
    </rPh>
    <rPh sb="111" eb="112">
      <t>ア</t>
    </rPh>
    <rPh sb="115" eb="117">
      <t>キサイ</t>
    </rPh>
    <rPh sb="124" eb="125">
      <t>カマ</t>
    </rPh>
    <phoneticPr fontId="7"/>
  </si>
  <si>
    <t>　要是正とされた検査項目（既存不適格の場合を除く。）については、要是正とされた部分を撮影した写真を別添２の様式に従い添付するとともに、撮影した写真の位置を別添１の様式に明記してください。</t>
    <rPh sb="10" eb="12">
      <t>コウモク</t>
    </rPh>
    <rPh sb="67" eb="69">
      <t>サツエイ</t>
    </rPh>
    <rPh sb="71" eb="73">
      <t>シャシン</t>
    </rPh>
    <rPh sb="74" eb="76">
      <t>イチ</t>
    </rPh>
    <rPh sb="77" eb="79">
      <t>ベッテン</t>
    </rPh>
    <rPh sb="81" eb="83">
      <t>ヨウシキ</t>
    </rPh>
    <rPh sb="84" eb="86">
      <t>メイキ</t>
    </rPh>
    <phoneticPr fontId="7"/>
  </si>
  <si>
    <t>不具合等を把握した年月3</t>
  </si>
  <si>
    <t>上記以外の検査項目</t>
  </si>
  <si>
    <r>
      <t>別記第二号</t>
    </r>
    <r>
      <rPr>
        <sz val="8"/>
        <rFont val="ＭＳ 明朝"/>
        <family val="1"/>
        <charset val="128"/>
      </rPr>
      <t>（Ａ４）</t>
    </r>
    <rPh sb="0" eb="2">
      <t>ベッキ</t>
    </rPh>
    <rPh sb="2" eb="3">
      <t>ダイ</t>
    </rPh>
    <rPh sb="3" eb="5">
      <t>ニゴウ</t>
    </rPh>
    <phoneticPr fontId="7"/>
  </si>
  <si>
    <r>
      <t>閉鎖</t>
    </r>
    <r>
      <rPr>
        <sz val="8"/>
        <rFont val="ＭＳ 明朝"/>
        <family val="1"/>
        <charset val="128"/>
      </rPr>
      <t>又は作動の障害となる物品の放置並びに照明器具及び懸垂物等の状況</t>
    </r>
    <rPh sb="0" eb="2">
      <t>ヘイサ</t>
    </rPh>
    <rPh sb="2" eb="3">
      <t>マタ</t>
    </rPh>
    <rPh sb="4" eb="6">
      <t>サドウ</t>
    </rPh>
    <rPh sb="7" eb="9">
      <t>ショウガイ</t>
    </rPh>
    <rPh sb="12" eb="14">
      <t>ブッピン</t>
    </rPh>
    <rPh sb="15" eb="17">
      <t>ホウチ</t>
    </rPh>
    <rPh sb="17" eb="18">
      <t>ナラ</t>
    </rPh>
    <rPh sb="20" eb="22">
      <t>ショウメイ</t>
    </rPh>
    <rPh sb="22" eb="24">
      <t>キグ</t>
    </rPh>
    <rPh sb="24" eb="25">
      <t>オヨ</t>
    </rPh>
    <rPh sb="26" eb="28">
      <t>ケンスイ</t>
    </rPh>
    <rPh sb="28" eb="30">
      <t>ブツナド</t>
    </rPh>
    <rPh sb="31" eb="33">
      <t>ジョウキョウ</t>
    </rPh>
    <phoneticPr fontId="7"/>
  </si>
  <si>
    <t>所有者住所</t>
  </si>
  <si>
    <t>軸受け部のブラケット、ベアリング及びスプロケット又はロープ車の劣化及び損傷の状況※</t>
    <rPh sb="0" eb="2">
      <t>ジクウケ</t>
    </rPh>
    <rPh sb="3" eb="4">
      <t>ブ</t>
    </rPh>
    <rPh sb="16" eb="17">
      <t>オヨ</t>
    </rPh>
    <rPh sb="24" eb="25">
      <t>マタ</t>
    </rPh>
    <rPh sb="29" eb="30">
      <t>シャ</t>
    </rPh>
    <rPh sb="31" eb="33">
      <t>レッカ</t>
    </rPh>
    <rPh sb="33" eb="34">
      <t>オヨ</t>
    </rPh>
    <rPh sb="35" eb="37">
      <t>ソンショウ</t>
    </rPh>
    <rPh sb="38" eb="40">
      <t>ジョウキョウ</t>
    </rPh>
    <phoneticPr fontId="7"/>
  </si>
  <si>
    <t>スラット及び座板の劣化等の状況</t>
    <rPh sb="4" eb="5">
      <t>オヨ</t>
    </rPh>
    <rPh sb="6" eb="7">
      <t>ザ</t>
    </rPh>
    <rPh sb="7" eb="8">
      <t>バン</t>
    </rPh>
    <rPh sb="9" eb="12">
      <t>レッカトウ</t>
    </rPh>
    <rPh sb="13" eb="15">
      <t>ジョウキョウ</t>
    </rPh>
    <phoneticPr fontId="7"/>
  </si>
  <si>
    <t>ケース</t>
  </si>
  <si>
    <t>危害防止装置用連動中継器の配線の状況</t>
    <rPh sb="0" eb="2">
      <t>キガイ</t>
    </rPh>
    <rPh sb="2" eb="4">
      <t>ボウシ</t>
    </rPh>
    <rPh sb="4" eb="6">
      <t>ソウチ</t>
    </rPh>
    <rPh sb="6" eb="7">
      <t>ヨウ</t>
    </rPh>
    <rPh sb="7" eb="9">
      <t>レンドウ</t>
    </rPh>
    <rPh sb="9" eb="11">
      <t>チュウケイ</t>
    </rPh>
    <rPh sb="11" eb="12">
      <t>キ</t>
    </rPh>
    <rPh sb="13" eb="15">
      <t>ハイセン</t>
    </rPh>
    <rPh sb="16" eb="18">
      <t>ジョウキョウ</t>
    </rPh>
    <phoneticPr fontId="7"/>
  </si>
  <si>
    <t>危害防止装置用予備電源の容量の状況</t>
    <rPh sb="0" eb="2">
      <t>キガイ</t>
    </rPh>
    <rPh sb="2" eb="4">
      <t>ボウシ</t>
    </rPh>
    <rPh sb="4" eb="6">
      <t>ソウチ</t>
    </rPh>
    <rPh sb="6" eb="7">
      <t>ヨウ</t>
    </rPh>
    <rPh sb="7" eb="11">
      <t>ヨビデンゲン</t>
    </rPh>
    <rPh sb="12" eb="14">
      <t>ヨウリョウ</t>
    </rPh>
    <rPh sb="15" eb="17">
      <t>ジョウキョウ</t>
    </rPh>
    <phoneticPr fontId="7"/>
  </si>
  <si>
    <t>香川県知事</t>
  </si>
  <si>
    <t>考えられる原因3</t>
  </si>
  <si>
    <t>(18)</t>
  </si>
  <si>
    <t>(19)</t>
  </si>
  <si>
    <t>(21)</t>
  </si>
  <si>
    <t>(25)</t>
  </si>
  <si>
    <t>手動閉鎖装置</t>
    <rPh sb="0" eb="2">
      <t>シュドウ</t>
    </rPh>
    <rPh sb="2" eb="4">
      <t>ヘイサ</t>
    </rPh>
    <rPh sb="4" eb="6">
      <t>ソウチ</t>
    </rPh>
    <phoneticPr fontId="7"/>
  </si>
  <si>
    <t>(26)</t>
  </si>
  <si>
    <t>(27)</t>
  </si>
  <si>
    <t>その他（</t>
    <rPh sb="2" eb="3">
      <t>タ</t>
    </rPh>
    <phoneticPr fontId="7"/>
  </si>
  <si>
    <t>　各階平面図を別添１様式に従い添付し、防火シャッターの設置されている箇所及び指摘（特記すべき事項を含む）のあった箇所を明記してください。なお、別添１の様式は別記第一号、別記第三号又は別記第四号の各々の別添１の様式に記載すべき事項を合わせて記載することとして構いません。</t>
    <rPh sb="1" eb="3">
      <t>カクカイ</t>
    </rPh>
    <rPh sb="3" eb="6">
      <t>ヘイメンズ</t>
    </rPh>
    <rPh sb="7" eb="9">
      <t>ベッテン</t>
    </rPh>
    <rPh sb="10" eb="12">
      <t>ヨウシキ</t>
    </rPh>
    <rPh sb="13" eb="14">
      <t>シタガ</t>
    </rPh>
    <rPh sb="15" eb="17">
      <t>テンプ</t>
    </rPh>
    <rPh sb="19" eb="21">
      <t>ボウカ</t>
    </rPh>
    <rPh sb="27" eb="29">
      <t>セッチ</t>
    </rPh>
    <rPh sb="34" eb="36">
      <t>カショ</t>
    </rPh>
    <rPh sb="36" eb="37">
      <t>オヨ</t>
    </rPh>
    <rPh sb="38" eb="40">
      <t>シテキ</t>
    </rPh>
    <rPh sb="41" eb="43">
      <t>トッキ</t>
    </rPh>
    <rPh sb="46" eb="48">
      <t>ジコウ</t>
    </rPh>
    <rPh sb="49" eb="50">
      <t>フク</t>
    </rPh>
    <rPh sb="56" eb="58">
      <t>カショ</t>
    </rPh>
    <rPh sb="59" eb="61">
      <t>メイキ</t>
    </rPh>
    <rPh sb="71" eb="73">
      <t>ベッテン</t>
    </rPh>
    <rPh sb="75" eb="77">
      <t>ヨウシキ</t>
    </rPh>
    <rPh sb="78" eb="80">
      <t>ベッキ</t>
    </rPh>
    <rPh sb="80" eb="81">
      <t>ダイ</t>
    </rPh>
    <rPh sb="84" eb="86">
      <t>ベッキ</t>
    </rPh>
    <rPh sb="86" eb="87">
      <t>ダイ</t>
    </rPh>
    <rPh sb="87" eb="89">
      <t>サンゴウ</t>
    </rPh>
    <rPh sb="89" eb="90">
      <t>マタ</t>
    </rPh>
    <rPh sb="91" eb="93">
      <t>ベッキ</t>
    </rPh>
    <rPh sb="93" eb="94">
      <t>ダイ</t>
    </rPh>
    <rPh sb="94" eb="96">
      <t>ヨンゴウ</t>
    </rPh>
    <rPh sb="97" eb="99">
      <t>オノオノ</t>
    </rPh>
    <rPh sb="100" eb="102">
      <t>ベッテン</t>
    </rPh>
    <rPh sb="104" eb="106">
      <t>ヨウシキ</t>
    </rPh>
    <rPh sb="107" eb="109">
      <t>キサイ</t>
    </rPh>
    <rPh sb="112" eb="114">
      <t>ジコウ</t>
    </rPh>
    <rPh sb="115" eb="116">
      <t>ア</t>
    </rPh>
    <rPh sb="119" eb="121">
      <t>キサイ</t>
    </rPh>
    <rPh sb="128" eb="129">
      <t>カマ</t>
    </rPh>
    <phoneticPr fontId="7"/>
  </si>
  <si>
    <t>　※欄は、日常的に開閉するものについてのみ記入してください。</t>
    <rPh sb="2" eb="3">
      <t>ラン</t>
    </rPh>
    <rPh sb="5" eb="8">
      <t>ニチジョウテキ</t>
    </rPh>
    <rPh sb="9" eb="11">
      <t>カイヘイ</t>
    </rPh>
    <rPh sb="21" eb="23">
      <t>キニュウ</t>
    </rPh>
    <phoneticPr fontId="7"/>
  </si>
  <si>
    <t>株式会社国際確認検査センター</t>
  </si>
  <si>
    <t>（耐火クロススクリーン）</t>
    <rPh sb="1" eb="3">
      <t>タイカ</t>
    </rPh>
    <phoneticPr fontId="7"/>
  </si>
  <si>
    <t>危害防止装置</t>
  </si>
  <si>
    <t>　各階平面図を別添１様式に従い添付し、耐火クロススクリーンの設置されている箇所及び指摘（特記すべき事項を含む）のあった箇所を明記してください。なお、別添１の様式は別記第一号、別記第二号又は別記第四号の各々の別添１の様式に記載すべき事項を合わせて記載することとして構いません。</t>
    <rPh sb="1" eb="3">
      <t>カクカイ</t>
    </rPh>
    <rPh sb="3" eb="6">
      <t>ヘイメンズ</t>
    </rPh>
    <rPh sb="7" eb="9">
      <t>ベッテン</t>
    </rPh>
    <rPh sb="10" eb="12">
      <t>ヨウシキ</t>
    </rPh>
    <rPh sb="13" eb="14">
      <t>シタガ</t>
    </rPh>
    <rPh sb="15" eb="17">
      <t>テンプ</t>
    </rPh>
    <rPh sb="30" eb="32">
      <t>セッチ</t>
    </rPh>
    <rPh sb="37" eb="39">
      <t>カショ</t>
    </rPh>
    <rPh sb="39" eb="40">
      <t>オヨ</t>
    </rPh>
    <rPh sb="41" eb="43">
      <t>シテキ</t>
    </rPh>
    <rPh sb="44" eb="46">
      <t>トッキ</t>
    </rPh>
    <rPh sb="49" eb="51">
      <t>ジコウ</t>
    </rPh>
    <rPh sb="52" eb="53">
      <t>フク</t>
    </rPh>
    <rPh sb="59" eb="61">
      <t>カショ</t>
    </rPh>
    <rPh sb="62" eb="64">
      <t>メイキ</t>
    </rPh>
    <rPh sb="74" eb="76">
      <t>ベッテン</t>
    </rPh>
    <rPh sb="78" eb="80">
      <t>ヨウシキ</t>
    </rPh>
    <rPh sb="81" eb="83">
      <t>ベッキ</t>
    </rPh>
    <rPh sb="83" eb="84">
      <t>ダイ</t>
    </rPh>
    <rPh sb="87" eb="89">
      <t>ベッキ</t>
    </rPh>
    <rPh sb="89" eb="90">
      <t>ダイ</t>
    </rPh>
    <rPh sb="92" eb="93">
      <t>マタ</t>
    </rPh>
    <rPh sb="94" eb="96">
      <t>ベッキ</t>
    </rPh>
    <rPh sb="96" eb="97">
      <t>ダイ</t>
    </rPh>
    <rPh sb="97" eb="99">
      <t>ヨンゴウ</t>
    </rPh>
    <rPh sb="100" eb="102">
      <t>オノオノ</t>
    </rPh>
    <rPh sb="103" eb="105">
      <t>ベッテン</t>
    </rPh>
    <rPh sb="107" eb="109">
      <t>ヨウシキ</t>
    </rPh>
    <rPh sb="110" eb="112">
      <t>キサイ</t>
    </rPh>
    <rPh sb="115" eb="117">
      <t>ジコウ</t>
    </rPh>
    <rPh sb="118" eb="119">
      <t>ア</t>
    </rPh>
    <rPh sb="122" eb="124">
      <t>キサイ</t>
    </rPh>
    <rPh sb="131" eb="132">
      <t>カマ</t>
    </rPh>
    <phoneticPr fontId="7"/>
  </si>
  <si>
    <r>
      <t>別記第四号</t>
    </r>
    <r>
      <rPr>
        <sz val="8"/>
        <rFont val="ＭＳ 明朝"/>
        <family val="1"/>
        <charset val="128"/>
      </rPr>
      <t>（Ａ４）</t>
    </r>
    <rPh sb="0" eb="2">
      <t>ベッキ</t>
    </rPh>
    <rPh sb="2" eb="3">
      <t>ダイ</t>
    </rPh>
    <rPh sb="3" eb="4">
      <t>ヨン</t>
    </rPh>
    <rPh sb="4" eb="5">
      <t>ゴウ</t>
    </rPh>
    <phoneticPr fontId="7"/>
  </si>
  <si>
    <t>　写真は、当該部位の外観の状況が確認できるように撮影したものを添付してください。</t>
    <rPh sb="1" eb="3">
      <t>シャシン</t>
    </rPh>
    <rPh sb="5" eb="7">
      <t>トウガイ</t>
    </rPh>
    <rPh sb="7" eb="9">
      <t>ブイ</t>
    </rPh>
    <rPh sb="10" eb="12">
      <t>ガイカン</t>
    </rPh>
    <rPh sb="13" eb="15">
      <t>ジョウキョウ</t>
    </rPh>
    <rPh sb="16" eb="18">
      <t>カクニン</t>
    </rPh>
    <rPh sb="24" eb="26">
      <t>サツエイ</t>
    </rPh>
    <rPh sb="31" eb="33">
      <t>テンプ</t>
    </rPh>
    <phoneticPr fontId="7"/>
  </si>
  <si>
    <t>和歌山県知事</t>
  </si>
  <si>
    <t>（ドレンチャーその他の水幕を形成する防火設備）</t>
    <rPh sb="9" eb="10">
      <t>タ</t>
    </rPh>
    <rPh sb="11" eb="12">
      <t>スイ</t>
    </rPh>
    <rPh sb="12" eb="13">
      <t>マク</t>
    </rPh>
    <rPh sb="14" eb="16">
      <t>ケイセイ</t>
    </rPh>
    <rPh sb="18" eb="20">
      <t>ボウカ</t>
    </rPh>
    <rPh sb="20" eb="22">
      <t>セツビ</t>
    </rPh>
    <phoneticPr fontId="7"/>
  </si>
  <si>
    <t>ドレンチャー等</t>
    <rPh sb="6" eb="7">
      <t>トウ</t>
    </rPh>
    <phoneticPr fontId="7"/>
  </si>
  <si>
    <t>平成</t>
    <rPh sb="0" eb="2">
      <t>ヘイセイ</t>
    </rPh>
    <phoneticPr fontId="7"/>
  </si>
  <si>
    <t>散水ヘッド</t>
    <rPh sb="0" eb="2">
      <t>サンスイ</t>
    </rPh>
    <phoneticPr fontId="7"/>
  </si>
  <si>
    <t>散水ヘッドの設置の状況</t>
    <rPh sb="0" eb="2">
      <t>サンスイ</t>
    </rPh>
    <rPh sb="6" eb="8">
      <t>セッチ</t>
    </rPh>
    <rPh sb="9" eb="11">
      <t>ジョウキョウ</t>
    </rPh>
    <phoneticPr fontId="7"/>
  </si>
  <si>
    <t>開閉弁</t>
    <rPh sb="0" eb="2">
      <t>カイヘイ</t>
    </rPh>
    <rPh sb="2" eb="3">
      <t>ベン</t>
    </rPh>
    <phoneticPr fontId="7"/>
  </si>
  <si>
    <t>排水設備</t>
    <rPh sb="0" eb="2">
      <t>ハイスイ</t>
    </rPh>
    <rPh sb="2" eb="4">
      <t>セツビ</t>
    </rPh>
    <phoneticPr fontId="7"/>
  </si>
  <si>
    <t>沖縄県知事</t>
  </si>
  <si>
    <t>給水装置の状況</t>
    <rPh sb="0" eb="2">
      <t>キュウスイ</t>
    </rPh>
    <rPh sb="2" eb="4">
      <t>ソウチ</t>
    </rPh>
    <rPh sb="5" eb="7">
      <t>ジョウキョウ</t>
    </rPh>
    <phoneticPr fontId="7"/>
  </si>
  <si>
    <t>ポンプ制御盤のスイッチ類及び表示灯の状況</t>
    <rPh sb="3" eb="6">
      <t>セイギョバン</t>
    </rPh>
    <rPh sb="11" eb="12">
      <t>ルイ</t>
    </rPh>
    <rPh sb="12" eb="13">
      <t>オヨ</t>
    </rPh>
    <rPh sb="14" eb="16">
      <t>ヒョウジ</t>
    </rPh>
    <rPh sb="16" eb="17">
      <t>トウ</t>
    </rPh>
    <rPh sb="18" eb="20">
      <t>ジョウキョウ</t>
    </rPh>
    <phoneticPr fontId="7"/>
  </si>
  <si>
    <t>結線接続の状況</t>
    <rPh sb="0" eb="1">
      <t>ケツ</t>
    </rPh>
    <rPh sb="1" eb="2">
      <t>セン</t>
    </rPh>
    <rPh sb="2" eb="4">
      <t>セツゾク</t>
    </rPh>
    <rPh sb="5" eb="7">
      <t>ジョウキョウ</t>
    </rPh>
    <phoneticPr fontId="7"/>
  </si>
  <si>
    <t>ポンプ及び電動機の状況</t>
    <rPh sb="3" eb="4">
      <t>オヨ</t>
    </rPh>
    <rPh sb="5" eb="8">
      <t>デンドウキ</t>
    </rPh>
    <rPh sb="9" eb="11">
      <t>ジョウキョウ</t>
    </rPh>
    <phoneticPr fontId="7"/>
  </si>
  <si>
    <t>報告）</t>
  </si>
  <si>
    <t>島根県知事</t>
  </si>
  <si>
    <t>加圧送水装置用予備電源の容量の状況</t>
    <rPh sb="12" eb="14">
      <t>ヨウリョウ</t>
    </rPh>
    <rPh sb="15" eb="17">
      <t>ジョウキョウ</t>
    </rPh>
    <phoneticPr fontId="7"/>
  </si>
  <si>
    <t>圧力計、呼水槽、起動用圧力スイッチ等の付属装置の状況</t>
    <rPh sb="0" eb="3">
      <t>アツリョクケイ</t>
    </rPh>
    <rPh sb="4" eb="5">
      <t>ヨ</t>
    </rPh>
    <rPh sb="5" eb="6">
      <t>スイ</t>
    </rPh>
    <rPh sb="6" eb="7">
      <t>ソウ</t>
    </rPh>
    <rPh sb="8" eb="11">
      <t>キドウヨウ</t>
    </rPh>
    <rPh sb="11" eb="13">
      <t>アツリョク</t>
    </rPh>
    <rPh sb="17" eb="18">
      <t>トウ</t>
    </rPh>
    <rPh sb="19" eb="21">
      <t>フゾク</t>
    </rPh>
    <rPh sb="21" eb="23">
      <t>ソウチ</t>
    </rPh>
    <rPh sb="24" eb="26">
      <t>ジョウキョウ</t>
    </rPh>
    <phoneticPr fontId="7"/>
  </si>
  <si>
    <t>ドレンチャー等の作動の状況</t>
    <rPh sb="6" eb="7">
      <t>トウ</t>
    </rPh>
    <rPh sb="8" eb="10">
      <t>サドウ</t>
    </rPh>
    <rPh sb="11" eb="13">
      <t>ジョウキョウ</t>
    </rPh>
    <phoneticPr fontId="7"/>
  </si>
  <si>
    <t>　各階平面図を別添１様式に従い添付し、ドレンチャーその他の水幕を形成する防火設備の設置されている箇所及び指摘（特記すべき事項を含む）のあった箇所を明記してください。なお、別添１の様式は別記第一号、別記第二号又は別記第三号の各々の別添１の様式に記載すべき事項を合わせて記載することとして構いません。</t>
    <rPh sb="1" eb="3">
      <t>カクカイ</t>
    </rPh>
    <rPh sb="3" eb="6">
      <t>ヘイメンズ</t>
    </rPh>
    <rPh sb="7" eb="9">
      <t>ベッテン</t>
    </rPh>
    <rPh sb="10" eb="12">
      <t>ヨウシキ</t>
    </rPh>
    <rPh sb="13" eb="14">
      <t>シタガ</t>
    </rPh>
    <rPh sb="15" eb="17">
      <t>テンプ</t>
    </rPh>
    <rPh sb="27" eb="28">
      <t>タ</t>
    </rPh>
    <rPh sb="29" eb="30">
      <t>スイ</t>
    </rPh>
    <rPh sb="30" eb="31">
      <t>マク</t>
    </rPh>
    <rPh sb="32" eb="34">
      <t>ケイセイ</t>
    </rPh>
    <rPh sb="36" eb="38">
      <t>ボウカ</t>
    </rPh>
    <rPh sb="38" eb="40">
      <t>セツビ</t>
    </rPh>
    <rPh sb="41" eb="43">
      <t>セッチ</t>
    </rPh>
    <rPh sb="48" eb="50">
      <t>カショ</t>
    </rPh>
    <rPh sb="50" eb="51">
      <t>オヨ</t>
    </rPh>
    <rPh sb="52" eb="54">
      <t>シテキ</t>
    </rPh>
    <rPh sb="55" eb="57">
      <t>トッキ</t>
    </rPh>
    <rPh sb="60" eb="62">
      <t>ジコウ</t>
    </rPh>
    <rPh sb="63" eb="64">
      <t>フク</t>
    </rPh>
    <rPh sb="70" eb="72">
      <t>カショ</t>
    </rPh>
    <rPh sb="73" eb="75">
      <t>メイキ</t>
    </rPh>
    <rPh sb="85" eb="87">
      <t>ベッテン</t>
    </rPh>
    <rPh sb="89" eb="91">
      <t>ヨウシキ</t>
    </rPh>
    <rPh sb="92" eb="94">
      <t>ベッキ</t>
    </rPh>
    <rPh sb="94" eb="95">
      <t>ダイ</t>
    </rPh>
    <rPh sb="98" eb="100">
      <t>ベッキ</t>
    </rPh>
    <rPh sb="100" eb="101">
      <t>ダイ</t>
    </rPh>
    <rPh sb="103" eb="104">
      <t>マタ</t>
    </rPh>
    <rPh sb="105" eb="107">
      <t>ベッキ</t>
    </rPh>
    <rPh sb="107" eb="108">
      <t>ダイ</t>
    </rPh>
    <rPh sb="111" eb="113">
      <t>オノオノ</t>
    </rPh>
    <rPh sb="114" eb="116">
      <t>ベッテン</t>
    </rPh>
    <rPh sb="118" eb="120">
      <t>ヨウシキ</t>
    </rPh>
    <rPh sb="121" eb="123">
      <t>キサイ</t>
    </rPh>
    <rPh sb="126" eb="128">
      <t>ジコウ</t>
    </rPh>
    <rPh sb="129" eb="130">
      <t>ア</t>
    </rPh>
    <rPh sb="133" eb="135">
      <t>キサイ</t>
    </rPh>
    <rPh sb="142" eb="143">
      <t>カマ</t>
    </rPh>
    <phoneticPr fontId="7"/>
  </si>
  <si>
    <t>国土交通大臣</t>
    <rPh sb="0" eb="6">
      <t>コクドコウツウダイジン</t>
    </rPh>
    <phoneticPr fontId="7"/>
  </si>
  <si>
    <t>交付者(検査済証)[建築主事]</t>
  </si>
  <si>
    <t xml:space="preserve"> 注）各階平面図を添付し、検査の対象となる防火設備の設置されている箇所及び指摘（特記すべき事項を含む）のあった箇所を明記すること。</t>
    <rPh sb="13" eb="15">
      <t>ケンサ</t>
    </rPh>
    <rPh sb="16" eb="18">
      <t>タイショウ</t>
    </rPh>
    <rPh sb="21" eb="23">
      <t>ボウカ</t>
    </rPh>
    <rPh sb="23" eb="25">
      <t>セツビ</t>
    </rPh>
    <rPh sb="26" eb="28">
      <t>セッチ</t>
    </rPh>
    <rPh sb="33" eb="35">
      <t>カショ</t>
    </rPh>
    <rPh sb="35" eb="36">
      <t>オヨ</t>
    </rPh>
    <rPh sb="37" eb="39">
      <t>シテキ</t>
    </rPh>
    <rPh sb="40" eb="42">
      <t>トッキ</t>
    </rPh>
    <rPh sb="45" eb="47">
      <t>ジコウ</t>
    </rPh>
    <rPh sb="48" eb="49">
      <t>フク</t>
    </rPh>
    <rPh sb="55" eb="57">
      <t>カショ</t>
    </rPh>
    <rPh sb="58" eb="60">
      <t>メイキ</t>
    </rPh>
    <phoneticPr fontId="7"/>
  </si>
  <si>
    <t>　建築基準法第12条第３項の規定により、定期検査の結果を報告します。この報告書に記載の事項は事実に相違ありません。</t>
    <rPh sb="22" eb="24">
      <t>ケンサ</t>
    </rPh>
    <phoneticPr fontId="7"/>
  </si>
  <si>
    <t>考えられる原因</t>
  </si>
  <si>
    <r>
      <t>別記第三号</t>
    </r>
    <r>
      <rPr>
        <sz val="8"/>
        <rFont val="ＭＳ 明朝"/>
        <family val="1"/>
        <charset val="128"/>
      </rPr>
      <t>（Ａ４）</t>
    </r>
    <rPh sb="0" eb="2">
      <t>ベッキ</t>
    </rPh>
    <rPh sb="2" eb="3">
      <t>ダイ</t>
    </rPh>
    <rPh sb="3" eb="4">
      <t>サン</t>
    </rPh>
    <rPh sb="4" eb="5">
      <t>ゴウ</t>
    </rPh>
    <phoneticPr fontId="7"/>
  </si>
  <si>
    <t>定期検査報告概要書</t>
    <rPh sb="2" eb="4">
      <t>ケンサ</t>
    </rPh>
    <rPh sb="6" eb="7">
      <t>ガイ</t>
    </rPh>
    <rPh sb="7" eb="8">
      <t>ヨウ</t>
    </rPh>
    <phoneticPr fontId="7"/>
  </si>
  <si>
    <t>【パターン２】</t>
  </si>
  <si>
    <t>　「考えられる原因」欄は、当該不具合が生じた原因として主として考えられるものを記入してください。ただし、当該不具合が生じた原因が不明な場合は「不明」と記入してください。</t>
  </si>
  <si>
    <t>部位</t>
  </si>
  <si>
    <t>改善(予定)年月4</t>
  </si>
  <si>
    <t>　この書類は、検査の結果で「要是正」とされた項目のうち、「既存不適格」ではない項目について作成してください。また、「既存不適格」及び「指摘なし」の項目についても、特記すべき事項があれば、必要に応じて作成してください。「要是正」の項目がない場合は、この書類は省略して構いません。</t>
    <rPh sb="3" eb="5">
      <t>ショルイ</t>
    </rPh>
    <rPh sb="7" eb="9">
      <t>ケンサ</t>
    </rPh>
    <rPh sb="10" eb="12">
      <t>ケッカ</t>
    </rPh>
    <rPh sb="14" eb="15">
      <t>ヨウ</t>
    </rPh>
    <rPh sb="15" eb="17">
      <t>ゼセイ</t>
    </rPh>
    <rPh sb="22" eb="24">
      <t>コウモク</t>
    </rPh>
    <rPh sb="29" eb="31">
      <t>キゾン</t>
    </rPh>
    <rPh sb="31" eb="34">
      <t>フテキカク</t>
    </rPh>
    <rPh sb="39" eb="41">
      <t>コウモク</t>
    </rPh>
    <rPh sb="45" eb="47">
      <t>サクセイ</t>
    </rPh>
    <rPh sb="58" eb="60">
      <t>キゾン</t>
    </rPh>
    <rPh sb="60" eb="63">
      <t>フテキカク</t>
    </rPh>
    <rPh sb="64" eb="65">
      <t>オヨ</t>
    </rPh>
    <rPh sb="67" eb="69">
      <t>シテキ</t>
    </rPh>
    <rPh sb="73" eb="75">
      <t>コウモク</t>
    </rPh>
    <rPh sb="81" eb="83">
      <t>トッキ</t>
    </rPh>
    <rPh sb="86" eb="88">
      <t>ジコウ</t>
    </rPh>
    <rPh sb="93" eb="95">
      <t>ヒツヨウ</t>
    </rPh>
    <rPh sb="96" eb="97">
      <t>オウ</t>
    </rPh>
    <rPh sb="99" eb="101">
      <t>サクセイ</t>
    </rPh>
    <rPh sb="109" eb="110">
      <t>ヨウ</t>
    </rPh>
    <rPh sb="110" eb="112">
      <t>ゼセイ</t>
    </rPh>
    <rPh sb="114" eb="116">
      <t>コウモク</t>
    </rPh>
    <rPh sb="119" eb="121">
      <t>バアイ</t>
    </rPh>
    <rPh sb="125" eb="127">
      <t>ショルイ</t>
    </rPh>
    <rPh sb="128" eb="130">
      <t>ショウリャク</t>
    </rPh>
    <rPh sb="132" eb="133">
      <t>カマ</t>
    </rPh>
    <phoneticPr fontId="7"/>
  </si>
  <si>
    <t>　「部位」欄の「番号」、「検査項目」は、それぞれ別記様式の番号、検査項目に対応したものを記入してください。</t>
    <rPh sb="2" eb="4">
      <t>ブイ</t>
    </rPh>
    <rPh sb="5" eb="6">
      <t>ラン</t>
    </rPh>
    <rPh sb="8" eb="10">
      <t>バンゴウ</t>
    </rPh>
    <rPh sb="13" eb="15">
      <t>ケンサ</t>
    </rPh>
    <rPh sb="15" eb="17">
      <t>コウモク</t>
    </rPh>
    <rPh sb="24" eb="26">
      <t>ベッキ</t>
    </rPh>
    <rPh sb="26" eb="28">
      <t>ヨウシキ</t>
    </rPh>
    <rPh sb="29" eb="31">
      <t>バンゴウ</t>
    </rPh>
    <rPh sb="32" eb="34">
      <t>ケンサ</t>
    </rPh>
    <rPh sb="34" eb="36">
      <t>コウモク</t>
    </rPh>
    <rPh sb="37" eb="39">
      <t>タイオウ</t>
    </rPh>
    <rPh sb="44" eb="46">
      <t>キニュウ</t>
    </rPh>
    <phoneticPr fontId="7"/>
  </si>
  <si>
    <t>→</t>
  </si>
  <si>
    <t>　「検査結果」欄は、検査の結果、要是正の指摘があった場合は「要是正」のチェックボックスに「レ」マークを入れ、それ以外の場合で特記すべき事項がある場合は「その他」のチェックボックスに「レ」マークを入れてください。</t>
    <rPh sb="2" eb="4">
      <t>ケンサ</t>
    </rPh>
    <rPh sb="4" eb="6">
      <t>ケッカ</t>
    </rPh>
    <rPh sb="7" eb="8">
      <t>ラン</t>
    </rPh>
    <rPh sb="10" eb="12">
      <t>ケンサ</t>
    </rPh>
    <rPh sb="13" eb="15">
      <t>ケッカ</t>
    </rPh>
    <rPh sb="16" eb="17">
      <t>ヨウ</t>
    </rPh>
    <rPh sb="17" eb="19">
      <t>ゼセイ</t>
    </rPh>
    <rPh sb="20" eb="22">
      <t>シテキ</t>
    </rPh>
    <rPh sb="26" eb="28">
      <t>バアイ</t>
    </rPh>
    <rPh sb="30" eb="31">
      <t>ヨウ</t>
    </rPh>
    <rPh sb="31" eb="33">
      <t>ゼセイ</t>
    </rPh>
    <rPh sb="51" eb="52">
      <t>イ</t>
    </rPh>
    <rPh sb="56" eb="58">
      <t>イガイ</t>
    </rPh>
    <rPh sb="59" eb="61">
      <t>バアイ</t>
    </rPh>
    <rPh sb="62" eb="64">
      <t>トッキ</t>
    </rPh>
    <rPh sb="67" eb="69">
      <t>ジコウ</t>
    </rPh>
    <rPh sb="72" eb="74">
      <t>バアイ</t>
    </rPh>
    <rPh sb="78" eb="79">
      <t>タ</t>
    </rPh>
    <phoneticPr fontId="7"/>
  </si>
  <si>
    <t>改善予定</t>
    <rPh sb="0" eb="2">
      <t>カイゼン</t>
    </rPh>
    <rPh sb="2" eb="4">
      <t>ヨテイ</t>
    </rPh>
    <phoneticPr fontId="7"/>
  </si>
  <si>
    <t>日本確認センター株式会社</t>
  </si>
  <si>
    <t>区画避難安全検証法（</t>
    <rPh sb="0" eb="2">
      <t>クカク</t>
    </rPh>
    <rPh sb="2" eb="4">
      <t>ヒナン</t>
    </rPh>
    <rPh sb="4" eb="6">
      <t>アンゼン</t>
    </rPh>
    <rPh sb="6" eb="9">
      <t>ケンショウホウ</t>
    </rPh>
    <phoneticPr fontId="7"/>
  </si>
  <si>
    <t>その他（</t>
    <rPh sb="2" eb="3">
      <t>ホカ</t>
    </rPh>
    <phoneticPr fontId="7"/>
  </si>
  <si>
    <t>　５欄の「イ」は、建築基準法施行令第128条の６第３項に規定する区画避難安全検証法により区画避難安全性能が検証された建築物のときは「区画避難安全検証法」のチェックボックスに、同令第129条第３項に規定する階避難安全検証法により階避難安全性能が検証された建築物のときは「階避難安全検証法」のチェックボックスに、同令第129条の２第４項に規定する全館避難安全検証法により全館避難安全性能が検証された建築物のときは「全館避難安全検証法」のチェックボックスに、それぞれ「レ」マークを入れ､「区画避難安全検証法」の場合は区画避難安全性能を検証した階を、「階避難安全検証法」の場合は階避難安全性能を検証した階を、併せて記入してください。建築基準法第38条（同法第66条、第67条の２及び第88条第１項において準用する場合を含む。）の規定による特殊構造方法等認定、同法第68条の25第１項の規定による構造方法等の認定又は建築基準法の一部を改正する法律（平成10年法律第100号）による改正前の建築基準法第38条の規定による認定を受けている建築物のうち、当該適用について特に報告が必要なものについては「その他」のチェックボックスに「レ」マークを入れ、その概要を記入してください。</t>
    <rPh sb="32" eb="34">
      <t>クカク</t>
    </rPh>
    <rPh sb="34" eb="36">
      <t>ヒナン</t>
    </rPh>
    <rPh sb="36" eb="38">
      <t>アンゼン</t>
    </rPh>
    <rPh sb="38" eb="41">
      <t>ケンショウホウ</t>
    </rPh>
    <rPh sb="44" eb="46">
      <t>クカク</t>
    </rPh>
    <rPh sb="46" eb="48">
      <t>ヒナン</t>
    </rPh>
    <rPh sb="48" eb="50">
      <t>アンゼン</t>
    </rPh>
    <rPh sb="50" eb="52">
      <t>セイノウ</t>
    </rPh>
    <rPh sb="53" eb="55">
      <t>ケンショウ</t>
    </rPh>
    <rPh sb="58" eb="61">
      <t>ケンチクブツ</t>
    </rPh>
    <rPh sb="66" eb="68">
      <t>クカク</t>
    </rPh>
    <rPh sb="68" eb="70">
      <t>ヒナン</t>
    </rPh>
    <rPh sb="70" eb="72">
      <t>アンゼン</t>
    </rPh>
    <rPh sb="72" eb="75">
      <t>ケンショウホウ</t>
    </rPh>
    <rPh sb="87" eb="88">
      <t>ドウ</t>
    </rPh>
    <rPh sb="88" eb="89">
      <t>レイ</t>
    </rPh>
    <rPh sb="89" eb="90">
      <t>ダイ</t>
    </rPh>
    <rPh sb="93" eb="94">
      <t>ジョウ</t>
    </rPh>
    <rPh sb="94" eb="95">
      <t>ダイ</t>
    </rPh>
    <rPh sb="96" eb="97">
      <t>コウ</t>
    </rPh>
    <rPh sb="98" eb="100">
      <t>キテイ</t>
    </rPh>
    <rPh sb="121" eb="123">
      <t>ケンショウ</t>
    </rPh>
    <rPh sb="126" eb="129">
      <t>ケンチクブツ</t>
    </rPh>
    <rPh sb="192" eb="194">
      <t>ケンショウ</t>
    </rPh>
    <rPh sb="197" eb="200">
      <t>ケンチクブツ</t>
    </rPh>
    <rPh sb="241" eb="243">
      <t>クカク</t>
    </rPh>
    <rPh sb="243" eb="245">
      <t>ヒナン</t>
    </rPh>
    <rPh sb="245" eb="247">
      <t>アンゼン</t>
    </rPh>
    <rPh sb="247" eb="250">
      <t>ケンショウホウ</t>
    </rPh>
    <rPh sb="252" eb="254">
      <t>バアイ</t>
    </rPh>
    <rPh sb="255" eb="257">
      <t>クカク</t>
    </rPh>
    <rPh sb="257" eb="259">
      <t>ヒナン</t>
    </rPh>
    <rPh sb="259" eb="261">
      <t>アンゼン</t>
    </rPh>
    <rPh sb="261" eb="263">
      <t>セイノウ</t>
    </rPh>
    <rPh sb="264" eb="266">
      <t>ケンショウ</t>
    </rPh>
    <rPh sb="268" eb="269">
      <t>カイ</t>
    </rPh>
    <rPh sb="285" eb="286">
      <t>カイ</t>
    </rPh>
    <rPh sb="286" eb="288">
      <t>ヒナン</t>
    </rPh>
    <rPh sb="288" eb="290">
      <t>アンゼン</t>
    </rPh>
    <rPh sb="290" eb="292">
      <t>セイノウ</t>
    </rPh>
    <rPh sb="293" eb="295">
      <t>ケンショウ</t>
    </rPh>
    <rPh sb="297" eb="298">
      <t>カイ</t>
    </rPh>
    <phoneticPr fontId="7"/>
  </si>
  <si>
    <t>階避難安全検証法（</t>
    <rPh sb="0" eb="1">
      <t>カイ</t>
    </rPh>
    <rPh sb="1" eb="3">
      <t>ヒナン</t>
    </rPh>
    <rPh sb="3" eb="5">
      <t>アンゼン</t>
    </rPh>
    <rPh sb="5" eb="7">
      <t>ケンショウ</t>
    </rPh>
    <rPh sb="7" eb="8">
      <t>ホウ</t>
    </rPh>
    <phoneticPr fontId="7"/>
  </si>
  <si>
    <t>チェック欄</t>
    <rPh sb="4" eb="5">
      <t>ラン</t>
    </rPh>
    <phoneticPr fontId="7"/>
  </si>
  <si>
    <t>NG数</t>
    <rPh sb="2" eb="3">
      <t>スウ</t>
    </rPh>
    <phoneticPr fontId="7"/>
  </si>
  <si>
    <t>日本ERI株式会社</t>
  </si>
  <si>
    <t>株式会社東日本住宅評価センター</t>
  </si>
  <si>
    <t>ビューローベリタスジャパン株式会社</t>
  </si>
  <si>
    <t>株式会社住宅性能評価センター</t>
  </si>
  <si>
    <t>日本建築検査協会株式会社</t>
  </si>
  <si>
    <t>一般財団法人日本建築センター</t>
  </si>
  <si>
    <t>ハウスプラス確認検査株式会社</t>
  </si>
  <si>
    <t>株式会社都市居住評価センター</t>
  </si>
  <si>
    <t>株式会社ジェイ・イー・サポート</t>
  </si>
  <si>
    <t>株式会社確認サービス</t>
  </si>
  <si>
    <t>株式会社東京建築検査機構</t>
  </si>
  <si>
    <t>一般財団法人ベターリビング</t>
  </si>
  <si>
    <t>報告者氏名</t>
  </si>
  <si>
    <t>【イ．資格】</t>
  </si>
  <si>
    <t>）登録</t>
    <rPh sb="1" eb="3">
      <t>トウロク</t>
    </rPh>
    <phoneticPr fontId="7"/>
  </si>
  <si>
    <t>令和</t>
    <rPh sb="0" eb="2">
      <t>レイワ</t>
    </rPh>
    <phoneticPr fontId="7"/>
  </si>
  <si>
    <t>不具合等の概要4</t>
  </si>
  <si>
    <t>昭和</t>
    <rPh sb="0" eb="2">
      <t>ショウワ</t>
    </rPh>
    <phoneticPr fontId="7"/>
  </si>
  <si>
    <t>　定期検査報告書受領証（防火設備）</t>
    <rPh sb="8" eb="10">
      <t>ジュリョウ</t>
    </rPh>
    <phoneticPr fontId="7"/>
  </si>
  <si>
    <t>愛媛県</t>
  </si>
  <si>
    <t>（その他の検査者2）</t>
    <rPh sb="5" eb="7">
      <t>ケンサ</t>
    </rPh>
    <phoneticPr fontId="7"/>
  </si>
  <si>
    <t>階数（地下）</t>
  </si>
  <si>
    <t>常閉防火扉</t>
    <rPh sb="0" eb="2">
      <t>ジョウヘイ</t>
    </rPh>
    <rPh sb="2" eb="4">
      <t>ボウカ</t>
    </rPh>
    <rPh sb="4" eb="5">
      <t>トビラ</t>
    </rPh>
    <phoneticPr fontId="7"/>
  </si>
  <si>
    <t>受付印</t>
    <rPh sb="0" eb="1">
      <t>ウケ</t>
    </rPh>
    <rPh sb="1" eb="3">
      <t>ツキイン</t>
    </rPh>
    <phoneticPr fontId="7"/>
  </si>
  <si>
    <t>秋田県知事</t>
  </si>
  <si>
    <t>避難安全検証法等の適用[階避難安全検証法]</t>
  </si>
  <si>
    <t>不具合等の概要1</t>
  </si>
  <si>
    <t>建築主事等</t>
  </si>
  <si>
    <t>宮崎県知事</t>
  </si>
  <si>
    <t>鹿児島県</t>
  </si>
  <si>
    <t>改善(予定)年月2</t>
  </si>
  <si>
    <t>避難安全検証法等の適用[その他]</t>
  </si>
  <si>
    <t>×</t>
  </si>
  <si>
    <t>改善措置の概要等3</t>
  </si>
  <si>
    <t>福岡県</t>
  </si>
  <si>
    <t>防火設備に係る不具合の状況</t>
    <rPh sb="0" eb="2">
      <t>ボウカ</t>
    </rPh>
    <rPh sb="2" eb="4">
      <t>セツビ</t>
    </rPh>
    <phoneticPr fontId="7"/>
  </si>
  <si>
    <t>建築士登録</t>
    <rPh sb="0" eb="5">
      <t>ケンチクシトウロク</t>
    </rPh>
    <phoneticPr fontId="7"/>
  </si>
  <si>
    <t>新潟県知事</t>
  </si>
  <si>
    <t>延べ面積</t>
  </si>
  <si>
    <t>受付日</t>
    <rPh sb="0" eb="3">
      <t>うけつけび</t>
    </rPh>
    <phoneticPr fontId="3" type="Hiragana"/>
  </si>
  <si>
    <t>宮城県知事</t>
  </si>
  <si>
    <t>ドレンチャー枚数</t>
  </si>
  <si>
    <t>不具合を把握した
年月</t>
  </si>
  <si>
    <t>（その他の管理者）</t>
    <rPh sb="5" eb="8">
      <t>カンリシャ</t>
    </rPh>
    <phoneticPr fontId="7"/>
  </si>
  <si>
    <t>（第二面）</t>
    <rPh sb="2" eb="3">
      <t>ニ</t>
    </rPh>
    <phoneticPr fontId="7"/>
  </si>
  <si>
    <t>定期検査報告書（別紙）</t>
    <rPh sb="2" eb="4">
      <t>ケンサ</t>
    </rPh>
    <rPh sb="8" eb="10">
      <t>ベッシ</t>
    </rPh>
    <phoneticPr fontId="7"/>
  </si>
  <si>
    <t>【4.防火設備の検査者】</t>
  </si>
  <si>
    <t>（その他の検査者3）</t>
  </si>
  <si>
    <t>整理番号</t>
    <rPh sb="0" eb="2">
      <t>セイリ</t>
    </rPh>
    <phoneticPr fontId="7"/>
  </si>
  <si>
    <t>－</t>
  </si>
  <si>
    <t>　旭川市長　　　　　　　様</t>
    <rPh sb="1" eb="3">
      <t>アサヒカワ</t>
    </rPh>
    <phoneticPr fontId="7"/>
  </si>
  <si>
    <t>次の建築物につきまして、建築基準法第12条に基づく定期報告書を受領いたしました。
なお，本紙は報告書受付時点の記載内容を記しております。報告内容の詳細については，点検者等にご確認ください。（不備等があった報告書は，修正を求めている場合があります。）</t>
    <rPh sb="0" eb="1">
      <t>ツギ</t>
    </rPh>
    <rPh sb="2" eb="5">
      <t>ケンチクブツ</t>
    </rPh>
    <rPh sb="12" eb="14">
      <t>ケンチク</t>
    </rPh>
    <rPh sb="14" eb="17">
      <t>キジュンホウ</t>
    </rPh>
    <rPh sb="17" eb="18">
      <t>ダイ</t>
    </rPh>
    <rPh sb="20" eb="21">
      <t>ジョウ</t>
    </rPh>
    <rPh sb="22" eb="23">
      <t>モト</t>
    </rPh>
    <rPh sb="25" eb="27">
      <t>テイキ</t>
    </rPh>
    <rPh sb="27" eb="30">
      <t>ホウコクショ</t>
    </rPh>
    <rPh sb="49" eb="50">
      <t>ショ</t>
    </rPh>
    <rPh sb="50" eb="52">
      <t>ウケツケ</t>
    </rPh>
    <rPh sb="55" eb="57">
      <t>キサイ</t>
    </rPh>
    <rPh sb="95" eb="97">
      <t>フビ</t>
    </rPh>
    <rPh sb="97" eb="98">
      <t>トウ</t>
    </rPh>
    <rPh sb="102" eb="105">
      <t>ホウコクショ</t>
    </rPh>
    <rPh sb="107" eb="109">
      <t>シュウセイ</t>
    </rPh>
    <rPh sb="110" eb="111">
      <t>モト</t>
    </rPh>
    <rPh sb="115" eb="117">
      <t>バアイ</t>
    </rPh>
    <phoneticPr fontId="7"/>
  </si>
  <si>
    <t>地区分類</t>
  </si>
  <si>
    <t>福岡県知事</t>
  </si>
  <si>
    <t>管理用備考</t>
  </si>
  <si>
    <t>×受付－月</t>
    <rPh sb="4" eb="5">
      <t>ゲツ</t>
    </rPh>
    <phoneticPr fontId="7"/>
  </si>
  <si>
    <t>所有者氏名</t>
  </si>
  <si>
    <t>所有者郵便番号</t>
  </si>
  <si>
    <t>所有者電話番号</t>
  </si>
  <si>
    <t>管理者フリガナ</t>
  </si>
  <si>
    <t>管理者郵便番号</t>
  </si>
  <si>
    <t>管理者住所</t>
  </si>
  <si>
    <t>管理者電話番号</t>
  </si>
  <si>
    <t>徳島県知事</t>
  </si>
  <si>
    <t>島根県</t>
  </si>
  <si>
    <t>旭川市　建築部　建築指導課</t>
    <rPh sb="0" eb="3">
      <t>アサヒカワシ</t>
    </rPh>
    <rPh sb="4" eb="7">
      <t>ケンチクブ</t>
    </rPh>
    <rPh sb="8" eb="13">
      <t>ケンチクシドウカ</t>
    </rPh>
    <phoneticPr fontId="7"/>
  </si>
  <si>
    <t>所在地（報告対象建築物）</t>
  </si>
  <si>
    <t>名称のフリガナ（報告対象建築物）</t>
  </si>
  <si>
    <t>名称（報告対象建築物）</t>
  </si>
  <si>
    <t>用途（報告対象建築物）</t>
  </si>
  <si>
    <t>×要是正の指摘あり</t>
  </si>
  <si>
    <t>×指摘なし</t>
  </si>
  <si>
    <t>京都府知事</t>
  </si>
  <si>
    <t>改善の状況[予定なし]</t>
  </si>
  <si>
    <t>階数（地上）</t>
  </si>
  <si>
    <t>茨城県知事</t>
  </si>
  <si>
    <t>指定確認検査機関名称(検査済証)</t>
  </si>
  <si>
    <t>熊本県知事</t>
  </si>
  <si>
    <t>京都府</t>
  </si>
  <si>
    <t>兵庫県</t>
  </si>
  <si>
    <t>階数（階避難安全検証法）</t>
  </si>
  <si>
    <t>不具合等を把握した年月1</t>
  </si>
  <si>
    <t>その他の場合記入（性能検証法等の適用）</t>
  </si>
  <si>
    <t>岩手県知事</t>
  </si>
  <si>
    <t>交付者(検査済証)[指定確認検査機関]</t>
  </si>
  <si>
    <t>指摘の概要</t>
    <rPh sb="3" eb="5">
      <t>がいよう</t>
    </rPh>
    <phoneticPr fontId="3" type="Hiragana"/>
  </si>
  <si>
    <t>秋田県</t>
  </si>
  <si>
    <t>交付者（確認済証）[建築主事]</t>
  </si>
  <si>
    <t>交付者（確認済証）[指定確認検査機関]</t>
  </si>
  <si>
    <t>完了番号</t>
  </si>
  <si>
    <t>千葉県</t>
  </si>
  <si>
    <t>長崎県知事</t>
  </si>
  <si>
    <t>不具合等[有]</t>
  </si>
  <si>
    <t>不具合等[無]</t>
  </si>
  <si>
    <t>鳥取県知事</t>
  </si>
  <si>
    <t>不具合等の記録[無]</t>
  </si>
  <si>
    <t>避難安全検証法等の適用[全階避難安全検証法]</t>
  </si>
  <si>
    <t>改善の状況[実施済]</t>
  </si>
  <si>
    <t>改善の状況[実施予定]</t>
  </si>
  <si>
    <t>考えられる原因1</t>
  </si>
  <si>
    <t>改善(予定)年月1</t>
  </si>
  <si>
    <t>不具合等の概要2</t>
  </si>
  <si>
    <t>考えられる原因2</t>
  </si>
  <si>
    <t>改善(予定)年月3</t>
  </si>
  <si>
    <t>沖縄県</t>
  </si>
  <si>
    <t>宮崎県</t>
  </si>
  <si>
    <t>大分県</t>
  </si>
  <si>
    <t>佐賀県</t>
  </si>
  <si>
    <t>高知県</t>
  </si>
  <si>
    <t>要是正の指摘について早急に改善してください</t>
  </si>
  <si>
    <t>徳島県</t>
  </si>
  <si>
    <r>
      <t>　「上記以外の検査項目」欄は、</t>
    </r>
    <r>
      <rPr>
        <sz val="8"/>
        <rFont val="ＭＳ 明朝"/>
        <family val="1"/>
        <charset val="128"/>
      </rPr>
      <t>第２第２項の規定により特定行政庁が検査項目等を付加している場合に、当該検査項目等を追加し、⑤から⑨までに準じて検査結果等を記入してください。また、第２項第３項に規定する認定検査項目等が定められている場合に、当該認定検査項目等を追加し、⑤から⑨までに準じて検査結果等を記入してください。</t>
    </r>
    <rPh sb="7" eb="9">
      <t>ケンサ</t>
    </rPh>
    <rPh sb="12" eb="13">
      <t>ラン</t>
    </rPh>
    <rPh sb="21" eb="23">
      <t>キテイ</t>
    </rPh>
    <rPh sb="48" eb="50">
      <t>トウガイ</t>
    </rPh>
    <rPh sb="50" eb="52">
      <t>ケンサ</t>
    </rPh>
    <rPh sb="52" eb="54">
      <t>コウモク</t>
    </rPh>
    <rPh sb="56" eb="58">
      <t>ツイカ</t>
    </rPh>
    <rPh sb="67" eb="68">
      <t>ジュン</t>
    </rPh>
    <rPh sb="70" eb="72">
      <t>ケンサ</t>
    </rPh>
    <rPh sb="72" eb="74">
      <t>ケッカ</t>
    </rPh>
    <rPh sb="74" eb="75">
      <t>トウ</t>
    </rPh>
    <rPh sb="76" eb="78">
      <t>キニュウ</t>
    </rPh>
    <phoneticPr fontId="7"/>
  </si>
  <si>
    <t>広島県</t>
  </si>
  <si>
    <t>和歌山県</t>
  </si>
  <si>
    <t>奈良県</t>
  </si>
  <si>
    <t>三重県</t>
  </si>
  <si>
    <t>愛知県</t>
  </si>
  <si>
    <t>岐阜県</t>
  </si>
  <si>
    <t>長野県</t>
  </si>
  <si>
    <t>福井県</t>
  </si>
  <si>
    <t>神奈川県</t>
  </si>
  <si>
    <t>群馬県</t>
  </si>
  <si>
    <t>茨城県</t>
  </si>
  <si>
    <t>岩手県</t>
  </si>
  <si>
    <t>北海道</t>
  </si>
  <si>
    <t>大分県知事</t>
  </si>
  <si>
    <t>佐賀県知事</t>
  </si>
  <si>
    <t>愛媛県知事</t>
  </si>
  <si>
    <t>広島県知事</t>
  </si>
  <si>
    <t>奈良県知事</t>
  </si>
  <si>
    <t>兵庫県知事</t>
  </si>
  <si>
    <t>愛知県知事</t>
  </si>
  <si>
    <t>岐阜県知事</t>
  </si>
  <si>
    <t>山梨県知事</t>
  </si>
  <si>
    <t>旭川市7条通10丁目　第二庁舎3階</t>
  </si>
  <si>
    <t>福井県知事</t>
  </si>
  <si>
    <t>石川県知事</t>
  </si>
  <si>
    <t>神奈川県知事</t>
  </si>
  <si>
    <t>東京都知事</t>
  </si>
  <si>
    <t>千葉県知事</t>
  </si>
  <si>
    <t>埼玉県知事</t>
  </si>
  <si>
    <t>群馬県知事</t>
  </si>
  <si>
    <t>北海道知事</t>
  </si>
  <si>
    <t>耐火クロススクリーン枚数</t>
    <rPh sb="0" eb="2">
      <t>タイカ</t>
    </rPh>
    <phoneticPr fontId="7"/>
  </si>
  <si>
    <t>その他（防火設備）記入</t>
    <rPh sb="2" eb="3">
      <t>タ</t>
    </rPh>
    <rPh sb="4" eb="6">
      <t>ボウカ</t>
    </rPh>
    <rPh sb="6" eb="8">
      <t>セツビ</t>
    </rPh>
    <rPh sb="9" eb="11">
      <t>キニュウ</t>
    </rPh>
    <phoneticPr fontId="7"/>
  </si>
  <si>
    <t>D</t>
  </si>
  <si>
    <t>指摘の内容[要是正の指摘あり]</t>
  </si>
  <si>
    <t>指摘の内容[（既存不適格）]</t>
  </si>
  <si>
    <t>指摘の内容[指摘なし]</t>
  </si>
  <si>
    <t>指摘の概要</t>
  </si>
  <si>
    <t>備考（第二面）</t>
    <rPh sb="4" eb="5">
      <t>に</t>
    </rPh>
    <phoneticPr fontId="3" type="Hiragana"/>
  </si>
  <si>
    <t>不具合等を把握した年月4</t>
  </si>
  <si>
    <t>考えられる原因4</t>
  </si>
  <si>
    <t>改善措置の概要等4</t>
  </si>
  <si>
    <t>確認済証交付年月日</t>
  </si>
  <si>
    <t>検査済証交付年月日</t>
  </si>
  <si>
    <r>
      <t>①定期検査報告書には、</t>
    </r>
    <r>
      <rPr>
        <b/>
        <u/>
        <sz val="10.5"/>
        <rFont val="HG丸ｺﾞｼｯｸM-PRO"/>
        <family val="3"/>
        <charset val="128"/>
      </rPr>
      <t>別記（検査結果表）</t>
    </r>
    <r>
      <rPr>
        <sz val="10.5"/>
        <rFont val="HG丸ｺﾞｼｯｸM-PRO"/>
        <family val="3"/>
        <charset val="128"/>
      </rPr>
      <t>、</t>
    </r>
    <r>
      <rPr>
        <b/>
        <u/>
        <sz val="10.5"/>
        <rFont val="HG丸ｺﾞｼｯｸM-PRO"/>
        <family val="3"/>
        <charset val="128"/>
      </rPr>
      <t>別添１様式（室名等が読み取れる鮮明な図で，防火設備の位置を明示した各階平面図）</t>
    </r>
    <r>
      <rPr>
        <sz val="10.5"/>
        <rFont val="HG丸ｺﾞｼｯｸM-PRO"/>
        <family val="3"/>
        <charset val="128"/>
      </rPr>
      <t>を必ず添付してください。また検査の結果、「要是正」とされた検査項目（既存不適格の場合を除く。）については、要是正とされた部分を撮影した写真を</t>
    </r>
    <r>
      <rPr>
        <b/>
        <u/>
        <sz val="10.5"/>
        <rFont val="HG丸ｺﾞｼｯｸM-PRO"/>
        <family val="3"/>
        <charset val="128"/>
      </rPr>
      <t>別添２様式（関係写真）</t>
    </r>
    <r>
      <rPr>
        <sz val="10.5"/>
        <rFont val="HG丸ｺﾞｼｯｸM-PRO"/>
        <family val="3"/>
        <charset val="128"/>
      </rPr>
      <t>に従い添付してください。</t>
    </r>
    <rPh sb="3" eb="5">
      <t>ケンサ</t>
    </rPh>
    <rPh sb="14" eb="16">
      <t>ケンサ</t>
    </rPh>
    <rPh sb="16" eb="18">
      <t>ケッカ</t>
    </rPh>
    <rPh sb="18" eb="19">
      <t>ヒョウ</t>
    </rPh>
    <rPh sb="21" eb="23">
      <t>ベッテン</t>
    </rPh>
    <rPh sb="24" eb="26">
      <t>ヨウシキ</t>
    </rPh>
    <rPh sb="27" eb="29">
      <t>シツメイ</t>
    </rPh>
    <rPh sb="29" eb="30">
      <t>トウ</t>
    </rPh>
    <rPh sb="31" eb="32">
      <t>ヨ</t>
    </rPh>
    <rPh sb="33" eb="34">
      <t>ト</t>
    </rPh>
    <rPh sb="36" eb="38">
      <t>センメイ</t>
    </rPh>
    <rPh sb="39" eb="40">
      <t>ズ</t>
    </rPh>
    <rPh sb="42" eb="44">
      <t>ボウカ</t>
    </rPh>
    <rPh sb="44" eb="46">
      <t>セツビ</t>
    </rPh>
    <rPh sb="47" eb="49">
      <t>イチ</t>
    </rPh>
    <rPh sb="50" eb="52">
      <t>メイジ</t>
    </rPh>
    <rPh sb="54" eb="56">
      <t>カクカイ</t>
    </rPh>
    <rPh sb="56" eb="59">
      <t>ヘイメンズ</t>
    </rPh>
    <rPh sb="61" eb="62">
      <t>カナラ</t>
    </rPh>
    <rPh sb="74" eb="76">
      <t>ケンサ</t>
    </rPh>
    <rPh sb="89" eb="91">
      <t>ケンサ</t>
    </rPh>
    <rPh sb="91" eb="93">
      <t>コウモク</t>
    </rPh>
    <rPh sb="94" eb="96">
      <t>キゾン</t>
    </rPh>
    <rPh sb="96" eb="99">
      <t>フテキカク</t>
    </rPh>
    <rPh sb="100" eb="102">
      <t>バアイ</t>
    </rPh>
    <rPh sb="103" eb="104">
      <t>ノゾ</t>
    </rPh>
    <rPh sb="113" eb="114">
      <t>ヨウ</t>
    </rPh>
    <rPh sb="114" eb="116">
      <t>ゼセイ</t>
    </rPh>
    <rPh sb="120" eb="122">
      <t>ブブン</t>
    </rPh>
    <rPh sb="123" eb="125">
      <t>サツエイ</t>
    </rPh>
    <rPh sb="127" eb="129">
      <t>シャシン</t>
    </rPh>
    <rPh sb="142" eb="143">
      <t>シタガ</t>
    </rPh>
    <phoneticPr fontId="7"/>
  </si>
  <si>
    <t>※要是正の指摘内容が，検査結果表と整合しているか確認してください。</t>
    <rPh sb="1" eb="2">
      <t>ヨウ</t>
    </rPh>
    <rPh sb="2" eb="4">
      <t>ゼセイ</t>
    </rPh>
    <rPh sb="5" eb="7">
      <t>シテキ</t>
    </rPh>
    <rPh sb="7" eb="9">
      <t>ナイヨウ</t>
    </rPh>
    <rPh sb="11" eb="13">
      <t>ケンサ</t>
    </rPh>
    <rPh sb="13" eb="16">
      <t>ケッカヒョウ</t>
    </rPh>
    <rPh sb="17" eb="19">
      <t>セイゴウ</t>
    </rPh>
    <rPh sb="24" eb="26">
      <t>カクニン</t>
    </rPh>
    <phoneticPr fontId="7"/>
  </si>
  <si>
    <t>×指摘の概要[（既存不適格）]</t>
  </si>
  <si>
    <t>定期報告の対象建築物</t>
    <rPh sb="0" eb="2">
      <t>テイキ</t>
    </rPh>
    <rPh sb="2" eb="4">
      <t>ホウコク</t>
    </rPh>
    <rPh sb="5" eb="7">
      <t>タイショウ</t>
    </rPh>
    <rPh sb="7" eb="10">
      <t>ケンチクブツ</t>
    </rPh>
    <phoneticPr fontId="7"/>
  </si>
  <si>
    <t>備考</t>
    <rPh sb="0" eb="2">
      <t>ビコウ</t>
    </rPh>
    <phoneticPr fontId="7"/>
  </si>
  <si>
    <t>建築物名称</t>
    <rPh sb="0" eb="3">
      <t>ケンチクブツ</t>
    </rPh>
    <rPh sb="3" eb="5">
      <t>メイショウ</t>
    </rPh>
    <phoneticPr fontId="7"/>
  </si>
  <si>
    <t>電子</t>
    <rPh sb="0" eb="2">
      <t>でんし</t>
    </rPh>
    <phoneticPr fontId="3" type="Hiragana"/>
  </si>
  <si>
    <t>建築物所在地</t>
    <rPh sb="0" eb="3">
      <t>ケンチクブツ</t>
    </rPh>
    <rPh sb="3" eb="6">
      <t>ショザイチ</t>
    </rPh>
    <phoneticPr fontId="7"/>
  </si>
  <si>
    <t>　要是正の指摘あり</t>
    <rPh sb="1" eb="2">
      <t>ヨウ</t>
    </rPh>
    <rPh sb="2" eb="4">
      <t>ゼセイ</t>
    </rPh>
    <rPh sb="5" eb="7">
      <t>シテキ</t>
    </rPh>
    <phoneticPr fontId="7"/>
  </si>
  <si>
    <t xml:space="preserve"> 既存不適格 ）</t>
    <rPh sb="1" eb="3">
      <t>キゾン</t>
    </rPh>
    <rPh sb="3" eb="6">
      <t>フテキカク</t>
    </rPh>
    <phoneticPr fontId="7"/>
  </si>
  <si>
    <t>整理番号</t>
    <rPh sb="0" eb="2">
      <t>セイリ</t>
    </rPh>
    <rPh sb="2" eb="4">
      <t>バンゴウ</t>
    </rPh>
    <phoneticPr fontId="7"/>
  </si>
  <si>
    <t>【パターン１】</t>
  </si>
  <si>
    <t>要是正の指摘（既存不適格除く）について早急に改善してください</t>
  </si>
  <si>
    <t>※</t>
  </si>
  <si>
    <t>窓口・郵送で報告の場合，②定期検査報告概要書は、「指摘なし」の場合は第一面のみ提出してください。「要是正の指摘あり（既存不適格を含む）」の場合は、第一面に第二面を添付してください。</t>
    <rPh sb="13" eb="15">
      <t>テイキ</t>
    </rPh>
    <rPh sb="15" eb="17">
      <t>ケンサ</t>
    </rPh>
    <rPh sb="17" eb="19">
      <t>ホウコク</t>
    </rPh>
    <rPh sb="19" eb="22">
      <t>ガイヨウショ</t>
    </rPh>
    <rPh sb="25" eb="27">
      <t>シテキ</t>
    </rPh>
    <rPh sb="31" eb="33">
      <t>バアイ</t>
    </rPh>
    <rPh sb="34" eb="35">
      <t>ダイ</t>
    </rPh>
    <rPh sb="35" eb="37">
      <t>イチメン</t>
    </rPh>
    <rPh sb="39" eb="41">
      <t>テイシュツ</t>
    </rPh>
    <rPh sb="49" eb="50">
      <t>ヨウ</t>
    </rPh>
    <rPh sb="50" eb="52">
      <t>ゼセイ</t>
    </rPh>
    <rPh sb="53" eb="55">
      <t>シテキ</t>
    </rPh>
    <rPh sb="58" eb="60">
      <t>キゾン</t>
    </rPh>
    <rPh sb="60" eb="63">
      <t>フテキカク</t>
    </rPh>
    <rPh sb="64" eb="65">
      <t>フク</t>
    </rPh>
    <rPh sb="69" eb="71">
      <t>バアイ</t>
    </rPh>
    <rPh sb="73" eb="74">
      <t>ダイ</t>
    </rPh>
    <rPh sb="74" eb="76">
      <t>イチメン</t>
    </rPh>
    <rPh sb="77" eb="78">
      <t>ダイ</t>
    </rPh>
    <rPh sb="78" eb="79">
      <t>ニ</t>
    </rPh>
    <rPh sb="79" eb="80">
      <t>メン</t>
    </rPh>
    <rPh sb="81" eb="83">
      <t>テンプ</t>
    </rPh>
    <phoneticPr fontId="7"/>
  </si>
  <si>
    <t>引き続き適切な維持管理に努めてください</t>
  </si>
  <si>
    <t>要是正の指摘が既存不適格であるかは報告書内部を確認してください</t>
  </si>
  <si>
    <t>※受付印のないものは無効です。</t>
    <rPh sb="10" eb="12">
      <t>ムコウ</t>
    </rPh>
    <phoneticPr fontId="7"/>
  </si>
  <si>
    <t>オンラインの場合の提出書類は，①定期調査報告書、②定期調査報告概要書の各１部です。
窓口・郵送の場合は，①定期調査報告書、②定期調査報告概要書，③受領証の各１部です。</t>
  </si>
  <si>
    <t>C</t>
  </si>
  <si>
    <t>窓口・郵送で報告の場合，①定期検査報告書と②定期検査報告概要書は別々にホチキス止め（左上１箇所）をお願いします。</t>
    <rPh sb="13" eb="15">
      <t>テイキ</t>
    </rPh>
    <rPh sb="15" eb="17">
      <t>ケンサ</t>
    </rPh>
    <rPh sb="17" eb="19">
      <t>ホウコク</t>
    </rPh>
    <rPh sb="19" eb="20">
      <t>ショ</t>
    </rPh>
    <rPh sb="22" eb="24">
      <t>テイキ</t>
    </rPh>
    <rPh sb="24" eb="26">
      <t>ケンサ</t>
    </rPh>
    <rPh sb="26" eb="28">
      <t>ホウコク</t>
    </rPh>
    <rPh sb="28" eb="31">
      <t>ガイヨウショ</t>
    </rPh>
    <rPh sb="32" eb="34">
      <t>ベツベツ</t>
    </rPh>
    <rPh sb="39" eb="40">
      <t>ド</t>
    </rPh>
    <rPh sb="42" eb="44">
      <t>ヒダリウエ</t>
    </rPh>
    <rPh sb="45" eb="47">
      <t>カショ</t>
    </rPh>
    <rPh sb="50" eb="51">
      <t>ネガ</t>
    </rPh>
    <phoneticPr fontId="7"/>
  </si>
  <si>
    <t>既存不適格は改善することが望ましいです。改修等に合わせて改善をご検討ください。</t>
    <rPh sb="6" eb="8">
      <t>カイゼン</t>
    </rPh>
    <rPh sb="13" eb="14">
      <t>ノゾ</t>
    </rPh>
    <rPh sb="28" eb="30">
      <t>カイゼン</t>
    </rPh>
    <rPh sb="32" eb="34">
      <t>ケントウ</t>
    </rPh>
    <phoneticPr fontId="7"/>
  </si>
  <si>
    <t>枝番</t>
    <rPh sb="0" eb="2">
      <t>えだばん</t>
    </rPh>
    <phoneticPr fontId="3" type="Hiragana"/>
  </si>
  <si>
    <t>　</t>
  </si>
  <si>
    <t>指摘の内容</t>
  </si>
  <si>
    <t>既存不適格</t>
  </si>
  <si>
    <t>×指摘の概要[要是正の指摘あり]</t>
  </si>
  <si>
    <t>建築主事等</t>
    <rPh sb="4" eb="5">
      <t>トウ</t>
    </rPh>
    <phoneticPr fontId="7"/>
  </si>
  <si>
    <t>人の通行の用に供する部分に設ける防火扉</t>
  </si>
  <si>
    <t>固定の状況</t>
    <rPh sb="0" eb="2">
      <t>コテイ</t>
    </rPh>
    <rPh sb="3" eb="5">
      <t>ジョウキョウ</t>
    </rPh>
    <phoneticPr fontId="7"/>
  </si>
  <si>
    <t>閉鎖の障害となる物品の放置並びに照明器具及び懸垂物等の状況</t>
    <rPh sb="0" eb="2">
      <t>ヘイサ</t>
    </rPh>
    <rPh sb="3" eb="5">
      <t>ショウガイ</t>
    </rPh>
    <rPh sb="8" eb="10">
      <t>ブッピン</t>
    </rPh>
    <rPh sb="11" eb="13">
      <t>ホウチ</t>
    </rPh>
    <rPh sb="13" eb="14">
      <t>ナラ</t>
    </rPh>
    <rPh sb="16" eb="18">
      <t>ショウメイ</t>
    </rPh>
    <rPh sb="18" eb="20">
      <t>キグ</t>
    </rPh>
    <rPh sb="20" eb="21">
      <t>オヨ</t>
    </rPh>
    <rPh sb="22" eb="24">
      <t>ケンスイ</t>
    </rPh>
    <rPh sb="24" eb="26">
      <t>ブツナド</t>
    </rPh>
    <rPh sb="27" eb="29">
      <t>ジョウキョウ</t>
    </rPh>
    <phoneticPr fontId="7"/>
  </si>
  <si>
    <r>
      <t>連動</t>
    </r>
    <r>
      <rPr>
        <sz val="8"/>
        <rFont val="ＭＳ 明朝"/>
        <family val="1"/>
        <charset val="128"/>
      </rPr>
      <t>制御器</t>
    </r>
    <rPh sb="2" eb="4">
      <t>セイギョ</t>
    </rPh>
    <rPh sb="4" eb="5">
      <t>キ</t>
    </rPh>
    <phoneticPr fontId="7"/>
  </si>
  <si>
    <t>報告方法</t>
    <rPh sb="0" eb="2">
      <t>ほうこく</t>
    </rPh>
    <rPh sb="2" eb="4">
      <t>ほうほう</t>
    </rPh>
    <phoneticPr fontId="3" type="Hiragana"/>
  </si>
  <si>
    <t>2025.07.01</t>
  </si>
  <si>
    <t>建築主事等</t>
    <rPh sb="4" eb="5">
      <t>ナド</t>
    </rPh>
    <phoneticPr fontId="7"/>
  </si>
  <si>
    <r>
      <t>防火扉</t>
    </r>
    <r>
      <rPr>
        <sz val="8"/>
        <rFont val="ＭＳ 明朝"/>
        <family val="1"/>
        <charset val="128"/>
      </rPr>
      <t>（常閉防火扉を除く。）の閉鎖の状況</t>
    </r>
    <rPh sb="0" eb="2">
      <t>ボウカ</t>
    </rPh>
    <rPh sb="2" eb="3">
      <t>トビラ</t>
    </rPh>
    <rPh sb="4" eb="6">
      <t>ジョウヘイ</t>
    </rPh>
    <rPh sb="6" eb="8">
      <t>ボウカ</t>
    </rPh>
    <rPh sb="8" eb="9">
      <t>トビラ</t>
    </rPh>
    <rPh sb="10" eb="11">
      <t>ノゾ</t>
    </rPh>
    <rPh sb="15" eb="17">
      <t>ヘイサ</t>
    </rPh>
    <rPh sb="18" eb="20">
      <t>ジョウキョウ</t>
    </rPh>
    <phoneticPr fontId="7"/>
  </si>
  <si>
    <r>
      <t>　</t>
    </r>
    <r>
      <rPr>
        <sz val="8"/>
        <rFont val="ＭＳ 明朝"/>
        <family val="1"/>
        <charset val="128"/>
      </rPr>
      <t>「上記以外の検査項目」欄は、第２第２項の規定により特定行政庁が検査項目等を付加している場合に、当該検査項目等を追加し、⑤から⑨までに準じて検査結果等を記入してください。また、第２項第３項に規定する認定検査項目等が定められている場合に、当該認定検査項目等を追加し、⑤から⑨までに準じて検査結果等を記入してください</t>
    </r>
  </si>
  <si>
    <r>
      <t>　　「上記以外の検査項目」欄は、</t>
    </r>
    <r>
      <rPr>
        <sz val="8"/>
        <rFont val="ＭＳ 明朝"/>
        <family val="1"/>
        <charset val="128"/>
      </rPr>
      <t>第２第２項の規定により特定行政庁が検査項目等を付加している場合に、当該検査項目等を追加し、⑤から⑨までに準じて検査結果等を記入してください。また、第２項第３項に規定する認定検査項目等が定められている場合に、当該認定検査項目等を追加し、⑤から⑨までに準じて検査結果等を記入してください。</t>
    </r>
  </si>
  <si>
    <r>
      <t>閉鎖の障害となる物品の放置</t>
    </r>
    <r>
      <rPr>
        <sz val="8"/>
        <rFont val="ＭＳ 明朝"/>
        <family val="1"/>
        <charset val="128"/>
      </rPr>
      <t>並びに照明器具及び懸垂物等の状況</t>
    </r>
    <rPh sb="0" eb="2">
      <t>ヘイサ</t>
    </rPh>
    <rPh sb="3" eb="5">
      <t>ショウガイ</t>
    </rPh>
    <rPh sb="8" eb="10">
      <t>ブッピン</t>
    </rPh>
    <rPh sb="11" eb="13">
      <t>ホウチ</t>
    </rPh>
    <rPh sb="13" eb="14">
      <t>ナラ</t>
    </rPh>
    <rPh sb="16" eb="18">
      <t>ショウメイ</t>
    </rPh>
    <rPh sb="18" eb="20">
      <t>キグ</t>
    </rPh>
    <rPh sb="20" eb="21">
      <t>オヨ</t>
    </rPh>
    <rPh sb="22" eb="24">
      <t>ケンスイ</t>
    </rPh>
    <rPh sb="24" eb="26">
      <t>ブツナド</t>
    </rPh>
    <rPh sb="27" eb="29">
      <t>ジョウキョウ</t>
    </rPh>
    <phoneticPr fontId="7"/>
  </si>
  <si>
    <r>
      <t>　「上記以外の検査項目」欄は、</t>
    </r>
    <r>
      <rPr>
        <sz val="8"/>
        <rFont val="ＭＳ 明朝"/>
        <family val="1"/>
        <charset val="128"/>
      </rPr>
      <t>第２第２項の規定により特定行政庁が検査項目等を付加している場合に、当該検査項目等を追加し、⑤から⑨までに準じて検査結果等を記入してください。また、第２項第３項に規定する認定検査項目等が定められている場合に、当該認定検査項目等を追加し、⑤から⑨までに準じて検査結果等を記入してください。</t>
    </r>
  </si>
  <si>
    <r>
      <t>作動の障害となる物品の放置</t>
    </r>
    <r>
      <rPr>
        <sz val="8"/>
        <rFont val="ＭＳ 明朝"/>
        <family val="1"/>
        <charset val="128"/>
      </rPr>
      <t>並びに照明器具及び懸垂物等の状況</t>
    </r>
    <rPh sb="0" eb="2">
      <t>サドウ</t>
    </rPh>
    <rPh sb="3" eb="5">
      <t>ショウガイ</t>
    </rPh>
    <rPh sb="8" eb="10">
      <t>ブッピン</t>
    </rPh>
    <rPh sb="11" eb="13">
      <t>ホウチ</t>
    </rPh>
    <rPh sb="13" eb="14">
      <t>ナラ</t>
    </rPh>
    <rPh sb="16" eb="18">
      <t>ショウメイ</t>
    </rPh>
    <rPh sb="18" eb="20">
      <t>キグ</t>
    </rPh>
    <rPh sb="20" eb="21">
      <t>オヨ</t>
    </rPh>
    <rPh sb="22" eb="24">
      <t>ケンスイ</t>
    </rPh>
    <rPh sb="24" eb="26">
      <t>ブツナド</t>
    </rPh>
    <rPh sb="27" eb="29">
      <t>ジョウキョウ</t>
    </rPh>
    <phoneticPr fontId="7"/>
  </si>
  <si>
    <t>×検査者氏名</t>
  </si>
  <si>
    <t>今回の検査</t>
  </si>
  <si>
    <t>前回の検査有無[実施]</t>
  </si>
  <si>
    <t>前回の検査日</t>
  </si>
  <si>
    <t>前回の検査有無[未実施]</t>
  </si>
  <si>
    <t>前回検査に関する書類の写し[有]</t>
  </si>
  <si>
    <t>前回検査に関する書類の写し[無]</t>
  </si>
  <si>
    <t>資格（代表となる検査者）</t>
  </si>
  <si>
    <t>×検査者（代表）－資格２</t>
  </si>
  <si>
    <t>×検査者（代表）－資格３</t>
  </si>
  <si>
    <t>登録番号（代表となる検査者）</t>
  </si>
  <si>
    <t>フリガナ（代表となる検査者）</t>
  </si>
  <si>
    <t>氏名（代表となる検査者）</t>
  </si>
  <si>
    <t>勤務先（代表となる検査者）</t>
  </si>
  <si>
    <t>×検査者（代表）－勤務先２</t>
  </si>
  <si>
    <t>×検査者（代表）－勤務先３</t>
  </si>
  <si>
    <t>×検査者（代表）－勤務先４</t>
  </si>
  <si>
    <t>郵便番号（代表となる検査者）</t>
  </si>
  <si>
    <t>住所（代表となる検査者）</t>
  </si>
  <si>
    <t>電話番号（代表となる検査者）</t>
  </si>
  <si>
    <t>資格（その他の検査者）</t>
  </si>
  <si>
    <t>×検査者（その他）－資格２</t>
  </si>
  <si>
    <t>×検査者（その他）－資格３</t>
  </si>
  <si>
    <t>登録番号（その他の検査者）</t>
  </si>
  <si>
    <t>フリガナ（その他の検査者）</t>
  </si>
  <si>
    <t>氏名（その他の検査者）</t>
  </si>
  <si>
    <t>勤務先（その他の検査者）</t>
  </si>
  <si>
    <t>×検査者（その他）－勤務先２</t>
  </si>
  <si>
    <t>×検査者（その他）－勤務先３</t>
  </si>
  <si>
    <t>×検査者（その他）－勤務先４</t>
  </si>
  <si>
    <t>郵便番号（その他の検査者）</t>
  </si>
  <si>
    <t>住所（その他の検査者）</t>
  </si>
  <si>
    <t>電話番号（その他の検査者）</t>
  </si>
  <si>
    <t>令和８年度</t>
    <rPh sb="0" eb="2">
      <t>レイワ</t>
    </rPh>
    <rPh sb="3" eb="5">
      <t>ネンド</t>
    </rPh>
    <phoneticPr fontId="7"/>
  </si>
  <si>
    <t>R8.4.1ver</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</si>
</sst>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General;General;"/>
    <numFmt numFmtId="178" formatCode="#,##0.00_ ;[Red]\-#,##0.00\ "/>
    <numFmt numFmtId="179" formatCode="[$-FC11]General;gge\nee\a\l;"/>
  </numFmts>
  <fonts count="65">
    <font>
      <sz val="11"/>
      <name val="ＭＳ Ｐゴシック"/>
      <family val="3"/>
    </font>
    <font>
      <sz val="11"/>
      <name val="ＭＳ Ｐゴシック"/>
      <family val="3"/>
    </font>
    <font>
      <sz val="11"/>
      <color theme="1"/>
      <name val="ＭＳ Ｐゴシック"/>
      <family val="3"/>
      <scheme val="minor"/>
    </font>
    <font>
      <sz val="6"/>
      <name val="游ゴシック"/>
      <family val="3"/>
    </font>
    <font>
      <sz val="11"/>
      <color theme="0" tint="-0.249977111117893"/>
      <name val="ＭＳ Ｐゴシック"/>
      <family val="3"/>
    </font>
    <font>
      <b/>
      <sz val="11"/>
      <color theme="0" tint="-0.249977111117893"/>
      <name val="ＭＳ Ｐゴシック"/>
      <family val="3"/>
    </font>
    <font>
      <sz val="11"/>
      <name val="ＭＳ Ｐ明朝"/>
      <family val="1"/>
    </font>
    <font>
      <sz val="6"/>
      <name val="ＭＳ Ｐゴシック"/>
      <family val="3"/>
    </font>
    <font>
      <b/>
      <sz val="14"/>
      <color rgb="FFFF0000"/>
      <name val="ＭＳ Ｐゴシック"/>
      <family val="3"/>
    </font>
    <font>
      <b/>
      <sz val="10.5"/>
      <name val="ＭＳ Ｐゴシック"/>
      <family val="3"/>
    </font>
    <font>
      <b/>
      <sz val="14"/>
      <name val="ＭＳ Ｐゴシック"/>
      <family val="3"/>
    </font>
    <font>
      <sz val="10.5"/>
      <name val="HG丸ｺﾞｼｯｸM-PRO"/>
      <family val="3"/>
    </font>
    <font>
      <sz val="10.5"/>
      <name val="ＭＳ Ｐ明朝"/>
      <family val="1"/>
    </font>
    <font>
      <sz val="14"/>
      <name val="ＭＳ Ｐ明朝"/>
      <family val="1"/>
    </font>
    <font>
      <sz val="6"/>
      <name val="HG丸ｺﾞｼｯｸM-PRO"/>
      <family val="3"/>
    </font>
    <font>
      <b/>
      <sz val="20"/>
      <name val="ＭＳ Ｐゴシック"/>
      <family val="3"/>
    </font>
    <font>
      <b/>
      <sz val="11"/>
      <name val="ＭＳ Ｐゴシック"/>
      <family val="3"/>
    </font>
    <font>
      <sz val="9"/>
      <name val="ＭＳ Ｐゴシック"/>
      <family val="3"/>
    </font>
    <font>
      <sz val="12"/>
      <color rgb="FF000000"/>
      <name val="HG丸ｺﾞｼｯｸM-PRO"/>
      <family val="3"/>
    </font>
    <font>
      <sz val="11"/>
      <name val="ＭＳ 明朝"/>
      <family val="1"/>
    </font>
    <font>
      <sz val="11"/>
      <color indexed="8"/>
      <name val="ＭＳ Ｐ明朝"/>
      <family val="1"/>
    </font>
    <font>
      <sz val="11"/>
      <color theme="1"/>
      <name val="ＭＳ Ｐ明朝"/>
      <family val="1"/>
    </font>
    <font>
      <b/>
      <sz val="11"/>
      <name val="ＭＳ Ｐ明朝"/>
      <family val="1"/>
    </font>
    <font>
      <sz val="9"/>
      <name val="ＭＳ Ｐ明朝"/>
      <family val="1"/>
    </font>
    <font>
      <sz val="14"/>
      <name val="ＭＳ Ｐゴシック"/>
      <family val="3"/>
    </font>
    <font>
      <b/>
      <sz val="10"/>
      <name val="ＭＳ Ｐゴシック"/>
      <family val="3"/>
    </font>
    <font>
      <sz val="10"/>
      <name val="HGSｺﾞｼｯｸE"/>
      <family val="3"/>
    </font>
    <font>
      <sz val="10"/>
      <name val="ＭＳ Ｐゴシック"/>
      <family val="3"/>
    </font>
    <font>
      <sz val="20"/>
      <color rgb="FFFF0000"/>
      <name val="HGSｺﾞｼｯｸE"/>
      <family val="3"/>
    </font>
    <font>
      <sz val="11"/>
      <name val="HGSｺﾞｼｯｸE"/>
      <family val="3"/>
    </font>
    <font>
      <b/>
      <sz val="11"/>
      <color rgb="FFFF0000"/>
      <name val="ＭＳ Ｐゴシック"/>
      <family val="3"/>
    </font>
    <font>
      <sz val="14"/>
      <color rgb="FFFF0000"/>
      <name val="HGSｺﾞｼｯｸE"/>
      <family val="3"/>
    </font>
    <font>
      <sz val="11"/>
      <color theme="1"/>
      <name val="ＭＳ 明朝"/>
      <family val="1"/>
    </font>
    <font>
      <b/>
      <sz val="11"/>
      <color theme="1"/>
      <name val="ＭＳ Ｐゴシック"/>
      <family val="3"/>
    </font>
    <font>
      <sz val="10.5"/>
      <color theme="1"/>
      <name val="ＭＳ 明朝"/>
      <family val="1"/>
    </font>
    <font>
      <b/>
      <sz val="11"/>
      <color theme="1"/>
      <name val="ＭＳ Ｐ明朝"/>
      <family val="1"/>
    </font>
    <font>
      <sz val="10"/>
      <color theme="1"/>
      <name val="ＭＳ Ｐ明朝"/>
      <family val="1"/>
    </font>
    <font>
      <sz val="14"/>
      <color theme="1"/>
      <name val="ＭＳ Ｐゴシック"/>
      <family val="3"/>
    </font>
    <font>
      <b/>
      <sz val="10"/>
      <color theme="1"/>
      <name val="ＭＳ Ｐゴシック"/>
      <family val="3"/>
    </font>
    <font>
      <sz val="8"/>
      <name val="ＭＳ 明朝"/>
      <family val="1"/>
    </font>
    <font>
      <sz val="8"/>
      <name val="ＭＳ ゴシック"/>
      <family val="3"/>
    </font>
    <font>
      <sz val="10"/>
      <name val="ＭＳ ゴシック"/>
      <family val="3"/>
    </font>
    <font>
      <sz val="10"/>
      <name val="ＭＳ 明朝"/>
      <family val="1"/>
    </font>
    <font>
      <sz val="11"/>
      <name val="ＭＳ ゴシック"/>
      <family val="3"/>
    </font>
    <font>
      <b/>
      <sz val="8"/>
      <name val="ＭＳ ゴシック"/>
      <family val="3"/>
    </font>
    <font>
      <b/>
      <sz val="8"/>
      <name val="ＭＳ 明朝"/>
      <family val="1"/>
    </font>
    <font>
      <sz val="8"/>
      <name val="ＭＳ Ｐゴシック"/>
      <family val="3"/>
    </font>
    <font>
      <sz val="9"/>
      <name val="ＭＳ ゴシック"/>
      <family val="3"/>
    </font>
    <font>
      <sz val="9"/>
      <name val="ＭＳ 明朝"/>
      <family val="1"/>
    </font>
    <font>
      <sz val="12"/>
      <name val="ＭＳ 明朝"/>
      <family val="1"/>
    </font>
    <font>
      <sz val="16"/>
      <name val="HGSｺﾞｼｯｸE"/>
      <family val="3"/>
    </font>
    <font>
      <sz val="11"/>
      <color theme="0" tint="-0.249977111117893"/>
      <name val="ＭＳ Ｐゴシック"/>
      <family val="3"/>
      <charset val="128"/>
    </font>
    <font>
      <sz val="8"/>
      <name val="ＭＳ 明朝"/>
      <family val="1"/>
      <charset val="128"/>
    </font>
    <font>
      <b/>
      <u/>
      <sz val="10.5"/>
      <name val="HG丸ｺﾞｼｯｸM-PRO"/>
      <family val="3"/>
      <charset val="128"/>
    </font>
    <font>
      <sz val="10.5"/>
      <name val="HG丸ｺﾞｼｯｸM-PRO"/>
      <family val="3"/>
      <charset val="128"/>
    </font>
    <font>
      <sz val="11"/>
      <name val="ＭＳ Ｐゴシック"/>
      <family val="3"/>
      <charset val="128"/>
    </font>
    <font>
      <sz val="11"/>
      <color indexed="81"/>
      <name val="ＭＳ Ｐゴシック"/>
      <family val="3"/>
      <charset val="128"/>
    </font>
    <font>
      <u/>
      <sz val="11"/>
      <color indexed="81"/>
      <name val="ＭＳ Ｐゴシック"/>
      <family val="3"/>
      <charset val="128"/>
    </font>
    <font>
      <sz val="11"/>
      <color indexed="81"/>
      <name val="MS P ゴシック"/>
      <family val="3"/>
      <charset val="128"/>
    </font>
    <font>
      <b/>
      <sz val="14"/>
      <color indexed="81"/>
      <name val="ＭＳ Ｐゴシック"/>
      <family val="3"/>
      <charset val="128"/>
    </font>
    <font>
      <sz val="14"/>
      <color indexed="81"/>
      <name val="BIZ UDPゴシック"/>
      <family val="3"/>
      <charset val="128"/>
    </font>
    <font>
      <sz val="12"/>
      <name val="ＭＳ Ｐゴシック"/>
      <family val="3"/>
      <charset val="128"/>
    </font>
    <font>
      <sz val="12"/>
      <name val="BIZ UDPゴシック"/>
      <family val="3"/>
      <charset val="128"/>
    </font>
    <font>
      <b/>
      <sz val="11"/>
      <color indexed="81"/>
      <name val="ＭＳ Ｐゴシック"/>
      <family val="3"/>
      <charset val="128"/>
    </font>
    <font>
      <sz val="9"/>
      <color rgb="FF000000"/>
      <name val="MS UI Gothic"/>
      <family val="3"/>
      <charset val="128"/>
    </font>
  </fonts>
  <fills count="8">
    <fill>
      <patternFill patternType="none"/>
    </fill>
    <fill>
      <patternFill patternType="gray125"/>
    </fill>
    <fill>
      <patternFill patternType="solid">
        <fgColor rgb="FFCCFFCC"/>
        <bgColor indexed="64"/>
      </patternFill>
    </fill>
    <fill>
      <patternFill patternType="solid">
        <fgColor rgb="FFCCFFFF"/>
        <bgColor indexed="64"/>
      </patternFill>
    </fill>
    <fill>
      <patternFill patternType="solid">
        <fgColor indexed="22"/>
        <bgColor indexed="64"/>
      </patternFill>
    </fill>
    <fill>
      <patternFill patternType="solid">
        <fgColor indexed="41"/>
        <bgColor indexed="64"/>
      </patternFill>
    </fill>
    <fill>
      <patternFill patternType="solid">
        <fgColor rgb="FFFFFF99"/>
        <bgColor indexed="64"/>
      </patternFill>
    </fill>
    <fill>
      <patternFill patternType="solid">
        <fgColor theme="0" tint="-0.14999847407452621"/>
        <bgColor indexed="64"/>
      </patternFill>
    </fill>
  </fills>
  <borders count="9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style="hair">
        <color auto="1"/>
      </top>
      <bottom/>
      <diagonal/>
    </border>
    <border>
      <left/>
      <right/>
      <top/>
      <bottom style="hair">
        <color auto="1"/>
      </bottom>
      <diagonal/>
    </border>
    <border>
      <left style="thin">
        <color indexed="64"/>
      </left>
      <right style="thin">
        <color indexed="64"/>
      </right>
      <top style="thin">
        <color indexed="64"/>
      </top>
      <bottom style="thin">
        <color indexed="64"/>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auto="1"/>
      </right>
      <top style="thin">
        <color auto="1"/>
      </top>
      <bottom style="thin">
        <color indexed="64"/>
      </bottom>
      <diagonal/>
    </border>
    <border>
      <left/>
      <right style="thin">
        <color auto="1"/>
      </right>
      <top style="thin">
        <color indexed="64"/>
      </top>
      <bottom/>
      <diagonal/>
    </border>
    <border>
      <left/>
      <right style="thin">
        <color auto="1"/>
      </right>
      <top/>
      <bottom style="thin">
        <color indexed="64"/>
      </bottom>
      <diagonal/>
    </border>
    <border>
      <left/>
      <right style="thin">
        <color auto="1"/>
      </right>
      <top style="thin">
        <color indexed="64"/>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thin">
        <color indexed="64"/>
      </top>
      <bottom style="thin">
        <color indexed="64"/>
      </bottom>
      <diagonal/>
    </border>
    <border>
      <left style="thin">
        <color auto="1"/>
      </left>
      <right/>
      <top style="thin">
        <color indexed="64"/>
      </top>
      <bottom/>
      <diagonal/>
    </border>
    <border>
      <left style="thin">
        <color auto="1"/>
      </left>
      <right/>
      <top/>
      <bottom style="thin">
        <color indexed="64"/>
      </bottom>
      <diagonal/>
    </border>
    <border>
      <left style="thin">
        <color auto="1"/>
      </left>
      <right/>
      <top style="thin">
        <color indexed="64"/>
      </top>
      <bottom style="thin">
        <color auto="1"/>
      </bottom>
      <diagonal/>
    </border>
    <border>
      <left/>
      <right/>
      <top style="thin">
        <color indexed="64"/>
      </top>
      <bottom style="thin">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xf numFmtId="0" fontId="1" fillId="0" borderId="0"/>
    <xf numFmtId="0" fontId="1" fillId="0" borderId="0"/>
    <xf numFmtId="38" fontId="1" fillId="0" borderId="0" applyFont="0" applyFill="0" applyBorder="0" applyAlignment="0" applyProtection="0">
      <alignment vertical="center"/>
    </xf>
  </cellStyleXfs>
  <cellXfs count="646">
    <xf numFmtId="0" fontId="0" fillId="0" borderId="0" xfId="0">
      <alignment vertical="center"/>
    </xf>
    <xf numFmtId="0" fontId="0" fillId="0" borderId="0" xfId="0" applyFont="1">
      <alignment vertical="center"/>
    </xf>
    <xf numFmtId="14" fontId="0" fillId="0" borderId="0" xfId="0" applyNumberFormat="1">
      <alignment vertical="center"/>
    </xf>
    <xf numFmtId="176" fontId="0" fillId="0" borderId="0" xfId="7" applyNumberFormat="1" applyFont="1">
      <alignment vertical="center"/>
    </xf>
    <xf numFmtId="0" fontId="0" fillId="0" borderId="0" xfId="0" applyFont="1" applyFill="1" applyAlignment="1" applyProtection="1">
      <alignment vertical="center" wrapText="1"/>
    </xf>
    <xf numFmtId="177" fontId="0" fillId="0" borderId="0" xfId="0" applyNumberFormat="1" applyFont="1" applyProtection="1">
      <alignment vertical="center"/>
    </xf>
    <xf numFmtId="0" fontId="4" fillId="0" borderId="0" xfId="0" applyFont="1" applyFill="1" applyAlignment="1" applyProtection="1">
      <alignment vertical="center" wrapText="1"/>
    </xf>
    <xf numFmtId="177" fontId="0" fillId="2" borderId="0" xfId="0" applyNumberFormat="1" applyFont="1" applyFill="1" applyBorder="1" applyProtection="1">
      <alignment vertical="center"/>
    </xf>
    <xf numFmtId="0" fontId="0" fillId="0" borderId="0" xfId="0" applyAlignment="1">
      <alignment vertical="center" wrapText="1"/>
    </xf>
    <xf numFmtId="177" fontId="0" fillId="2" borderId="0" xfId="0" applyNumberFormat="1" applyFont="1" applyFill="1" applyBorder="1">
      <alignment vertical="center"/>
    </xf>
    <xf numFmtId="0" fontId="0" fillId="0" borderId="0" xfId="0" applyAlignment="1">
      <alignment horizontal="center" vertical="center"/>
    </xf>
    <xf numFmtId="177" fontId="4" fillId="2" borderId="0" xfId="0" applyNumberFormat="1" applyFont="1" applyFill="1" applyBorder="1" applyProtection="1">
      <alignment vertical="center"/>
    </xf>
    <xf numFmtId="14" fontId="0" fillId="0" borderId="0" xfId="0" applyNumberFormat="1" applyFont="1" applyFill="1" applyAlignment="1" applyProtection="1">
      <alignment vertical="center" wrapText="1"/>
    </xf>
    <xf numFmtId="177" fontId="4" fillId="3" borderId="0" xfId="0" applyNumberFormat="1" applyFont="1" applyFill="1" applyBorder="1" applyProtection="1">
      <alignment vertical="center"/>
    </xf>
    <xf numFmtId="0" fontId="5" fillId="0" borderId="0" xfId="0" applyFont="1" applyFill="1" applyAlignment="1" applyProtection="1">
      <alignment vertical="center" wrapText="1"/>
    </xf>
    <xf numFmtId="177" fontId="0" fillId="3" borderId="0" xfId="0" applyNumberFormat="1" applyFont="1" applyFill="1" applyBorder="1" applyProtection="1">
      <alignment vertical="center"/>
    </xf>
    <xf numFmtId="0" fontId="0" fillId="3" borderId="0" xfId="0" applyFill="1" applyAlignment="1">
      <alignment vertical="center" wrapText="1"/>
    </xf>
    <xf numFmtId="177" fontId="0" fillId="3" borderId="0" xfId="0" applyNumberFormat="1" applyFont="1" applyFill="1">
      <alignment vertical="center"/>
    </xf>
    <xf numFmtId="176" fontId="0" fillId="0" borderId="0" xfId="7" applyNumberFormat="1" applyFont="1" applyFill="1" applyAlignment="1" applyProtection="1">
      <alignment vertical="center" wrapText="1"/>
    </xf>
    <xf numFmtId="14" fontId="0" fillId="3" borderId="0" xfId="0" applyNumberFormat="1" applyFont="1" applyFill="1" applyProtection="1">
      <alignment vertical="center"/>
    </xf>
    <xf numFmtId="0" fontId="4" fillId="0" borderId="0" xfId="0" applyFont="1">
      <alignment vertical="center"/>
    </xf>
    <xf numFmtId="0" fontId="0" fillId="0" borderId="0" xfId="0" applyFont="1" applyFill="1" applyBorder="1" applyAlignment="1" applyProtection="1">
      <alignment vertical="center" wrapText="1"/>
    </xf>
    <xf numFmtId="0" fontId="2" fillId="0" borderId="0" xfId="0" applyFont="1" applyFill="1" applyAlignment="1" applyProtection="1">
      <alignment vertical="center" wrapText="1"/>
    </xf>
    <xf numFmtId="0" fontId="6" fillId="0" borderId="0" xfId="0" applyNumberFormat="1" applyFont="1" applyFill="1" applyBorder="1" applyAlignment="1" applyProtection="1">
      <alignment vertical="center" wrapText="1"/>
      <protection locked="0"/>
    </xf>
    <xf numFmtId="0" fontId="9" fillId="0" borderId="0" xfId="0" applyFont="1" applyAlignment="1">
      <alignment horizontal="center" vertical="center"/>
    </xf>
    <xf numFmtId="0" fontId="10" fillId="0" borderId="0" xfId="0" applyFont="1" applyAlignment="1">
      <alignment horizontal="left" vertical="center"/>
    </xf>
    <xf numFmtId="0" fontId="11" fillId="0" borderId="1" xfId="0" applyFont="1" applyBorder="1" applyAlignment="1">
      <alignment horizontal="center" vertical="top"/>
    </xf>
    <xf numFmtId="0" fontId="11" fillId="0" borderId="2" xfId="0" applyFont="1" applyBorder="1" applyAlignment="1">
      <alignment horizontal="center" vertical="top"/>
    </xf>
    <xf numFmtId="0" fontId="11" fillId="0" borderId="3" xfId="0" applyFont="1" applyBorder="1" applyAlignment="1">
      <alignment horizontal="right" vertical="top"/>
    </xf>
    <xf numFmtId="0" fontId="11" fillId="0" borderId="4" xfId="0" applyFont="1" applyBorder="1" applyAlignment="1">
      <alignment horizontal="center" vertical="top"/>
    </xf>
    <xf numFmtId="0" fontId="11" fillId="0" borderId="0" xfId="0" applyFont="1" applyAlignment="1">
      <alignment horizontal="center" vertical="top"/>
    </xf>
    <xf numFmtId="0" fontId="12" fillId="0" borderId="0" xfId="0" applyFont="1" applyAlignment="1">
      <alignment horizontal="right" vertical="top"/>
    </xf>
    <xf numFmtId="0" fontId="13" fillId="0" borderId="0" xfId="0" applyFont="1" applyAlignment="1">
      <alignment horizontal="right" vertical="top"/>
    </xf>
    <xf numFmtId="0" fontId="11" fillId="0" borderId="6" xfId="0" applyFont="1" applyBorder="1" applyAlignment="1">
      <alignment horizontal="right" vertical="top"/>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0" fontId="14" fillId="0" borderId="0" xfId="0" applyFont="1" applyAlignment="1">
      <alignment horizontal="right" vertical="top"/>
    </xf>
    <xf numFmtId="0" fontId="12" fillId="0" borderId="0" xfId="0" applyFont="1" applyAlignment="1">
      <alignment horizontal="left" vertical="top"/>
    </xf>
    <xf numFmtId="0" fontId="13" fillId="0" borderId="0" xfId="0" applyFont="1" applyAlignment="1">
      <alignment horizontal="left" vertical="top" wrapText="1"/>
    </xf>
    <xf numFmtId="0" fontId="0" fillId="0" borderId="0" xfId="0" applyProtection="1">
      <alignment vertical="center"/>
    </xf>
    <xf numFmtId="0" fontId="0" fillId="0" borderId="0" xfId="0" applyFont="1" applyFill="1" applyAlignment="1">
      <alignment vertical="center"/>
    </xf>
    <xf numFmtId="0" fontId="0" fillId="0" borderId="0" xfId="0" applyFont="1" applyFill="1" applyBorder="1" applyProtection="1">
      <alignment vertical="center"/>
    </xf>
    <xf numFmtId="0" fontId="0" fillId="0" borderId="12" xfId="0" applyFont="1" applyFill="1" applyBorder="1" applyProtection="1">
      <alignment vertical="center"/>
    </xf>
    <xf numFmtId="0" fontId="15" fillId="0" borderId="13" xfId="0" applyFont="1" applyFill="1" applyBorder="1" applyAlignment="1" applyProtection="1">
      <alignment vertical="center"/>
    </xf>
    <xf numFmtId="0" fontId="16" fillId="0" borderId="0" xfId="0" applyFont="1" applyFill="1" applyProtection="1">
      <alignment vertical="center"/>
    </xf>
    <xf numFmtId="0" fontId="6" fillId="0" borderId="0" xfId="0" applyFont="1" applyFill="1" applyBorder="1" applyProtection="1">
      <alignment vertical="center"/>
    </xf>
    <xf numFmtId="0" fontId="16" fillId="0" borderId="0" xfId="0" applyFont="1">
      <alignment vertical="center"/>
    </xf>
    <xf numFmtId="0" fontId="6" fillId="0" borderId="0" xfId="0" applyFont="1" applyFill="1" applyBorder="1" applyAlignment="1" applyProtection="1">
      <alignment vertical="center"/>
    </xf>
    <xf numFmtId="0" fontId="6" fillId="0" borderId="0" xfId="0" applyFont="1" applyFill="1" applyAlignment="1" applyProtection="1">
      <alignment vertical="center"/>
    </xf>
    <xf numFmtId="0" fontId="6" fillId="0" borderId="18" xfId="0" applyFont="1" applyBorder="1">
      <alignment vertical="center"/>
    </xf>
    <xf numFmtId="0" fontId="6" fillId="0" borderId="19" xfId="0" applyFont="1" applyFill="1" applyBorder="1" applyProtection="1">
      <alignment vertical="center"/>
    </xf>
    <xf numFmtId="0" fontId="6" fillId="0" borderId="20" xfId="0" applyFont="1" applyFill="1" applyBorder="1" applyProtection="1">
      <alignment vertical="center"/>
    </xf>
    <xf numFmtId="0" fontId="0" fillId="0" borderId="0" xfId="0" applyBorder="1" applyAlignment="1">
      <alignment vertical="center" wrapText="1"/>
    </xf>
    <xf numFmtId="0" fontId="1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0" fillId="0" borderId="18" xfId="0" applyBorder="1">
      <alignment vertical="center"/>
    </xf>
    <xf numFmtId="0" fontId="0" fillId="0" borderId="19" xfId="0" applyFont="1" applyFill="1" applyBorder="1" applyProtection="1">
      <alignment vertical="center"/>
    </xf>
    <xf numFmtId="0" fontId="0" fillId="0" borderId="20" xfId="0" applyFont="1" applyFill="1" applyBorder="1" applyProtection="1">
      <alignment vertical="center"/>
    </xf>
    <xf numFmtId="0" fontId="6" fillId="0" borderId="0" xfId="0" applyFont="1" applyBorder="1">
      <alignment vertical="center"/>
    </xf>
    <xf numFmtId="0" fontId="18" fillId="0" borderId="0" xfId="0" applyFont="1" applyAlignment="1">
      <alignment horizontal="left" vertical="center"/>
    </xf>
    <xf numFmtId="0" fontId="0" fillId="0" borderId="0" xfId="0" applyBorder="1" applyAlignment="1">
      <alignment horizontal="righ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6" fillId="0" borderId="0" xfId="0" applyFont="1" applyBorder="1" applyAlignment="1">
      <alignment vertical="top" wrapText="1"/>
    </xf>
    <xf numFmtId="0" fontId="0" fillId="0" borderId="24" xfId="0" applyFont="1" applyFill="1" applyBorder="1" applyProtection="1">
      <alignment vertical="center"/>
    </xf>
    <xf numFmtId="0" fontId="0" fillId="0" borderId="25" xfId="0" applyFont="1" applyFill="1" applyBorder="1" applyProtection="1">
      <alignment vertical="center"/>
    </xf>
    <xf numFmtId="177" fontId="6" fillId="0" borderId="18" xfId="0" applyNumberFormat="1" applyFont="1" applyBorder="1">
      <alignment vertical="center"/>
    </xf>
    <xf numFmtId="0" fontId="0" fillId="0" borderId="24" xfId="0" applyBorder="1">
      <alignment vertical="center"/>
    </xf>
    <xf numFmtId="0" fontId="16" fillId="0" borderId="26" xfId="0" applyFont="1" applyBorder="1" applyAlignment="1">
      <alignment horizontal="center" vertical="center"/>
    </xf>
    <xf numFmtId="0" fontId="0" fillId="0" borderId="25" xfId="0" applyBorder="1">
      <alignment vertical="center"/>
    </xf>
    <xf numFmtId="0" fontId="6" fillId="0" borderId="0" xfId="0" applyFont="1">
      <alignment vertical="center"/>
    </xf>
    <xf numFmtId="0" fontId="6" fillId="0" borderId="24" xfId="0" applyFont="1" applyBorder="1" applyAlignment="1">
      <alignment vertical="top" wrapText="1"/>
    </xf>
    <xf numFmtId="0" fontId="6" fillId="0" borderId="0" xfId="0" applyFont="1" applyAlignment="1">
      <alignment horizontal="left" vertical="center"/>
    </xf>
    <xf numFmtId="0" fontId="6" fillId="0" borderId="21" xfId="0" applyFont="1" applyBorder="1">
      <alignment vertical="center"/>
    </xf>
    <xf numFmtId="0" fontId="6" fillId="0" borderId="22" xfId="0" applyFont="1" applyBorder="1">
      <alignment vertical="center"/>
    </xf>
    <xf numFmtId="0" fontId="6" fillId="0" borderId="23" xfId="0" applyFont="1" applyBorder="1">
      <alignment vertical="center"/>
    </xf>
    <xf numFmtId="0" fontId="6" fillId="0" borderId="0" xfId="0" applyFont="1" applyAlignment="1">
      <alignment horizontal="righ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6" fillId="0" borderId="28" xfId="0" applyFont="1" applyBorder="1">
      <alignment vertical="center"/>
    </xf>
    <xf numFmtId="0" fontId="6" fillId="0" borderId="0" xfId="0" applyFont="1" applyAlignment="1">
      <alignment horizontal="left" vertical="top" wrapText="1"/>
    </xf>
    <xf numFmtId="0" fontId="6" fillId="0" borderId="0" xfId="0" applyFont="1" applyAlignment="1">
      <alignment vertical="top" wrapText="1"/>
    </xf>
    <xf numFmtId="0" fontId="19" fillId="0" borderId="0" xfId="0" applyFont="1">
      <alignment vertical="center"/>
    </xf>
    <xf numFmtId="0" fontId="6" fillId="0" borderId="0" xfId="0" applyFont="1" applyBorder="1" applyAlignment="1" applyProtection="1">
      <alignment vertical="center"/>
      <protection locked="0"/>
    </xf>
    <xf numFmtId="0" fontId="16" fillId="0" borderId="0"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vertical="top" wrapText="1"/>
      <protection locked="0"/>
    </xf>
    <xf numFmtId="0" fontId="6" fillId="0" borderId="0" xfId="0" applyFont="1" applyBorder="1" applyAlignment="1" applyProtection="1">
      <alignment horizontal="right" vertical="center"/>
      <protection locked="0"/>
    </xf>
    <xf numFmtId="0" fontId="6" fillId="0" borderId="0" xfId="0" applyFont="1" applyBorder="1" applyProtection="1">
      <alignment vertical="center"/>
      <protection locked="0"/>
    </xf>
    <xf numFmtId="0" fontId="6" fillId="0" borderId="31" xfId="0" applyFont="1" applyBorder="1" applyAlignment="1" applyProtection="1">
      <alignment horizontal="right" vertical="center"/>
      <protection locked="0"/>
    </xf>
    <xf numFmtId="0" fontId="6" fillId="0" borderId="13" xfId="0" applyFont="1" applyBorder="1" applyAlignment="1" applyProtection="1">
      <alignment vertical="center"/>
      <protection locked="0"/>
    </xf>
    <xf numFmtId="0" fontId="6" fillId="0" borderId="31" xfId="0" applyFont="1" applyBorder="1" applyProtection="1">
      <alignment vertical="center"/>
      <protection locked="0"/>
    </xf>
    <xf numFmtId="0" fontId="6" fillId="0" borderId="32" xfId="0" applyFont="1" applyBorder="1" applyProtection="1">
      <alignment vertical="center"/>
      <protection locked="0"/>
    </xf>
    <xf numFmtId="0" fontId="20" fillId="0" borderId="32" xfId="0" applyFont="1" applyBorder="1" applyProtection="1">
      <alignment vertical="center"/>
      <protection locked="0"/>
    </xf>
    <xf numFmtId="0" fontId="6" fillId="0" borderId="32" xfId="0" applyFont="1" applyBorder="1" applyAlignment="1" applyProtection="1">
      <alignment vertical="center"/>
      <protection locked="0"/>
    </xf>
    <xf numFmtId="0" fontId="6" fillId="0" borderId="31" xfId="0" applyFont="1" applyBorder="1" applyAlignment="1" applyProtection="1">
      <alignment vertical="center"/>
      <protection locked="0"/>
    </xf>
    <xf numFmtId="0" fontId="20" fillId="0" borderId="0" xfId="0" applyFont="1" applyBorder="1" applyProtection="1">
      <alignment vertical="center"/>
      <protection locked="0"/>
    </xf>
    <xf numFmtId="0" fontId="6" fillId="0" borderId="0" xfId="0" applyFont="1" applyProtection="1">
      <alignment vertical="center"/>
      <protection locked="0"/>
    </xf>
    <xf numFmtId="0" fontId="6" fillId="0" borderId="0" xfId="0" applyFont="1" applyBorder="1" applyAlignment="1">
      <alignment vertical="center"/>
    </xf>
    <xf numFmtId="0" fontId="19" fillId="0" borderId="0" xfId="0" applyFont="1" applyAlignment="1">
      <alignment vertical="center" shrinkToFit="1"/>
    </xf>
    <xf numFmtId="0" fontId="6" fillId="0" borderId="0" xfId="0" applyFont="1" applyBorder="1" applyAlignment="1">
      <alignment vertical="top" shrinkToFit="1"/>
    </xf>
    <xf numFmtId="177" fontId="6" fillId="0" borderId="31" xfId="0" applyNumberFormat="1" applyFont="1" applyFill="1" applyBorder="1" applyAlignment="1" applyProtection="1">
      <alignment vertical="center"/>
      <protection locked="0"/>
    </xf>
    <xf numFmtId="0" fontId="6" fillId="0" borderId="0" xfId="0" applyFont="1" applyBorder="1" applyAlignment="1" applyProtection="1">
      <alignment vertical="top"/>
      <protection locked="0"/>
    </xf>
    <xf numFmtId="0" fontId="0" fillId="0" borderId="0" xfId="0" applyFont="1" applyProtection="1">
      <alignment vertical="center"/>
      <protection locked="0"/>
    </xf>
    <xf numFmtId="0" fontId="6" fillId="0" borderId="31" xfId="0" applyFont="1" applyFill="1" applyBorder="1" applyAlignment="1" applyProtection="1">
      <alignment vertical="top" wrapText="1"/>
      <protection locked="0"/>
    </xf>
    <xf numFmtId="0" fontId="0" fillId="0" borderId="0" xfId="0" applyFont="1" applyBorder="1" applyAlignment="1" applyProtection="1">
      <alignment vertical="center"/>
      <protection locked="0"/>
    </xf>
    <xf numFmtId="0" fontId="6" fillId="0" borderId="0" xfId="0" applyFont="1" applyBorder="1" applyAlignment="1" applyProtection="1">
      <alignment horizontal="center" vertical="top"/>
      <protection locked="0"/>
    </xf>
    <xf numFmtId="0" fontId="6" fillId="0" borderId="0" xfId="0" applyFont="1" applyAlignment="1" applyProtection="1">
      <alignment horizontal="center" vertical="top"/>
      <protection locked="0"/>
    </xf>
    <xf numFmtId="0" fontId="0" fillId="0" borderId="0" xfId="0" applyFont="1" applyBorder="1" applyAlignment="1">
      <alignment vertical="center"/>
    </xf>
    <xf numFmtId="0" fontId="6" fillId="0" borderId="0" xfId="0" applyFont="1" applyBorder="1" applyAlignment="1">
      <alignment horizontal="center" vertical="top"/>
    </xf>
    <xf numFmtId="0" fontId="0" fillId="0" borderId="0" xfId="0" applyFont="1" applyBorder="1" applyAlignment="1">
      <alignment vertical="top"/>
    </xf>
    <xf numFmtId="0" fontId="6" fillId="0" borderId="0" xfId="0" applyFont="1" applyAlignment="1">
      <alignment horizontal="center" vertical="top"/>
    </xf>
    <xf numFmtId="0" fontId="0" fillId="0" borderId="0" xfId="0" applyFont="1" applyAlignment="1">
      <alignment vertical="top"/>
    </xf>
    <xf numFmtId="0" fontId="19" fillId="0" borderId="0" xfId="0" applyFont="1" applyProtection="1">
      <alignment vertical="center"/>
      <protection locked="0"/>
    </xf>
    <xf numFmtId="0" fontId="6" fillId="0" borderId="12" xfId="0" applyFont="1" applyBorder="1" applyProtection="1">
      <alignment vertical="center"/>
      <protection locked="0"/>
    </xf>
    <xf numFmtId="0" fontId="6" fillId="0" borderId="34" xfId="0" applyFont="1" applyBorder="1" applyProtection="1">
      <alignment vertical="center"/>
      <protection locked="0"/>
    </xf>
    <xf numFmtId="0" fontId="6" fillId="0" borderId="13" xfId="0" applyFont="1" applyBorder="1" applyProtection="1">
      <alignment vertical="center"/>
      <protection locked="0"/>
    </xf>
    <xf numFmtId="0" fontId="19" fillId="0" borderId="13" xfId="0" applyFont="1" applyBorder="1" applyProtection="1">
      <alignment vertical="center"/>
      <protection locked="0"/>
    </xf>
    <xf numFmtId="0" fontId="6" fillId="0" borderId="30" xfId="0" applyFont="1" applyBorder="1" applyProtection="1">
      <alignment vertical="center"/>
      <protection locked="0"/>
    </xf>
    <xf numFmtId="0" fontId="6" fillId="0" borderId="37" xfId="0" applyFont="1" applyBorder="1" applyProtection="1">
      <alignment vertical="center"/>
      <protection locked="0"/>
    </xf>
    <xf numFmtId="0" fontId="6" fillId="0" borderId="38" xfId="0" applyFont="1" applyBorder="1" applyProtection="1">
      <alignment vertical="center"/>
      <protection locked="0"/>
    </xf>
    <xf numFmtId="0" fontId="6" fillId="0" borderId="13" xfId="0" applyFont="1" applyBorder="1" applyAlignment="1" applyProtection="1">
      <alignment horizontal="right" vertical="center"/>
      <protection locked="0"/>
    </xf>
    <xf numFmtId="0" fontId="6" fillId="0" borderId="33" xfId="0" applyFont="1" applyBorder="1" applyAlignment="1" applyProtection="1">
      <alignment vertical="center"/>
      <protection locked="0"/>
    </xf>
    <xf numFmtId="0" fontId="6" fillId="0" borderId="34" xfId="0" applyFont="1" applyBorder="1" applyAlignment="1" applyProtection="1">
      <alignment vertical="center"/>
      <protection locked="0"/>
    </xf>
    <xf numFmtId="0" fontId="6" fillId="0" borderId="35" xfId="0" applyFont="1" applyBorder="1" applyAlignment="1" applyProtection="1">
      <alignment vertical="center"/>
      <protection locked="0"/>
    </xf>
    <xf numFmtId="179" fontId="16" fillId="5" borderId="26"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horizontal="left" vertical="center" shrinkToFit="1"/>
      <protection locked="0"/>
    </xf>
    <xf numFmtId="0" fontId="6" fillId="5" borderId="0" xfId="0" applyFont="1" applyFill="1" applyBorder="1" applyAlignment="1" applyProtection="1">
      <alignment horizontal="center" vertical="center"/>
      <protection locked="0"/>
    </xf>
    <xf numFmtId="177" fontId="6" fillId="0" borderId="0" xfId="0" applyNumberFormat="1" applyFont="1" applyBorder="1" applyProtection="1">
      <alignment vertical="center"/>
      <protection locked="0"/>
    </xf>
    <xf numFmtId="0" fontId="6" fillId="0" borderId="31" xfId="0" applyFont="1" applyFill="1" applyBorder="1" applyAlignment="1" applyProtection="1">
      <alignment horizontal="left" vertical="center" shrinkToFit="1"/>
      <protection locked="0"/>
    </xf>
    <xf numFmtId="179" fontId="16" fillId="6" borderId="26" xfId="0" applyNumberFormat="1" applyFont="1" applyFill="1" applyBorder="1" applyAlignment="1" applyProtection="1">
      <alignment horizontal="center" vertical="center"/>
    </xf>
    <xf numFmtId="177" fontId="21" fillId="0" borderId="0" xfId="0" applyNumberFormat="1" applyFont="1" applyFill="1" applyBorder="1" applyAlignment="1" applyProtection="1">
      <alignment vertical="center"/>
      <protection locked="0"/>
    </xf>
    <xf numFmtId="179" fontId="22" fillId="5" borderId="32" xfId="0" applyNumberFormat="1" applyFont="1" applyFill="1" applyBorder="1" applyAlignment="1" applyProtection="1">
      <alignment horizontal="center" vertical="center"/>
      <protection locked="0"/>
    </xf>
    <xf numFmtId="179" fontId="22" fillId="0" borderId="0" xfId="0" applyNumberFormat="1" applyFont="1" applyBorder="1" applyAlignment="1" applyProtection="1">
      <alignment horizontal="center" vertical="center"/>
      <protection locked="0"/>
    </xf>
    <xf numFmtId="179" fontId="22" fillId="0" borderId="31" xfId="0" applyNumberFormat="1" applyFont="1" applyBorder="1" applyAlignment="1" applyProtection="1">
      <alignment horizontal="center" vertical="center"/>
      <protection locked="0"/>
    </xf>
    <xf numFmtId="0" fontId="6" fillId="0" borderId="0" xfId="0" applyFont="1" applyFill="1" applyAlignment="1" applyProtection="1">
      <alignment horizontal="right" vertical="center"/>
      <protection locked="0"/>
    </xf>
    <xf numFmtId="0" fontId="6" fillId="0" borderId="0" xfId="0" applyFont="1" applyFill="1" applyBorder="1" applyAlignment="1" applyProtection="1">
      <alignment horizontal="left" vertical="center"/>
      <protection locked="0"/>
    </xf>
    <xf numFmtId="0" fontId="19" fillId="0" borderId="0" xfId="0" applyNumberFormat="1" applyFont="1" applyAlignment="1" applyProtection="1">
      <alignment horizontal="left" vertical="center"/>
      <protection locked="0"/>
    </xf>
    <xf numFmtId="177" fontId="6" fillId="0" borderId="0" xfId="0" applyNumberFormat="1" applyFont="1" applyFill="1" applyBorder="1" applyAlignment="1" applyProtection="1">
      <alignment vertical="center"/>
      <protection locked="0"/>
    </xf>
    <xf numFmtId="0" fontId="6" fillId="0" borderId="31" xfId="0" applyFont="1" applyFill="1" applyBorder="1" applyAlignment="1" applyProtection="1">
      <alignment horizontal="right" vertical="top" wrapText="1"/>
      <protection locked="0"/>
    </xf>
    <xf numFmtId="179" fontId="22" fillId="0" borderId="32" xfId="0" applyNumberFormat="1" applyFont="1" applyFill="1" applyBorder="1" applyAlignment="1" applyProtection="1">
      <alignment horizontal="center" vertical="center"/>
      <protection locked="0"/>
    </xf>
    <xf numFmtId="0" fontId="23" fillId="0" borderId="0" xfId="0" applyFont="1" applyBorder="1" applyProtection="1">
      <alignment vertical="center"/>
      <protection locked="0"/>
    </xf>
    <xf numFmtId="0" fontId="6" fillId="0" borderId="0" xfId="0" applyFont="1" applyBorder="1" applyAlignment="1" applyProtection="1">
      <alignment horizontal="center" shrinkToFit="1"/>
      <protection locked="0"/>
    </xf>
    <xf numFmtId="0" fontId="6" fillId="0" borderId="39" xfId="0" applyFont="1" applyBorder="1" applyProtection="1">
      <alignment vertical="center"/>
      <protection locked="0"/>
    </xf>
    <xf numFmtId="0" fontId="6" fillId="0" borderId="40" xfId="0" applyFont="1" applyBorder="1" applyAlignment="1" applyProtection="1">
      <alignment vertical="top" wrapText="1"/>
      <protection locked="0"/>
    </xf>
    <xf numFmtId="0" fontId="6" fillId="0" borderId="9" xfId="0" applyFont="1" applyBorder="1" applyAlignment="1" applyProtection="1">
      <alignment vertical="top" wrapText="1"/>
      <protection locked="0"/>
    </xf>
    <xf numFmtId="0" fontId="6" fillId="0" borderId="41" xfId="0" applyFont="1" applyBorder="1" applyAlignment="1" applyProtection="1">
      <alignment vertical="top" wrapText="1"/>
      <protection locked="0"/>
    </xf>
    <xf numFmtId="0" fontId="6" fillId="0" borderId="42" xfId="0" applyFont="1" applyBorder="1" applyProtection="1">
      <alignment vertical="center"/>
      <protection locked="0"/>
    </xf>
    <xf numFmtId="0" fontId="23" fillId="0" borderId="5" xfId="0" applyFont="1" applyBorder="1" applyProtection="1">
      <alignment vertical="center"/>
      <protection locked="0"/>
    </xf>
    <xf numFmtId="0" fontId="6" fillId="0" borderId="0" xfId="0" applyNumberFormat="1" applyFont="1" applyFill="1" applyAlignment="1" applyProtection="1">
      <alignment vertical="center"/>
      <protection locked="0"/>
    </xf>
    <xf numFmtId="0" fontId="23" fillId="0" borderId="5" xfId="0" applyFont="1" applyBorder="1">
      <alignment vertical="center"/>
    </xf>
    <xf numFmtId="0" fontId="6" fillId="0" borderId="13" xfId="0" applyFont="1" applyBorder="1" applyAlignment="1" applyProtection="1">
      <alignment horizontal="center" vertical="center"/>
      <protection locked="0"/>
    </xf>
    <xf numFmtId="0" fontId="19" fillId="0" borderId="0" xfId="0" applyFont="1" applyBorder="1">
      <alignment vertical="center"/>
    </xf>
    <xf numFmtId="0" fontId="26" fillId="0" borderId="0" xfId="0" applyFont="1" applyAlignment="1">
      <alignment horizontal="right" vertical="center"/>
    </xf>
    <xf numFmtId="0" fontId="27" fillId="0" borderId="0" xfId="0" applyFont="1">
      <alignment vertical="center"/>
    </xf>
    <xf numFmtId="0" fontId="29" fillId="0" borderId="0" xfId="0" applyFont="1" applyAlignment="1">
      <alignment horizontal="left" vertical="center"/>
    </xf>
    <xf numFmtId="0" fontId="16" fillId="0" borderId="0" xfId="0" applyFont="1" applyBorder="1">
      <alignment vertical="center"/>
    </xf>
    <xf numFmtId="0" fontId="16" fillId="0" borderId="0" xfId="0" applyFont="1" applyAlignment="1"/>
    <xf numFmtId="0" fontId="0" fillId="0" borderId="0" xfId="0" applyAlignment="1">
      <alignment vertical="center" shrinkToFit="1"/>
    </xf>
    <xf numFmtId="0" fontId="30" fillId="0" borderId="0" xfId="0" applyFont="1" applyAlignment="1">
      <alignment horizontal="right" vertical="center"/>
    </xf>
    <xf numFmtId="0" fontId="27" fillId="0" borderId="0" xfId="0" applyFont="1" applyAlignment="1">
      <alignment horizontal="center" vertical="center"/>
    </xf>
    <xf numFmtId="0" fontId="0" fillId="0" borderId="0" xfId="0" applyAlignment="1">
      <alignment horizontal="right" vertical="center"/>
    </xf>
    <xf numFmtId="0" fontId="0" fillId="0" borderId="14" xfId="0" applyBorder="1">
      <alignment vertical="center"/>
    </xf>
    <xf numFmtId="0" fontId="0" fillId="0" borderId="43" xfId="0" applyBorder="1">
      <alignment vertical="center"/>
    </xf>
    <xf numFmtId="0" fontId="0" fillId="0" borderId="44" xfId="0" applyBorder="1">
      <alignment vertical="center"/>
    </xf>
    <xf numFmtId="0" fontId="31" fillId="0" borderId="0" xfId="0" applyFont="1" applyAlignment="1">
      <alignment horizontal="center" vertical="center"/>
    </xf>
    <xf numFmtId="177" fontId="0" fillId="0" borderId="0" xfId="0" applyNumberFormat="1" applyFont="1">
      <alignment vertical="center"/>
    </xf>
    <xf numFmtId="0" fontId="25" fillId="0" borderId="0" xfId="0" applyFont="1">
      <alignment vertical="center"/>
    </xf>
    <xf numFmtId="0" fontId="32" fillId="0" borderId="0" xfId="0" applyNumberFormat="1" applyFont="1">
      <alignment vertical="center"/>
    </xf>
    <xf numFmtId="0" fontId="2" fillId="0" borderId="0" xfId="0" applyNumberFormat="1" applyFont="1">
      <alignment vertical="center"/>
    </xf>
    <xf numFmtId="0" fontId="0" fillId="0" borderId="0" xfId="0" applyNumberFormat="1" applyFont="1" applyFill="1" applyAlignment="1" applyProtection="1">
      <alignment vertical="center"/>
    </xf>
    <xf numFmtId="0" fontId="21" fillId="0" borderId="0" xfId="0" applyNumberFormat="1" applyFont="1" applyBorder="1">
      <alignment vertical="center"/>
    </xf>
    <xf numFmtId="0" fontId="21" fillId="0" borderId="0" xfId="0" applyNumberFormat="1" applyFont="1" applyFill="1" applyAlignment="1">
      <alignment vertical="center"/>
    </xf>
    <xf numFmtId="0" fontId="21" fillId="0" borderId="0" xfId="0" applyNumberFormat="1" applyFont="1" applyFill="1" applyBorder="1" applyAlignment="1">
      <alignment horizontal="center" vertical="center"/>
    </xf>
    <xf numFmtId="0" fontId="32" fillId="0" borderId="31" xfId="0" applyNumberFormat="1" applyFont="1" applyFill="1" applyBorder="1" applyAlignment="1">
      <alignment horizontal="left" vertical="center"/>
    </xf>
    <xf numFmtId="0" fontId="21" fillId="0" borderId="32" xfId="0" applyNumberFormat="1" applyFont="1" applyFill="1" applyBorder="1">
      <alignment vertical="center"/>
    </xf>
    <xf numFmtId="0" fontId="32" fillId="0" borderId="0" xfId="0" applyNumberFormat="1" applyFont="1" applyFill="1" applyBorder="1" applyAlignment="1">
      <alignment vertical="center"/>
    </xf>
    <xf numFmtId="0" fontId="32" fillId="0" borderId="0" xfId="0" applyNumberFormat="1" applyFont="1" applyBorder="1">
      <alignment vertical="center"/>
    </xf>
    <xf numFmtId="0" fontId="32" fillId="0" borderId="0" xfId="0" applyNumberFormat="1" applyFont="1" applyFill="1" applyBorder="1" applyAlignment="1">
      <alignment horizontal="center" vertical="center"/>
    </xf>
    <xf numFmtId="0" fontId="21" fillId="0" borderId="0" xfId="0" applyNumberFormat="1" applyFont="1" applyBorder="1" applyAlignment="1">
      <alignment vertical="center"/>
    </xf>
    <xf numFmtId="0" fontId="21" fillId="0" borderId="31" xfId="0" applyNumberFormat="1" applyFont="1" applyFill="1" applyBorder="1">
      <alignment vertical="center"/>
    </xf>
    <xf numFmtId="0" fontId="21" fillId="0" borderId="32" xfId="0" applyNumberFormat="1" applyFont="1" applyFill="1" applyBorder="1" applyAlignment="1">
      <alignment vertical="center"/>
    </xf>
    <xf numFmtId="0" fontId="21" fillId="0" borderId="31" xfId="0" applyNumberFormat="1" applyFont="1" applyFill="1" applyBorder="1" applyAlignment="1">
      <alignment vertical="center"/>
    </xf>
    <xf numFmtId="0" fontId="21" fillId="0" borderId="0" xfId="0" applyNumberFormat="1" applyFont="1" applyFill="1" applyBorder="1" applyAlignment="1">
      <alignment horizontal="left" vertical="center"/>
    </xf>
    <xf numFmtId="0" fontId="34" fillId="0" borderId="0" xfId="0" applyNumberFormat="1" applyFont="1" applyFill="1" applyBorder="1" applyAlignment="1">
      <alignment vertical="center"/>
    </xf>
    <xf numFmtId="0" fontId="32" fillId="0" borderId="31" xfId="0" applyNumberFormat="1" applyFont="1" applyFill="1" applyBorder="1" applyAlignment="1">
      <alignment horizontal="center" vertical="center"/>
    </xf>
    <xf numFmtId="0" fontId="21" fillId="0" borderId="0" xfId="0" applyNumberFormat="1" applyFont="1" applyBorder="1" applyAlignment="1">
      <alignment horizontal="centerContinuous" vertical="center"/>
    </xf>
    <xf numFmtId="0" fontId="32" fillId="0" borderId="32" xfId="0" applyNumberFormat="1" applyFont="1" applyFill="1" applyBorder="1">
      <alignment vertical="center"/>
    </xf>
    <xf numFmtId="0" fontId="2" fillId="0" borderId="0" xfId="0" applyNumberFormat="1" applyFont="1" applyAlignment="1">
      <alignment vertical="center"/>
    </xf>
    <xf numFmtId="0" fontId="32" fillId="0" borderId="0" xfId="0" applyNumberFormat="1" applyFont="1" applyFill="1" applyBorder="1" applyAlignment="1">
      <alignment vertical="top" wrapText="1"/>
    </xf>
    <xf numFmtId="0" fontId="21" fillId="0" borderId="0" xfId="0" applyNumberFormat="1" applyFont="1" applyBorder="1" applyProtection="1">
      <alignment vertical="center"/>
      <protection locked="0"/>
    </xf>
    <xf numFmtId="0" fontId="21" fillId="0" borderId="12" xfId="0" applyNumberFormat="1" applyFont="1" applyFill="1" applyBorder="1">
      <alignment vertical="center"/>
    </xf>
    <xf numFmtId="177" fontId="21" fillId="0" borderId="34" xfId="0" applyNumberFormat="1" applyFont="1" applyBorder="1" applyAlignment="1" applyProtection="1">
      <alignment horizontal="center" vertical="center"/>
      <protection locked="0"/>
    </xf>
    <xf numFmtId="0" fontId="2" fillId="0" borderId="0" xfId="0" applyNumberFormat="1" applyFont="1" applyFill="1" applyBorder="1" applyAlignment="1">
      <alignment vertical="top" wrapText="1"/>
    </xf>
    <xf numFmtId="0" fontId="21" fillId="0" borderId="0" xfId="0" applyNumberFormat="1" applyFont="1" applyFill="1" applyBorder="1" applyAlignment="1">
      <alignment horizontal="right" vertical="center"/>
    </xf>
    <xf numFmtId="0" fontId="21" fillId="0" borderId="13" xfId="0" applyNumberFormat="1" applyFont="1" applyFill="1" applyBorder="1">
      <alignment vertical="center"/>
    </xf>
    <xf numFmtId="0" fontId="32" fillId="0" borderId="0" xfId="0" applyNumberFormat="1" applyFont="1" applyFill="1" applyBorder="1" applyAlignment="1">
      <alignment horizontal="right" vertical="center"/>
    </xf>
    <xf numFmtId="0" fontId="21" fillId="0" borderId="30" xfId="0" applyNumberFormat="1" applyFont="1" applyFill="1" applyBorder="1">
      <alignment vertical="center"/>
    </xf>
    <xf numFmtId="177" fontId="21" fillId="0" borderId="33" xfId="0" applyNumberFormat="1" applyFont="1" applyFill="1" applyBorder="1" applyProtection="1">
      <alignment vertical="center"/>
      <protection locked="0"/>
    </xf>
    <xf numFmtId="177" fontId="21" fillId="0" borderId="34" xfId="0" applyNumberFormat="1" applyFont="1" applyBorder="1" applyProtection="1">
      <alignment vertical="center"/>
      <protection locked="0"/>
    </xf>
    <xf numFmtId="177" fontId="21" fillId="0" borderId="35" xfId="0" applyNumberFormat="1" applyFont="1" applyFill="1" applyBorder="1" applyProtection="1">
      <alignment vertical="center"/>
      <protection locked="0"/>
    </xf>
    <xf numFmtId="177" fontId="33" fillId="0" borderId="26" xfId="0" applyNumberFormat="1" applyFont="1" applyFill="1" applyBorder="1" applyAlignment="1">
      <alignment vertical="center"/>
    </xf>
    <xf numFmtId="0" fontId="33" fillId="0" borderId="0" xfId="0" applyNumberFormat="1" applyFont="1" applyFill="1" applyBorder="1" applyAlignment="1">
      <alignment horizontal="center" vertical="center"/>
    </xf>
    <xf numFmtId="177" fontId="33" fillId="0" borderId="26" xfId="0" applyNumberFormat="1" applyFont="1" applyFill="1" applyBorder="1">
      <alignment vertical="center"/>
    </xf>
    <xf numFmtId="177" fontId="33" fillId="0" borderId="26" xfId="0" applyNumberFormat="1" applyFont="1" applyFill="1" applyBorder="1" applyAlignment="1">
      <alignment vertical="top" wrapText="1"/>
    </xf>
    <xf numFmtId="177" fontId="21" fillId="0" borderId="32" xfId="0" applyNumberFormat="1" applyFont="1" applyBorder="1" applyProtection="1">
      <alignment vertical="center"/>
      <protection locked="0"/>
    </xf>
    <xf numFmtId="177" fontId="21" fillId="0" borderId="0" xfId="0" applyNumberFormat="1" applyFont="1" applyBorder="1" applyProtection="1">
      <alignment vertical="center"/>
      <protection locked="0"/>
    </xf>
    <xf numFmtId="177" fontId="21" fillId="0" borderId="0" xfId="0" applyNumberFormat="1" applyFont="1" applyBorder="1" applyAlignment="1" applyProtection="1">
      <alignment horizontal="center" vertical="center"/>
      <protection locked="0"/>
    </xf>
    <xf numFmtId="177" fontId="21" fillId="0" borderId="31" xfId="0" applyNumberFormat="1" applyFont="1" applyBorder="1" applyProtection="1">
      <alignment vertical="center"/>
      <protection locked="0"/>
    </xf>
    <xf numFmtId="177" fontId="33" fillId="0" borderId="26" xfId="0" applyNumberFormat="1" applyFont="1" applyFill="1" applyBorder="1" applyAlignment="1">
      <alignment horizontal="center" vertical="center"/>
    </xf>
    <xf numFmtId="0" fontId="35" fillId="0" borderId="0" xfId="0" applyNumberFormat="1" applyFont="1" applyFill="1" applyBorder="1" applyAlignment="1">
      <alignment horizontal="center" vertical="center"/>
    </xf>
    <xf numFmtId="0" fontId="35" fillId="0" borderId="31" xfId="0" applyNumberFormat="1" applyFont="1" applyFill="1" applyBorder="1" applyAlignment="1">
      <alignment horizontal="center" vertical="center"/>
    </xf>
    <xf numFmtId="0" fontId="21" fillId="0" borderId="34" xfId="0" applyNumberFormat="1" applyFont="1" applyFill="1" applyBorder="1" applyAlignment="1">
      <alignment vertical="center"/>
    </xf>
    <xf numFmtId="0" fontId="21" fillId="0" borderId="0" xfId="0" applyNumberFormat="1" applyFont="1" applyBorder="1" applyAlignment="1">
      <alignment vertical="top" wrapText="1"/>
    </xf>
    <xf numFmtId="0" fontId="2" fillId="0" borderId="0" xfId="0" applyNumberFormat="1" applyFont="1" applyBorder="1" applyAlignment="1">
      <alignment vertical="center"/>
    </xf>
    <xf numFmtId="0" fontId="21" fillId="0" borderId="45" xfId="0" applyNumberFormat="1" applyFont="1" applyFill="1" applyBorder="1">
      <alignment vertical="center"/>
    </xf>
    <xf numFmtId="177" fontId="21" fillId="0" borderId="40" xfId="0" applyNumberFormat="1" applyFont="1" applyBorder="1" applyProtection="1">
      <alignment vertical="center"/>
      <protection locked="0"/>
    </xf>
    <xf numFmtId="177" fontId="21" fillId="0" borderId="9" xfId="0" applyNumberFormat="1" applyFont="1" applyBorder="1" applyProtection="1">
      <alignment vertical="center"/>
      <protection locked="0"/>
    </xf>
    <xf numFmtId="177" fontId="21" fillId="0" borderId="41" xfId="0" applyNumberFormat="1" applyFont="1" applyBorder="1" applyProtection="1">
      <alignment vertical="center"/>
      <protection locked="0"/>
    </xf>
    <xf numFmtId="0" fontId="21" fillId="0" borderId="45" xfId="0" applyNumberFormat="1" applyFont="1" applyFill="1" applyBorder="1" applyAlignment="1">
      <alignment vertical="center"/>
    </xf>
    <xf numFmtId="0" fontId="21" fillId="0" borderId="0" xfId="0" applyNumberFormat="1" applyFont="1">
      <alignment vertical="center"/>
    </xf>
    <xf numFmtId="0" fontId="32" fillId="0" borderId="0" xfId="0" applyNumberFormat="1" applyFont="1" applyBorder="1" applyAlignment="1">
      <alignment horizontal="center" vertical="center" shrinkToFit="1"/>
    </xf>
    <xf numFmtId="0" fontId="2" fillId="0" borderId="31" xfId="0" applyNumberFormat="1" applyFont="1" applyFill="1" applyBorder="1" applyAlignment="1">
      <alignment horizontal="center" vertical="center"/>
    </xf>
    <xf numFmtId="0" fontId="2" fillId="0" borderId="0" xfId="0" applyNumberFormat="1" applyFont="1" applyBorder="1" applyAlignment="1">
      <alignment horizontal="center" vertical="center" shrinkToFit="1"/>
    </xf>
    <xf numFmtId="0" fontId="2" fillId="0" borderId="32" xfId="0" applyNumberFormat="1" applyFont="1" applyFill="1" applyBorder="1">
      <alignment vertical="center"/>
    </xf>
    <xf numFmtId="0" fontId="21" fillId="0" borderId="0" xfId="0" applyNumberFormat="1" applyFont="1" applyFill="1" applyAlignment="1">
      <alignment horizontal="right" vertical="center"/>
    </xf>
    <xf numFmtId="49" fontId="21" fillId="0" borderId="0" xfId="0" applyNumberFormat="1" applyFont="1" applyFill="1" applyBorder="1" applyAlignment="1">
      <alignment vertical="center"/>
    </xf>
    <xf numFmtId="0" fontId="39" fillId="0" borderId="0" xfId="0" applyFont="1" applyFill="1" applyProtection="1">
      <alignment vertical="center"/>
      <protection locked="0"/>
    </xf>
    <xf numFmtId="0" fontId="40" fillId="0" borderId="0" xfId="2" applyFont="1" applyProtection="1">
      <alignment vertical="center"/>
      <protection locked="0"/>
    </xf>
    <xf numFmtId="0" fontId="42" fillId="0" borderId="0" xfId="2" applyFont="1" applyProtection="1">
      <alignment vertical="center"/>
      <protection locked="0"/>
    </xf>
    <xf numFmtId="0" fontId="39" fillId="0" borderId="56" xfId="2" quotePrefix="1" applyFont="1" applyBorder="1" applyAlignment="1" applyProtection="1">
      <alignment horizontal="center" vertical="top"/>
      <protection locked="0"/>
    </xf>
    <xf numFmtId="0" fontId="39" fillId="7" borderId="56" xfId="2" quotePrefix="1" applyFont="1" applyFill="1" applyBorder="1" applyAlignment="1" applyProtection="1">
      <alignment horizontal="center" vertical="top"/>
      <protection locked="0"/>
    </xf>
    <xf numFmtId="0" fontId="39" fillId="0" borderId="57" xfId="2" quotePrefix="1" applyFont="1" applyBorder="1" applyAlignment="1" applyProtection="1">
      <alignment horizontal="center" vertical="top"/>
      <protection locked="0"/>
    </xf>
    <xf numFmtId="0" fontId="44" fillId="0" borderId="58" xfId="2" applyFont="1" applyBorder="1" applyAlignment="1" applyProtection="1">
      <alignment horizontal="left" vertical="center"/>
      <protection locked="0"/>
    </xf>
    <xf numFmtId="0" fontId="39" fillId="0" borderId="59" xfId="2" quotePrefix="1" applyFont="1" applyBorder="1" applyAlignment="1" applyProtection="1">
      <alignment horizontal="center" vertical="top"/>
      <protection locked="0"/>
    </xf>
    <xf numFmtId="0" fontId="39" fillId="0" borderId="60" xfId="2" quotePrefix="1" applyFont="1" applyBorder="1" applyAlignment="1" applyProtection="1">
      <alignment horizontal="center" vertical="top"/>
      <protection locked="0"/>
    </xf>
    <xf numFmtId="0" fontId="40" fillId="0" borderId="61" xfId="2" applyFont="1" applyBorder="1" applyAlignment="1" applyProtection="1">
      <alignment horizontal="center" vertical="center"/>
      <protection locked="0"/>
    </xf>
    <xf numFmtId="0" fontId="39" fillId="0" borderId="59" xfId="2" applyFont="1" applyBorder="1" applyAlignment="1" applyProtection="1">
      <alignment horizontal="center" vertical="center"/>
      <protection locked="0"/>
    </xf>
    <xf numFmtId="0" fontId="39" fillId="0" borderId="60" xfId="2" applyFont="1" applyBorder="1" applyAlignment="1" applyProtection="1">
      <alignment horizontal="center" vertical="center"/>
      <protection locked="0"/>
    </xf>
    <xf numFmtId="0" fontId="39" fillId="0" borderId="0" xfId="2" applyFont="1" applyFill="1" applyAlignment="1" applyProtection="1">
      <alignment horizontal="right" vertical="top"/>
      <protection locked="0"/>
    </xf>
    <xf numFmtId="0" fontId="39" fillId="0" borderId="0" xfId="0" quotePrefix="1" applyFont="1" applyFill="1" applyBorder="1" applyAlignment="1" applyProtection="1">
      <alignment horizontal="center" vertical="top" wrapText="1"/>
      <protection locked="0"/>
    </xf>
    <xf numFmtId="49" fontId="39" fillId="0" borderId="0" xfId="0" quotePrefix="1" applyNumberFormat="1" applyFont="1" applyFill="1" applyBorder="1" applyAlignment="1" applyProtection="1">
      <alignment horizontal="center" vertical="top" wrapText="1"/>
      <protection locked="0"/>
    </xf>
    <xf numFmtId="0" fontId="39" fillId="0" borderId="0" xfId="0" applyFont="1" applyFill="1" applyAlignment="1" applyProtection="1">
      <alignment horizontal="center" vertical="center"/>
      <protection locked="0"/>
    </xf>
    <xf numFmtId="0" fontId="42" fillId="0" borderId="0" xfId="2" applyFont="1" applyBorder="1" applyAlignment="1" applyProtection="1">
      <alignment horizontal="justify" vertical="center" wrapText="1"/>
      <protection locked="0"/>
    </xf>
    <xf numFmtId="0" fontId="40" fillId="0" borderId="34" xfId="2" applyFont="1" applyBorder="1" applyAlignment="1" applyProtection="1">
      <alignment horizontal="center" vertical="center" wrapText="1"/>
      <protection locked="0"/>
    </xf>
    <xf numFmtId="0" fontId="44" fillId="0" borderId="67" xfId="2" applyFont="1" applyBorder="1" applyAlignment="1" applyProtection="1">
      <alignment horizontal="left" vertical="center" wrapText="1"/>
      <protection locked="0"/>
    </xf>
    <xf numFmtId="0" fontId="1" fillId="0" borderId="12" xfId="2" applyFont="1" applyBorder="1" applyAlignment="1" applyProtection="1">
      <alignment horizontal="left" vertical="top" wrapText="1"/>
      <protection locked="0"/>
    </xf>
    <xf numFmtId="0" fontId="1" fillId="0" borderId="68" xfId="2" applyFont="1" applyBorder="1" applyAlignment="1" applyProtection="1">
      <alignment horizontal="left" vertical="top" wrapText="1"/>
      <protection locked="0"/>
    </xf>
    <xf numFmtId="0" fontId="40" fillId="0" borderId="35" xfId="2" applyFont="1" applyBorder="1" applyAlignment="1" applyProtection="1">
      <alignment horizontal="center" vertical="center" wrapText="1"/>
      <protection locked="0"/>
    </xf>
    <xf numFmtId="0" fontId="39" fillId="0" borderId="12" xfId="2" applyFont="1" applyBorder="1" applyAlignment="1" applyProtection="1">
      <alignment horizontal="center" vertical="center" wrapText="1"/>
      <protection locked="0"/>
    </xf>
    <xf numFmtId="0" fontId="39" fillId="0" borderId="68" xfId="2" applyFont="1" applyBorder="1" applyAlignment="1" applyProtection="1">
      <alignment horizontal="center" vertical="center" wrapText="1"/>
      <protection locked="0"/>
    </xf>
    <xf numFmtId="0" fontId="39" fillId="0" borderId="0" xfId="2" applyFont="1" applyFill="1" applyAlignment="1" applyProtection="1">
      <alignment vertical="top" wrapText="1"/>
      <protection locked="0"/>
    </xf>
    <xf numFmtId="0" fontId="0" fillId="0" borderId="0" xfId="0" applyFont="1" applyFill="1" applyBorder="1" applyAlignment="1" applyProtection="1">
      <alignment vertical="top"/>
      <protection locked="0"/>
    </xf>
    <xf numFmtId="0" fontId="39" fillId="0" borderId="0" xfId="0" applyFont="1" applyFill="1" applyBorder="1" applyAlignment="1" applyProtection="1">
      <alignment vertical="top" textRotation="255" wrapText="1"/>
      <protection locked="0"/>
    </xf>
    <xf numFmtId="0" fontId="39" fillId="0" borderId="69" xfId="2" applyFont="1" applyBorder="1" applyProtection="1">
      <alignment vertical="center"/>
      <protection locked="0"/>
    </xf>
    <xf numFmtId="0" fontId="39" fillId="0" borderId="26" xfId="2" applyFont="1" applyBorder="1" applyProtection="1">
      <alignment vertical="center"/>
      <protection locked="0"/>
    </xf>
    <xf numFmtId="0" fontId="39" fillId="0" borderId="62" xfId="2" applyFont="1" applyBorder="1" applyAlignment="1" applyProtection="1">
      <alignment vertical="top" wrapText="1"/>
      <protection locked="0"/>
    </xf>
    <xf numFmtId="0" fontId="39" fillId="7" borderId="26" xfId="2" applyFont="1" applyFill="1" applyBorder="1" applyAlignment="1" applyProtection="1">
      <alignment vertical="top" wrapText="1"/>
      <protection locked="0"/>
    </xf>
    <xf numFmtId="0" fontId="39" fillId="0" borderId="26" xfId="2" applyFont="1" applyBorder="1" applyAlignment="1" applyProtection="1">
      <alignment vertical="top" wrapText="1"/>
      <protection locked="0"/>
    </xf>
    <xf numFmtId="0" fontId="44" fillId="0" borderId="73" xfId="2" applyFont="1" applyBorder="1" applyAlignment="1" applyProtection="1">
      <alignment horizontal="left" vertical="center" wrapText="1"/>
      <protection locked="0"/>
    </xf>
    <xf numFmtId="0" fontId="39" fillId="0" borderId="0" xfId="0" applyFont="1" applyFill="1" applyBorder="1" applyAlignment="1" applyProtection="1">
      <alignment vertical="top" wrapText="1"/>
      <protection locked="0"/>
    </xf>
    <xf numFmtId="0" fontId="0" fillId="0" borderId="0" xfId="0" applyFont="1" applyFill="1" applyBorder="1" applyAlignment="1" applyProtection="1">
      <alignment vertical="top" wrapText="1"/>
      <protection locked="0"/>
    </xf>
    <xf numFmtId="0" fontId="40" fillId="0" borderId="37" xfId="2" applyFont="1" applyBorder="1" applyAlignment="1" applyProtection="1">
      <alignment horizontal="center" vertical="center" wrapText="1"/>
      <protection locked="0"/>
    </xf>
    <xf numFmtId="0" fontId="39" fillId="0" borderId="30" xfId="2" applyFont="1" applyBorder="1" applyAlignment="1" applyProtection="1">
      <alignment horizontal="center" vertical="top" wrapText="1"/>
      <protection locked="0"/>
    </xf>
    <xf numFmtId="0" fontId="39" fillId="7" borderId="30" xfId="2" applyFont="1" applyFill="1" applyBorder="1" applyAlignment="1" applyProtection="1">
      <alignment horizontal="center" vertical="top" wrapText="1"/>
      <protection locked="0"/>
    </xf>
    <xf numFmtId="0" fontId="39" fillId="0" borderId="36" xfId="2" applyFont="1" applyBorder="1" applyAlignment="1" applyProtection="1">
      <alignment horizontal="center" vertical="top" wrapText="1"/>
      <protection locked="0"/>
    </xf>
    <xf numFmtId="0" fontId="39" fillId="0" borderId="26" xfId="2" applyFont="1" applyBorder="1" applyAlignment="1" applyProtection="1">
      <alignment horizontal="center" vertical="top" wrapText="1"/>
      <protection locked="0"/>
    </xf>
    <xf numFmtId="0" fontId="39" fillId="0" borderId="66" xfId="2" applyFont="1" applyBorder="1" applyAlignment="1" applyProtection="1">
      <alignment horizontal="center" vertical="top" wrapText="1"/>
      <protection locked="0"/>
    </xf>
    <xf numFmtId="0" fontId="39" fillId="0" borderId="0" xfId="0" applyFont="1" applyFill="1" applyBorder="1" applyAlignment="1" applyProtection="1">
      <alignment vertical="center"/>
      <protection locked="0"/>
    </xf>
    <xf numFmtId="0" fontId="40" fillId="0" borderId="70" xfId="2" applyFont="1" applyBorder="1" applyAlignment="1" applyProtection="1">
      <alignment horizontal="center" vertical="center" wrapText="1"/>
      <protection locked="0"/>
    </xf>
    <xf numFmtId="0" fontId="42" fillId="0" borderId="0" xfId="2" applyFont="1" applyAlignment="1" applyProtection="1">
      <alignment horizontal="right" vertical="center"/>
      <protection locked="0"/>
    </xf>
    <xf numFmtId="0" fontId="40" fillId="0" borderId="66" xfId="2" applyFont="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2" fillId="0" borderId="0" xfId="2" applyFont="1" applyAlignment="1" applyProtection="1">
      <alignment horizontal="right" vertical="center"/>
    </xf>
    <xf numFmtId="0" fontId="39" fillId="0" borderId="83" xfId="2" applyFont="1" applyBorder="1" applyAlignment="1" applyProtection="1">
      <alignment horizontal="center" vertical="center"/>
      <protection locked="0"/>
    </xf>
    <xf numFmtId="0" fontId="39" fillId="7" borderId="83" xfId="2" applyFont="1" applyFill="1" applyBorder="1" applyAlignment="1" applyProtection="1">
      <alignment horizontal="center" vertical="center"/>
      <protection locked="0"/>
    </xf>
    <xf numFmtId="0" fontId="39" fillId="0" borderId="84" xfId="2" applyFont="1" applyBorder="1" applyAlignment="1" applyProtection="1">
      <alignment horizontal="center" vertical="center"/>
      <protection locked="0"/>
    </xf>
    <xf numFmtId="0" fontId="44" fillId="0" borderId="77" xfId="2" applyFont="1" applyBorder="1" applyAlignment="1" applyProtection="1">
      <alignment horizontal="left" vertical="center" wrapText="1"/>
      <protection locked="0"/>
    </xf>
    <xf numFmtId="0" fontId="39" fillId="0" borderId="85" xfId="2" applyFont="1" applyBorder="1" applyAlignment="1" applyProtection="1">
      <alignment horizontal="center" vertical="center"/>
      <protection locked="0"/>
    </xf>
    <xf numFmtId="0" fontId="40" fillId="0" borderId="86" xfId="2" applyFont="1" applyBorder="1" applyAlignment="1" applyProtection="1">
      <alignment horizontal="center" vertical="center" wrapText="1"/>
      <protection locked="0"/>
    </xf>
    <xf numFmtId="0" fontId="45" fillId="0" borderId="0" xfId="0" applyFont="1" applyFill="1" applyBorder="1" applyAlignment="1" applyProtection="1">
      <alignment horizontal="center" vertical="center" shrinkToFit="1"/>
      <protection locked="0"/>
    </xf>
    <xf numFmtId="0" fontId="39" fillId="0" borderId="0" xfId="0" applyFont="1" applyFill="1" applyBorder="1" applyAlignment="1" applyProtection="1">
      <alignment horizontal="center" vertical="center" wrapText="1"/>
      <protection locked="0"/>
    </xf>
    <xf numFmtId="0" fontId="40" fillId="0" borderId="59" xfId="2" applyFont="1" applyBorder="1" applyAlignment="1" applyProtection="1">
      <alignment horizontal="center" vertical="center"/>
      <protection locked="0"/>
    </xf>
    <xf numFmtId="0" fontId="39" fillId="0" borderId="44" xfId="2" applyFont="1" applyBorder="1" applyAlignment="1" applyProtection="1">
      <alignment horizontal="left" vertical="center" wrapText="1"/>
      <protection locked="0"/>
    </xf>
    <xf numFmtId="0" fontId="40" fillId="0" borderId="12" xfId="2" applyFont="1" applyBorder="1" applyAlignment="1" applyProtection="1">
      <alignment horizontal="center" vertical="center" wrapText="1"/>
      <protection locked="0"/>
    </xf>
    <xf numFmtId="0" fontId="39" fillId="0" borderId="89" xfId="2" applyFont="1" applyBorder="1" applyAlignment="1" applyProtection="1">
      <alignment vertical="top" wrapText="1"/>
      <protection locked="0"/>
    </xf>
    <xf numFmtId="0" fontId="39" fillId="0" borderId="26" xfId="2" applyFont="1" applyBorder="1" applyAlignment="1" applyProtection="1">
      <alignment vertical="center" wrapText="1"/>
      <protection locked="0"/>
    </xf>
    <xf numFmtId="0" fontId="39" fillId="0" borderId="13" xfId="2" applyFont="1" applyBorder="1" applyAlignment="1" applyProtection="1">
      <alignment horizontal="justify" vertical="top" wrapText="1"/>
      <protection locked="0"/>
    </xf>
    <xf numFmtId="0" fontId="39" fillId="0" borderId="74" xfId="2" applyFont="1" applyBorder="1" applyAlignment="1" applyProtection="1">
      <alignment horizontal="justify" vertical="top" wrapText="1"/>
      <protection locked="0"/>
    </xf>
    <xf numFmtId="0" fontId="1" fillId="0" borderId="13" xfId="2" applyFont="1" applyBorder="1" applyAlignment="1" applyProtection="1">
      <alignment horizontal="justify" vertical="top" wrapText="1"/>
      <protection locked="0"/>
    </xf>
    <xf numFmtId="0" fontId="1" fillId="0" borderId="74" xfId="2" applyFont="1" applyBorder="1" applyAlignment="1" applyProtection="1">
      <alignment horizontal="justify" vertical="top" wrapText="1"/>
      <protection locked="0"/>
    </xf>
    <xf numFmtId="0" fontId="40" fillId="0" borderId="73" xfId="2" applyFont="1" applyBorder="1" applyProtection="1">
      <alignment vertical="center"/>
      <protection locked="0"/>
    </xf>
    <xf numFmtId="0" fontId="1" fillId="0" borderId="30" xfId="2" applyFont="1" applyBorder="1" applyAlignment="1" applyProtection="1">
      <alignment horizontal="justify" vertical="top" wrapText="1"/>
      <protection locked="0"/>
    </xf>
    <xf numFmtId="0" fontId="1" fillId="0" borderId="75" xfId="2" applyFont="1" applyBorder="1" applyAlignment="1" applyProtection="1">
      <alignment horizontal="justify" vertical="top" wrapText="1"/>
      <protection locked="0"/>
    </xf>
    <xf numFmtId="0" fontId="40" fillId="0" borderId="77" xfId="2" applyFont="1" applyBorder="1" applyProtection="1">
      <alignment vertical="center"/>
      <protection locked="0"/>
    </xf>
    <xf numFmtId="0" fontId="40" fillId="0" borderId="83" xfId="2" applyFont="1" applyBorder="1" applyAlignment="1" applyProtection="1">
      <alignment horizontal="center" vertical="center" wrapText="1"/>
      <protection locked="0"/>
    </xf>
    <xf numFmtId="0" fontId="46" fillId="0" borderId="0" xfId="6" applyFont="1"/>
    <xf numFmtId="0" fontId="39" fillId="0" borderId="0" xfId="6" applyFont="1" applyBorder="1" applyAlignment="1">
      <alignment vertical="center"/>
    </xf>
    <xf numFmtId="0" fontId="19" fillId="0" borderId="0" xfId="0" applyNumberFormat="1" applyFont="1" applyFill="1" applyBorder="1" applyAlignment="1">
      <alignment vertical="top" wrapText="1"/>
    </xf>
    <xf numFmtId="0" fontId="19" fillId="0" borderId="0" xfId="5" applyFont="1"/>
    <xf numFmtId="0" fontId="19" fillId="0" borderId="0" xfId="5" applyFont="1" applyAlignment="1">
      <alignment vertical="center"/>
    </xf>
    <xf numFmtId="0" fontId="48" fillId="0" borderId="0" xfId="5" applyFont="1"/>
    <xf numFmtId="0" fontId="19" fillId="0" borderId="0" xfId="5" applyFont="1" applyBorder="1"/>
    <xf numFmtId="0" fontId="48" fillId="0" borderId="0" xfId="5" applyFont="1" applyBorder="1" applyAlignment="1">
      <alignment vertical="top"/>
    </xf>
    <xf numFmtId="0" fontId="48" fillId="0" borderId="0" xfId="5" applyFont="1" applyAlignment="1">
      <alignment vertical="top"/>
    </xf>
    <xf numFmtId="0" fontId="42" fillId="0" borderId="0" xfId="5" applyFont="1" applyBorder="1" applyAlignment="1">
      <alignment wrapText="1"/>
    </xf>
    <xf numFmtId="0" fontId="39" fillId="0" borderId="0" xfId="5" applyFont="1" applyAlignment="1">
      <alignment horizontal="justify"/>
    </xf>
    <xf numFmtId="0" fontId="48" fillId="0" borderId="30" xfId="5" applyFont="1" applyBorder="1" applyAlignment="1">
      <alignment horizontal="center" vertical="center" wrapText="1"/>
    </xf>
    <xf numFmtId="0" fontId="47" fillId="0" borderId="37" xfId="5" applyFont="1" applyBorder="1" applyAlignment="1" applyProtection="1">
      <alignment horizontal="center" vertical="center" wrapText="1"/>
      <protection locked="0"/>
    </xf>
    <xf numFmtId="0" fontId="48" fillId="0" borderId="26" xfId="5" applyFont="1" applyBorder="1" applyAlignment="1">
      <alignment horizontal="center" vertical="center" wrapText="1"/>
    </xf>
    <xf numFmtId="0" fontId="47" fillId="0" borderId="26" xfId="5" applyFont="1" applyBorder="1" applyAlignment="1" applyProtection="1">
      <alignment horizontal="center" vertical="center" wrapText="1"/>
      <protection locked="0"/>
    </xf>
    <xf numFmtId="0" fontId="48" fillId="0" borderId="0" xfId="5" applyFont="1" applyBorder="1" applyAlignment="1">
      <alignment vertical="center" wrapText="1"/>
    </xf>
    <xf numFmtId="0" fontId="48" fillId="0" borderId="32" xfId="5" applyFont="1" applyBorder="1" applyAlignment="1">
      <alignment vertical="center" wrapText="1"/>
    </xf>
    <xf numFmtId="0" fontId="48" fillId="0" borderId="44" xfId="5" applyFont="1" applyBorder="1" applyAlignment="1">
      <alignment horizontal="center" vertical="center" wrapText="1"/>
    </xf>
    <xf numFmtId="0" fontId="49" fillId="0" borderId="0" xfId="5" applyFont="1" applyAlignment="1"/>
    <xf numFmtId="0" fontId="6" fillId="0" borderId="0" xfId="0" applyFont="1" applyAlignment="1" applyProtection="1">
      <alignment horizontal="center" vertical="center"/>
      <protection locked="0"/>
    </xf>
    <xf numFmtId="0" fontId="6" fillId="0" borderId="0" xfId="0" applyFont="1" applyAlignment="1" applyProtection="1">
      <alignment vertical="top" wrapText="1"/>
      <protection locked="0"/>
    </xf>
    <xf numFmtId="0" fontId="6" fillId="0" borderId="32" xfId="0" applyFont="1" applyBorder="1" applyAlignment="1" applyProtection="1">
      <alignment horizontal="right" vertical="center"/>
      <protection locked="0"/>
    </xf>
    <xf numFmtId="0" fontId="6" fillId="0" borderId="0" xfId="0" applyFont="1" applyAlignment="1" applyProtection="1">
      <alignment horizontal="left" vertical="center"/>
      <protection locked="0"/>
    </xf>
    <xf numFmtId="0" fontId="27" fillId="0" borderId="0" xfId="0" applyFont="1" applyProtection="1">
      <alignment vertical="center"/>
      <protection locked="0"/>
    </xf>
    <xf numFmtId="0" fontId="28" fillId="0" borderId="0" xfId="0" applyFont="1" applyAlignment="1" applyProtection="1">
      <alignment vertical="center" wrapText="1"/>
      <protection locked="0"/>
    </xf>
    <xf numFmtId="0" fontId="0" fillId="0" borderId="26" xfId="0" applyBorder="1">
      <alignment vertical="center"/>
    </xf>
    <xf numFmtId="0" fontId="0" fillId="0" borderId="0" xfId="0" applyAlignment="1" applyProtection="1">
      <alignment vertical="center" shrinkToFit="1"/>
      <protection locked="0"/>
    </xf>
    <xf numFmtId="0" fontId="27" fillId="0" borderId="0" xfId="0" applyFont="1" applyAlignment="1" applyProtection="1">
      <alignment horizontal="center" vertical="center"/>
      <protection locked="0"/>
    </xf>
    <xf numFmtId="0" fontId="50" fillId="0" borderId="0" xfId="0" applyFont="1" applyAlignment="1" applyProtection="1">
      <alignment horizontal="center" vertical="top"/>
      <protection locked="0"/>
    </xf>
    <xf numFmtId="0" fontId="25" fillId="0" borderId="0" xfId="0" applyFont="1" applyProtection="1">
      <alignment vertical="center"/>
      <protection locked="0"/>
    </xf>
    <xf numFmtId="0" fontId="11" fillId="0" borderId="7" xfId="0" applyFont="1" applyBorder="1" applyAlignment="1">
      <alignment horizontal="left" vertical="top" wrapText="1"/>
    </xf>
    <xf numFmtId="0" fontId="11" fillId="0" borderId="11" xfId="0" applyFont="1" applyBorder="1" applyAlignment="1">
      <alignment horizontal="left" vertical="top" wrapText="1"/>
    </xf>
    <xf numFmtId="0" fontId="12" fillId="4" borderId="0" xfId="0" applyFont="1" applyFill="1" applyAlignment="1">
      <alignment horizontal="right" vertical="top"/>
    </xf>
    <xf numFmtId="0" fontId="0" fillId="4" borderId="0" xfId="0" applyFill="1" applyAlignment="1">
      <alignment vertical="top"/>
    </xf>
    <xf numFmtId="0" fontId="8" fillId="0" borderId="0" xfId="0" applyFont="1" applyAlignment="1">
      <alignment horizontal="center" vertical="center"/>
    </xf>
    <xf numFmtId="0" fontId="10" fillId="0" borderId="0" xfId="0" applyFont="1" applyAlignment="1">
      <alignment horizontal="left" vertical="center"/>
    </xf>
    <xf numFmtId="0" fontId="11" fillId="0" borderId="5" xfId="0" applyFont="1" applyBorder="1" applyAlignment="1">
      <alignment horizontal="left" vertical="top" wrapText="1"/>
    </xf>
    <xf numFmtId="0" fontId="11" fillId="0" borderId="8" xfId="0" applyFont="1" applyBorder="1" applyAlignment="1">
      <alignment horizontal="left" vertical="top" wrapText="1"/>
    </xf>
    <xf numFmtId="0" fontId="11" fillId="0" borderId="0" xfId="0" applyFont="1" applyBorder="1" applyAlignment="1">
      <alignment horizontal="left" vertical="top" wrapText="1"/>
    </xf>
    <xf numFmtId="0" fontId="11" fillId="0" borderId="9" xfId="0" applyFont="1" applyBorder="1" applyAlignment="1">
      <alignment horizontal="left" vertical="top" wrapText="1"/>
    </xf>
    <xf numFmtId="0" fontId="0" fillId="0" borderId="15" xfId="0" applyFont="1" applyFill="1" applyBorder="1" applyAlignment="1" applyProtection="1">
      <alignment horizontal="center" vertical="center"/>
    </xf>
    <xf numFmtId="0" fontId="0" fillId="0" borderId="5" xfId="0" applyFont="1" applyFill="1" applyBorder="1" applyAlignment="1" applyProtection="1">
      <alignment horizontal="center" vertical="center"/>
    </xf>
    <xf numFmtId="0" fontId="0" fillId="0" borderId="8" xfId="0" applyFont="1" applyFill="1" applyBorder="1" applyAlignment="1" applyProtection="1">
      <alignment horizontal="center" vertical="center"/>
    </xf>
    <xf numFmtId="0" fontId="0" fillId="0" borderId="16"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9" xfId="0" applyFont="1" applyFill="1" applyBorder="1" applyAlignment="1" applyProtection="1">
      <alignment horizontal="center" vertical="center"/>
    </xf>
    <xf numFmtId="0" fontId="0" fillId="0" borderId="17" xfId="0" applyFont="1" applyFill="1" applyBorder="1" applyAlignment="1" applyProtection="1">
      <alignment horizontal="center" vertical="center"/>
    </xf>
    <xf numFmtId="0" fontId="0" fillId="0" borderId="6" xfId="0" applyFont="1" applyFill="1" applyBorder="1" applyAlignment="1" applyProtection="1">
      <alignment horizontal="center" vertical="center"/>
    </xf>
    <xf numFmtId="0" fontId="0" fillId="0" borderId="10" xfId="0" applyFont="1" applyFill="1" applyBorder="1" applyAlignment="1" applyProtection="1">
      <alignment horizontal="center" vertical="center"/>
    </xf>
    <xf numFmtId="177" fontId="6" fillId="0" borderId="20" xfId="0" applyNumberFormat="1" applyFont="1" applyFill="1" applyBorder="1" applyAlignment="1" applyProtection="1">
      <alignment horizontal="left" vertical="center" wrapText="1"/>
    </xf>
    <xf numFmtId="0" fontId="17" fillId="0" borderId="0" xfId="0" applyFont="1" applyBorder="1" applyAlignment="1">
      <alignment horizontal="center" vertical="center"/>
    </xf>
    <xf numFmtId="0" fontId="6" fillId="0" borderId="14" xfId="0" applyFont="1" applyFill="1" applyBorder="1" applyAlignment="1" applyProtection="1">
      <alignment horizontal="center" vertical="center"/>
    </xf>
    <xf numFmtId="0" fontId="6" fillId="0" borderId="24" xfId="0" applyFont="1" applyBorder="1" applyAlignment="1">
      <alignment horizontal="left" vertical="top" wrapText="1"/>
    </xf>
    <xf numFmtId="0" fontId="6"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left" vertical="center" wrapText="1"/>
    </xf>
    <xf numFmtId="0" fontId="15" fillId="0" borderId="13" xfId="0" applyFont="1" applyFill="1" applyBorder="1" applyAlignment="1" applyProtection="1">
      <alignment horizontal="center" vertical="center"/>
      <protection locked="0"/>
    </xf>
    <xf numFmtId="0" fontId="15" fillId="0" borderId="13" xfId="0" applyFont="1" applyFill="1" applyBorder="1" applyAlignment="1" applyProtection="1">
      <alignment horizontal="left" vertical="center"/>
    </xf>
    <xf numFmtId="0" fontId="15" fillId="0" borderId="30" xfId="0" applyFont="1" applyFill="1" applyBorder="1" applyAlignment="1" applyProtection="1">
      <alignment horizontal="left" vertical="center"/>
    </xf>
    <xf numFmtId="0" fontId="6" fillId="0" borderId="0" xfId="0" applyFont="1" applyAlignment="1">
      <alignment horizontal="left" vertical="center" wrapText="1"/>
    </xf>
    <xf numFmtId="177" fontId="6" fillId="0" borderId="18" xfId="0" applyNumberFormat="1" applyFont="1" applyBorder="1" applyAlignment="1">
      <alignment horizontal="center" vertical="center"/>
    </xf>
    <xf numFmtId="0" fontId="6" fillId="3" borderId="26" xfId="0" applyFont="1" applyFill="1" applyBorder="1" applyAlignment="1" applyProtection="1">
      <alignment horizontal="left" vertical="top" wrapText="1"/>
      <protection locked="0"/>
    </xf>
    <xf numFmtId="0" fontId="6" fillId="0" borderId="0" xfId="0" applyFont="1" applyAlignment="1">
      <alignment horizontal="left" vertical="top" wrapText="1"/>
    </xf>
    <xf numFmtId="0" fontId="28" fillId="0" borderId="33" xfId="0" applyFont="1" applyBorder="1" applyAlignment="1">
      <alignment horizontal="left" vertical="center" wrapText="1"/>
    </xf>
    <xf numFmtId="0" fontId="28" fillId="0" borderId="32" xfId="0" applyFont="1" applyBorder="1" applyAlignment="1">
      <alignment horizontal="left" vertical="center" wrapText="1"/>
    </xf>
    <xf numFmtId="0" fontId="28" fillId="0" borderId="36" xfId="0" applyFont="1" applyBorder="1" applyAlignment="1">
      <alignment horizontal="left" vertical="center" wrapText="1"/>
    </xf>
    <xf numFmtId="0" fontId="28" fillId="0" borderId="34" xfId="0" applyFont="1" applyBorder="1" applyAlignment="1">
      <alignment horizontal="left" vertical="center" wrapText="1"/>
    </xf>
    <xf numFmtId="0" fontId="28" fillId="0" borderId="0" xfId="0" applyFont="1" applyAlignment="1">
      <alignment horizontal="left" vertical="center" wrapText="1"/>
    </xf>
    <xf numFmtId="0" fontId="28" fillId="0" borderId="37" xfId="0" applyFont="1" applyBorder="1" applyAlignment="1">
      <alignment horizontal="left" vertical="center" wrapText="1"/>
    </xf>
    <xf numFmtId="0" fontId="28" fillId="0" borderId="35" xfId="0" applyFont="1" applyBorder="1" applyAlignment="1">
      <alignment horizontal="left" vertical="center" wrapText="1"/>
    </xf>
    <xf numFmtId="0" fontId="28" fillId="0" borderId="31" xfId="0" applyFont="1" applyBorder="1" applyAlignment="1">
      <alignment horizontal="left" vertical="center" wrapText="1"/>
    </xf>
    <xf numFmtId="0" fontId="28" fillId="0" borderId="38" xfId="0" applyFont="1" applyBorder="1" applyAlignment="1">
      <alignment horizontal="left" vertical="center" wrapText="1"/>
    </xf>
    <xf numFmtId="0" fontId="6" fillId="3" borderId="0" xfId="0" applyFont="1" applyFill="1" applyBorder="1" applyAlignment="1" applyProtection="1">
      <alignment horizontal="left" shrinkToFit="1"/>
      <protection locked="0"/>
    </xf>
    <xf numFmtId="0" fontId="16" fillId="0" borderId="0" xfId="0" applyFont="1" applyBorder="1" applyAlignment="1">
      <alignment horizontal="left" vertical="center" wrapText="1"/>
    </xf>
    <xf numFmtId="0" fontId="24" fillId="5" borderId="16" xfId="0" applyFont="1" applyFill="1" applyBorder="1" applyAlignment="1" applyProtection="1">
      <alignment horizontal="center" vertical="center"/>
      <protection locked="0"/>
    </xf>
    <xf numFmtId="0" fontId="24" fillId="5" borderId="0" xfId="0" applyFont="1" applyFill="1" applyBorder="1" applyAlignment="1" applyProtection="1">
      <alignment horizontal="center" vertical="center"/>
      <protection locked="0"/>
    </xf>
    <xf numFmtId="0" fontId="24" fillId="5" borderId="17" xfId="0" applyFont="1" applyFill="1" applyBorder="1" applyAlignment="1" applyProtection="1">
      <alignment horizontal="center" vertical="center"/>
      <protection locked="0"/>
    </xf>
    <xf numFmtId="0" fontId="24" fillId="5" borderId="6" xfId="0" applyFont="1" applyFill="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4" fillId="3" borderId="0" xfId="0" applyFont="1" applyFill="1" applyBorder="1" applyAlignment="1" applyProtection="1">
      <alignment horizontal="center" vertical="center"/>
      <protection locked="0"/>
    </xf>
    <xf numFmtId="0" fontId="24" fillId="3" borderId="6" xfId="0" applyFont="1" applyFill="1" applyBorder="1" applyAlignment="1" applyProtection="1">
      <alignment horizontal="center" vertical="center"/>
      <protection locked="0"/>
    </xf>
    <xf numFmtId="0" fontId="24" fillId="5" borderId="9" xfId="0" applyFont="1" applyFill="1" applyBorder="1" applyAlignment="1" applyProtection="1">
      <alignment horizontal="center" vertical="center"/>
      <protection locked="0"/>
    </xf>
    <xf numFmtId="0" fontId="24" fillId="5" borderId="10" xfId="0" applyFont="1" applyFill="1" applyBorder="1" applyAlignment="1" applyProtection="1">
      <alignment horizontal="center" vertical="center"/>
      <protection locked="0"/>
    </xf>
    <xf numFmtId="0" fontId="6" fillId="3" borderId="0" xfId="0" applyFont="1" applyFill="1" applyBorder="1" applyAlignment="1" applyProtection="1">
      <alignment horizontal="left" vertical="top" wrapText="1"/>
      <protection locked="0"/>
    </xf>
    <xf numFmtId="0" fontId="6" fillId="0" borderId="26" xfId="0" applyFont="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0" borderId="0" xfId="0" applyFont="1" applyAlignment="1" applyProtection="1">
      <alignment horizontal="left" vertical="top" wrapText="1"/>
      <protection locked="0"/>
    </xf>
    <xf numFmtId="0" fontId="6" fillId="0" borderId="0" xfId="0" applyFont="1" applyAlignment="1" applyProtection="1">
      <alignment horizontal="left" vertical="top"/>
      <protection locked="0"/>
    </xf>
    <xf numFmtId="0" fontId="6" fillId="0" borderId="0" xfId="0" applyFont="1" applyBorder="1" applyAlignment="1" applyProtection="1">
      <alignment horizontal="left" vertical="top" wrapText="1"/>
      <protection locked="0"/>
    </xf>
    <xf numFmtId="0" fontId="6" fillId="0" borderId="0" xfId="0" applyFont="1" applyBorder="1" applyAlignment="1" applyProtection="1">
      <alignment horizontal="left" vertical="top"/>
      <protection locked="0"/>
    </xf>
    <xf numFmtId="0" fontId="0" fillId="0" borderId="0" xfId="0" applyFont="1" applyBorder="1" applyAlignment="1" applyProtection="1">
      <alignment horizontal="left" vertical="center"/>
      <protection locked="0"/>
    </xf>
    <xf numFmtId="0" fontId="0" fillId="0" borderId="0" xfId="0" applyFont="1" applyBorder="1" applyAlignment="1" applyProtection="1">
      <alignment horizontal="left" vertical="top"/>
      <protection locked="0"/>
    </xf>
    <xf numFmtId="0" fontId="6" fillId="0" borderId="0" xfId="0" applyFont="1" applyFill="1" applyAlignment="1" applyProtection="1">
      <alignment horizontal="right" vertical="center"/>
      <protection locked="0"/>
    </xf>
    <xf numFmtId="0" fontId="6" fillId="3" borderId="0" xfId="0" applyFont="1" applyFill="1" applyAlignment="1" applyProtection="1">
      <alignment horizontal="right" vertical="center"/>
      <protection locked="0"/>
    </xf>
    <xf numFmtId="0" fontId="6" fillId="3" borderId="0" xfId="0" applyNumberFormat="1" applyFont="1" applyFill="1" applyBorder="1" applyAlignment="1" applyProtection="1">
      <alignment horizontal="right" vertical="center"/>
      <protection locked="0"/>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vertical="center"/>
      <protection locked="0"/>
    </xf>
    <xf numFmtId="0" fontId="0" fillId="0" borderId="0" xfId="0" applyFont="1" applyBorder="1" applyAlignment="1" applyProtection="1">
      <alignment vertical="center"/>
      <protection locked="0"/>
    </xf>
    <xf numFmtId="0" fontId="6" fillId="3" borderId="33" xfId="0" applyFont="1" applyFill="1" applyBorder="1" applyAlignment="1" applyProtection="1">
      <alignment horizontal="center" vertical="center" wrapText="1"/>
      <protection locked="0"/>
    </xf>
    <xf numFmtId="0" fontId="6" fillId="3" borderId="32" xfId="0" applyFont="1" applyFill="1" applyBorder="1" applyAlignment="1" applyProtection="1">
      <alignment horizontal="center" vertical="center" wrapText="1"/>
      <protection locked="0"/>
    </xf>
    <xf numFmtId="0" fontId="6" fillId="3" borderId="36" xfId="0" applyFont="1" applyFill="1" applyBorder="1" applyAlignment="1" applyProtection="1">
      <alignment horizontal="center" vertical="center" wrapText="1"/>
      <protection locked="0"/>
    </xf>
    <xf numFmtId="0" fontId="6" fillId="3" borderId="34"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37" xfId="0" applyFont="1" applyFill="1" applyBorder="1" applyAlignment="1" applyProtection="1">
      <alignment horizontal="center" vertical="center" wrapText="1"/>
      <protection locked="0"/>
    </xf>
    <xf numFmtId="0" fontId="6" fillId="3" borderId="35" xfId="0" applyFont="1" applyFill="1" applyBorder="1" applyAlignment="1" applyProtection="1">
      <alignment horizontal="center" vertical="center" wrapText="1"/>
      <protection locked="0"/>
    </xf>
    <xf numFmtId="0" fontId="6" fillId="3" borderId="31" xfId="0" applyFont="1" applyFill="1" applyBorder="1" applyAlignment="1" applyProtection="1">
      <alignment horizontal="center" vertical="center" wrapText="1"/>
      <protection locked="0"/>
    </xf>
    <xf numFmtId="0" fontId="6" fillId="3" borderId="38" xfId="0" applyFont="1" applyFill="1" applyBorder="1" applyAlignment="1" applyProtection="1">
      <alignment horizontal="center" vertical="center" wrapText="1"/>
      <protection locked="0"/>
    </xf>
    <xf numFmtId="0" fontId="6" fillId="3" borderId="33" xfId="0" applyFont="1" applyFill="1" applyBorder="1" applyAlignment="1" applyProtection="1">
      <alignment horizontal="left" vertical="top" wrapText="1"/>
      <protection locked="0"/>
    </xf>
    <xf numFmtId="0" fontId="6" fillId="3" borderId="32" xfId="0" applyFont="1" applyFill="1" applyBorder="1" applyAlignment="1" applyProtection="1">
      <alignment horizontal="left" vertical="top" wrapText="1"/>
      <protection locked="0"/>
    </xf>
    <xf numFmtId="0" fontId="6" fillId="3" borderId="36" xfId="0" applyFont="1" applyFill="1" applyBorder="1" applyAlignment="1" applyProtection="1">
      <alignment horizontal="left" vertical="top" wrapText="1"/>
      <protection locked="0"/>
    </xf>
    <xf numFmtId="0" fontId="6" fillId="3" borderId="34" xfId="0" applyFont="1" applyFill="1" applyBorder="1" applyAlignment="1" applyProtection="1">
      <alignment horizontal="left" vertical="top" wrapText="1"/>
      <protection locked="0"/>
    </xf>
    <xf numFmtId="0" fontId="6" fillId="3" borderId="37" xfId="0" applyFont="1" applyFill="1" applyBorder="1" applyAlignment="1" applyProtection="1">
      <alignment horizontal="left" vertical="top" wrapText="1"/>
      <protection locked="0"/>
    </xf>
    <xf numFmtId="0" fontId="6" fillId="3" borderId="35" xfId="0" applyFont="1" applyFill="1" applyBorder="1" applyAlignment="1" applyProtection="1">
      <alignment horizontal="left" vertical="top" wrapText="1"/>
      <protection locked="0"/>
    </xf>
    <xf numFmtId="0" fontId="6" fillId="3" borderId="31" xfId="0" applyFont="1" applyFill="1" applyBorder="1" applyAlignment="1" applyProtection="1">
      <alignment horizontal="left" vertical="top" wrapText="1"/>
      <protection locked="0"/>
    </xf>
    <xf numFmtId="0" fontId="6" fillId="3" borderId="38" xfId="0" applyFont="1" applyFill="1" applyBorder="1" applyAlignment="1" applyProtection="1">
      <alignment horizontal="left" vertical="top" wrapText="1"/>
      <protection locked="0"/>
    </xf>
    <xf numFmtId="0" fontId="6" fillId="3" borderId="0" xfId="0" applyFont="1" applyFill="1" applyBorder="1" applyAlignment="1" applyProtection="1">
      <alignment horizontal="center" vertical="center"/>
      <protection locked="0"/>
    </xf>
    <xf numFmtId="0" fontId="6" fillId="3" borderId="0" xfId="0" applyNumberFormat="1" applyFont="1" applyFill="1" applyAlignment="1" applyProtection="1">
      <alignment horizontal="center" vertical="center"/>
      <protection locked="0"/>
    </xf>
    <xf numFmtId="0" fontId="6" fillId="5" borderId="0" xfId="0" applyFont="1" applyFill="1" applyBorder="1" applyAlignment="1" applyProtection="1">
      <alignment horizontal="left" vertical="center"/>
      <protection locked="0"/>
    </xf>
    <xf numFmtId="0" fontId="6" fillId="5" borderId="0" xfId="0" applyFont="1" applyFill="1" applyBorder="1" applyAlignment="1" applyProtection="1">
      <alignment horizontal="center" vertical="center"/>
      <protection locked="0"/>
    </xf>
    <xf numFmtId="49" fontId="6" fillId="5" borderId="0" xfId="0" applyNumberFormat="1" applyFont="1" applyFill="1" applyBorder="1" applyAlignment="1" applyProtection="1">
      <alignment horizontal="right" vertical="center"/>
      <protection locked="0"/>
    </xf>
    <xf numFmtId="49" fontId="6" fillId="5" borderId="0" xfId="0" applyNumberFormat="1" applyFont="1" applyFill="1" applyBorder="1" applyAlignment="1" applyProtection="1">
      <alignment horizontal="left" vertical="center"/>
      <protection locked="0"/>
    </xf>
    <xf numFmtId="0" fontId="6" fillId="5" borderId="0" xfId="0" applyFont="1" applyFill="1" applyBorder="1" applyAlignment="1" applyProtection="1">
      <alignment horizontal="right" vertical="center"/>
      <protection locked="0"/>
    </xf>
    <xf numFmtId="0" fontId="6" fillId="5" borderId="0" xfId="0" applyFont="1" applyFill="1" applyBorder="1" applyAlignment="1" applyProtection="1">
      <alignment horizontal="center" vertical="center" shrinkToFit="1"/>
      <protection locked="0"/>
    </xf>
    <xf numFmtId="0" fontId="6" fillId="5" borderId="0" xfId="0" applyFont="1" applyFill="1" applyBorder="1" applyAlignment="1" applyProtection="1">
      <alignment vertical="center"/>
      <protection locked="0"/>
    </xf>
    <xf numFmtId="49" fontId="6" fillId="5" borderId="0" xfId="0" applyNumberFormat="1" applyFont="1" applyFill="1" applyBorder="1" applyAlignment="1" applyProtection="1">
      <alignment vertical="center" shrinkToFit="1"/>
      <protection locked="0"/>
    </xf>
    <xf numFmtId="0" fontId="6" fillId="5" borderId="0" xfId="0" applyFont="1" applyFill="1" applyBorder="1" applyAlignment="1" applyProtection="1">
      <alignment horizontal="right" vertical="center" shrinkToFit="1"/>
      <protection locked="0"/>
    </xf>
    <xf numFmtId="178" fontId="6" fillId="5" borderId="0" xfId="7" applyNumberFormat="1" applyFont="1" applyFill="1" applyBorder="1" applyAlignment="1" applyProtection="1">
      <alignment horizontal="right" vertical="center" shrinkToFit="1"/>
      <protection locked="0"/>
    </xf>
    <xf numFmtId="0" fontId="6" fillId="5" borderId="0" xfId="0" applyFont="1" applyFill="1" applyBorder="1" applyAlignment="1" applyProtection="1">
      <alignment horizontal="left" vertical="center" shrinkToFit="1"/>
      <protection locked="0"/>
    </xf>
    <xf numFmtId="0" fontId="6" fillId="5" borderId="31" xfId="0" applyFont="1" applyFill="1" applyBorder="1" applyAlignment="1" applyProtection="1">
      <alignment horizontal="left" vertical="center" shrinkToFit="1"/>
      <protection locked="0"/>
    </xf>
    <xf numFmtId="0" fontId="6" fillId="0" borderId="15"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23" fillId="0" borderId="15" xfId="0" applyFont="1" applyBorder="1" applyAlignment="1" applyProtection="1">
      <alignment horizontal="center" vertical="center"/>
      <protection locked="0"/>
    </xf>
    <xf numFmtId="0" fontId="23" fillId="0" borderId="5" xfId="0" applyFont="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0" fontId="19" fillId="0" borderId="0" xfId="0" applyFont="1" applyBorder="1" applyAlignment="1">
      <alignment horizontal="center" vertical="center" shrinkToFit="1"/>
    </xf>
    <xf numFmtId="0" fontId="0" fillId="0" borderId="0" xfId="0" applyFont="1" applyBorder="1" applyAlignment="1">
      <alignment horizontal="center" vertical="center" shrinkToFit="1"/>
    </xf>
    <xf numFmtId="0" fontId="6" fillId="0" borderId="17"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49" fontId="6" fillId="3" borderId="31" xfId="0" applyNumberFormat="1" applyFont="1" applyFill="1" applyBorder="1" applyAlignment="1" applyProtection="1">
      <alignment horizontal="left" vertical="center" shrinkToFit="1"/>
      <protection locked="0"/>
    </xf>
    <xf numFmtId="49" fontId="6" fillId="5" borderId="0" xfId="0" applyNumberFormat="1" applyFont="1" applyFill="1" applyBorder="1" applyAlignment="1" applyProtection="1">
      <alignment horizontal="left" vertical="center" shrinkToFit="1"/>
      <protection locked="0"/>
    </xf>
    <xf numFmtId="0" fontId="6" fillId="0" borderId="32" xfId="0" applyFont="1" applyBorder="1" applyAlignment="1" applyProtection="1">
      <alignment vertical="center"/>
      <protection locked="0"/>
    </xf>
    <xf numFmtId="177" fontId="0" fillId="0" borderId="0" xfId="0" applyNumberFormat="1" applyFont="1" applyAlignment="1">
      <alignment vertical="center"/>
    </xf>
    <xf numFmtId="0" fontId="0" fillId="0" borderId="0" xfId="0" applyFont="1" applyFill="1" applyAlignment="1">
      <alignment vertical="center"/>
    </xf>
    <xf numFmtId="0" fontId="6" fillId="0" borderId="31" xfId="0" applyFont="1" applyBorder="1" applyAlignment="1" applyProtection="1">
      <alignment horizontal="left" vertical="center"/>
      <protection locked="0"/>
    </xf>
    <xf numFmtId="0" fontId="6" fillId="3" borderId="31" xfId="0" applyFont="1" applyFill="1" applyBorder="1" applyAlignment="1" applyProtection="1">
      <alignment horizontal="right" vertical="center" shrinkToFit="1"/>
      <protection locked="0"/>
    </xf>
    <xf numFmtId="0" fontId="6" fillId="0" borderId="13" xfId="0" applyFont="1" applyBorder="1" applyAlignment="1" applyProtection="1">
      <alignment vertical="center"/>
      <protection locked="0"/>
    </xf>
    <xf numFmtId="177" fontId="6" fillId="6" borderId="13" xfId="0" applyNumberFormat="1" applyFont="1" applyFill="1" applyBorder="1" applyAlignment="1" applyProtection="1">
      <alignment horizontal="right" vertical="center" shrinkToFit="1"/>
    </xf>
    <xf numFmtId="0" fontId="16" fillId="0" borderId="0" xfId="0" applyFont="1" applyBorder="1" applyAlignment="1" applyProtection="1">
      <alignment horizontal="center" vertical="center"/>
      <protection locked="0"/>
    </xf>
    <xf numFmtId="0" fontId="6" fillId="0" borderId="0" xfId="0" applyFont="1" applyBorder="1" applyAlignment="1" applyProtection="1">
      <alignment vertical="top" wrapText="1"/>
      <protection locked="0"/>
    </xf>
    <xf numFmtId="0" fontId="21" fillId="0" borderId="0" xfId="0" applyNumberFormat="1" applyFont="1" applyFill="1" applyBorder="1" applyAlignment="1">
      <alignment horizontal="left" vertical="center"/>
    </xf>
    <xf numFmtId="177" fontId="37" fillId="0" borderId="0" xfId="0" applyNumberFormat="1" applyFont="1" applyBorder="1" applyAlignment="1" applyProtection="1">
      <alignment horizontal="center" vertical="center"/>
      <protection locked="0"/>
    </xf>
    <xf numFmtId="0" fontId="38" fillId="0" borderId="0" xfId="0" applyNumberFormat="1" applyFont="1" applyBorder="1" applyAlignment="1" applyProtection="1">
      <alignment horizontal="center" vertical="center"/>
      <protection locked="0"/>
    </xf>
    <xf numFmtId="177" fontId="21" fillId="0" borderId="46" xfId="0" applyNumberFormat="1" applyFont="1" applyFill="1" applyBorder="1" applyAlignment="1">
      <alignment horizontal="center" vertical="center"/>
    </xf>
    <xf numFmtId="177" fontId="21" fillId="0" borderId="32" xfId="0" applyNumberFormat="1" applyFont="1" applyFill="1" applyBorder="1" applyAlignment="1">
      <alignment horizontal="center" vertical="center"/>
    </xf>
    <xf numFmtId="177" fontId="21" fillId="0" borderId="16" xfId="0" applyNumberFormat="1" applyFont="1" applyFill="1" applyBorder="1" applyAlignment="1">
      <alignment horizontal="center" vertical="center"/>
    </xf>
    <xf numFmtId="177" fontId="21" fillId="0" borderId="0" xfId="0" applyNumberFormat="1" applyFont="1" applyFill="1" applyBorder="1" applyAlignment="1">
      <alignment horizontal="center" vertical="center"/>
    </xf>
    <xf numFmtId="177" fontId="21" fillId="0" borderId="47" xfId="0" applyNumberFormat="1" applyFont="1" applyFill="1" applyBorder="1" applyAlignment="1">
      <alignment horizontal="center" vertical="center"/>
    </xf>
    <xf numFmtId="177" fontId="21" fillId="0" borderId="31" xfId="0" applyNumberFormat="1" applyFont="1" applyFill="1" applyBorder="1" applyAlignment="1">
      <alignment horizontal="center" vertical="center"/>
    </xf>
    <xf numFmtId="0" fontId="21" fillId="0" borderId="32" xfId="0" applyNumberFormat="1" applyFont="1" applyFill="1" applyBorder="1" applyAlignment="1">
      <alignment horizontal="center" vertical="center"/>
    </xf>
    <xf numFmtId="0" fontId="21" fillId="0" borderId="0" xfId="0" applyNumberFormat="1" applyFont="1" applyFill="1" applyBorder="1" applyAlignment="1">
      <alignment horizontal="center" vertical="center"/>
    </xf>
    <xf numFmtId="0" fontId="21" fillId="0" borderId="31" xfId="0" applyNumberFormat="1" applyFont="1" applyFill="1" applyBorder="1" applyAlignment="1">
      <alignment horizontal="center" vertical="center"/>
    </xf>
    <xf numFmtId="177" fontId="21" fillId="0" borderId="40" xfId="0" applyNumberFormat="1" applyFont="1" applyFill="1" applyBorder="1" applyAlignment="1">
      <alignment horizontal="center" vertical="center"/>
    </xf>
    <xf numFmtId="177" fontId="21" fillId="0" borderId="9" xfId="0" applyNumberFormat="1" applyFont="1" applyFill="1" applyBorder="1" applyAlignment="1">
      <alignment horizontal="center" vertical="center"/>
    </xf>
    <xf numFmtId="177" fontId="21" fillId="0" borderId="41" xfId="0" applyNumberFormat="1" applyFont="1" applyFill="1" applyBorder="1" applyAlignment="1">
      <alignment horizontal="center" vertical="center"/>
    </xf>
    <xf numFmtId="177" fontId="36" fillId="0" borderId="34" xfId="0" applyNumberFormat="1" applyFont="1" applyBorder="1" applyAlignment="1" applyProtection="1">
      <alignment horizontal="left" vertical="top" wrapText="1"/>
      <protection locked="0"/>
    </xf>
    <xf numFmtId="177" fontId="36" fillId="0" borderId="0" xfId="0" applyNumberFormat="1" applyFont="1" applyAlignment="1" applyProtection="1">
      <alignment horizontal="left" vertical="top" wrapText="1"/>
      <protection locked="0"/>
    </xf>
    <xf numFmtId="177" fontId="36" fillId="0" borderId="37" xfId="0" applyNumberFormat="1" applyFont="1" applyBorder="1" applyAlignment="1" applyProtection="1">
      <alignment horizontal="left" vertical="top" wrapText="1"/>
      <protection locked="0"/>
    </xf>
    <xf numFmtId="177" fontId="21" fillId="0" borderId="34" xfId="0" applyNumberFormat="1" applyFont="1" applyBorder="1" applyAlignment="1" applyProtection="1">
      <alignment horizontal="center" vertical="center"/>
      <protection locked="0"/>
    </xf>
    <xf numFmtId="177" fontId="21" fillId="0" borderId="0" xfId="0" applyNumberFormat="1" applyFont="1" applyAlignment="1" applyProtection="1">
      <alignment horizontal="center" vertical="center"/>
      <protection locked="0"/>
    </xf>
    <xf numFmtId="177" fontId="21" fillId="0" borderId="37" xfId="0" applyNumberFormat="1" applyFont="1" applyBorder="1" applyAlignment="1" applyProtection="1">
      <alignment horizontal="center" vertical="center"/>
      <protection locked="0"/>
    </xf>
    <xf numFmtId="177" fontId="21" fillId="0" borderId="35" xfId="0" applyNumberFormat="1" applyFont="1" applyBorder="1" applyAlignment="1" applyProtection="1">
      <alignment horizontal="center" vertical="center"/>
      <protection locked="0"/>
    </xf>
    <xf numFmtId="177" fontId="21" fillId="0" borderId="31" xfId="0" applyNumberFormat="1" applyFont="1" applyBorder="1" applyAlignment="1" applyProtection="1">
      <alignment horizontal="center" vertical="center"/>
      <protection locked="0"/>
    </xf>
    <xf numFmtId="177" fontId="21" fillId="0" borderId="38" xfId="0" applyNumberFormat="1" applyFont="1" applyBorder="1" applyAlignment="1" applyProtection="1">
      <alignment horizontal="center" vertical="center"/>
      <protection locked="0"/>
    </xf>
    <xf numFmtId="177" fontId="21" fillId="0" borderId="0" xfId="0" applyNumberFormat="1" applyFont="1" applyFill="1" applyBorder="1" applyAlignment="1">
      <alignment horizontal="left" vertical="top"/>
    </xf>
    <xf numFmtId="177" fontId="21" fillId="0" borderId="31" xfId="0" applyNumberFormat="1" applyFont="1" applyFill="1" applyBorder="1" applyAlignment="1">
      <alignment horizontal="left" vertical="top"/>
    </xf>
    <xf numFmtId="177" fontId="21" fillId="0" borderId="0" xfId="0" applyNumberFormat="1" applyFont="1" applyFill="1" applyBorder="1" applyAlignment="1">
      <alignment horizontal="left" vertical="center"/>
    </xf>
    <xf numFmtId="177" fontId="21" fillId="0" borderId="0" xfId="0" applyNumberFormat="1" applyFont="1" applyFill="1" applyBorder="1" applyAlignment="1">
      <alignment horizontal="right" vertical="center"/>
    </xf>
    <xf numFmtId="0" fontId="21" fillId="0" borderId="0" xfId="0" applyNumberFormat="1" applyFont="1" applyFill="1" applyBorder="1" applyAlignment="1">
      <alignment horizontal="right" vertical="center"/>
    </xf>
    <xf numFmtId="177" fontId="21" fillId="0" borderId="0" xfId="0" applyNumberFormat="1" applyFont="1" applyFill="1" applyBorder="1" applyAlignment="1">
      <alignment horizontal="center" vertical="center" shrinkToFit="1"/>
    </xf>
    <xf numFmtId="177" fontId="21" fillId="0" borderId="0" xfId="7" applyNumberFormat="1" applyFont="1" applyFill="1" applyBorder="1" applyAlignment="1">
      <alignment horizontal="right" vertical="center" shrinkToFit="1"/>
    </xf>
    <xf numFmtId="177" fontId="35" fillId="0" borderId="34" xfId="0" applyNumberFormat="1" applyFont="1" applyBorder="1" applyAlignment="1" applyProtection="1">
      <alignment horizontal="center" vertical="center"/>
      <protection locked="0"/>
    </xf>
    <xf numFmtId="177" fontId="35" fillId="0" borderId="0" xfId="0" applyNumberFormat="1" applyFont="1" applyAlignment="1" applyProtection="1">
      <alignment horizontal="center" vertical="center"/>
      <protection locked="0"/>
    </xf>
    <xf numFmtId="177" fontId="35" fillId="0" borderId="37" xfId="0" applyNumberFormat="1" applyFont="1" applyBorder="1" applyAlignment="1" applyProtection="1">
      <alignment horizontal="center" vertical="center"/>
      <protection locked="0"/>
    </xf>
    <xf numFmtId="0" fontId="21" fillId="0" borderId="48" xfId="0" applyNumberFormat="1" applyFont="1" applyFill="1" applyBorder="1" applyAlignment="1">
      <alignment horizontal="center" vertical="center"/>
    </xf>
    <xf numFmtId="0" fontId="21" fillId="0" borderId="49" xfId="0" applyNumberFormat="1" applyFont="1" applyFill="1" applyBorder="1" applyAlignment="1">
      <alignment horizontal="center" vertical="center"/>
    </xf>
    <xf numFmtId="0" fontId="21" fillId="0" borderId="42" xfId="0" applyNumberFormat="1" applyFont="1" applyFill="1" applyBorder="1" applyAlignment="1">
      <alignment horizontal="center" vertical="center"/>
    </xf>
    <xf numFmtId="0" fontId="32" fillId="0" borderId="0" xfId="0" applyNumberFormat="1" applyFont="1" applyFill="1" applyBorder="1" applyAlignment="1">
      <alignment horizontal="center" vertical="center"/>
    </xf>
    <xf numFmtId="177" fontId="21" fillId="0" borderId="0" xfId="0" applyNumberFormat="1" applyFont="1" applyFill="1" applyBorder="1" applyAlignment="1">
      <alignment horizontal="right" vertical="top" wrapText="1"/>
    </xf>
    <xf numFmtId="177" fontId="21" fillId="3" borderId="0" xfId="0" applyNumberFormat="1" applyFont="1" applyFill="1" applyBorder="1" applyAlignment="1" applyProtection="1">
      <alignment horizontal="left" vertical="center"/>
      <protection locked="0"/>
    </xf>
    <xf numFmtId="0" fontId="32" fillId="0" borderId="0" xfId="0" applyNumberFormat="1" applyFont="1" applyFill="1" applyBorder="1" applyAlignment="1">
      <alignment vertical="center"/>
    </xf>
    <xf numFmtId="0" fontId="2" fillId="0" borderId="0" xfId="0" applyNumberFormat="1" applyFont="1">
      <alignment vertical="center"/>
    </xf>
    <xf numFmtId="177" fontId="35" fillId="0" borderId="33" xfId="0" applyNumberFormat="1" applyFont="1" applyBorder="1" applyAlignment="1" applyProtection="1">
      <alignment horizontal="center" vertical="center"/>
      <protection locked="0"/>
    </xf>
    <xf numFmtId="177" fontId="35" fillId="0" borderId="32" xfId="0" applyNumberFormat="1" applyFont="1" applyBorder="1" applyAlignment="1" applyProtection="1">
      <alignment horizontal="center" vertical="center"/>
      <protection locked="0"/>
    </xf>
    <xf numFmtId="177" fontId="35" fillId="0" borderId="36" xfId="0" applyNumberFormat="1" applyFont="1" applyBorder="1" applyAlignment="1" applyProtection="1">
      <alignment horizontal="center" vertical="center"/>
      <protection locked="0"/>
    </xf>
    <xf numFmtId="177" fontId="21" fillId="0" borderId="0" xfId="0" applyNumberFormat="1" applyFont="1" applyFill="1" applyBorder="1" applyAlignment="1">
      <alignment horizontal="left" vertical="center" shrinkToFit="1"/>
    </xf>
    <xf numFmtId="177" fontId="21" fillId="0" borderId="31" xfId="0" applyNumberFormat="1" applyFont="1" applyFill="1" applyBorder="1" applyAlignment="1">
      <alignment horizontal="left" vertical="center" shrinkToFit="1"/>
    </xf>
    <xf numFmtId="0" fontId="33" fillId="0" borderId="0" xfId="0" applyNumberFormat="1" applyFont="1" applyFill="1" applyAlignment="1">
      <alignment horizontal="center" vertical="center"/>
    </xf>
    <xf numFmtId="0" fontId="2" fillId="0" borderId="0" xfId="0" applyNumberFormat="1" applyFont="1" applyAlignment="1">
      <alignment horizontal="center" vertical="center"/>
    </xf>
    <xf numFmtId="0" fontId="21" fillId="0" borderId="0" xfId="0" applyNumberFormat="1" applyFont="1" applyFill="1" applyAlignment="1">
      <alignment horizontal="center" vertical="center"/>
    </xf>
    <xf numFmtId="0" fontId="39" fillId="0" borderId="0" xfId="2" applyFont="1" applyFill="1" applyAlignment="1" applyProtection="1">
      <alignment vertical="top" wrapText="1"/>
      <protection locked="0"/>
    </xf>
    <xf numFmtId="0" fontId="40" fillId="0" borderId="50" xfId="2" applyFont="1" applyBorder="1" applyAlignment="1" applyProtection="1">
      <alignment vertical="center" wrapText="1"/>
      <protection locked="0"/>
    </xf>
    <xf numFmtId="0" fontId="43" fillId="0" borderId="62" xfId="2" applyFont="1" applyBorder="1" applyAlignment="1" applyProtection="1">
      <alignment vertical="center" wrapText="1"/>
      <protection locked="0"/>
    </xf>
    <xf numFmtId="0" fontId="43" fillId="0" borderId="51" xfId="2" applyFont="1" applyBorder="1" applyAlignment="1" applyProtection="1">
      <alignment vertical="center" wrapText="1"/>
      <protection locked="0"/>
    </xf>
    <xf numFmtId="0" fontId="43" fillId="0" borderId="37" xfId="2" applyFont="1" applyBorder="1" applyAlignment="1" applyProtection="1">
      <alignment vertical="center" wrapText="1"/>
      <protection locked="0"/>
    </xf>
    <xf numFmtId="0" fontId="43" fillId="0" borderId="52" xfId="2" applyFont="1" applyBorder="1" applyAlignment="1" applyProtection="1">
      <alignment vertical="center" wrapText="1"/>
      <protection locked="0"/>
    </xf>
    <xf numFmtId="0" fontId="43" fillId="0" borderId="63" xfId="2" applyFont="1" applyBorder="1" applyAlignment="1" applyProtection="1">
      <alignment vertical="center" wrapText="1"/>
      <protection locked="0"/>
    </xf>
    <xf numFmtId="0" fontId="39" fillId="0" borderId="14" xfId="2" applyFont="1" applyBorder="1" applyAlignment="1" applyProtection="1">
      <alignment vertical="center" wrapText="1"/>
      <protection locked="0"/>
    </xf>
    <xf numFmtId="0" fontId="1" fillId="0" borderId="70" xfId="2" applyFont="1" applyBorder="1" applyAlignment="1" applyProtection="1">
      <alignment vertical="center" wrapText="1"/>
      <protection locked="0"/>
    </xf>
    <xf numFmtId="0" fontId="40" fillId="0" borderId="53" xfId="2" applyFont="1" applyBorder="1" applyAlignment="1" applyProtection="1">
      <alignment horizontal="center" vertical="center" wrapText="1"/>
      <protection locked="0"/>
    </xf>
    <xf numFmtId="0" fontId="40" fillId="0" borderId="54" xfId="2" applyFont="1" applyBorder="1" applyAlignment="1" applyProtection="1">
      <alignment horizontal="center" vertical="center" wrapText="1"/>
      <protection locked="0"/>
    </xf>
    <xf numFmtId="0" fontId="1" fillId="0" borderId="55" xfId="2" applyFont="1" applyBorder="1" applyAlignment="1" applyProtection="1">
      <alignment horizontal="center" vertical="center" wrapText="1"/>
      <protection locked="0"/>
    </xf>
    <xf numFmtId="0" fontId="40" fillId="0" borderId="64" xfId="2" applyFont="1" applyBorder="1" applyAlignment="1" applyProtection="1">
      <alignment horizontal="center" vertical="center" wrapText="1"/>
      <protection locked="0"/>
    </xf>
    <xf numFmtId="0" fontId="40" fillId="0" borderId="71" xfId="2" applyFont="1" applyBorder="1" applyAlignment="1" applyProtection="1">
      <alignment horizontal="center" vertical="center" wrapText="1"/>
      <protection locked="0"/>
    </xf>
    <xf numFmtId="0" fontId="40" fillId="0" borderId="34" xfId="2" applyFont="1" applyBorder="1" applyAlignment="1" applyProtection="1">
      <alignment horizontal="center" vertical="center" wrapText="1"/>
      <protection locked="0"/>
    </xf>
    <xf numFmtId="0" fontId="40" fillId="0" borderId="0" xfId="2" applyFont="1" applyBorder="1" applyAlignment="1" applyProtection="1">
      <alignment horizontal="center" vertical="center" wrapText="1"/>
      <protection locked="0"/>
    </xf>
    <xf numFmtId="0" fontId="40" fillId="0" borderId="65" xfId="2" applyFont="1" applyBorder="1" applyAlignment="1" applyProtection="1">
      <alignment horizontal="center" vertical="center" wrapText="1"/>
      <protection locked="0"/>
    </xf>
    <xf numFmtId="0" fontId="40" fillId="0" borderId="72" xfId="2" applyFont="1" applyBorder="1" applyAlignment="1" applyProtection="1">
      <alignment horizontal="center" vertical="center" wrapText="1"/>
      <protection locked="0"/>
    </xf>
    <xf numFmtId="0" fontId="40" fillId="0" borderId="62" xfId="2" applyFont="1" applyBorder="1" applyAlignment="1" applyProtection="1">
      <alignment horizontal="center" vertical="center" wrapText="1"/>
      <protection locked="0"/>
    </xf>
    <xf numFmtId="0" fontId="40" fillId="0" borderId="37" xfId="2" applyFont="1" applyBorder="1" applyAlignment="1" applyProtection="1">
      <alignment horizontal="center" vertical="center" wrapText="1"/>
      <protection locked="0"/>
    </xf>
    <xf numFmtId="0" fontId="40" fillId="0" borderId="63" xfId="2" applyFont="1" applyBorder="1" applyAlignment="1" applyProtection="1">
      <alignment horizontal="center" vertical="center" wrapText="1"/>
      <protection locked="0"/>
    </xf>
    <xf numFmtId="0" fontId="40" fillId="0" borderId="80" xfId="2" applyFont="1" applyBorder="1" applyAlignment="1" applyProtection="1">
      <alignment horizontal="center" vertical="center" wrapText="1"/>
      <protection locked="0"/>
    </xf>
    <xf numFmtId="0" fontId="40" fillId="0" borderId="81" xfId="2" applyFont="1" applyBorder="1" applyAlignment="1" applyProtection="1">
      <alignment horizontal="center" vertical="center" wrapText="1"/>
      <protection locked="0"/>
    </xf>
    <xf numFmtId="0" fontId="1" fillId="0" borderId="82" xfId="2" applyFont="1" applyBorder="1" applyAlignment="1" applyProtection="1">
      <alignment horizontal="center" vertical="center" wrapText="1"/>
      <protection locked="0"/>
    </xf>
    <xf numFmtId="0" fontId="40" fillId="0" borderId="43" xfId="2" applyFont="1" applyBorder="1" applyAlignment="1" applyProtection="1">
      <alignment horizontal="center" vertical="center" wrapText="1"/>
      <protection locked="0"/>
    </xf>
    <xf numFmtId="0" fontId="1" fillId="0" borderId="70" xfId="2" applyFont="1" applyBorder="1" applyAlignment="1" applyProtection="1">
      <alignment horizontal="center" vertical="center" wrapText="1"/>
      <protection locked="0"/>
    </xf>
    <xf numFmtId="0" fontId="39" fillId="0" borderId="64" xfId="2" applyFont="1" applyBorder="1" applyAlignment="1" applyProtection="1">
      <alignment horizontal="left" vertical="top" wrapText="1"/>
      <protection locked="0"/>
    </xf>
    <xf numFmtId="0" fontId="39" fillId="0" borderId="34" xfId="2" applyFont="1" applyBorder="1" applyAlignment="1" applyProtection="1">
      <alignment horizontal="left" vertical="top" wrapText="1"/>
      <protection locked="0"/>
    </xf>
    <xf numFmtId="0" fontId="39" fillId="0" borderId="43" xfId="2" applyFont="1" applyBorder="1" applyAlignment="1" applyProtection="1">
      <alignment horizontal="left" vertical="top" wrapText="1"/>
      <protection locked="0"/>
    </xf>
    <xf numFmtId="0" fontId="39" fillId="0" borderId="44" xfId="2" applyFont="1" applyBorder="1" applyAlignment="1" applyProtection="1">
      <alignment horizontal="left" vertical="top" wrapText="1"/>
      <protection locked="0"/>
    </xf>
    <xf numFmtId="0" fontId="39" fillId="0" borderId="37" xfId="2" applyFont="1" applyBorder="1" applyAlignment="1" applyProtection="1">
      <alignment horizontal="left" vertical="center" wrapText="1"/>
      <protection locked="0"/>
    </xf>
    <xf numFmtId="0" fontId="39" fillId="0" borderId="38" xfId="2" applyFont="1" applyBorder="1" applyAlignment="1" applyProtection="1">
      <alignment horizontal="left" vertical="center" wrapText="1"/>
      <protection locked="0"/>
    </xf>
    <xf numFmtId="0" fontId="39" fillId="0" borderId="26" xfId="2" applyFont="1" applyBorder="1" applyAlignment="1" applyProtection="1">
      <alignment vertical="top" wrapText="1"/>
      <protection locked="0"/>
    </xf>
    <xf numFmtId="0" fontId="39" fillId="0" borderId="26" xfId="2" applyFont="1" applyBorder="1" applyAlignment="1" applyProtection="1">
      <alignment horizontal="left" vertical="top" wrapText="1"/>
      <protection locked="0"/>
    </xf>
    <xf numFmtId="0" fontId="39" fillId="0" borderId="66" xfId="2" applyFont="1" applyBorder="1" applyAlignment="1" applyProtection="1">
      <alignment horizontal="left" vertical="top" wrapText="1"/>
      <protection locked="0"/>
    </xf>
    <xf numFmtId="0" fontId="39" fillId="0" borderId="0" xfId="2" applyFont="1" applyAlignment="1" applyProtection="1">
      <alignment horizontal="left" vertical="top" wrapText="1"/>
      <protection locked="0"/>
    </xf>
    <xf numFmtId="0" fontId="39" fillId="0" borderId="68" xfId="2" applyFont="1" applyBorder="1" applyAlignment="1" applyProtection="1">
      <alignment horizontal="center" vertical="center" wrapText="1"/>
      <protection locked="0"/>
    </xf>
    <xf numFmtId="0" fontId="39" fillId="0" borderId="75" xfId="2" applyFont="1" applyBorder="1" applyAlignment="1" applyProtection="1">
      <alignment horizontal="center" vertical="center" wrapText="1"/>
      <protection locked="0"/>
    </xf>
    <xf numFmtId="0" fontId="1" fillId="0" borderId="74" xfId="2" applyFont="1" applyBorder="1" applyAlignment="1" applyProtection="1">
      <alignment horizontal="center" vertical="center" wrapText="1"/>
      <protection locked="0"/>
    </xf>
    <xf numFmtId="0" fontId="1" fillId="0" borderId="75" xfId="2" applyFont="1" applyBorder="1" applyAlignment="1" applyProtection="1">
      <alignment horizontal="center" vertical="center" wrapText="1"/>
      <protection locked="0"/>
    </xf>
    <xf numFmtId="0" fontId="39" fillId="0" borderId="0" xfId="2" applyFont="1" applyFill="1" applyBorder="1" applyAlignment="1" applyProtection="1">
      <alignment horizontal="left" vertical="top" wrapText="1"/>
      <protection locked="0"/>
    </xf>
    <xf numFmtId="0" fontId="39" fillId="0" borderId="12" xfId="2" applyFont="1" applyBorder="1" applyAlignment="1" applyProtection="1">
      <alignment horizontal="center" vertical="center" wrapText="1"/>
      <protection locked="0"/>
    </xf>
    <xf numFmtId="0" fontId="39" fillId="0" borderId="30" xfId="2" applyFont="1" applyBorder="1" applyAlignment="1" applyProtection="1">
      <alignment horizontal="center" vertical="center" wrapText="1"/>
      <protection locked="0"/>
    </xf>
    <xf numFmtId="0" fontId="1" fillId="0" borderId="13" xfId="2" applyFont="1" applyBorder="1" applyAlignment="1" applyProtection="1">
      <alignment horizontal="center" vertical="center" wrapText="1"/>
      <protection locked="0"/>
    </xf>
    <xf numFmtId="0" fontId="1" fillId="0" borderId="30" xfId="2" applyFont="1" applyBorder="1" applyAlignment="1" applyProtection="1">
      <alignment horizontal="center" vertical="center" wrapText="1"/>
      <protection locked="0"/>
    </xf>
    <xf numFmtId="0" fontId="1" fillId="0" borderId="68" xfId="2" applyFont="1" applyBorder="1" applyAlignment="1" applyProtection="1">
      <alignment horizontal="left" vertical="top" wrapText="1"/>
      <protection locked="0"/>
    </xf>
    <xf numFmtId="0" fontId="1" fillId="0" borderId="74" xfId="2" applyFont="1" applyBorder="1" applyAlignment="1" applyProtection="1">
      <alignment horizontal="left" vertical="top" wrapText="1"/>
      <protection locked="0"/>
    </xf>
    <xf numFmtId="0" fontId="1" fillId="0" borderId="75" xfId="2" applyFont="1" applyBorder="1" applyAlignment="1" applyProtection="1">
      <alignment horizontal="left" vertical="top" wrapText="1"/>
      <protection locked="0"/>
    </xf>
    <xf numFmtId="0" fontId="40" fillId="0" borderId="35" xfId="2" applyFont="1" applyBorder="1" applyAlignment="1" applyProtection="1">
      <alignment horizontal="center" vertical="center" wrapText="1"/>
      <protection locked="0"/>
    </xf>
    <xf numFmtId="0" fontId="40" fillId="0" borderId="38" xfId="2" applyFont="1" applyBorder="1" applyAlignment="1" applyProtection="1">
      <alignment horizontal="center" vertical="center" wrapText="1"/>
      <protection locked="0"/>
    </xf>
    <xf numFmtId="0" fontId="43" fillId="0" borderId="31" xfId="2" applyFont="1" applyBorder="1" applyAlignment="1" applyProtection="1">
      <alignment horizontal="center" vertical="center" wrapText="1"/>
      <protection locked="0"/>
    </xf>
    <xf numFmtId="0" fontId="43" fillId="0" borderId="38" xfId="2" applyFont="1" applyBorder="1" applyAlignment="1" applyProtection="1">
      <alignment horizontal="center" vertical="center" wrapText="1"/>
      <protection locked="0"/>
    </xf>
    <xf numFmtId="0" fontId="39" fillId="0" borderId="12" xfId="2" applyFont="1" applyBorder="1" applyAlignment="1" applyProtection="1">
      <alignment horizontal="justify" vertical="center" wrapText="1"/>
      <protection locked="0"/>
    </xf>
    <xf numFmtId="0" fontId="39" fillId="0" borderId="30" xfId="2" applyFont="1" applyBorder="1" applyAlignment="1" applyProtection="1">
      <alignment horizontal="justify" vertical="center" wrapText="1"/>
      <protection locked="0"/>
    </xf>
    <xf numFmtId="0" fontId="39" fillId="0" borderId="33" xfId="2" applyFont="1" applyBorder="1" applyAlignment="1" applyProtection="1">
      <alignment horizontal="justify" vertical="center" wrapText="1"/>
      <protection locked="0"/>
    </xf>
    <xf numFmtId="0" fontId="39" fillId="0" borderId="36" xfId="2" applyFont="1" applyBorder="1" applyAlignment="1" applyProtection="1">
      <alignment horizontal="justify" vertical="center" wrapText="1"/>
      <protection locked="0"/>
    </xf>
    <xf numFmtId="0" fontId="1" fillId="0" borderId="12" xfId="2" applyFont="1" applyBorder="1" applyAlignment="1" applyProtection="1">
      <alignment horizontal="left" vertical="top" wrapText="1"/>
      <protection locked="0"/>
    </xf>
    <xf numFmtId="0" fontId="1" fillId="0" borderId="13" xfId="2" applyFont="1" applyBorder="1" applyAlignment="1" applyProtection="1">
      <alignment horizontal="left" vertical="top" wrapText="1"/>
      <protection locked="0"/>
    </xf>
    <xf numFmtId="0" fontId="1" fillId="0" borderId="30" xfId="2" applyFont="1" applyBorder="1" applyAlignment="1" applyProtection="1">
      <alignment horizontal="left" vertical="top" wrapText="1"/>
      <protection locked="0"/>
    </xf>
    <xf numFmtId="0" fontId="39" fillId="0" borderId="12" xfId="2" applyFont="1" applyBorder="1" applyAlignment="1" applyProtection="1">
      <alignment horizontal="left" vertical="center" wrapText="1"/>
      <protection locked="0"/>
    </xf>
    <xf numFmtId="0" fontId="39" fillId="0" borderId="30" xfId="2" applyFont="1" applyBorder="1" applyAlignment="1" applyProtection="1">
      <alignment horizontal="left" vertical="center" wrapText="1"/>
      <protection locked="0"/>
    </xf>
    <xf numFmtId="0" fontId="39" fillId="0" borderId="12" xfId="2" applyFont="1" applyBorder="1" applyAlignment="1" applyProtection="1">
      <alignment vertical="center" wrapText="1"/>
      <protection locked="0"/>
    </xf>
    <xf numFmtId="0" fontId="39" fillId="0" borderId="30" xfId="2" applyFont="1" applyBorder="1" applyAlignment="1" applyProtection="1">
      <alignment vertical="center" wrapText="1"/>
      <protection locked="0"/>
    </xf>
    <xf numFmtId="0" fontId="39" fillId="7" borderId="12" xfId="2" applyFont="1" applyFill="1" applyBorder="1" applyAlignment="1" applyProtection="1">
      <alignment vertical="center" wrapText="1"/>
      <protection locked="0"/>
    </xf>
    <xf numFmtId="0" fontId="39" fillId="7" borderId="30" xfId="2" applyFont="1" applyFill="1" applyBorder="1" applyAlignment="1" applyProtection="1">
      <alignment vertical="center" wrapText="1"/>
      <protection locked="0"/>
    </xf>
    <xf numFmtId="0" fontId="39" fillId="0" borderId="12" xfId="2" applyFont="1" applyFill="1" applyBorder="1" applyAlignment="1" applyProtection="1">
      <alignment horizontal="left" vertical="center" wrapText="1"/>
    </xf>
    <xf numFmtId="0" fontId="1" fillId="0" borderId="13" xfId="2" applyFont="1" applyFill="1" applyBorder="1" applyAlignment="1" applyProtection="1">
      <alignment horizontal="left" vertical="center" wrapText="1"/>
    </xf>
    <xf numFmtId="0" fontId="1" fillId="0" borderId="30" xfId="2" applyFont="1" applyFill="1" applyBorder="1" applyAlignment="1" applyProtection="1">
      <alignment horizontal="left" vertical="center" wrapText="1"/>
    </xf>
    <xf numFmtId="0" fontId="1" fillId="0" borderId="78" xfId="2" applyFont="1" applyBorder="1" applyAlignment="1" applyProtection="1">
      <alignment vertical="center" wrapText="1"/>
      <protection locked="0"/>
    </xf>
    <xf numFmtId="0" fontId="39" fillId="0" borderId="68" xfId="2" applyFont="1" applyFill="1" applyBorder="1" applyAlignment="1" applyProtection="1">
      <alignment horizontal="left" vertical="center" wrapText="1"/>
      <protection locked="0"/>
    </xf>
    <xf numFmtId="0" fontId="1" fillId="0" borderId="74" xfId="2" applyFont="1" applyFill="1" applyBorder="1" applyAlignment="1" applyProtection="1">
      <alignment horizontal="left" vertical="center" wrapText="1"/>
      <protection locked="0"/>
    </xf>
    <xf numFmtId="0" fontId="1" fillId="0" borderId="75" xfId="2" applyFont="1" applyFill="1" applyBorder="1" applyAlignment="1" applyProtection="1">
      <alignment horizontal="left" vertical="center" wrapText="1"/>
      <protection locked="0"/>
    </xf>
    <xf numFmtId="0" fontId="39" fillId="0" borderId="68" xfId="2" applyFont="1" applyBorder="1" applyAlignment="1" applyProtection="1">
      <alignment vertical="center" wrapText="1"/>
      <protection locked="0"/>
    </xf>
    <xf numFmtId="0" fontId="1" fillId="0" borderId="79" xfId="2" applyFont="1" applyBorder="1" applyAlignment="1" applyProtection="1">
      <alignment vertical="center" wrapText="1"/>
      <protection locked="0"/>
    </xf>
    <xf numFmtId="0" fontId="40" fillId="0" borderId="67" xfId="2" applyFont="1" applyBorder="1" applyAlignment="1" applyProtection="1">
      <alignment horizontal="center" vertical="center" wrapText="1"/>
      <protection locked="0"/>
    </xf>
    <xf numFmtId="0" fontId="40" fillId="0" borderId="73" xfId="2" applyFont="1" applyBorder="1" applyAlignment="1" applyProtection="1">
      <alignment horizontal="center" vertical="center" wrapText="1"/>
      <protection locked="0"/>
    </xf>
    <xf numFmtId="0" fontId="1" fillId="0" borderId="76" xfId="2" applyFont="1" applyBorder="1" applyAlignment="1" applyProtection="1">
      <alignment horizontal="center" vertical="center" wrapText="1"/>
      <protection locked="0"/>
    </xf>
    <xf numFmtId="0" fontId="41" fillId="0" borderId="0" xfId="2" applyFont="1" applyAlignment="1" applyProtection="1">
      <alignment horizontal="center" vertical="center" wrapText="1"/>
      <protection locked="0"/>
    </xf>
    <xf numFmtId="0" fontId="40" fillId="0" borderId="67" xfId="2" applyFont="1" applyBorder="1" applyAlignment="1" applyProtection="1">
      <alignment horizontal="left" vertical="center" wrapText="1"/>
      <protection locked="0"/>
    </xf>
    <xf numFmtId="0" fontId="1" fillId="0" borderId="73" xfId="2" applyFont="1" applyBorder="1" applyAlignment="1" applyProtection="1">
      <alignment horizontal="left" vertical="center" wrapText="1"/>
      <protection locked="0"/>
    </xf>
    <xf numFmtId="0" fontId="1" fillId="0" borderId="76" xfId="2" applyFont="1" applyBorder="1" applyAlignment="1" applyProtection="1">
      <alignment horizontal="left" vertical="center" wrapText="1"/>
      <protection locked="0"/>
    </xf>
    <xf numFmtId="0" fontId="43" fillId="0" borderId="77" xfId="2" applyFont="1" applyBorder="1" applyAlignment="1" applyProtection="1">
      <alignment horizontal="center" vertical="center" wrapText="1"/>
      <protection locked="0"/>
    </xf>
    <xf numFmtId="0" fontId="39" fillId="0" borderId="26" xfId="2" applyFont="1" applyBorder="1" applyAlignment="1" applyProtection="1">
      <alignment horizontal="left" vertical="center" wrapText="1"/>
      <protection locked="0"/>
    </xf>
    <xf numFmtId="0" fontId="39" fillId="0" borderId="66" xfId="2" applyFont="1" applyBorder="1" applyAlignment="1" applyProtection="1">
      <alignment horizontal="left" vertical="center" wrapText="1"/>
      <protection locked="0"/>
    </xf>
    <xf numFmtId="0" fontId="39" fillId="0" borderId="88" xfId="2" applyFont="1" applyBorder="1" applyAlignment="1" applyProtection="1">
      <alignment horizontal="left" vertical="center" wrapText="1"/>
      <protection locked="0"/>
    </xf>
    <xf numFmtId="0" fontId="39" fillId="0" borderId="43" xfId="2" applyFont="1" applyBorder="1" applyAlignment="1" applyProtection="1">
      <alignment horizontal="left" vertical="center" wrapText="1"/>
      <protection locked="0"/>
    </xf>
    <xf numFmtId="0" fontId="39" fillId="0" borderId="44" xfId="2" applyFont="1" applyBorder="1" applyAlignment="1" applyProtection="1">
      <alignment horizontal="left" vertical="center" wrapText="1"/>
      <protection locked="0"/>
    </xf>
    <xf numFmtId="0" fontId="39" fillId="0" borderId="14" xfId="2" applyFont="1" applyBorder="1" applyAlignment="1" applyProtection="1">
      <alignment horizontal="left" vertical="center" wrapText="1"/>
      <protection locked="0"/>
    </xf>
    <xf numFmtId="0" fontId="39" fillId="0" borderId="12" xfId="2" applyFont="1" applyBorder="1" applyAlignment="1" applyProtection="1">
      <alignment horizontal="justify" vertical="top" wrapText="1"/>
      <protection locked="0"/>
    </xf>
    <xf numFmtId="0" fontId="39" fillId="0" borderId="30" xfId="2" applyFont="1" applyBorder="1" applyAlignment="1" applyProtection="1">
      <alignment horizontal="justify" vertical="top" wrapText="1"/>
      <protection locked="0"/>
    </xf>
    <xf numFmtId="0" fontId="40" fillId="0" borderId="87" xfId="2" applyFont="1" applyBorder="1" applyAlignment="1" applyProtection="1">
      <alignment vertical="center"/>
      <protection locked="0"/>
    </xf>
    <xf numFmtId="0" fontId="40" fillId="0" borderId="73" xfId="2" applyFont="1" applyBorder="1" applyAlignment="1" applyProtection="1">
      <alignment vertical="center"/>
      <protection locked="0"/>
    </xf>
    <xf numFmtId="0" fontId="40" fillId="0" borderId="12" xfId="2" applyFont="1" applyBorder="1" applyAlignment="1" applyProtection="1">
      <alignment horizontal="center" vertical="center" wrapText="1"/>
      <protection locked="0"/>
    </xf>
    <xf numFmtId="0" fontId="40" fillId="0" borderId="30" xfId="2" applyFont="1" applyBorder="1" applyAlignment="1" applyProtection="1">
      <alignment horizontal="center" vertical="center" wrapText="1"/>
      <protection locked="0"/>
    </xf>
    <xf numFmtId="0" fontId="43" fillId="0" borderId="13" xfId="2" applyFont="1" applyBorder="1" applyAlignment="1" applyProtection="1">
      <alignment horizontal="center" vertical="center" wrapText="1"/>
      <protection locked="0"/>
    </xf>
    <xf numFmtId="0" fontId="43" fillId="0" borderId="30" xfId="2" applyFont="1" applyBorder="1" applyAlignment="1" applyProtection="1">
      <alignment horizontal="center" vertical="center" wrapText="1"/>
      <protection locked="0"/>
    </xf>
    <xf numFmtId="0" fontId="39" fillId="0" borderId="12" xfId="2" applyFont="1" applyFill="1" applyBorder="1" applyAlignment="1" applyProtection="1">
      <alignment vertical="top" wrapText="1"/>
      <protection locked="0"/>
    </xf>
    <xf numFmtId="0" fontId="39" fillId="0" borderId="30" xfId="2" applyFont="1" applyFill="1" applyBorder="1" applyAlignment="1" applyProtection="1">
      <alignment vertical="top" wrapText="1"/>
      <protection locked="0"/>
    </xf>
    <xf numFmtId="0" fontId="39" fillId="0" borderId="12" xfId="2" applyFont="1" applyFill="1" applyBorder="1" applyAlignment="1" applyProtection="1">
      <alignment horizontal="left" vertical="top" wrapText="1"/>
      <protection locked="0"/>
    </xf>
    <xf numFmtId="0" fontId="39" fillId="0" borderId="30" xfId="2" applyFont="1" applyFill="1" applyBorder="1" applyAlignment="1" applyProtection="1">
      <alignment horizontal="left" vertical="top" wrapText="1"/>
      <protection locked="0"/>
    </xf>
    <xf numFmtId="0" fontId="43" fillId="0" borderId="0" xfId="2" applyFont="1" applyAlignment="1" applyProtection="1">
      <alignment horizontal="center" vertical="center" wrapText="1"/>
      <protection locked="0"/>
    </xf>
    <xf numFmtId="0" fontId="47" fillId="0" borderId="31" xfId="6" applyFont="1" applyBorder="1" applyAlignment="1">
      <alignment horizontal="center"/>
    </xf>
    <xf numFmtId="0" fontId="39" fillId="0" borderId="32" xfId="6" applyFont="1" applyBorder="1" applyAlignment="1">
      <alignment horizontal="left" vertical="top" wrapText="1"/>
    </xf>
    <xf numFmtId="0" fontId="39" fillId="0" borderId="33" xfId="6" applyFont="1" applyBorder="1" applyAlignment="1">
      <alignment horizontal="center"/>
    </xf>
    <xf numFmtId="0" fontId="39" fillId="0" borderId="32" xfId="6" applyFont="1" applyBorder="1" applyAlignment="1">
      <alignment horizontal="center"/>
    </xf>
    <xf numFmtId="0" fontId="39" fillId="0" borderId="36" xfId="6" applyFont="1" applyBorder="1" applyAlignment="1">
      <alignment horizontal="center"/>
    </xf>
    <xf numFmtId="0" fontId="39" fillId="0" borderId="34" xfId="6" applyFont="1" applyBorder="1" applyAlignment="1">
      <alignment horizontal="center"/>
    </xf>
    <xf numFmtId="0" fontId="39" fillId="0" borderId="0" xfId="6" applyFont="1" applyBorder="1" applyAlignment="1">
      <alignment horizontal="center"/>
    </xf>
    <xf numFmtId="0" fontId="39" fillId="0" borderId="37" xfId="6" applyFont="1" applyBorder="1" applyAlignment="1">
      <alignment horizontal="center"/>
    </xf>
    <xf numFmtId="0" fontId="39" fillId="0" borderId="35" xfId="6" applyFont="1" applyBorder="1" applyAlignment="1">
      <alignment horizontal="center"/>
    </xf>
    <xf numFmtId="0" fontId="39" fillId="0" borderId="31" xfId="6" applyFont="1" applyBorder="1" applyAlignment="1">
      <alignment horizontal="center"/>
    </xf>
    <xf numFmtId="0" fontId="39" fillId="0" borderId="38" xfId="6" applyFont="1" applyBorder="1" applyAlignment="1">
      <alignment horizontal="center"/>
    </xf>
    <xf numFmtId="0" fontId="48" fillId="0" borderId="91" xfId="5" applyFont="1" applyBorder="1" applyAlignment="1" applyProtection="1">
      <alignment horizontal="left" vertical="center" wrapText="1"/>
      <protection locked="0"/>
    </xf>
    <xf numFmtId="0" fontId="48" fillId="0" borderId="94" xfId="5" applyFont="1" applyBorder="1" applyAlignment="1" applyProtection="1">
      <alignment horizontal="left" vertical="center" wrapText="1"/>
      <protection locked="0"/>
    </xf>
    <xf numFmtId="0" fontId="48" fillId="0" borderId="92" xfId="5" applyFont="1" applyBorder="1" applyAlignment="1" applyProtection="1">
      <alignment horizontal="left" vertical="center" wrapText="1"/>
      <protection locked="0"/>
    </xf>
    <xf numFmtId="0" fontId="48" fillId="0" borderId="95" xfId="5" applyFont="1" applyBorder="1" applyAlignment="1" applyProtection="1">
      <alignment horizontal="left" vertical="center" wrapText="1"/>
      <protection locked="0"/>
    </xf>
    <xf numFmtId="0" fontId="48" fillId="0" borderId="33" xfId="5" applyFont="1" applyBorder="1" applyAlignment="1">
      <alignment horizontal="center" vertical="center" wrapText="1"/>
    </xf>
    <xf numFmtId="0" fontId="48" fillId="0" borderId="36" xfId="5" applyFont="1" applyBorder="1" applyAlignment="1">
      <alignment horizontal="center" vertical="center" wrapText="1"/>
    </xf>
    <xf numFmtId="0" fontId="48" fillId="0" borderId="34" xfId="5" applyFont="1" applyBorder="1" applyAlignment="1">
      <alignment horizontal="center" vertical="center" wrapText="1"/>
    </xf>
    <xf numFmtId="0" fontId="48" fillId="0" borderId="37" xfId="5" applyFont="1" applyBorder="1" applyAlignment="1">
      <alignment horizontal="center" vertical="center" wrapText="1"/>
    </xf>
    <xf numFmtId="0" fontId="48" fillId="0" borderId="35" xfId="5" applyFont="1" applyBorder="1" applyAlignment="1">
      <alignment horizontal="center" vertical="center" wrapText="1"/>
    </xf>
    <xf numFmtId="0" fontId="48" fillId="0" borderId="38" xfId="5" applyFont="1" applyBorder="1" applyAlignment="1">
      <alignment horizontal="center" vertical="center" wrapText="1"/>
    </xf>
    <xf numFmtId="0" fontId="48" fillId="0" borderId="32" xfId="5" applyFont="1" applyBorder="1" applyAlignment="1">
      <alignment horizontal="center" vertical="center" wrapText="1"/>
    </xf>
    <xf numFmtId="0" fontId="48" fillId="0" borderId="0" xfId="5" applyFont="1" applyAlignment="1">
      <alignment horizontal="center" vertical="center" wrapText="1"/>
    </xf>
    <xf numFmtId="0" fontId="48" fillId="0" borderId="31" xfId="5" applyFont="1" applyBorder="1" applyAlignment="1">
      <alignment horizontal="center" vertical="center" wrapText="1"/>
    </xf>
    <xf numFmtId="0" fontId="47" fillId="0" borderId="12" xfId="5" applyFont="1" applyBorder="1" applyAlignment="1" applyProtection="1">
      <alignment horizontal="center" vertical="center" wrapText="1"/>
      <protection locked="0"/>
    </xf>
    <xf numFmtId="0" fontId="47" fillId="0" borderId="30" xfId="5" applyFont="1" applyBorder="1" applyAlignment="1" applyProtection="1">
      <alignment horizontal="center" vertical="center" wrapText="1"/>
      <protection locked="0"/>
    </xf>
    <xf numFmtId="0" fontId="48" fillId="0" borderId="90" xfId="5" applyFont="1" applyBorder="1" applyAlignment="1">
      <alignment horizontal="left" vertical="center" wrapText="1"/>
    </xf>
    <xf numFmtId="0" fontId="48" fillId="0" borderId="93" xfId="5" applyFont="1" applyBorder="1" applyAlignment="1">
      <alignment horizontal="left" vertical="center" wrapText="1"/>
    </xf>
    <xf numFmtId="0" fontId="47" fillId="0" borderId="91" xfId="5" applyFont="1" applyBorder="1" applyAlignment="1" applyProtection="1">
      <alignment horizontal="left" vertical="center" wrapText="1"/>
      <protection locked="0"/>
    </xf>
    <xf numFmtId="0" fontId="47" fillId="0" borderId="94" xfId="5" applyFont="1" applyBorder="1" applyAlignment="1" applyProtection="1">
      <alignment horizontal="left" vertical="center" wrapText="1"/>
      <protection locked="0"/>
    </xf>
    <xf numFmtId="0" fontId="48" fillId="0" borderId="26" xfId="5" applyFont="1" applyBorder="1" applyAlignment="1">
      <alignment horizontal="center" vertical="center" wrapText="1"/>
    </xf>
    <xf numFmtId="0" fontId="41" fillId="0" borderId="0" xfId="5" applyFont="1" applyBorder="1" applyAlignment="1">
      <alignment horizontal="center" vertical="center"/>
    </xf>
    <xf numFmtId="0" fontId="47" fillId="0" borderId="43" xfId="5" applyFont="1" applyBorder="1" applyAlignment="1" applyProtection="1">
      <alignment horizontal="center" vertical="center" wrapText="1"/>
      <protection locked="0"/>
    </xf>
    <xf numFmtId="0" fontId="47" fillId="0" borderId="44" xfId="5" applyFont="1" applyBorder="1" applyAlignment="1" applyProtection="1">
      <alignment horizontal="center" vertical="center" wrapText="1"/>
      <protection locked="0"/>
    </xf>
    <xf numFmtId="0" fontId="48" fillId="0" borderId="32" xfId="5" applyFont="1" applyBorder="1" applyAlignment="1">
      <alignment horizontal="left" vertical="center" wrapText="1"/>
    </xf>
    <xf numFmtId="0" fontId="48" fillId="0" borderId="0" xfId="5" applyFont="1" applyBorder="1" applyAlignment="1">
      <alignment horizontal="left" vertical="top" wrapText="1"/>
    </xf>
    <xf numFmtId="0" fontId="48" fillId="0" borderId="0" xfId="5" applyFont="1" applyAlignment="1">
      <alignment vertical="top" wrapText="1"/>
    </xf>
    <xf numFmtId="49" fontId="6" fillId="5" borderId="0" xfId="0" applyNumberFormat="1" applyFont="1" applyFill="1" applyAlignment="1" applyProtection="1">
      <alignment horizontal="left" vertical="center" shrinkToFit="1"/>
      <protection locked="0"/>
    </xf>
    <xf numFmtId="0" fontId="6" fillId="5" borderId="0" xfId="0" applyFont="1" applyFill="1" applyAlignment="1" applyProtection="1">
      <alignment horizontal="left" vertical="center" shrinkToFit="1"/>
      <protection locked="0"/>
    </xf>
    <xf numFmtId="49" fontId="6" fillId="5" borderId="0" xfId="0" applyNumberFormat="1" applyFont="1" applyFill="1" applyAlignment="1" applyProtection="1">
      <alignment horizontal="right" vertical="center" shrinkToFit="1"/>
      <protection locked="0"/>
    </xf>
    <xf numFmtId="0" fontId="6" fillId="5" borderId="0" xfId="0" applyFont="1" applyFill="1" applyAlignment="1" applyProtection="1">
      <alignment horizontal="center" vertical="center" shrinkToFit="1"/>
      <protection locked="0"/>
    </xf>
    <xf numFmtId="0" fontId="6" fillId="0" borderId="0" xfId="0" applyFont="1" applyProtection="1">
      <alignment vertical="center"/>
      <protection locked="0"/>
    </xf>
    <xf numFmtId="0" fontId="22"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49" fontId="6" fillId="3" borderId="0" xfId="0" applyNumberFormat="1" applyFont="1" applyFill="1" applyAlignment="1" applyProtection="1">
      <alignment horizontal="left" vertical="center" shrinkToFit="1"/>
      <protection locked="0"/>
    </xf>
  </cellXfs>
  <cellStyles count="8">
    <cellStyle name="桁区切り" xfId="7" builtinId="6"/>
    <cellStyle name="桁区切り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 name="標準_写真" xfId="5" xr:uid="{00000000-0005-0000-0000-000005000000}"/>
    <cellStyle name="標準_図面" xfId="6" xr:uid="{00000000-0005-0000-0000-000006000000}"/>
  </cellStyles>
  <dxfs count="14">
    <dxf>
      <font>
        <b/>
        <i val="0"/>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19</xdr:row>
      <xdr:rowOff>189865</xdr:rowOff>
    </xdr:from>
    <xdr:to>
      <xdr:col>11</xdr:col>
      <xdr:colOff>19050</xdr:colOff>
      <xdr:row>36</xdr:row>
      <xdr:rowOff>26035</xdr:rowOff>
    </xdr:to>
    <xdr:pic>
      <xdr:nvPicPr>
        <xdr:cNvPr id="7" name="図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133350" y="4726940"/>
          <a:ext cx="1971675" cy="2807970"/>
        </a:xfrm>
        <a:prstGeom prst="rect">
          <a:avLst/>
        </a:prstGeom>
        <a:noFill/>
        <a:ln w="3175" cmpd="sng">
          <a:solidFill>
            <a:schemeClr val="tx1"/>
          </a:solidFill>
        </a:ln>
      </xdr:spPr>
    </xdr:pic>
    <xdr:clientData/>
  </xdr:twoCellAnchor>
  <xdr:oneCellAnchor>
    <xdr:from>
      <xdr:col>35</xdr:col>
      <xdr:colOff>152400</xdr:colOff>
      <xdr:row>4</xdr:row>
      <xdr:rowOff>169545</xdr:rowOff>
    </xdr:from>
    <xdr:ext cx="4281170" cy="983615"/>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686550" y="1045845"/>
          <a:ext cx="4281170" cy="983615"/>
        </a:xfrm>
        <a:prstGeom prst="rect">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108000" tIns="108000" rIns="108000" bIns="108000" rtlCol="0" anchor="ctr" upright="1">
          <a:spAutoFit/>
        </a:bodyPr>
        <a:lstStyle/>
        <a:p>
          <a:pPr algn="l" rtl="0">
            <a:lnSpc>
              <a:spcPts val="2000"/>
            </a:lnSpc>
          </a:pPr>
          <a:r>
            <a:rPr kumimoji="1" lang="ja-JP" altLang="en-US" sz="1800" b="0" i="0" u="none" strike="noStrike" baseline="0">
              <a:solidFill>
                <a:srgbClr val="FF0000"/>
              </a:solidFill>
              <a:latin typeface="HGSｺﾞｼｯｸE"/>
              <a:ea typeface="HGSｺﾞｼｯｸE"/>
            </a:rPr>
            <a:t>「定期検査報告書」シートに入力した内容が自動で入力されるため、原則として直接入力は不要です。</a:t>
          </a:r>
        </a:p>
      </xdr:txBody>
    </xdr:sp>
    <xdr:clientData/>
  </xdr:oneCellAnchor>
  <xdr:twoCellAnchor>
    <xdr:from>
      <xdr:col>11</xdr:col>
      <xdr:colOff>111125</xdr:colOff>
      <xdr:row>14</xdr:row>
      <xdr:rowOff>101600</xdr:rowOff>
    </xdr:from>
    <xdr:to>
      <xdr:col>34</xdr:col>
      <xdr:colOff>123825</xdr:colOff>
      <xdr:row>40</xdr:row>
      <xdr:rowOff>17780</xdr:rowOff>
    </xdr:to>
    <xdr:sp macro="" textlink="">
      <xdr:nvSpPr>
        <xdr:cNvPr id="4" name="四角形 3">
          <a:extLst>
            <a:ext uri="{FF2B5EF4-FFF2-40B4-BE49-F238E27FC236}">
              <a16:creationId xmlns:a16="http://schemas.microsoft.com/office/drawing/2014/main" id="{00000000-0008-0000-0200-000004000000}"/>
            </a:ext>
          </a:extLst>
        </xdr:cNvPr>
        <xdr:cNvSpPr/>
      </xdr:nvSpPr>
      <xdr:spPr>
        <a:xfrm>
          <a:off x="2197100" y="3863975"/>
          <a:ext cx="4337050" cy="4335780"/>
        </a:xfrm>
        <a:prstGeom prst="rect">
          <a:avLst/>
        </a:prstGeom>
        <a:noFill/>
        <a:ln w="12700" cap="flat" cmpd="sng">
          <a:solidFill>
            <a:sysClr val="windowText" lastClr="000000"/>
          </a:solidFill>
          <a:prstDash val="solid"/>
          <a:round/>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 tIns="0" rIns="0" bIns="0"/>
        <a:lstStyle/>
        <a:p>
          <a:endParaRPr kumimoji="1" lang="ja-JP" altLang="en-US"/>
        </a:p>
      </xdr:txBody>
    </xdr:sp>
    <xdr:clientData/>
  </xdr:twoCellAnchor>
  <xdr:twoCellAnchor>
    <xdr:from>
      <xdr:col>10</xdr:col>
      <xdr:colOff>62230</xdr:colOff>
      <xdr:row>27</xdr:row>
      <xdr:rowOff>134620</xdr:rowOff>
    </xdr:from>
    <xdr:to>
      <xdr:col>11</xdr:col>
      <xdr:colOff>99060</xdr:colOff>
      <xdr:row>27</xdr:row>
      <xdr:rowOff>134620</xdr:rowOff>
    </xdr:to>
    <xdr:sp macro="" textlink="">
      <xdr:nvSpPr>
        <xdr:cNvPr id="5" name="直線 4">
          <a:extLst>
            <a:ext uri="{FF2B5EF4-FFF2-40B4-BE49-F238E27FC236}">
              <a16:creationId xmlns:a16="http://schemas.microsoft.com/office/drawing/2014/main" id="{00000000-0008-0000-0200-000005000000}"/>
            </a:ext>
          </a:extLst>
        </xdr:cNvPr>
        <xdr:cNvSpPr/>
      </xdr:nvSpPr>
      <xdr:spPr>
        <a:xfrm>
          <a:off x="1957705" y="6017895"/>
          <a:ext cx="227330" cy="0"/>
        </a:xfrm>
        <a:prstGeom prst="line">
          <a:avLst/>
        </a:prstGeom>
        <a:noFill/>
        <a:ln w="12700" cap="flat" cmpd="sng" algn="ctr">
          <a:solidFill>
            <a:srgbClr val="000000"/>
          </a:solidFill>
          <a:prstDash val="solid"/>
          <a:roun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sp>
    <xdr:clientData/>
  </xdr:twoCellAnchor>
  <xdr:twoCellAnchor>
    <xdr:from>
      <xdr:col>1</xdr:col>
      <xdr:colOff>62230</xdr:colOff>
      <xdr:row>27</xdr:row>
      <xdr:rowOff>88900</xdr:rowOff>
    </xdr:from>
    <xdr:to>
      <xdr:col>10</xdr:col>
      <xdr:colOff>57150</xdr:colOff>
      <xdr:row>27</xdr:row>
      <xdr:rowOff>189230</xdr:rowOff>
    </xdr:to>
    <xdr:sp macro="" textlink="">
      <xdr:nvSpPr>
        <xdr:cNvPr id="6" name="図形 5">
          <a:extLst>
            <a:ext uri="{FF2B5EF4-FFF2-40B4-BE49-F238E27FC236}">
              <a16:creationId xmlns:a16="http://schemas.microsoft.com/office/drawing/2014/main" id="{00000000-0008-0000-0200-000006000000}"/>
            </a:ext>
          </a:extLst>
        </xdr:cNvPr>
        <xdr:cNvSpPr/>
      </xdr:nvSpPr>
      <xdr:spPr>
        <a:xfrm>
          <a:off x="252730" y="5972175"/>
          <a:ext cx="1699895" cy="100330"/>
        </a:xfrm>
        <a:prstGeom prst="roundRect">
          <a:avLst/>
        </a:prstGeom>
        <a:noFill/>
        <a:ln w="12700" cap="flat" cmpd="sng">
          <a:solidFill>
            <a:sysClr val="windowText" lastClr="000000"/>
          </a:solidFill>
          <a:prstDash val="solid"/>
          <a:round/>
          <a:headEnd/>
          <a:tailEnd/>
        </a:ln>
        <a:effectLst/>
      </xdr:spPr>
      <xdr:style>
        <a:lnRef idx="2">
          <a:srgbClr val="000000"/>
        </a:lnRef>
        <a:fillRef idx="1">
          <a:srgbClr val="000000"/>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40</xdr:col>
      <xdr:colOff>0</xdr:colOff>
      <xdr:row>7</xdr:row>
      <xdr:rowOff>0</xdr:rowOff>
    </xdr:from>
    <xdr:ext cx="4305300" cy="1525905"/>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858000" y="1179195"/>
          <a:ext cx="4305300" cy="1525905"/>
        </a:xfrm>
        <a:prstGeom prst="rect">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108000" tIns="108000" rIns="108000" bIns="108000" rtlCol="0" anchor="ctr" upright="1">
          <a:spAutoFit/>
        </a:bodyPr>
        <a:lstStyle/>
        <a:p>
          <a:pPr algn="l" rtl="0">
            <a:lnSpc>
              <a:spcPts val="2100"/>
            </a:lnSpc>
          </a:pPr>
          <a:r>
            <a:rPr kumimoji="1" lang="ja-JP" altLang="en-US" sz="1800" b="0" i="0" u="none" strike="noStrike" baseline="0">
              <a:solidFill>
                <a:srgbClr val="FF0000"/>
              </a:solidFill>
              <a:latin typeface="HGSｺﾞｼｯｸE"/>
              <a:ea typeface="HGSｺﾞｼｯｸE"/>
            </a:rPr>
            <a:t>「定期検査報告書」シートに入力した内容が自動で入力されるため、原則として直接入力は不要です。</a:t>
          </a:r>
          <a:endParaRPr kumimoji="1" lang="en-US" altLang="ja-JP" sz="1800" b="0" i="0" u="none" strike="noStrike" baseline="0">
            <a:solidFill>
              <a:srgbClr val="FF0000"/>
            </a:solidFill>
            <a:latin typeface="HGSｺﾞｼｯｸE"/>
            <a:ea typeface="HGSｺﾞｼｯｸE"/>
          </a:endParaRPr>
        </a:p>
        <a:p>
          <a:pPr algn="l" rtl="0">
            <a:lnSpc>
              <a:spcPts val="1300"/>
            </a:lnSpc>
          </a:pPr>
          <a:endParaRPr kumimoji="1" lang="en-US" altLang="ja-JP" sz="1100" b="0" i="0" u="none" strike="noStrike" baseline="0">
            <a:solidFill>
              <a:srgbClr val="FF0000"/>
            </a:solidFill>
            <a:latin typeface="HGSｺﾞｼｯｸM"/>
            <a:ea typeface="HGSｺﾞｼｯｸM"/>
          </a:endParaRPr>
        </a:p>
        <a:p>
          <a:pPr algn="l" rtl="0">
            <a:lnSpc>
              <a:spcPts val="1300"/>
            </a:lnSpc>
          </a:pPr>
          <a:r>
            <a:rPr kumimoji="1" lang="en-US" altLang="ja-JP" sz="1100" b="0" i="0" u="none" strike="noStrike" baseline="0">
              <a:solidFill>
                <a:srgbClr val="FF0000"/>
              </a:solidFill>
              <a:latin typeface="HGSｺﾞｼｯｸM"/>
              <a:ea typeface="HGSｺﾞｼｯｸM"/>
            </a:rPr>
            <a:t>※</a:t>
          </a:r>
          <a:r>
            <a:rPr kumimoji="1" lang="ja-JP" altLang="en-US" sz="1100" b="0" i="0" u="none" strike="noStrike" baseline="0">
              <a:solidFill>
                <a:srgbClr val="FF0000"/>
              </a:solidFill>
              <a:latin typeface="HGSｺﾞｼｯｸM"/>
              <a:ea typeface="HGSｺﾞｼｯｸM"/>
            </a:rPr>
            <a:t>該当する場合は第一面</a:t>
          </a:r>
          <a:r>
            <a:rPr kumimoji="1" lang="en-US" altLang="ja-JP" sz="1100" b="0" i="0" u="none" strike="noStrike" baseline="0">
              <a:solidFill>
                <a:srgbClr val="FF0000"/>
              </a:solidFill>
              <a:latin typeface="HGSｺﾞｼｯｸM"/>
              <a:ea typeface="HGSｺﾞｼｯｸM"/>
            </a:rPr>
            <a:t>【5.</a:t>
          </a:r>
          <a:r>
            <a:rPr kumimoji="1" lang="ja-JP" altLang="en-US" sz="1100" b="0" i="0" u="none" strike="noStrike" baseline="0">
              <a:solidFill>
                <a:srgbClr val="FF0000"/>
              </a:solidFill>
              <a:latin typeface="HGSｺﾞｼｯｸM"/>
              <a:ea typeface="HGSｺﾞｼｯｸM"/>
            </a:rPr>
            <a:t>不具合の発生状況</a:t>
          </a:r>
          <a:r>
            <a:rPr kumimoji="1" lang="en-US" altLang="ja-JP" sz="1100" b="0" i="0" u="none" strike="noStrike" baseline="0">
              <a:solidFill>
                <a:srgbClr val="FF0000"/>
              </a:solidFill>
              <a:latin typeface="HGSｺﾞｼｯｸM"/>
              <a:ea typeface="HGSｺﾞｼｯｸM"/>
            </a:rPr>
            <a:t>】</a:t>
          </a:r>
          <a:r>
            <a:rPr kumimoji="1" lang="ja-JP" altLang="en-US" sz="1100" b="0" i="0" u="none" strike="noStrike" baseline="0">
              <a:solidFill>
                <a:srgbClr val="FF0000"/>
              </a:solidFill>
              <a:latin typeface="HGSｺﾞｼｯｸM"/>
              <a:ea typeface="HGSｺﾞｼｯｸM"/>
            </a:rPr>
            <a:t>の着色セル</a:t>
          </a:r>
          <a:endParaRPr kumimoji="1" lang="en-US" altLang="ja-JP" sz="1100" b="0" i="0" u="none" strike="noStrike" baseline="0">
            <a:solidFill>
              <a:srgbClr val="FF0000"/>
            </a:solidFill>
            <a:latin typeface="HGSｺﾞｼｯｸM"/>
            <a:ea typeface="HGSｺﾞｼｯｸM"/>
          </a:endParaRPr>
        </a:p>
        <a:p>
          <a:pPr algn="l" rtl="0">
            <a:lnSpc>
              <a:spcPts val="1300"/>
            </a:lnSpc>
          </a:pPr>
          <a:r>
            <a:rPr kumimoji="1" lang="ja-JP" altLang="en-US" sz="1100" b="0" i="0" u="none" strike="noStrike" baseline="0">
              <a:solidFill>
                <a:srgbClr val="FF0000"/>
              </a:solidFill>
              <a:latin typeface="HGSｺﾞｼｯｸM"/>
              <a:ea typeface="HGSｺﾞｼｯｸM"/>
            </a:rPr>
            <a:t>　のみ入力してください。</a:t>
          </a:r>
          <a:endParaRPr kumimoji="1" lang="en-US" altLang="ja-JP" sz="1100" b="0" i="0" u="none" strike="noStrike" baseline="0">
            <a:solidFill>
              <a:srgbClr val="FF0000"/>
            </a:solidFill>
            <a:latin typeface="HGSｺﾞｼｯｸM"/>
            <a:ea typeface="HGSｺﾞｼｯｸM"/>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8</xdr:col>
      <xdr:colOff>85725</xdr:colOff>
      <xdr:row>6</xdr:row>
      <xdr:rowOff>38100</xdr:rowOff>
    </xdr:from>
    <xdr:to>
      <xdr:col>14</xdr:col>
      <xdr:colOff>647700</xdr:colOff>
      <xdr:row>9</xdr:row>
      <xdr:rowOff>147955</xdr:rowOff>
    </xdr:to>
    <xdr:sp macro="" textlink="">
      <xdr:nvSpPr>
        <xdr:cNvPr id="13" name="テキスト ボックス 2">
          <a:extLst>
            <a:ext uri="{FF2B5EF4-FFF2-40B4-BE49-F238E27FC236}">
              <a16:creationId xmlns:a16="http://schemas.microsoft.com/office/drawing/2014/main" id="{00000000-0008-0000-0900-00000D000000}"/>
            </a:ext>
          </a:extLst>
        </xdr:cNvPr>
        <xdr:cNvSpPr txBox="1">
          <a:spLocks noChangeArrowheads="1"/>
        </xdr:cNvSpPr>
      </xdr:nvSpPr>
      <xdr:spPr>
        <a:xfrm>
          <a:off x="10525125" y="1030605"/>
          <a:ext cx="4676775" cy="647065"/>
        </a:xfrm>
        <a:prstGeom prst="rect">
          <a:avLst/>
        </a:prstGeom>
        <a:solidFill>
          <a:schemeClr val="accent1">
            <a:lumMod val="20000"/>
            <a:lumOff val="80000"/>
          </a:schemeClr>
        </a:solidFill>
        <a:ln w="9525">
          <a:noFill/>
          <a:miter lim="800000"/>
          <a:headEnd/>
          <a:tailEnd/>
        </a:ln>
      </xdr:spPr>
      <xdr:txBody>
        <a:bodyPr rot="0" vertOverflow="overflow" horzOverflow="overflow" wrap="square" lIns="72000" tIns="0" rIns="72000" bIns="36000" anchor="t" anchorCtr="0"/>
        <a:lstStyle/>
        <a:p>
          <a:pPr algn="just">
            <a:lnSpc>
              <a:spcPts val="1200"/>
            </a:lnSpc>
            <a:spcBef>
              <a:spcPts val="240"/>
            </a:spcBef>
          </a:pPr>
          <a:endParaRPr lang="en-US" sz="1400" kern="100">
            <a:solidFill>
              <a:srgbClr val="2F5597"/>
            </a:solidFill>
            <a:effectLst/>
            <a:latin typeface="游明朝"/>
            <a:ea typeface="HGSｺﾞｼｯｸE"/>
            <a:cs typeface="Times New Roman"/>
          </a:endParaRPr>
        </a:p>
        <a:p>
          <a:pPr algn="just">
            <a:lnSpc>
              <a:spcPts val="1200"/>
            </a:lnSpc>
            <a:spcBef>
              <a:spcPts val="240"/>
            </a:spcBef>
          </a:pPr>
          <a:r>
            <a:rPr lang="ja-JP" altLang="en-US" sz="1400" kern="100" baseline="0">
              <a:solidFill>
                <a:srgbClr val="2F5597"/>
              </a:solidFill>
              <a:effectLst/>
              <a:latin typeface="游明朝"/>
              <a:ea typeface="HGSｺﾞｼｯｸE"/>
              <a:cs typeface="Times New Roman"/>
            </a:rPr>
            <a:t>　　</a:t>
          </a:r>
          <a:r>
            <a:rPr lang="ja-JP" altLang="en-US" sz="1400" kern="100" baseline="0">
              <a:solidFill>
                <a:srgbClr val="FF0000"/>
              </a:solidFill>
              <a:effectLst/>
              <a:latin typeface="HGSｺﾞｼｯｸE"/>
              <a:ea typeface="HGSｺﾞｼｯｸE"/>
              <a:cs typeface="Times New Roman"/>
            </a:rPr>
            <a:t>オンライン提出を行う場合、図面は</a:t>
          </a:r>
          <a:r>
            <a:rPr lang="en-US" altLang="ja-JP" sz="1400" kern="100" baseline="0">
              <a:solidFill>
                <a:srgbClr val="FF0000"/>
              </a:solidFill>
              <a:effectLst/>
              <a:latin typeface="HGSｺﾞｼｯｸE"/>
              <a:ea typeface="HGSｺﾞｼｯｸE"/>
              <a:cs typeface="Times New Roman"/>
            </a:rPr>
            <a:t>PDF</a:t>
          </a:r>
          <a:r>
            <a:rPr lang="ja-JP" altLang="en-US" sz="1400" kern="100" baseline="0">
              <a:solidFill>
                <a:srgbClr val="FF0000"/>
              </a:solidFill>
              <a:effectLst/>
              <a:latin typeface="HGSｺﾞｼｯｸE"/>
              <a:ea typeface="HGSｺﾞｼｯｸE"/>
              <a:cs typeface="Times New Roman"/>
            </a:rPr>
            <a:t>ファイルで</a:t>
          </a:r>
          <a:endParaRPr lang="en-US" altLang="ja-JP" sz="1400" kern="100" baseline="0">
            <a:solidFill>
              <a:srgbClr val="FF0000"/>
            </a:solidFill>
            <a:effectLst/>
            <a:latin typeface="HGSｺﾞｼｯｸE"/>
            <a:ea typeface="HGSｺﾞｼｯｸE"/>
            <a:cs typeface="Times New Roman"/>
          </a:endParaRPr>
        </a:p>
        <a:p>
          <a:pPr algn="just">
            <a:lnSpc>
              <a:spcPts val="1200"/>
            </a:lnSpc>
            <a:spcBef>
              <a:spcPts val="240"/>
            </a:spcBef>
          </a:pPr>
          <a:r>
            <a:rPr lang="ja-JP" altLang="en-US" sz="1400" kern="100" baseline="0">
              <a:solidFill>
                <a:srgbClr val="FF0000"/>
              </a:solidFill>
              <a:effectLst/>
              <a:latin typeface="HGSｺﾞｼｯｸE"/>
              <a:ea typeface="HGSｺﾞｼｯｸE"/>
              <a:cs typeface="Times New Roman"/>
            </a:rPr>
            <a:t>　　提出してください。</a:t>
          </a:r>
          <a:endParaRPr lang="en-US" altLang="ja-JP" sz="1400" kern="100" baseline="0">
            <a:solidFill>
              <a:srgbClr val="FF0000"/>
            </a:solidFill>
            <a:effectLst/>
            <a:latin typeface="HGSｺﾞｼｯｸE"/>
            <a:ea typeface="HGSｺﾞｼｯｸE"/>
            <a:cs typeface="Times New Roman"/>
          </a:endParaRPr>
        </a:p>
        <a:p>
          <a:pPr algn="just">
            <a:lnSpc>
              <a:spcPts val="1200"/>
            </a:lnSpc>
            <a:spcBef>
              <a:spcPts val="240"/>
            </a:spcBef>
          </a:pPr>
          <a:endParaRPr lang="en-US" altLang="ja-JP" sz="1100" kern="100">
            <a:solidFill>
              <a:sysClr val="windowText" lastClr="000000"/>
            </a:solidFill>
            <a:effectLst/>
            <a:latin typeface="游ゴシック Light"/>
            <a:ea typeface="游ゴシック Light"/>
            <a:cs typeface="Times New Roman"/>
          </a:endParaRPr>
        </a:p>
      </xdr:txBody>
    </xdr:sp>
    <xdr:clientData/>
  </xdr:twoCellAnchor>
  <xdr:twoCellAnchor>
    <xdr:from>
      <xdr:col>8</xdr:col>
      <xdr:colOff>171450</xdr:colOff>
      <xdr:row>7</xdr:row>
      <xdr:rowOff>59055</xdr:rowOff>
    </xdr:from>
    <xdr:to>
      <xdr:col>8</xdr:col>
      <xdr:colOff>458470</xdr:colOff>
      <xdr:row>8</xdr:row>
      <xdr:rowOff>177165</xdr:rowOff>
    </xdr:to>
    <xdr:pic>
      <xdr:nvPicPr>
        <xdr:cNvPr id="15" name="グラフィックス 14" descr="警告 単色塗りつぶし">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610850" y="1230630"/>
          <a:ext cx="287020" cy="2971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3</xdr:row>
          <xdr:rowOff>19050</xdr:rowOff>
        </xdr:from>
        <xdr:to>
          <xdr:col>5</xdr:col>
          <xdr:colOff>723900</xdr:colOff>
          <xdr:row>3</xdr:row>
          <xdr:rowOff>219075</xdr:rowOff>
        </xdr:to>
        <xdr:sp macro="" textlink="">
          <xdr:nvSpPr>
            <xdr:cNvPr id="5121" name="チェック 1" hidden="1">
              <a:extLst>
                <a:ext uri="{63B3BB69-23CF-44E3-9099-C40C66FF867C}">
                  <a14:compatExt spid="_x0000_s5121"/>
                </a:ext>
                <a:ext uri="{FF2B5EF4-FFF2-40B4-BE49-F238E27FC236}">
                  <a16:creationId xmlns:a16="http://schemas.microsoft.com/office/drawing/2014/main" id="{00000000-0008-0000-0A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要是正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3</xdr:row>
          <xdr:rowOff>19050</xdr:rowOff>
        </xdr:from>
        <xdr:to>
          <xdr:col>5</xdr:col>
          <xdr:colOff>1466850</xdr:colOff>
          <xdr:row>3</xdr:row>
          <xdr:rowOff>219075</xdr:rowOff>
        </xdr:to>
        <xdr:sp macro="" textlink="">
          <xdr:nvSpPr>
            <xdr:cNvPr id="5122" name="チェック 2" hidden="1">
              <a:extLst>
                <a:ext uri="{63B3BB69-23CF-44E3-9099-C40C66FF867C}">
                  <a14:compatExt spid="_x0000_s5122"/>
                </a:ext>
                <a:ext uri="{FF2B5EF4-FFF2-40B4-BE49-F238E27FC236}">
                  <a16:creationId xmlns:a16="http://schemas.microsoft.com/office/drawing/2014/main" id="{00000000-0008-0000-0A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19</xdr:row>
          <xdr:rowOff>19050</xdr:rowOff>
        </xdr:from>
        <xdr:to>
          <xdr:col>5</xdr:col>
          <xdr:colOff>723900</xdr:colOff>
          <xdr:row>19</xdr:row>
          <xdr:rowOff>219075</xdr:rowOff>
        </xdr:to>
        <xdr:sp macro="" textlink="">
          <xdr:nvSpPr>
            <xdr:cNvPr id="5123" name="チェック 3" hidden="1">
              <a:extLst>
                <a:ext uri="{63B3BB69-23CF-44E3-9099-C40C66FF867C}">
                  <a14:compatExt spid="_x0000_s5123"/>
                </a:ext>
                <a:ext uri="{FF2B5EF4-FFF2-40B4-BE49-F238E27FC236}">
                  <a16:creationId xmlns:a16="http://schemas.microsoft.com/office/drawing/2014/main" id="{00000000-0008-0000-0A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要是正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19</xdr:row>
          <xdr:rowOff>19050</xdr:rowOff>
        </xdr:from>
        <xdr:to>
          <xdr:col>5</xdr:col>
          <xdr:colOff>1466850</xdr:colOff>
          <xdr:row>19</xdr:row>
          <xdr:rowOff>219075</xdr:rowOff>
        </xdr:to>
        <xdr:sp macro="" textlink="">
          <xdr:nvSpPr>
            <xdr:cNvPr id="5124" name="チェック 4" hidden="1">
              <a:extLst>
                <a:ext uri="{63B3BB69-23CF-44E3-9099-C40C66FF867C}">
                  <a14:compatExt spid="_x0000_s5124"/>
                </a:ext>
                <a:ext uri="{FF2B5EF4-FFF2-40B4-BE49-F238E27FC236}">
                  <a16:creationId xmlns:a16="http://schemas.microsoft.com/office/drawing/2014/main" id="{00000000-0008-0000-0A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twoCellAnchor>
    <xdr:from>
      <xdr:col>6</xdr:col>
      <xdr:colOff>209550</xdr:colOff>
      <xdr:row>1</xdr:row>
      <xdr:rowOff>0</xdr:rowOff>
    </xdr:from>
    <xdr:to>
      <xdr:col>10</xdr:col>
      <xdr:colOff>381000</xdr:colOff>
      <xdr:row>16</xdr:row>
      <xdr:rowOff>29210</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a:spLocks noChangeArrowheads="1"/>
        </xdr:cNvSpPr>
      </xdr:nvSpPr>
      <xdr:spPr>
        <a:xfrm>
          <a:off x="7210425" y="171450"/>
          <a:ext cx="2914650" cy="4197350"/>
        </a:xfrm>
        <a:prstGeom prst="rect">
          <a:avLst/>
        </a:prstGeom>
        <a:solidFill>
          <a:schemeClr val="accent1">
            <a:lumMod val="20000"/>
            <a:lumOff val="80000"/>
          </a:schemeClr>
        </a:solidFill>
        <a:ln w="9525">
          <a:noFill/>
          <a:miter lim="800000"/>
          <a:headEnd/>
          <a:tailEnd/>
        </a:ln>
      </xdr:spPr>
      <xdr:txBody>
        <a:bodyPr rot="0" vertOverflow="overflow" horzOverflow="overflow" wrap="square" lIns="72000" tIns="0" rIns="72000" bIns="36000" anchor="t" anchorCtr="0"/>
        <a:lstStyle/>
        <a:p>
          <a:pPr algn="just">
            <a:lnSpc>
              <a:spcPts val="1200"/>
            </a:lnSpc>
            <a:spcBef>
              <a:spcPts val="240"/>
            </a:spcBef>
          </a:pPr>
          <a:endParaRPr lang="en-US" sz="1400" kern="100">
            <a:solidFill>
              <a:srgbClr val="2F5597"/>
            </a:solidFill>
            <a:effectLst/>
            <a:latin typeface="游明朝"/>
            <a:ea typeface="HGSｺﾞｼｯｸE"/>
            <a:cs typeface="Times New Roman"/>
          </a:endParaRPr>
        </a:p>
        <a:p>
          <a:pPr algn="just">
            <a:lnSpc>
              <a:spcPts val="1200"/>
            </a:lnSpc>
            <a:spcBef>
              <a:spcPts val="240"/>
            </a:spcBef>
          </a:pPr>
          <a:r>
            <a:rPr lang="en-US" sz="1400" kern="100">
              <a:solidFill>
                <a:srgbClr val="2F5597"/>
              </a:solidFill>
              <a:effectLst/>
              <a:latin typeface="游明朝"/>
              <a:ea typeface="HGSｺﾞｼｯｸE"/>
              <a:cs typeface="Times New Roman"/>
            </a:rPr>
            <a:t>Excel</a:t>
          </a:r>
          <a:r>
            <a:rPr lang="ja-JP" sz="1400" kern="100">
              <a:solidFill>
                <a:srgbClr val="2F5597"/>
              </a:solidFill>
              <a:effectLst/>
              <a:latin typeface="游明朝"/>
              <a:ea typeface="HGSｺﾞｼｯｸE"/>
              <a:cs typeface="Times New Roman"/>
            </a:rPr>
            <a:t>での画像の圧縮方法</a:t>
          </a:r>
          <a:endParaRPr lang="ja-JP" sz="1800" kern="100">
            <a:effectLst/>
            <a:latin typeface="游明朝"/>
            <a:ea typeface="游明朝"/>
            <a:cs typeface="Times New Roman"/>
          </a:endParaRPr>
        </a:p>
      </xdr:txBody>
    </xdr:sp>
    <xdr:clientData/>
  </xdr:twoCellAnchor>
  <xdr:twoCellAnchor>
    <xdr:from>
      <xdr:col>6</xdr:col>
      <xdr:colOff>251460</xdr:colOff>
      <xdr:row>3</xdr:row>
      <xdr:rowOff>220980</xdr:rowOff>
    </xdr:from>
    <xdr:to>
      <xdr:col>9</xdr:col>
      <xdr:colOff>429895</xdr:colOff>
      <xdr:row>15</xdr:row>
      <xdr:rowOff>212725</xdr:rowOff>
    </xdr:to>
    <xdr:sp macro="" textlink="">
      <xdr:nvSpPr>
        <xdr:cNvPr id="5" name="テキスト ボックス 2">
          <a:extLst>
            <a:ext uri="{FF2B5EF4-FFF2-40B4-BE49-F238E27FC236}">
              <a16:creationId xmlns:a16="http://schemas.microsoft.com/office/drawing/2014/main" id="{00000000-0008-0000-0A00-000005000000}"/>
            </a:ext>
          </a:extLst>
        </xdr:cNvPr>
        <xdr:cNvSpPr txBox="1">
          <a:spLocks noChangeArrowheads="1"/>
        </xdr:cNvSpPr>
      </xdr:nvSpPr>
      <xdr:spPr>
        <a:xfrm>
          <a:off x="7252335" y="876300"/>
          <a:ext cx="2235835" cy="3390265"/>
        </a:xfrm>
        <a:prstGeom prst="rect">
          <a:avLst/>
        </a:prstGeom>
        <a:noFill/>
        <a:ln w="9525">
          <a:noFill/>
          <a:miter lim="800000"/>
          <a:headEnd/>
          <a:tailEnd/>
        </a:ln>
      </xdr:spPr>
      <xdr:txBody>
        <a:bodyPr rot="0" vertOverflow="overflow" horzOverflow="overflow" wrap="square" lIns="72000" tIns="0" rIns="72000" bIns="36000" anchor="ctr" anchorCtr="0"/>
        <a:lstStyle/>
        <a:p>
          <a:pPr algn="just">
            <a:lnSpc>
              <a:spcPts val="1200"/>
            </a:lnSpc>
            <a:spcBef>
              <a:spcPts val="240"/>
            </a:spcBef>
          </a:pPr>
          <a:r>
            <a:rPr lang="ja-JP" sz="1050" kern="100">
              <a:solidFill>
                <a:srgbClr val="000000"/>
              </a:solidFill>
              <a:effectLst/>
              <a:latin typeface="游明朝"/>
              <a:ea typeface="游ゴシック Light"/>
              <a:cs typeface="Times New Roman"/>
            </a:rPr>
            <a:t>① 画像を選択</a:t>
          </a:r>
          <a:endParaRPr lang="ja-JP" sz="1400" kern="100">
            <a:effectLst/>
            <a:latin typeface="游明朝"/>
            <a:ea typeface="游明朝"/>
            <a:cs typeface="Times New Roman"/>
          </a:endParaRPr>
        </a:p>
        <a:p>
          <a:pPr algn="just">
            <a:lnSpc>
              <a:spcPts val="1200"/>
            </a:lnSpc>
            <a:spcBef>
              <a:spcPts val="240"/>
            </a:spcBef>
          </a:pPr>
          <a:r>
            <a:rPr lang="ja-JP" sz="1050" kern="100">
              <a:solidFill>
                <a:srgbClr val="000000"/>
              </a:solidFill>
              <a:effectLst/>
              <a:latin typeface="游明朝"/>
              <a:ea typeface="游ゴシック Light"/>
              <a:cs typeface="Times New Roman"/>
            </a:rPr>
            <a:t>　　↓</a:t>
          </a:r>
          <a:endParaRPr lang="ja-JP" sz="1400" kern="100">
            <a:effectLst/>
            <a:latin typeface="游明朝"/>
            <a:ea typeface="游明朝"/>
            <a:cs typeface="Times New Roman"/>
          </a:endParaRPr>
        </a:p>
        <a:p>
          <a:pPr algn="just">
            <a:lnSpc>
              <a:spcPts val="1200"/>
            </a:lnSpc>
            <a:spcBef>
              <a:spcPts val="240"/>
            </a:spcBef>
          </a:pPr>
          <a:r>
            <a:rPr lang="ja-JP" sz="1050" kern="100">
              <a:solidFill>
                <a:srgbClr val="000000"/>
              </a:solidFill>
              <a:effectLst/>
              <a:latin typeface="游明朝"/>
              <a:ea typeface="游ゴシック Light"/>
              <a:cs typeface="Times New Roman"/>
            </a:rPr>
            <a:t>② 「図の形式」をクリック</a:t>
          </a:r>
          <a:endParaRPr lang="ja-JP" sz="1400" kern="100">
            <a:effectLst/>
            <a:latin typeface="游明朝"/>
            <a:ea typeface="游明朝"/>
            <a:cs typeface="Times New Roman"/>
          </a:endParaRPr>
        </a:p>
        <a:p>
          <a:pPr algn="just">
            <a:lnSpc>
              <a:spcPts val="1200"/>
            </a:lnSpc>
            <a:spcBef>
              <a:spcPts val="240"/>
            </a:spcBef>
          </a:pPr>
          <a:r>
            <a:rPr lang="ja-JP" sz="1050" kern="100">
              <a:solidFill>
                <a:srgbClr val="000000"/>
              </a:solidFill>
              <a:effectLst/>
              <a:latin typeface="游明朝"/>
              <a:ea typeface="游ゴシック Light"/>
              <a:cs typeface="Times New Roman"/>
            </a:rPr>
            <a:t>　　↓</a:t>
          </a:r>
          <a:endParaRPr lang="ja-JP" sz="1400" kern="100">
            <a:effectLst/>
            <a:latin typeface="游明朝"/>
            <a:ea typeface="游明朝"/>
            <a:cs typeface="Times New Roman"/>
          </a:endParaRPr>
        </a:p>
        <a:p>
          <a:pPr algn="just">
            <a:lnSpc>
              <a:spcPts val="1200"/>
            </a:lnSpc>
            <a:spcBef>
              <a:spcPts val="240"/>
            </a:spcBef>
          </a:pPr>
          <a:r>
            <a:rPr lang="ja-JP" sz="1050" kern="100">
              <a:solidFill>
                <a:srgbClr val="000000"/>
              </a:solidFill>
              <a:effectLst/>
              <a:latin typeface="游明朝"/>
              <a:ea typeface="游ゴシック Light"/>
              <a:cs typeface="Times New Roman"/>
            </a:rPr>
            <a:t>③ 「図の圧縮」をクリック</a:t>
          </a:r>
          <a:endParaRPr lang="ja-JP" sz="1400" kern="100">
            <a:effectLst/>
            <a:latin typeface="游明朝"/>
            <a:ea typeface="游明朝"/>
            <a:cs typeface="Times New Roman"/>
          </a:endParaRPr>
        </a:p>
        <a:p>
          <a:pPr algn="just">
            <a:lnSpc>
              <a:spcPts val="1200"/>
            </a:lnSpc>
            <a:spcBef>
              <a:spcPts val="240"/>
            </a:spcBef>
          </a:pPr>
          <a:r>
            <a:rPr lang="ja-JP" sz="1050" kern="100">
              <a:solidFill>
                <a:srgbClr val="000000"/>
              </a:solidFill>
              <a:effectLst/>
              <a:latin typeface="游明朝"/>
              <a:ea typeface="游ゴシック Light"/>
              <a:cs typeface="Times New Roman"/>
            </a:rPr>
            <a:t>　　↓</a:t>
          </a:r>
          <a:endParaRPr lang="ja-JP" sz="1400" kern="100">
            <a:effectLst/>
            <a:latin typeface="游明朝"/>
            <a:ea typeface="游明朝"/>
            <a:cs typeface="Times New Roman"/>
          </a:endParaRPr>
        </a:p>
        <a:p>
          <a:pPr algn="just">
            <a:lnSpc>
              <a:spcPts val="1200"/>
            </a:lnSpc>
            <a:spcBef>
              <a:spcPts val="240"/>
            </a:spcBef>
          </a:pPr>
          <a:r>
            <a:rPr lang="ja-JP" sz="1050" kern="100">
              <a:solidFill>
                <a:srgbClr val="000000"/>
              </a:solidFill>
              <a:effectLst/>
              <a:latin typeface="游明朝"/>
              <a:ea typeface="游ゴシック Light"/>
              <a:cs typeface="Times New Roman"/>
            </a:rPr>
            <a:t>④ 解像度を選択</a:t>
          </a:r>
          <a:endParaRPr lang="ja-JP" sz="1400" kern="100">
            <a:effectLst/>
            <a:latin typeface="游明朝"/>
            <a:ea typeface="游明朝"/>
            <a:cs typeface="Times New Roman"/>
          </a:endParaRPr>
        </a:p>
        <a:p>
          <a:pPr marL="133350" indent="-133350" algn="just">
            <a:lnSpc>
              <a:spcPts val="1000"/>
            </a:lnSpc>
            <a:spcBef>
              <a:spcPts val="240"/>
            </a:spcBef>
            <a:spcAft>
              <a:spcPts val="0"/>
            </a:spcAft>
          </a:pPr>
          <a:r>
            <a:rPr lang="ja-JP" sz="1000" kern="100">
              <a:solidFill>
                <a:srgbClr val="000000"/>
              </a:solidFill>
              <a:effectLst/>
              <a:latin typeface="游明朝"/>
              <a:ea typeface="游ゴシック Light"/>
              <a:cs typeface="Times New Roman"/>
            </a:rPr>
            <a:t>※ 「○○</a:t>
          </a:r>
          <a:r>
            <a:rPr lang="en-US" sz="1000" kern="100">
              <a:solidFill>
                <a:srgbClr val="000000"/>
              </a:solidFill>
              <a:effectLst/>
              <a:latin typeface="游明朝"/>
              <a:ea typeface="游ゴシック Light"/>
              <a:cs typeface="Times New Roman"/>
            </a:rPr>
            <a:t>ppi</a:t>
          </a:r>
          <a:r>
            <a:rPr lang="ja-JP" sz="1000" kern="100">
              <a:solidFill>
                <a:srgbClr val="000000"/>
              </a:solidFill>
              <a:effectLst/>
              <a:latin typeface="游明朝"/>
              <a:ea typeface="游ゴシック Light"/>
              <a:cs typeface="Times New Roman"/>
            </a:rPr>
            <a:t>」の数値が小さいほどサイズは小さくなります。</a:t>
          </a:r>
          <a:endParaRPr lang="ja-JP" sz="1400" kern="100">
            <a:effectLst/>
            <a:latin typeface="游明朝"/>
            <a:ea typeface="游明朝"/>
            <a:cs typeface="Times New Roman"/>
          </a:endParaRPr>
        </a:p>
        <a:p>
          <a:pPr algn="just">
            <a:lnSpc>
              <a:spcPts val="1200"/>
            </a:lnSpc>
            <a:spcBef>
              <a:spcPts val="240"/>
            </a:spcBef>
          </a:pPr>
          <a:r>
            <a:rPr lang="ja-JP" sz="1050" kern="100">
              <a:solidFill>
                <a:srgbClr val="000000"/>
              </a:solidFill>
              <a:effectLst/>
              <a:latin typeface="游明朝"/>
              <a:ea typeface="游ゴシック Light"/>
              <a:cs typeface="Times New Roman"/>
            </a:rPr>
            <a:t>　　↓</a:t>
          </a:r>
          <a:endParaRPr lang="ja-JP" sz="1400" kern="100">
            <a:effectLst/>
            <a:latin typeface="游明朝"/>
            <a:ea typeface="游明朝"/>
            <a:cs typeface="Times New Roman"/>
          </a:endParaRPr>
        </a:p>
        <a:p>
          <a:pPr algn="just">
            <a:lnSpc>
              <a:spcPts val="1200"/>
            </a:lnSpc>
            <a:spcBef>
              <a:spcPts val="240"/>
            </a:spcBef>
          </a:pPr>
          <a:r>
            <a:rPr lang="ja-JP" sz="1050" kern="100">
              <a:solidFill>
                <a:srgbClr val="000000"/>
              </a:solidFill>
              <a:effectLst/>
              <a:latin typeface="游明朝"/>
              <a:ea typeface="游ゴシック Light"/>
              <a:cs typeface="Times New Roman"/>
            </a:rPr>
            <a:t>⑥ 「</a:t>
          </a:r>
          <a:r>
            <a:rPr lang="en-US" sz="1050" kern="100">
              <a:solidFill>
                <a:srgbClr val="000000"/>
              </a:solidFill>
              <a:effectLst/>
              <a:latin typeface="游明朝"/>
              <a:ea typeface="游ゴシック Light"/>
              <a:cs typeface="Times New Roman"/>
            </a:rPr>
            <a:t>OK</a:t>
          </a:r>
          <a:r>
            <a:rPr lang="ja-JP" sz="1050" kern="100">
              <a:solidFill>
                <a:srgbClr val="000000"/>
              </a:solidFill>
              <a:effectLst/>
              <a:latin typeface="游明朝"/>
              <a:ea typeface="游ゴシック Light"/>
              <a:cs typeface="Times New Roman"/>
            </a:rPr>
            <a:t>」をクリック</a:t>
          </a:r>
          <a:endParaRPr lang="ja-JP" sz="1400" kern="100">
            <a:effectLst/>
            <a:latin typeface="游明朝"/>
            <a:ea typeface="游明朝"/>
            <a:cs typeface="Times New Roman"/>
          </a:endParaRPr>
        </a:p>
        <a:p>
          <a:pPr marL="133350" indent="-133350" algn="just">
            <a:lnSpc>
              <a:spcPts val="1000"/>
            </a:lnSpc>
            <a:spcBef>
              <a:spcPts val="240"/>
            </a:spcBef>
            <a:spcAft>
              <a:spcPts val="0"/>
            </a:spcAft>
          </a:pPr>
          <a:r>
            <a:rPr lang="ja-JP" sz="1000" kern="100">
              <a:solidFill>
                <a:srgbClr val="000000"/>
              </a:solidFill>
              <a:effectLst/>
              <a:latin typeface="游明朝"/>
              <a:ea typeface="游ゴシック Light"/>
              <a:cs typeface="Times New Roman"/>
            </a:rPr>
            <a:t>※ 「この画像だけに適用する」のチェックを外すことですべての画像に適用できます。</a:t>
          </a:r>
          <a:endParaRPr lang="ja-JP" sz="1400" kern="100">
            <a:effectLst/>
            <a:latin typeface="游明朝"/>
            <a:ea typeface="游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5</xdr:col>
          <xdr:colOff>114300</xdr:colOff>
          <xdr:row>42</xdr:row>
          <xdr:rowOff>19050</xdr:rowOff>
        </xdr:from>
        <xdr:to>
          <xdr:col>5</xdr:col>
          <xdr:colOff>723900</xdr:colOff>
          <xdr:row>42</xdr:row>
          <xdr:rowOff>219075</xdr:rowOff>
        </xdr:to>
        <xdr:sp macro="" textlink="">
          <xdr:nvSpPr>
            <xdr:cNvPr id="5139" name="チェック 19" hidden="1">
              <a:extLst>
                <a:ext uri="{63B3BB69-23CF-44E3-9099-C40C66FF867C}">
                  <a14:compatExt spid="_x0000_s5139"/>
                </a:ext>
                <a:ext uri="{FF2B5EF4-FFF2-40B4-BE49-F238E27FC236}">
                  <a16:creationId xmlns:a16="http://schemas.microsoft.com/office/drawing/2014/main" id="{00000000-0008-0000-0A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要是正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42</xdr:row>
          <xdr:rowOff>19050</xdr:rowOff>
        </xdr:from>
        <xdr:to>
          <xdr:col>5</xdr:col>
          <xdr:colOff>1466850</xdr:colOff>
          <xdr:row>42</xdr:row>
          <xdr:rowOff>219075</xdr:rowOff>
        </xdr:to>
        <xdr:sp macro="" textlink="">
          <xdr:nvSpPr>
            <xdr:cNvPr id="5140" name="チェック 20" hidden="1">
              <a:extLst>
                <a:ext uri="{63B3BB69-23CF-44E3-9099-C40C66FF867C}">
                  <a14:compatExt spid="_x0000_s5140"/>
                </a:ext>
                <a:ext uri="{FF2B5EF4-FFF2-40B4-BE49-F238E27FC236}">
                  <a16:creationId xmlns:a16="http://schemas.microsoft.com/office/drawing/2014/main" id="{00000000-0008-0000-0A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58</xdr:row>
          <xdr:rowOff>19050</xdr:rowOff>
        </xdr:from>
        <xdr:to>
          <xdr:col>5</xdr:col>
          <xdr:colOff>723900</xdr:colOff>
          <xdr:row>58</xdr:row>
          <xdr:rowOff>219075</xdr:rowOff>
        </xdr:to>
        <xdr:sp macro="" textlink="">
          <xdr:nvSpPr>
            <xdr:cNvPr id="5141" name="チェック 21" hidden="1">
              <a:extLst>
                <a:ext uri="{63B3BB69-23CF-44E3-9099-C40C66FF867C}">
                  <a14:compatExt spid="_x0000_s5141"/>
                </a:ext>
                <a:ext uri="{FF2B5EF4-FFF2-40B4-BE49-F238E27FC236}">
                  <a16:creationId xmlns:a16="http://schemas.microsoft.com/office/drawing/2014/main" id="{00000000-0008-0000-0A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要是正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58</xdr:row>
          <xdr:rowOff>19050</xdr:rowOff>
        </xdr:from>
        <xdr:to>
          <xdr:col>5</xdr:col>
          <xdr:colOff>1466850</xdr:colOff>
          <xdr:row>58</xdr:row>
          <xdr:rowOff>219075</xdr:rowOff>
        </xdr:to>
        <xdr:sp macro="" textlink="">
          <xdr:nvSpPr>
            <xdr:cNvPr id="5142" name="チェック 22" hidden="1">
              <a:extLst>
                <a:ext uri="{63B3BB69-23CF-44E3-9099-C40C66FF867C}">
                  <a14:compatExt spid="_x0000_s5142"/>
                </a:ext>
                <a:ext uri="{FF2B5EF4-FFF2-40B4-BE49-F238E27FC236}">
                  <a16:creationId xmlns:a16="http://schemas.microsoft.com/office/drawing/2014/main" id="{00000000-0008-0000-0A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76</xdr:row>
          <xdr:rowOff>19050</xdr:rowOff>
        </xdr:from>
        <xdr:to>
          <xdr:col>5</xdr:col>
          <xdr:colOff>723900</xdr:colOff>
          <xdr:row>76</xdr:row>
          <xdr:rowOff>219075</xdr:rowOff>
        </xdr:to>
        <xdr:sp macro="" textlink="">
          <xdr:nvSpPr>
            <xdr:cNvPr id="5147" name="チェック 27" hidden="1">
              <a:extLst>
                <a:ext uri="{63B3BB69-23CF-44E3-9099-C40C66FF867C}">
                  <a14:compatExt spid="_x0000_s5147"/>
                </a:ext>
                <a:ext uri="{FF2B5EF4-FFF2-40B4-BE49-F238E27FC236}">
                  <a16:creationId xmlns:a16="http://schemas.microsoft.com/office/drawing/2014/main" id="{00000000-0008-0000-0A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要是正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76</xdr:row>
          <xdr:rowOff>19050</xdr:rowOff>
        </xdr:from>
        <xdr:to>
          <xdr:col>5</xdr:col>
          <xdr:colOff>1466850</xdr:colOff>
          <xdr:row>76</xdr:row>
          <xdr:rowOff>219075</xdr:rowOff>
        </xdr:to>
        <xdr:sp macro="" textlink="">
          <xdr:nvSpPr>
            <xdr:cNvPr id="5148" name="チェック 28" hidden="1">
              <a:extLst>
                <a:ext uri="{63B3BB69-23CF-44E3-9099-C40C66FF867C}">
                  <a14:compatExt spid="_x0000_s5148"/>
                </a:ext>
                <a:ext uri="{FF2B5EF4-FFF2-40B4-BE49-F238E27FC236}">
                  <a16:creationId xmlns:a16="http://schemas.microsoft.com/office/drawing/2014/main" id="{00000000-0008-0000-0A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92</xdr:row>
          <xdr:rowOff>19050</xdr:rowOff>
        </xdr:from>
        <xdr:to>
          <xdr:col>5</xdr:col>
          <xdr:colOff>723900</xdr:colOff>
          <xdr:row>92</xdr:row>
          <xdr:rowOff>219075</xdr:rowOff>
        </xdr:to>
        <xdr:sp macro="" textlink="">
          <xdr:nvSpPr>
            <xdr:cNvPr id="5149" name="チェック 29" hidden="1">
              <a:extLst>
                <a:ext uri="{63B3BB69-23CF-44E3-9099-C40C66FF867C}">
                  <a14:compatExt spid="_x0000_s5149"/>
                </a:ext>
                <a:ext uri="{FF2B5EF4-FFF2-40B4-BE49-F238E27FC236}">
                  <a16:creationId xmlns:a16="http://schemas.microsoft.com/office/drawing/2014/main" id="{00000000-0008-0000-0A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要是正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92</xdr:row>
          <xdr:rowOff>19050</xdr:rowOff>
        </xdr:from>
        <xdr:to>
          <xdr:col>5</xdr:col>
          <xdr:colOff>1466850</xdr:colOff>
          <xdr:row>92</xdr:row>
          <xdr:rowOff>219075</xdr:rowOff>
        </xdr:to>
        <xdr:sp macro="" textlink="">
          <xdr:nvSpPr>
            <xdr:cNvPr id="5150" name="チェック 30" hidden="1">
              <a:extLst>
                <a:ext uri="{63B3BB69-23CF-44E3-9099-C40C66FF867C}">
                  <a14:compatExt spid="_x0000_s5150"/>
                </a:ext>
                <a:ext uri="{FF2B5EF4-FFF2-40B4-BE49-F238E27FC236}">
                  <a16:creationId xmlns:a16="http://schemas.microsoft.com/office/drawing/2014/main" id="{00000000-0008-0000-0A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110</xdr:row>
          <xdr:rowOff>19050</xdr:rowOff>
        </xdr:from>
        <xdr:to>
          <xdr:col>5</xdr:col>
          <xdr:colOff>723900</xdr:colOff>
          <xdr:row>110</xdr:row>
          <xdr:rowOff>219075</xdr:rowOff>
        </xdr:to>
        <xdr:sp macro="" textlink="">
          <xdr:nvSpPr>
            <xdr:cNvPr id="5151" name="チェック 31" hidden="1">
              <a:extLst>
                <a:ext uri="{63B3BB69-23CF-44E3-9099-C40C66FF867C}">
                  <a14:compatExt spid="_x0000_s5151"/>
                </a:ext>
                <a:ext uri="{FF2B5EF4-FFF2-40B4-BE49-F238E27FC236}">
                  <a16:creationId xmlns:a16="http://schemas.microsoft.com/office/drawing/2014/main" id="{00000000-0008-0000-0A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要是正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110</xdr:row>
          <xdr:rowOff>19050</xdr:rowOff>
        </xdr:from>
        <xdr:to>
          <xdr:col>5</xdr:col>
          <xdr:colOff>1466850</xdr:colOff>
          <xdr:row>110</xdr:row>
          <xdr:rowOff>219075</xdr:rowOff>
        </xdr:to>
        <xdr:sp macro="" textlink="">
          <xdr:nvSpPr>
            <xdr:cNvPr id="5152" name="チェック 32" hidden="1">
              <a:extLst>
                <a:ext uri="{63B3BB69-23CF-44E3-9099-C40C66FF867C}">
                  <a14:compatExt spid="_x0000_s5152"/>
                </a:ext>
                <a:ext uri="{FF2B5EF4-FFF2-40B4-BE49-F238E27FC236}">
                  <a16:creationId xmlns:a16="http://schemas.microsoft.com/office/drawing/2014/main" id="{00000000-0008-0000-0A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126</xdr:row>
          <xdr:rowOff>19050</xdr:rowOff>
        </xdr:from>
        <xdr:to>
          <xdr:col>5</xdr:col>
          <xdr:colOff>723900</xdr:colOff>
          <xdr:row>126</xdr:row>
          <xdr:rowOff>219075</xdr:rowOff>
        </xdr:to>
        <xdr:sp macro="" textlink="">
          <xdr:nvSpPr>
            <xdr:cNvPr id="5153" name="チェック 33" hidden="1">
              <a:extLst>
                <a:ext uri="{63B3BB69-23CF-44E3-9099-C40C66FF867C}">
                  <a14:compatExt spid="_x0000_s5153"/>
                </a:ext>
                <a:ext uri="{FF2B5EF4-FFF2-40B4-BE49-F238E27FC236}">
                  <a16:creationId xmlns:a16="http://schemas.microsoft.com/office/drawing/2014/main" id="{00000000-0008-0000-0A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要是正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126</xdr:row>
          <xdr:rowOff>19050</xdr:rowOff>
        </xdr:from>
        <xdr:to>
          <xdr:col>5</xdr:col>
          <xdr:colOff>1466850</xdr:colOff>
          <xdr:row>126</xdr:row>
          <xdr:rowOff>219075</xdr:rowOff>
        </xdr:to>
        <xdr:sp macro="" textlink="">
          <xdr:nvSpPr>
            <xdr:cNvPr id="5154" name="チェック 34" hidden="1">
              <a:extLst>
                <a:ext uri="{63B3BB69-23CF-44E3-9099-C40C66FF867C}">
                  <a14:compatExt spid="_x0000_s5154"/>
                </a:ext>
                <a:ext uri="{FF2B5EF4-FFF2-40B4-BE49-F238E27FC236}">
                  <a16:creationId xmlns:a16="http://schemas.microsoft.com/office/drawing/2014/main" id="{00000000-0008-0000-0A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144</xdr:row>
          <xdr:rowOff>19050</xdr:rowOff>
        </xdr:from>
        <xdr:to>
          <xdr:col>5</xdr:col>
          <xdr:colOff>723900</xdr:colOff>
          <xdr:row>144</xdr:row>
          <xdr:rowOff>219075</xdr:rowOff>
        </xdr:to>
        <xdr:sp macro="" textlink="">
          <xdr:nvSpPr>
            <xdr:cNvPr id="5155" name="チェック 35" hidden="1">
              <a:extLst>
                <a:ext uri="{63B3BB69-23CF-44E3-9099-C40C66FF867C}">
                  <a14:compatExt spid="_x0000_s5155"/>
                </a:ext>
                <a:ext uri="{FF2B5EF4-FFF2-40B4-BE49-F238E27FC236}">
                  <a16:creationId xmlns:a16="http://schemas.microsoft.com/office/drawing/2014/main" id="{00000000-0008-0000-0A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要是正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144</xdr:row>
          <xdr:rowOff>19050</xdr:rowOff>
        </xdr:from>
        <xdr:to>
          <xdr:col>5</xdr:col>
          <xdr:colOff>1466850</xdr:colOff>
          <xdr:row>144</xdr:row>
          <xdr:rowOff>219075</xdr:rowOff>
        </xdr:to>
        <xdr:sp macro="" textlink="">
          <xdr:nvSpPr>
            <xdr:cNvPr id="5156" name="チェック 36" hidden="1">
              <a:extLst>
                <a:ext uri="{63B3BB69-23CF-44E3-9099-C40C66FF867C}">
                  <a14:compatExt spid="_x0000_s5156"/>
                </a:ext>
                <a:ext uri="{FF2B5EF4-FFF2-40B4-BE49-F238E27FC236}">
                  <a16:creationId xmlns:a16="http://schemas.microsoft.com/office/drawing/2014/main" id="{00000000-0008-0000-0A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160</xdr:row>
          <xdr:rowOff>19050</xdr:rowOff>
        </xdr:from>
        <xdr:to>
          <xdr:col>5</xdr:col>
          <xdr:colOff>723900</xdr:colOff>
          <xdr:row>160</xdr:row>
          <xdr:rowOff>219075</xdr:rowOff>
        </xdr:to>
        <xdr:sp macro="" textlink="">
          <xdr:nvSpPr>
            <xdr:cNvPr id="5157" name="チェック 37" hidden="1">
              <a:extLst>
                <a:ext uri="{63B3BB69-23CF-44E3-9099-C40C66FF867C}">
                  <a14:compatExt spid="_x0000_s5157"/>
                </a:ext>
                <a:ext uri="{FF2B5EF4-FFF2-40B4-BE49-F238E27FC236}">
                  <a16:creationId xmlns:a16="http://schemas.microsoft.com/office/drawing/2014/main" id="{00000000-0008-0000-0A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要是正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160</xdr:row>
          <xdr:rowOff>19050</xdr:rowOff>
        </xdr:from>
        <xdr:to>
          <xdr:col>5</xdr:col>
          <xdr:colOff>1466850</xdr:colOff>
          <xdr:row>160</xdr:row>
          <xdr:rowOff>219075</xdr:rowOff>
        </xdr:to>
        <xdr:sp macro="" textlink="">
          <xdr:nvSpPr>
            <xdr:cNvPr id="5158" name="チェック 38" hidden="1">
              <a:extLst>
                <a:ext uri="{63B3BB69-23CF-44E3-9099-C40C66FF867C}">
                  <a14:compatExt spid="_x0000_s5158"/>
                </a:ext>
                <a:ext uri="{FF2B5EF4-FFF2-40B4-BE49-F238E27FC236}">
                  <a16:creationId xmlns:a16="http://schemas.microsoft.com/office/drawing/2014/main" id="{00000000-0008-0000-0A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39</xdr:col>
      <xdr:colOff>76200</xdr:colOff>
      <xdr:row>4</xdr:row>
      <xdr:rowOff>55880</xdr:rowOff>
    </xdr:from>
    <xdr:ext cx="4733290" cy="1833880"/>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6762750" y="713740"/>
          <a:ext cx="4733290" cy="1833880"/>
        </a:xfrm>
        <a:prstGeom prst="rect">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108000" tIns="108000" rIns="108000" bIns="108000" rtlCol="0" anchor="ctr" upright="1">
          <a:spAutoFit/>
        </a:bodyPr>
        <a:lstStyle/>
        <a:p>
          <a:pPr algn="l" rtl="0">
            <a:lnSpc>
              <a:spcPts val="2100"/>
            </a:lnSpc>
          </a:pPr>
          <a:r>
            <a:rPr kumimoji="1" lang="ja-JP" altLang="en-US" sz="1800" b="0" i="0" u="none" strike="noStrike" baseline="0">
              <a:solidFill>
                <a:srgbClr val="FF0000"/>
              </a:solidFill>
              <a:latin typeface="HGSｺﾞｼｯｸE"/>
              <a:ea typeface="HGSｺﾞｼｯｸE"/>
            </a:rPr>
            <a:t>通常は提出不要です。</a:t>
          </a:r>
          <a:endParaRPr kumimoji="1" lang="en-US" altLang="ja-JP" sz="1800" b="0" i="0" u="none" strike="noStrike" baseline="0">
            <a:solidFill>
              <a:srgbClr val="FF0000"/>
            </a:solidFill>
            <a:latin typeface="HGSｺﾞｼｯｸE"/>
            <a:ea typeface="HGSｺﾞｼｯｸE"/>
          </a:endParaRPr>
        </a:p>
        <a:p>
          <a:pPr algn="l" rtl="0">
            <a:lnSpc>
              <a:spcPts val="2100"/>
            </a:lnSpc>
          </a:pPr>
          <a:r>
            <a:rPr kumimoji="1" lang="ja-JP" altLang="en-US" sz="1800" b="0" i="0" u="none" strike="noStrike" baseline="0">
              <a:solidFill>
                <a:srgbClr val="FF0000"/>
              </a:solidFill>
              <a:latin typeface="HGSｺﾞｼｯｸE"/>
              <a:ea typeface="HGSｺﾞｼｯｸE"/>
            </a:rPr>
            <a:t>「定期調査報告書」シートに記入しきれない項目がある場合のみ入力してください。</a:t>
          </a:r>
          <a:endParaRPr kumimoji="1" lang="en-US" altLang="ja-JP" sz="1800" b="0" i="0" u="none" strike="noStrike" baseline="0">
            <a:solidFill>
              <a:srgbClr val="FF0000"/>
            </a:solidFill>
            <a:latin typeface="HGSｺﾞｼｯｸE"/>
            <a:ea typeface="HGSｺﾞｼｯｸE"/>
          </a:endParaRPr>
        </a:p>
        <a:p>
          <a:pPr algn="l" rtl="0">
            <a:lnSpc>
              <a:spcPts val="2100"/>
            </a:lnSpc>
          </a:pPr>
          <a:r>
            <a:rPr kumimoji="1" lang="ja-JP" altLang="en-US" sz="1800" b="0" i="0" u="none" strike="noStrike" baseline="0">
              <a:solidFill>
                <a:srgbClr val="FF0000"/>
              </a:solidFill>
              <a:latin typeface="HGSｺﾞｼｯｸE"/>
              <a:ea typeface="HGSｺﾞｼｯｸE"/>
            </a:rPr>
            <a:t>窓口に提出する場合は、入力した部分のみ印刷し、報告書と概要書のそれぞれに添付してください。</a:t>
          </a:r>
          <a:endParaRPr kumimoji="1" lang="en-US" altLang="ja-JP" sz="1800" b="0" i="0" u="none" strike="noStrike" baseline="0">
            <a:solidFill>
              <a:srgbClr val="FF0000"/>
            </a:solidFill>
            <a:latin typeface="HGSｺﾞｼｯｸE"/>
            <a:ea typeface="HGSｺﾞｼｯｸE"/>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CC" mc:Ignorable="a14" a14:legacySpreadsheetColorIndex="26"/>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CC" mc:Ignorable="a14" a14:legacySpreadsheetColorIndex="26"/>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horzOverflow="overflow" wrap="square" lIns="18288" tIns="0" rIns="0" bIns="0" upright="1"/>
      <a:lstStyle/>
    </a:lnDef>
    <a:txDef>
      <a:spPr>
        <a:xfrm>
          <a:off x="0" y="0"/>
          <a:ext cx="0" cy="0"/>
        </a:xfrm>
        <a:custGeom>
          <a:avLst/>
          <a:gdLst/>
          <a:ahLst/>
          <a:cxnLst/>
          <a:rect l="l" t="t" r="r" b="b"/>
          <a:pathLst/>
        </a:custGeom>
        <a:noFill/>
        <a:ln w="9525">
          <a:solidFill>
            <a:srgbClr xmlns:mc="http://schemas.openxmlformats.org/markup-compatibility/2006" xmlns:a14="http://schemas.microsoft.com/office/drawing/2010/main" val="FF0000" mc:Ignorable="a14" a14:legacySpreadsheetColorIndex="10"/>
          </a:solidFill>
          <a:miter lim="800000"/>
          <a:headEnd/>
          <a:tailEnd/>
        </a:ln>
      </a:spPr>
      <a:bodyPr vertOverflow="clip" horzOverflow="overflow" wrap="square" lIns="27432" tIns="18288" rIns="0" bIns="18288" anchor="ctr" upright="1"/>
      <a:lstStyle>
        <a:defPPr algn="l" rtl="0">
          <a:defRPr sz="1100" b="0" i="0" u="none" strike="noStrike" baseline="0">
            <a:solidFill>
              <a:srgbClr val="FF0000"/>
            </a:solidFill>
            <a:latin typeface="ＭＳ Ｐゴシック"/>
            <a:ea typeface="ＭＳ Ｐゴシック"/>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6.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B3"/>
  <sheetViews>
    <sheetView workbookViewId="0">
      <selection activeCell="BF22" sqref="BF22"/>
    </sheetView>
  </sheetViews>
  <sheetFormatPr defaultRowHeight="13.5"/>
  <cols>
    <col min="2" max="2" width="9" style="1" customWidth="1"/>
    <col min="8" max="11" width="9" customWidth="1"/>
    <col min="12" max="12" width="9" style="2" customWidth="1"/>
    <col min="13" max="13" width="13.375" customWidth="1"/>
    <col min="14" max="14" width="10.875" customWidth="1"/>
    <col min="15" max="32" width="9" customWidth="1"/>
    <col min="33" max="33" width="21.125" customWidth="1"/>
    <col min="34" max="34" width="5.625" customWidth="1"/>
    <col min="35" max="35" width="5.5" customWidth="1"/>
    <col min="36" max="36" width="2.625" customWidth="1"/>
    <col min="37" max="37" width="21.125" customWidth="1"/>
    <col min="38" max="39" width="9" customWidth="1"/>
    <col min="40" max="41" width="9" style="3" customWidth="1"/>
    <col min="42" max="42" width="21.75" customWidth="1"/>
    <col min="43" max="43" width="25.75" style="2" customWidth="1"/>
    <col min="44" max="46" width="9" customWidth="1"/>
    <col min="47" max="47" width="12.5" customWidth="1"/>
    <col min="48" max="48" width="21.75" customWidth="1"/>
    <col min="49" max="49" width="25.75" style="2" customWidth="1"/>
    <col min="50" max="52" width="9" customWidth="1"/>
    <col min="53" max="53" width="34" customWidth="1"/>
    <col min="54" max="54" width="21.75" customWidth="1"/>
    <col min="55" max="55" width="25.75" style="2" customWidth="1"/>
    <col min="56" max="56" width="9" customWidth="1"/>
    <col min="57" max="57" width="21.75" customWidth="1"/>
    <col min="58" max="58" width="25.75" style="2" customWidth="1"/>
    <col min="59" max="16139" width="9" customWidth="1"/>
  </cols>
  <sheetData>
    <row r="1" spans="1:132" s="4" customFormat="1" ht="94.5">
      <c r="A1" s="6"/>
      <c r="B1" s="4" t="s">
        <v>634</v>
      </c>
      <c r="C1" s="4" t="s">
        <v>22</v>
      </c>
      <c r="D1" s="4" t="s">
        <v>498</v>
      </c>
      <c r="E1" s="4" t="s">
        <v>311</v>
      </c>
      <c r="F1" s="8" t="s">
        <v>624</v>
      </c>
      <c r="G1" s="4" t="s">
        <v>500</v>
      </c>
      <c r="H1" s="6" t="s">
        <v>342</v>
      </c>
      <c r="I1" s="6" t="s">
        <v>501</v>
      </c>
      <c r="J1" s="6" t="s">
        <v>301</v>
      </c>
      <c r="K1" s="8" t="s">
        <v>485</v>
      </c>
      <c r="L1" s="12" t="s">
        <v>5</v>
      </c>
      <c r="M1" s="6" t="s">
        <v>114</v>
      </c>
      <c r="N1" s="14" t="s">
        <v>147</v>
      </c>
      <c r="O1" s="6" t="s">
        <v>643</v>
      </c>
      <c r="P1" s="4" t="s">
        <v>286</v>
      </c>
      <c r="Q1" s="4" t="s">
        <v>502</v>
      </c>
      <c r="R1" s="4" t="s">
        <v>503</v>
      </c>
      <c r="S1" s="4" t="s">
        <v>380</v>
      </c>
      <c r="T1" s="4" t="s">
        <v>504</v>
      </c>
      <c r="U1" s="4" t="s">
        <v>505</v>
      </c>
      <c r="V1" s="4" t="s">
        <v>326</v>
      </c>
      <c r="W1" s="4" t="s">
        <v>506</v>
      </c>
      <c r="X1" s="4" t="s">
        <v>507</v>
      </c>
      <c r="Y1" s="4" t="s">
        <v>508</v>
      </c>
      <c r="Z1" s="4" t="s">
        <v>512</v>
      </c>
      <c r="AA1" s="4" t="s">
        <v>513</v>
      </c>
      <c r="AB1" s="4" t="s">
        <v>514</v>
      </c>
      <c r="AC1" s="4" t="s">
        <v>515</v>
      </c>
      <c r="AD1" s="6" t="s">
        <v>628</v>
      </c>
      <c r="AE1" s="6" t="s">
        <v>604</v>
      </c>
      <c r="AF1" s="6" t="s">
        <v>231</v>
      </c>
      <c r="AG1" s="16" t="s">
        <v>531</v>
      </c>
      <c r="AH1" s="6" t="s">
        <v>516</v>
      </c>
      <c r="AI1" s="6" t="s">
        <v>328</v>
      </c>
      <c r="AJ1" s="6" t="s">
        <v>517</v>
      </c>
      <c r="AK1" s="16" t="s">
        <v>626</v>
      </c>
      <c r="AL1" s="4" t="s">
        <v>520</v>
      </c>
      <c r="AM1" s="4" t="s">
        <v>467</v>
      </c>
      <c r="AN1" s="18" t="s">
        <v>254</v>
      </c>
      <c r="AO1" s="18" t="s">
        <v>484</v>
      </c>
      <c r="AP1" s="6"/>
      <c r="AQ1" s="12" t="s">
        <v>600</v>
      </c>
      <c r="AR1" s="4" t="s">
        <v>357</v>
      </c>
      <c r="AS1" s="4" t="s">
        <v>533</v>
      </c>
      <c r="AT1" s="4" t="s">
        <v>534</v>
      </c>
      <c r="AU1" s="4" t="s">
        <v>187</v>
      </c>
      <c r="AV1" s="6"/>
      <c r="AW1" s="12" t="s">
        <v>601</v>
      </c>
      <c r="AX1" s="4" t="s">
        <v>535</v>
      </c>
      <c r="AY1" s="4" t="s">
        <v>424</v>
      </c>
      <c r="AZ1" s="4" t="s">
        <v>530</v>
      </c>
      <c r="BA1" s="4" t="s">
        <v>522</v>
      </c>
      <c r="BB1" s="6" t="s">
        <v>478</v>
      </c>
      <c r="BC1" s="12" t="s">
        <v>644</v>
      </c>
      <c r="BD1" s="4" t="s">
        <v>645</v>
      </c>
      <c r="BE1" s="6" t="s">
        <v>478</v>
      </c>
      <c r="BF1" s="12" t="s">
        <v>646</v>
      </c>
      <c r="BG1" s="4" t="s">
        <v>647</v>
      </c>
      <c r="BH1" s="4" t="s">
        <v>648</v>
      </c>
      <c r="BI1" s="4" t="s">
        <v>649</v>
      </c>
      <c r="BJ1" s="4" t="s">
        <v>650</v>
      </c>
      <c r="BK1" s="6" t="s">
        <v>651</v>
      </c>
      <c r="BL1" s="6" t="s">
        <v>652</v>
      </c>
      <c r="BM1" s="4" t="s">
        <v>653</v>
      </c>
      <c r="BN1" s="4" t="s">
        <v>654</v>
      </c>
      <c r="BO1" s="4" t="s">
        <v>655</v>
      </c>
      <c r="BP1" s="4" t="s">
        <v>656</v>
      </c>
      <c r="BQ1" s="6" t="s">
        <v>657</v>
      </c>
      <c r="BR1" s="6" t="s">
        <v>658</v>
      </c>
      <c r="BS1" s="6" t="s">
        <v>659</v>
      </c>
      <c r="BT1" s="4" t="s">
        <v>660</v>
      </c>
      <c r="BU1" s="4" t="s">
        <v>661</v>
      </c>
      <c r="BV1" s="4" t="s">
        <v>662</v>
      </c>
      <c r="BW1" s="4" t="s">
        <v>663</v>
      </c>
      <c r="BX1" s="6" t="s">
        <v>664</v>
      </c>
      <c r="BY1" s="6" t="s">
        <v>665</v>
      </c>
      <c r="BZ1" s="4" t="s">
        <v>666</v>
      </c>
      <c r="CA1" s="4" t="s">
        <v>667</v>
      </c>
      <c r="CB1" s="4" t="s">
        <v>668</v>
      </c>
      <c r="CC1" s="4" t="s">
        <v>669</v>
      </c>
      <c r="CD1" s="6" t="s">
        <v>670</v>
      </c>
      <c r="CE1" s="6" t="s">
        <v>671</v>
      </c>
      <c r="CF1" s="6" t="s">
        <v>672</v>
      </c>
      <c r="CG1" s="4" t="s">
        <v>673</v>
      </c>
      <c r="CH1" s="4" t="s">
        <v>674</v>
      </c>
      <c r="CI1" s="4" t="s">
        <v>675</v>
      </c>
      <c r="CJ1" s="21" t="s">
        <v>373</v>
      </c>
      <c r="CK1" s="4" t="s">
        <v>61</v>
      </c>
      <c r="CL1" s="21" t="s">
        <v>542</v>
      </c>
      <c r="CM1" s="21" t="s">
        <v>471</v>
      </c>
      <c r="CN1" s="4" t="s">
        <v>526</v>
      </c>
      <c r="CO1" s="21" t="s">
        <v>477</v>
      </c>
      <c r="CP1" s="22" t="s">
        <v>528</v>
      </c>
      <c r="CQ1" s="23" t="s">
        <v>331</v>
      </c>
      <c r="CR1" s="23" t="s">
        <v>217</v>
      </c>
      <c r="CS1" s="23" t="s">
        <v>589</v>
      </c>
      <c r="CT1" s="23" t="s">
        <v>487</v>
      </c>
      <c r="CU1" s="23" t="s">
        <v>590</v>
      </c>
      <c r="CV1" s="4" t="s">
        <v>592</v>
      </c>
      <c r="CW1" s="4" t="s">
        <v>593</v>
      </c>
      <c r="CX1" s="4" t="s">
        <v>594</v>
      </c>
      <c r="CY1" s="4" t="s">
        <v>595</v>
      </c>
      <c r="CZ1" s="4" t="s">
        <v>272</v>
      </c>
      <c r="DA1" s="4" t="s">
        <v>538</v>
      </c>
      <c r="DB1" s="4" t="s">
        <v>539</v>
      </c>
      <c r="DC1" s="4" t="s">
        <v>47</v>
      </c>
      <c r="DD1" s="4" t="s">
        <v>541</v>
      </c>
      <c r="DE1" s="4" t="s">
        <v>543</v>
      </c>
      <c r="DF1" s="4" t="s">
        <v>544</v>
      </c>
      <c r="DG1" s="4" t="s">
        <v>519</v>
      </c>
      <c r="DH1" s="4" t="s">
        <v>596</v>
      </c>
      <c r="DI1" s="4" t="s">
        <v>527</v>
      </c>
      <c r="DJ1" s="4" t="s">
        <v>472</v>
      </c>
      <c r="DK1" s="4" t="s">
        <v>545</v>
      </c>
      <c r="DL1" s="4" t="s">
        <v>546</v>
      </c>
      <c r="DM1" s="4" t="s">
        <v>14</v>
      </c>
      <c r="DN1" s="4" t="s">
        <v>164</v>
      </c>
      <c r="DO1" s="4" t="s">
        <v>547</v>
      </c>
      <c r="DP1" s="4" t="s">
        <v>548</v>
      </c>
      <c r="DQ1" s="4" t="s">
        <v>476</v>
      </c>
      <c r="DR1" s="4" t="s">
        <v>360</v>
      </c>
      <c r="DS1" s="4" t="s">
        <v>376</v>
      </c>
      <c r="DT1" s="4" t="s">
        <v>252</v>
      </c>
      <c r="DU1" s="4" t="s">
        <v>387</v>
      </c>
      <c r="DV1" s="4" t="s">
        <v>549</v>
      </c>
      <c r="DW1" s="4" t="s">
        <v>479</v>
      </c>
      <c r="DX1" s="4" t="s">
        <v>597</v>
      </c>
      <c r="DY1" s="4" t="s">
        <v>462</v>
      </c>
      <c r="DZ1" s="4" t="s">
        <v>598</v>
      </c>
      <c r="EA1" s="4" t="s">
        <v>433</v>
      </c>
      <c r="EB1" s="4" t="s">
        <v>599</v>
      </c>
    </row>
    <row r="2" spans="1:132" s="5" customFormat="1">
      <c r="A2" s="5" t="s">
        <v>30</v>
      </c>
      <c r="B2" s="5" t="s">
        <v>608</v>
      </c>
      <c r="C2" s="7" t="str">
        <f>REPT("0",IF(LEN('１報告書'!AB57)&gt;2,0,2-LEN('１報告書'!AB57)))&amp;'１報告書'!AB57</f>
        <v>00</v>
      </c>
      <c r="D2" s="7" t="str">
        <f>REPT("0",IF(LEN('１報告書'!AE57)&gt;2,0,2-LEN('１報告書'!AE57)))&amp;'１報告書'!AE57</f>
        <v>00</v>
      </c>
      <c r="E2" s="7" t="str">
        <f>REPT("0",IF(LEN('１報告書'!AH57)&gt;4,0,4-LEN('１報告書'!AH57)))&amp;'１報告書'!AH57</f>
        <v>0000</v>
      </c>
      <c r="F2" s="9" t="str">
        <f>REPT("0",IF(LEN('１報告書'!AL57)&gt;1,0,1-LEN('１報告書'!AL57)))&amp;'１報告書'!AL57</f>
        <v>0</v>
      </c>
      <c r="G2" s="7" t="str">
        <f>IF('１報告書'!J56="","",'１報告書'!J56)</f>
        <v/>
      </c>
      <c r="H2" s="11" t="e">
        <f>IF('１報告書'!AE7="","",'１報告書'!AE7)+2018</f>
        <v>#VALUE!</v>
      </c>
      <c r="I2" s="11" t="str">
        <f>REPT("0",IF(LEN('１報告書'!AH7)&gt;2,0,2-LEN('１報告書'!AH7)))&amp;'１報告書'!AH7</f>
        <v>00</v>
      </c>
      <c r="J2" s="11" t="str">
        <f>REPT("0",IF(LEN('１報告書'!AK7)&gt;2,0,2-LEN('１報告書'!AK7)))&amp;'１報告書'!AK7</f>
        <v>00</v>
      </c>
      <c r="K2" s="11" t="e">
        <f>H2&amp;"/"&amp;I2&amp;"/"&amp;J2</f>
        <v>#VALUE!</v>
      </c>
      <c r="L2" s="7" t="e">
        <f>_xlfn.TEXTJOIN("",TRUE,H2:J2)</f>
        <v>#VALUE!</v>
      </c>
      <c r="M2" s="13"/>
      <c r="N2" s="13"/>
      <c r="O2" s="13"/>
      <c r="P2" s="15" t="str">
        <f>IF('１報告書'!J13="","",'１報告書'!J13)</f>
        <v/>
      </c>
      <c r="Q2" s="15" t="str">
        <f>IF('１報告書'!J14="","",'１報告書'!J14)</f>
        <v/>
      </c>
      <c r="R2" s="15" t="str">
        <f>IF('１報告書'!J15="","",'１報告書'!J15)</f>
        <v/>
      </c>
      <c r="S2" s="15" t="str">
        <f>IF('１報告書'!J16="","",'１報告書'!J16)</f>
        <v/>
      </c>
      <c r="T2" s="15" t="str">
        <f>IF('１報告書'!J17="","",'１報告書'!J17)</f>
        <v/>
      </c>
      <c r="U2" s="15" t="str">
        <f>IF('１報告書'!J19="","",'１報告書'!J19)</f>
        <v/>
      </c>
      <c r="V2" s="15" t="str">
        <f>IF('１報告書'!J20="","",'１報告書'!J20)</f>
        <v/>
      </c>
      <c r="W2" s="15" t="str">
        <f>IF('１報告書'!J21="","",'１報告書'!J21)</f>
        <v/>
      </c>
      <c r="X2" s="15" t="str">
        <f>IF('１報告書'!J22="","",'１報告書'!J22)</f>
        <v/>
      </c>
      <c r="Y2" s="15" t="str">
        <f>IF('１報告書'!J23="","",'１報告書'!J23)</f>
        <v/>
      </c>
      <c r="Z2" s="15" t="str">
        <f>IF('１報告書'!K25="","",'１報告書'!K25)</f>
        <v/>
      </c>
      <c r="AA2" s="15" t="str">
        <f>IF('１報告書'!K26="","",'１報告書'!K26)</f>
        <v/>
      </c>
      <c r="AB2" s="15" t="str">
        <f>IF('１報告書'!K27="","",'１報告書'!K27)</f>
        <v/>
      </c>
      <c r="AC2" s="15" t="str">
        <f>IF('１報告書'!K28="","",'１報告書'!K28)</f>
        <v/>
      </c>
      <c r="AD2" s="13">
        <f>IF('１報告書'!M30="レ",1,0)</f>
        <v>0</v>
      </c>
      <c r="AE2" s="13">
        <f>IF('１報告書'!V30="レ",1,0)</f>
        <v>0</v>
      </c>
      <c r="AF2" s="13">
        <f>IF('１報告書'!AD30="レ",1,0)</f>
        <v>0</v>
      </c>
      <c r="AG2" s="17" t="str">
        <f>IF(AND(AD2=1,AE2=0),'１報告書'!N30,"")&amp;IF(AND(AD2=1,AE2=1),'１報告書'!W30,"")&amp;IF(AF2=1,'１報告書'!AE30,"")</f>
        <v/>
      </c>
      <c r="AH2" s="15">
        <f>IF('１報告書'!M30="レ",1,0)</f>
        <v>0</v>
      </c>
      <c r="AI2" s="15">
        <f>IF('１報告書'!V30="レ",1,0)</f>
        <v>0</v>
      </c>
      <c r="AJ2" s="15">
        <f>IF('１報告書'!AD30="レ",1,0)</f>
        <v>0</v>
      </c>
      <c r="AK2" s="17" t="str">
        <f>IF(AND(AH2=1,AI2=0),'１報告書'!L117,"")&amp;IF(AND(AH2=1,AI2=1),'１報告書'!U117,"")&amp;IF(AJ2=1,'１報告書'!AC117,"")</f>
        <v/>
      </c>
      <c r="AL2" s="15" t="str">
        <f>IF('１報告書'!K68="","",'１報告書'!K68)</f>
        <v/>
      </c>
      <c r="AM2" s="15" t="str">
        <f>IF('１報告書'!T68="","",'１報告書'!T68)</f>
        <v/>
      </c>
      <c r="AN2" s="15" t="str">
        <f>IF('１報告書'!I69="","",'１報告書'!I69)</f>
        <v/>
      </c>
      <c r="AO2" s="15" t="str">
        <f>IF('１報告書'!I70="","",'１報告書'!I70)</f>
        <v/>
      </c>
      <c r="AP2" s="13" t="str">
        <f>_xlfn.TEXTJOIN("",TRUE,'１報告書'!T73:AD73)</f>
        <v>年月日</v>
      </c>
      <c r="AQ2" s="19" t="str">
        <f>IF(LEFT(AP2,2)="昭和",DATE(1925+VALUE(MID(AP2,3,FIND("年",AP2)-3)),VALUE(MID(AP2,FIND("年",AP2)+1,FIND("月",AP2)-FIND("年",AP2)-1)),VALUE(MID(AP2,FIND("月",AP2)+1,FIND("日",AP2)-FIND("月",AP2)-1))),IF(LEFT(AP2,2)="平成",DATE(1988+VALUE(MID(AP2,3,FIND("年",AP2)-3)),VALUE(MID(AP2,FIND("年",AP2)+1,FIND("月",AP2)-FIND("年",AP2)-1)),VALUE(MID(AP2,FIND("月",AP2)+1,FIND("日",AP2)-FIND("月",AP2)-1))),IF(LEFT(AP2,2)="令和",DATE(2018+VALUE(MID(AP2,3,FIND("年",AP2)-3)),VALUE(MID(AP2,FIND("年",AP2)+1,FIND("月",AP2)-FIND("年",AP2)-1)),VALUE(MID(AP2,FIND("月",AP2)+1,FIND("日",AP2)-FIND("月",AP2)-1))),"9999/1/1")))</f>
        <v>9999/1/1</v>
      </c>
      <c r="AR2" s="15" t="str">
        <f>IF('１報告書'!AG73="","",'１報告書'!AG73)</f>
        <v/>
      </c>
      <c r="AS2" s="15">
        <f>IF('１報告書'!N74&lt;&gt;"",1,0)</f>
        <v>0</v>
      </c>
      <c r="AT2" s="15">
        <f>IF('１報告書'!T74&lt;&gt;"",1,0)</f>
        <v>0</v>
      </c>
      <c r="AU2" s="15" t="str">
        <f>IF('１報告書'!AC74="","",'１報告書'!AC74)</f>
        <v/>
      </c>
      <c r="AV2" s="13" t="str">
        <f>_xlfn.TEXTJOIN("",TRUE,'１報告書'!T75:AD75)</f>
        <v>年月日</v>
      </c>
      <c r="AW2" s="19" t="str">
        <f>IF(LEFT(AV2,2)="昭和",DATE(1925+VALUE(MID(AV2,3,FIND("年",AV2)-3)),VALUE(MID(AV2,FIND("年",AV2)+1,FIND("月",AV2)-FIND("年",AV2)-1)),VALUE(MID(AV2,FIND("月",AV2)+1,FIND("日",AV2)-FIND("月",AV2)-1))),IF(LEFT(AV2,2)="平成",DATE(1988+VALUE(MID(AV2,3,FIND("年",AV2)-3)),VALUE(MID(AV2,FIND("年",AV2)+1,FIND("月",AV2)-FIND("年",AV2)-1)),VALUE(MID(AV2,FIND("月",AV2)+1,FIND("日",AV2)-FIND("月",AV2)-1))),IF(LEFT(AV2,2)="令和",DATE(2018+VALUE(MID(AV2,3,FIND("年",AV2)-3)),VALUE(MID(AV2,FIND("年",AV2)+1,FIND("月",AV2)-FIND("年",AV2)-1)),VALUE(MID(AV2,FIND("月",AV2)+1,FIND("日",AV2)-FIND("月",AV2)-1))),"9999/1/1")))</f>
        <v>9999/1/1</v>
      </c>
      <c r="AX2" s="15" t="str">
        <f>IF('１報告書'!AG75="","",'１報告書'!AG75)</f>
        <v/>
      </c>
      <c r="AY2" s="15">
        <f>IF('１報告書'!N76&lt;&gt;"",1,0)</f>
        <v>0</v>
      </c>
      <c r="AZ2" s="15">
        <f>IF('１報告書'!T76&lt;&gt;"",1,0)</f>
        <v>0</v>
      </c>
      <c r="BA2" s="15" t="str">
        <f>IF('１報告書'!AC76="","",'１報告書'!AC76)</f>
        <v/>
      </c>
      <c r="BB2" s="13" t="str">
        <f>_xlfn.TEXTJOIN("",TRUE,'１報告書'!R79:AB79)</f>
        <v>令和年月日</v>
      </c>
      <c r="BC2" s="19" t="e">
        <f>IF(LEFT(BB2,2)="昭和",DATE(1925+VALUE(MID(FQ2,3,FIND("年",BB2)-3)),VALUE(MID(FQ2,FIND("年",BB2)+1,FIND("月",BB2)-FIND("年",BB2)-1)),VALUE(MID(BB2,FIND("月",BB2)+1,FIND("日",BB2)-FIND("月",BB2)-1))),IF(LEFT(BB2,2)="平成",DATE(1988+VALUE(MID(BB2,3,FIND("年",BB2)-3)),VALUE(MID(BB2,FIND("年",BB2)+1,FIND("月",BB2)-FIND("年",BB2)-1)),VALUE(MID(BB2,FIND("月",BB2)+1,FIND("日",BB2)-FIND("月",BB2)-1))),IF(LEFT(BB2,2)="令和",DATE(2018+VALUE(MID(BB2,3,FIND("年",BB2)-3)),VALUE(MID(BB2,FIND("年",BB2)+1,FIND("月",BB2)-FIND("年",BB2)-1)),VALUE(MID(BB2,FIND("月",BB2)+1,FIND("日",BB2)-FIND("月",BB2)-1))),"9999/1/1")))</f>
        <v>#VALUE!</v>
      </c>
      <c r="BD2" s="15">
        <f>IF('１報告書'!N80&lt;&gt;"",1,0)</f>
        <v>0</v>
      </c>
      <c r="BE2" s="13" t="str">
        <f>_xlfn.TEXTJOIN("",TRUE,'１報告書'!R80:AB80)</f>
        <v>年月日</v>
      </c>
      <c r="BF2" s="19" t="str">
        <f>IF(LEFT(BE2,2)="昭和",DATE(1925+VALUE(MID(FT2,3,FIND("年",BE2)-3)),VALUE(MID(FT2,FIND("年",BE2)+1,FIND("月",BE2)-FIND("年",BE2)-1)),VALUE(MID(BE2,FIND("月",BE2)+1,FIND("日",BE2)-FIND("月",BE2)-1))),IF(LEFT(BE2,2)="平成",DATE(1988+VALUE(MID(BE2,3,FIND("年",BE2)-3)),VALUE(MID(BE2,FIND("年",BE2)+1,FIND("月",BE2)-FIND("年",BE2)-1)),VALUE(MID(BE2,FIND("月",BE2)+1,FIND("日",BE2)-FIND("月",BE2)-1))),IF(LEFT(BE2,2)="令和",DATE(2018+VALUE(MID(BE2,3,FIND("年",BE2)-3)),VALUE(MID(BE2,FIND("年",BE2)+1,FIND("月",BE2)-FIND("年",BE2)-1)),VALUE(MID(BE2,FIND("月",BE2)+1,FIND("日",BE2)-FIND("月",BE2)-1))),"9999/1/1")))</f>
        <v>9999/1/1</v>
      </c>
      <c r="BG2" s="15">
        <f>IF('１報告書'!AF80&lt;&gt;"",1,0)</f>
        <v>0</v>
      </c>
      <c r="BH2" s="15">
        <f>IF('１報告書'!Q81&lt;&gt;"",1,0)</f>
        <v>0</v>
      </c>
      <c r="BI2" s="15">
        <f>IF('１報告書'!U81&lt;&gt;"",1,0)</f>
        <v>0</v>
      </c>
      <c r="BJ2" s="15" t="str">
        <f>IF('１報告書'!K85="","",'１報告書'!K85)</f>
        <v/>
      </c>
      <c r="BK2" s="15" t="str">
        <f>IF('１報告書'!W85="","",'１報告書'!W85)</f>
        <v/>
      </c>
      <c r="BL2" s="15" t="str">
        <f>IF('１報告書'!AF85="","",'１報告書'!AF85)</f>
        <v/>
      </c>
      <c r="BM2" s="15" t="str">
        <f>BK2&amp;BL2</f>
        <v/>
      </c>
      <c r="BN2" s="15" t="str">
        <f>IF('１報告書'!K87="","",'１報告書'!K87)</f>
        <v/>
      </c>
      <c r="BO2" s="15" t="str">
        <f>IF('１報告書'!K88="","",'１報告書'!K88)</f>
        <v/>
      </c>
      <c r="BP2" s="15" t="str">
        <f>IF('１報告書'!K89="","",'１報告書'!K89)</f>
        <v/>
      </c>
      <c r="BQ2" s="15" t="str">
        <f>IF('１報告書'!S22="","",'１報告書'!S22)</f>
        <v/>
      </c>
      <c r="BR2" s="15" t="str">
        <f>IF('１報告書'!T22="","",'１報告書'!T22)</f>
        <v/>
      </c>
      <c r="BS2" s="15" t="str">
        <f>IF('１報告書'!U22="","",'１報告書'!U22)</f>
        <v/>
      </c>
      <c r="BT2" s="15" t="str">
        <f>IF('１報告書'!K91="","",'１報告書'!K91)</f>
        <v/>
      </c>
      <c r="BU2" s="15" t="str">
        <f>IF('１報告書'!K92="","",'１報告書'!K92)</f>
        <v/>
      </c>
      <c r="BV2" s="15" t="str">
        <f>IF('１報告書'!K93="","",'１報告書'!K93)</f>
        <v/>
      </c>
      <c r="BW2" s="15" t="str">
        <f>IF('１報告書'!K95="","",'１報告書'!K95)</f>
        <v/>
      </c>
      <c r="BX2" s="15" t="str">
        <f>IF('１報告書'!W95="","",'１報告書'!W95)</f>
        <v/>
      </c>
      <c r="BY2" s="15" t="str">
        <f>IF('１報告書'!AF95="","",'１報告書'!AF95)</f>
        <v/>
      </c>
      <c r="BZ2" s="15" t="str">
        <f>BX2&amp;BY2</f>
        <v/>
      </c>
      <c r="CA2" s="15" t="str">
        <f>IF('１報告書'!K97="","",'１報告書'!K97)</f>
        <v/>
      </c>
      <c r="CB2" s="15" t="str">
        <f>IF('１報告書'!K98="","",'１報告書'!K98)</f>
        <v/>
      </c>
      <c r="CC2" s="15" t="str">
        <f>IF('１報告書'!K99="","",'１報告書'!K99)</f>
        <v/>
      </c>
      <c r="CD2" s="15" t="str">
        <f>IF('１報告書'!AF22="","",'１報告書'!AF22)</f>
        <v/>
      </c>
      <c r="CE2" s="15" t="str">
        <f>IF('１報告書'!AG22="","",'１報告書'!AG22)</f>
        <v/>
      </c>
      <c r="CF2" s="15" t="str">
        <f>IF('１報告書'!AH22="","",'１報告書'!AH22)</f>
        <v/>
      </c>
      <c r="CG2" s="15" t="str">
        <f>IF('１報告書'!K101="","",'１報告書'!K101)</f>
        <v/>
      </c>
      <c r="CH2" s="15" t="str">
        <f>IF('１報告書'!K102="","",'１報告書'!K102)</f>
        <v/>
      </c>
      <c r="CI2" s="15" t="str">
        <f>IF('１報告書'!K103="","",'１報告書'!K103)</f>
        <v/>
      </c>
      <c r="CJ2" s="15">
        <f>IF('１報告書'!O106&lt;&gt;"",1,0)</f>
        <v>0</v>
      </c>
      <c r="CK2" s="15" t="str">
        <f>IF('１報告書'!Y106="","",'１報告書'!Y106)</f>
        <v/>
      </c>
      <c r="CL2" s="15">
        <f>IF('１報告書'!AC106&lt;&gt;"",1,0)</f>
        <v>0</v>
      </c>
      <c r="CM2" s="15">
        <f>IF('１報告書'!O108&lt;&gt;"",1,0)</f>
        <v>0</v>
      </c>
      <c r="CN2" s="15" t="str">
        <f>IF('１報告書'!Y108="","",'１報告書'!Y108)</f>
        <v/>
      </c>
      <c r="CO2" s="15">
        <f>IF('１報告書'!AC108&lt;&gt;"",1,0)</f>
        <v>0</v>
      </c>
      <c r="CP2" s="15" t="str">
        <f>IF('１報告書'!AG108="","",'１報告書'!AG108)</f>
        <v/>
      </c>
      <c r="CQ2" s="15" t="str">
        <f>IF('１報告書'!O110="","",'１報告書'!O110)</f>
        <v/>
      </c>
      <c r="CR2" s="15" t="str">
        <f>IF('１報告書'!AH110="","",'１報告書'!AH110)</f>
        <v/>
      </c>
      <c r="CS2" s="15" t="str">
        <f>IF('１報告書'!T112="","",'１報告書'!T112)</f>
        <v/>
      </c>
      <c r="CT2" s="15" t="str">
        <f>IF('１報告書'!AH112="","",'１報告書'!AH112)</f>
        <v/>
      </c>
      <c r="CU2" s="15" t="str">
        <f>IF('１報告書'!O114="","",'１報告書'!O114)</f>
        <v/>
      </c>
      <c r="CV2" s="15">
        <f>IF('１報告書'!K117&lt;&gt;"",1,0)</f>
        <v>0</v>
      </c>
      <c r="CW2" s="15">
        <f>IF('１報告書'!T117&lt;&gt;"",1,0)</f>
        <v>0</v>
      </c>
      <c r="CX2" s="15">
        <f>IF('１報告書'!AB117&lt;&gt;"",1,0)</f>
        <v>0</v>
      </c>
      <c r="CY2" s="15" t="str">
        <f>IF('１報告書'!K118="","",'１報告書'!K118)</f>
        <v/>
      </c>
      <c r="CZ2" s="15" t="str">
        <f>IF('１報告書'!K119&lt;&gt;"","有",IF('１報告書'!AB119&lt;&gt;"","無",""))</f>
        <v/>
      </c>
      <c r="DA2" s="15">
        <f>IF('１報告書'!K122&lt;&gt;"",1,0)</f>
        <v>0</v>
      </c>
      <c r="DB2" s="15">
        <f>IF('１報告書'!O122&lt;&gt;"",1,0)</f>
        <v>0</v>
      </c>
      <c r="DC2" s="15">
        <f>IF('１報告書'!K124&lt;&gt;"",1,0)</f>
        <v>0</v>
      </c>
      <c r="DD2" s="15">
        <f>IF('１報告書'!O124&lt;&gt;"",1,0)</f>
        <v>0</v>
      </c>
      <c r="DE2" s="15">
        <f>IF('１報告書'!K126&lt;&gt;"",1,0)</f>
        <v>0</v>
      </c>
      <c r="DF2" s="15">
        <f>IF('１報告書'!K128&lt;&gt;"",1,0)</f>
        <v>0</v>
      </c>
      <c r="DG2" s="15">
        <f>IF('１報告書'!AE128&lt;&gt;"",1,0)</f>
        <v>0</v>
      </c>
      <c r="DH2" s="15" t="str">
        <f>IF('１報告書'!B131="","",'１報告書'!B131)</f>
        <v/>
      </c>
      <c r="DI2" s="15" t="str">
        <f>IF('１報告書'!A141="","",'１報告書'!A141)</f>
        <v/>
      </c>
      <c r="DJ2" s="15" t="str">
        <f>IF('１報告書'!F141="","",'１報告書'!F141)</f>
        <v/>
      </c>
      <c r="DK2" s="15" t="str">
        <f>IF('１報告書'!N141="","",'１報告書'!N141)</f>
        <v/>
      </c>
      <c r="DL2" s="15" t="str">
        <f>IF('１報告書'!V141="","",'１報告書'!V141)</f>
        <v/>
      </c>
      <c r="DM2" s="15" t="str">
        <f>IF('１報告書'!AA141="","",'１報告書'!AA141)</f>
        <v/>
      </c>
      <c r="DN2" s="15" t="str">
        <f>IF('１報告書'!A144="","",'１報告書'!A144)</f>
        <v/>
      </c>
      <c r="DO2" s="15" t="str">
        <f>IF('１報告書'!F144="","",'１報告書'!F144)</f>
        <v/>
      </c>
      <c r="DP2" s="15" t="str">
        <f>IF('１報告書'!N144="","",'１報告書'!N144)</f>
        <v/>
      </c>
      <c r="DQ2" s="15" t="str">
        <f>IF('１報告書'!V144="","",'１報告書'!V144)</f>
        <v/>
      </c>
      <c r="DR2" s="15" t="str">
        <f>IF('１報告書'!AA144="","",'１報告書'!AA144)</f>
        <v/>
      </c>
      <c r="DS2" s="15" t="str">
        <f>IF('１報告書'!A147="","",'１報告書'!A147)</f>
        <v/>
      </c>
      <c r="DT2" s="15" t="str">
        <f>IF('１報告書'!F147="","",'１報告書'!F147)</f>
        <v/>
      </c>
      <c r="DU2" s="15" t="str">
        <f>IF('１報告書'!N147="","",'１報告書'!N147)</f>
        <v/>
      </c>
      <c r="DV2" s="15" t="str">
        <f>IF('１報告書'!V147="","",'１報告書'!V147)</f>
        <v/>
      </c>
      <c r="DW2" s="15" t="str">
        <f>IF('１報告書'!AA147="","",'１報告書'!AA147)</f>
        <v/>
      </c>
      <c r="DX2" s="15" t="str">
        <f>IF('１報告書'!A150="","",'１報告書'!A150)</f>
        <v/>
      </c>
      <c r="DY2" s="15" t="str">
        <f>IF('１報告書'!F150="","",'１報告書'!F150)</f>
        <v/>
      </c>
      <c r="DZ2" s="15" t="str">
        <f>IF('１報告書'!N150="","",'１報告書'!N150)</f>
        <v/>
      </c>
      <c r="EA2" s="15" t="str">
        <f>IF('１報告書'!V150="","",'１報告書'!V150)</f>
        <v/>
      </c>
      <c r="EB2" s="15" t="str">
        <f>IF('１報告書'!AA150="","",'１報告書'!AA150)</f>
        <v/>
      </c>
    </row>
    <row r="3" spans="1:132">
      <c r="G3" s="10"/>
      <c r="BQ3" s="20"/>
      <c r="BR3" s="20"/>
      <c r="BS3" s="20"/>
    </row>
  </sheetData>
  <sheetProtection password="E798" sheet="1" objects="1" scenarios="1"/>
  <phoneticPr fontId="3" type="Hiragan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H44"/>
  <sheetViews>
    <sheetView zoomScale="10" zoomScaleNormal="10" workbookViewId="0"/>
  </sheetViews>
  <sheetFormatPr defaultRowHeight="20.100000000000001" customHeight="1"/>
  <cols>
    <col min="1" max="7" width="17.625" style="298" customWidth="1"/>
    <col min="8" max="8" width="13.625" style="298" customWidth="1"/>
    <col min="9" max="9" width="9" style="298" customWidth="1"/>
    <col min="10" max="16384" width="9" style="298"/>
  </cols>
  <sheetData>
    <row r="1" spans="1:8" ht="10.5">
      <c r="A1" s="299" t="s">
        <v>178</v>
      </c>
    </row>
    <row r="2" spans="1:8" ht="11.25">
      <c r="A2" s="601" t="s">
        <v>206</v>
      </c>
      <c r="B2" s="601"/>
      <c r="C2" s="601"/>
      <c r="D2" s="601"/>
      <c r="E2" s="601"/>
      <c r="F2" s="601"/>
      <c r="G2" s="601"/>
      <c r="H2" s="601"/>
    </row>
    <row r="3" spans="1:8" ht="14.1" customHeight="1">
      <c r="A3" s="603"/>
      <c r="B3" s="604"/>
      <c r="C3" s="604"/>
      <c r="D3" s="604"/>
      <c r="E3" s="604"/>
      <c r="F3" s="604"/>
      <c r="G3" s="604"/>
      <c r="H3" s="605"/>
    </row>
    <row r="4" spans="1:8" ht="14.1" customHeight="1">
      <c r="A4" s="606"/>
      <c r="B4" s="607"/>
      <c r="C4" s="607"/>
      <c r="D4" s="607"/>
      <c r="E4" s="607"/>
      <c r="F4" s="607"/>
      <c r="G4" s="607"/>
      <c r="H4" s="608"/>
    </row>
    <row r="5" spans="1:8" ht="14.1" customHeight="1">
      <c r="A5" s="606"/>
      <c r="B5" s="607"/>
      <c r="C5" s="607"/>
      <c r="D5" s="607"/>
      <c r="E5" s="607"/>
      <c r="F5" s="607"/>
      <c r="G5" s="607"/>
      <c r="H5" s="608"/>
    </row>
    <row r="6" spans="1:8" ht="14.1" customHeight="1">
      <c r="A6" s="606"/>
      <c r="B6" s="607"/>
      <c r="C6" s="607"/>
      <c r="D6" s="607"/>
      <c r="E6" s="607"/>
      <c r="F6" s="607"/>
      <c r="G6" s="607"/>
      <c r="H6" s="608"/>
    </row>
    <row r="7" spans="1:8" ht="14.1" customHeight="1">
      <c r="A7" s="606"/>
      <c r="B7" s="607"/>
      <c r="C7" s="607"/>
      <c r="D7" s="607"/>
      <c r="E7" s="607"/>
      <c r="F7" s="607"/>
      <c r="G7" s="607"/>
      <c r="H7" s="608"/>
    </row>
    <row r="8" spans="1:8" ht="14.1" customHeight="1">
      <c r="A8" s="606"/>
      <c r="B8" s="607"/>
      <c r="C8" s="607"/>
      <c r="D8" s="607"/>
      <c r="E8" s="607"/>
      <c r="F8" s="607"/>
      <c r="G8" s="607"/>
      <c r="H8" s="608"/>
    </row>
    <row r="9" spans="1:8" ht="14.1" customHeight="1">
      <c r="A9" s="606"/>
      <c r="B9" s="607"/>
      <c r="C9" s="607"/>
      <c r="D9" s="607"/>
      <c r="E9" s="607"/>
      <c r="F9" s="607"/>
      <c r="G9" s="607"/>
      <c r="H9" s="608"/>
    </row>
    <row r="10" spans="1:8" ht="14.1" customHeight="1">
      <c r="A10" s="606"/>
      <c r="B10" s="607"/>
      <c r="C10" s="607"/>
      <c r="D10" s="607"/>
      <c r="E10" s="607"/>
      <c r="F10" s="607"/>
      <c r="G10" s="607"/>
      <c r="H10" s="608"/>
    </row>
    <row r="11" spans="1:8" ht="14.1" customHeight="1">
      <c r="A11" s="606"/>
      <c r="B11" s="607"/>
      <c r="C11" s="607"/>
      <c r="D11" s="607"/>
      <c r="E11" s="607"/>
      <c r="F11" s="607"/>
      <c r="G11" s="607"/>
      <c r="H11" s="608"/>
    </row>
    <row r="12" spans="1:8" ht="14.1" customHeight="1">
      <c r="A12" s="606"/>
      <c r="B12" s="607"/>
      <c r="C12" s="607"/>
      <c r="D12" s="607"/>
      <c r="E12" s="607"/>
      <c r="F12" s="607"/>
      <c r="G12" s="607"/>
      <c r="H12" s="608"/>
    </row>
    <row r="13" spans="1:8" ht="14.1" customHeight="1">
      <c r="A13" s="606"/>
      <c r="B13" s="607"/>
      <c r="C13" s="607"/>
      <c r="D13" s="607"/>
      <c r="E13" s="607"/>
      <c r="F13" s="607"/>
      <c r="G13" s="607"/>
      <c r="H13" s="608"/>
    </row>
    <row r="14" spans="1:8" ht="14.1" customHeight="1">
      <c r="A14" s="606"/>
      <c r="B14" s="607"/>
      <c r="C14" s="607"/>
      <c r="D14" s="607"/>
      <c r="E14" s="607"/>
      <c r="F14" s="607"/>
      <c r="G14" s="607"/>
      <c r="H14" s="608"/>
    </row>
    <row r="15" spans="1:8" ht="14.1" customHeight="1">
      <c r="A15" s="606"/>
      <c r="B15" s="607"/>
      <c r="C15" s="607"/>
      <c r="D15" s="607"/>
      <c r="E15" s="607"/>
      <c r="F15" s="607"/>
      <c r="G15" s="607"/>
      <c r="H15" s="608"/>
    </row>
    <row r="16" spans="1:8" ht="14.1" customHeight="1">
      <c r="A16" s="606"/>
      <c r="B16" s="607"/>
      <c r="C16" s="607"/>
      <c r="D16" s="607"/>
      <c r="E16" s="607"/>
      <c r="F16" s="607"/>
      <c r="G16" s="607"/>
      <c r="H16" s="608"/>
    </row>
    <row r="17" spans="1:8" ht="14.1" customHeight="1">
      <c r="A17" s="606"/>
      <c r="B17" s="607"/>
      <c r="C17" s="607"/>
      <c r="D17" s="607"/>
      <c r="E17" s="607"/>
      <c r="F17" s="607"/>
      <c r="G17" s="607"/>
      <c r="H17" s="608"/>
    </row>
    <row r="18" spans="1:8" ht="14.1" customHeight="1">
      <c r="A18" s="606"/>
      <c r="B18" s="607"/>
      <c r="C18" s="607"/>
      <c r="D18" s="607"/>
      <c r="E18" s="607"/>
      <c r="F18" s="607"/>
      <c r="G18" s="607"/>
      <c r="H18" s="608"/>
    </row>
    <row r="19" spans="1:8" ht="14.1" customHeight="1">
      <c r="A19" s="606"/>
      <c r="B19" s="607"/>
      <c r="C19" s="607"/>
      <c r="D19" s="607"/>
      <c r="E19" s="607"/>
      <c r="F19" s="607"/>
      <c r="G19" s="607"/>
      <c r="H19" s="608"/>
    </row>
    <row r="20" spans="1:8" ht="14.1" customHeight="1">
      <c r="A20" s="606"/>
      <c r="B20" s="607"/>
      <c r="C20" s="607"/>
      <c r="D20" s="607"/>
      <c r="E20" s="607"/>
      <c r="F20" s="607"/>
      <c r="G20" s="607"/>
      <c r="H20" s="608"/>
    </row>
    <row r="21" spans="1:8" ht="14.1" customHeight="1">
      <c r="A21" s="606"/>
      <c r="B21" s="607"/>
      <c r="C21" s="607"/>
      <c r="D21" s="607"/>
      <c r="E21" s="607"/>
      <c r="F21" s="607"/>
      <c r="G21" s="607"/>
      <c r="H21" s="608"/>
    </row>
    <row r="22" spans="1:8" ht="14.1" customHeight="1">
      <c r="A22" s="606"/>
      <c r="B22" s="607"/>
      <c r="C22" s="607"/>
      <c r="D22" s="607"/>
      <c r="E22" s="607"/>
      <c r="F22" s="607"/>
      <c r="G22" s="607"/>
      <c r="H22" s="608"/>
    </row>
    <row r="23" spans="1:8" ht="14.1" customHeight="1">
      <c r="A23" s="606"/>
      <c r="B23" s="607"/>
      <c r="C23" s="607"/>
      <c r="D23" s="607"/>
      <c r="E23" s="607"/>
      <c r="F23" s="607"/>
      <c r="G23" s="607"/>
      <c r="H23" s="608"/>
    </row>
    <row r="24" spans="1:8" ht="14.1" customHeight="1">
      <c r="A24" s="606"/>
      <c r="B24" s="607"/>
      <c r="C24" s="607"/>
      <c r="D24" s="607"/>
      <c r="E24" s="607"/>
      <c r="F24" s="607"/>
      <c r="G24" s="607"/>
      <c r="H24" s="608"/>
    </row>
    <row r="25" spans="1:8" ht="14.1" customHeight="1">
      <c r="A25" s="606"/>
      <c r="B25" s="607"/>
      <c r="C25" s="607"/>
      <c r="D25" s="607"/>
      <c r="E25" s="607"/>
      <c r="F25" s="607"/>
      <c r="G25" s="607"/>
      <c r="H25" s="608"/>
    </row>
    <row r="26" spans="1:8" ht="14.1" customHeight="1">
      <c r="A26" s="606"/>
      <c r="B26" s="607"/>
      <c r="C26" s="607"/>
      <c r="D26" s="607"/>
      <c r="E26" s="607"/>
      <c r="F26" s="607"/>
      <c r="G26" s="607"/>
      <c r="H26" s="608"/>
    </row>
    <row r="27" spans="1:8" ht="14.1" customHeight="1">
      <c r="A27" s="606"/>
      <c r="B27" s="607"/>
      <c r="C27" s="607"/>
      <c r="D27" s="607"/>
      <c r="E27" s="607"/>
      <c r="F27" s="607"/>
      <c r="G27" s="607"/>
      <c r="H27" s="608"/>
    </row>
    <row r="28" spans="1:8" ht="14.1" customHeight="1">
      <c r="A28" s="606"/>
      <c r="B28" s="607"/>
      <c r="C28" s="607"/>
      <c r="D28" s="607"/>
      <c r="E28" s="607"/>
      <c r="F28" s="607"/>
      <c r="G28" s="607"/>
      <c r="H28" s="608"/>
    </row>
    <row r="29" spans="1:8" ht="14.1" customHeight="1">
      <c r="A29" s="606"/>
      <c r="B29" s="607"/>
      <c r="C29" s="607"/>
      <c r="D29" s="607"/>
      <c r="E29" s="607"/>
      <c r="F29" s="607"/>
      <c r="G29" s="607"/>
      <c r="H29" s="608"/>
    </row>
    <row r="30" spans="1:8" ht="14.1" customHeight="1">
      <c r="A30" s="606"/>
      <c r="B30" s="607"/>
      <c r="C30" s="607"/>
      <c r="D30" s="607"/>
      <c r="E30" s="607"/>
      <c r="F30" s="607"/>
      <c r="G30" s="607"/>
      <c r="H30" s="608"/>
    </row>
    <row r="31" spans="1:8" ht="14.1" customHeight="1">
      <c r="A31" s="606"/>
      <c r="B31" s="607"/>
      <c r="C31" s="607"/>
      <c r="D31" s="607"/>
      <c r="E31" s="607"/>
      <c r="F31" s="607"/>
      <c r="G31" s="607"/>
      <c r="H31" s="608"/>
    </row>
    <row r="32" spans="1:8" ht="14.1" customHeight="1">
      <c r="A32" s="606"/>
      <c r="B32" s="607"/>
      <c r="C32" s="607"/>
      <c r="D32" s="607"/>
      <c r="E32" s="607"/>
      <c r="F32" s="607"/>
      <c r="G32" s="607"/>
      <c r="H32" s="608"/>
    </row>
    <row r="33" spans="1:8" ht="14.1" customHeight="1">
      <c r="A33" s="606"/>
      <c r="B33" s="607"/>
      <c r="C33" s="607"/>
      <c r="D33" s="607"/>
      <c r="E33" s="607"/>
      <c r="F33" s="607"/>
      <c r="G33" s="607"/>
      <c r="H33" s="608"/>
    </row>
    <row r="34" spans="1:8" ht="14.1" customHeight="1">
      <c r="A34" s="606"/>
      <c r="B34" s="607"/>
      <c r="C34" s="607"/>
      <c r="D34" s="607"/>
      <c r="E34" s="607"/>
      <c r="F34" s="607"/>
      <c r="G34" s="607"/>
      <c r="H34" s="608"/>
    </row>
    <row r="35" spans="1:8" ht="14.1" customHeight="1">
      <c r="A35" s="606"/>
      <c r="B35" s="607"/>
      <c r="C35" s="607"/>
      <c r="D35" s="607"/>
      <c r="E35" s="607"/>
      <c r="F35" s="607"/>
      <c r="G35" s="607"/>
      <c r="H35" s="608"/>
    </row>
    <row r="36" spans="1:8" ht="14.1" customHeight="1">
      <c r="A36" s="606"/>
      <c r="B36" s="607"/>
      <c r="C36" s="607"/>
      <c r="D36" s="607"/>
      <c r="E36" s="607"/>
      <c r="F36" s="607"/>
      <c r="G36" s="607"/>
      <c r="H36" s="608"/>
    </row>
    <row r="37" spans="1:8" ht="14.1" customHeight="1">
      <c r="A37" s="606"/>
      <c r="B37" s="607"/>
      <c r="C37" s="607"/>
      <c r="D37" s="607"/>
      <c r="E37" s="607"/>
      <c r="F37" s="607"/>
      <c r="G37" s="607"/>
      <c r="H37" s="608"/>
    </row>
    <row r="38" spans="1:8" ht="14.1" customHeight="1">
      <c r="A38" s="606"/>
      <c r="B38" s="607"/>
      <c r="C38" s="607"/>
      <c r="D38" s="607"/>
      <c r="E38" s="607"/>
      <c r="F38" s="607"/>
      <c r="G38" s="607"/>
      <c r="H38" s="608"/>
    </row>
    <row r="39" spans="1:8" ht="14.1" customHeight="1">
      <c r="A39" s="606"/>
      <c r="B39" s="607"/>
      <c r="C39" s="607"/>
      <c r="D39" s="607"/>
      <c r="E39" s="607"/>
      <c r="F39" s="607"/>
      <c r="G39" s="607"/>
      <c r="H39" s="608"/>
    </row>
    <row r="40" spans="1:8" ht="14.1" customHeight="1">
      <c r="A40" s="606"/>
      <c r="B40" s="607"/>
      <c r="C40" s="607"/>
      <c r="D40" s="607"/>
      <c r="E40" s="607"/>
      <c r="F40" s="607"/>
      <c r="G40" s="607"/>
      <c r="H40" s="608"/>
    </row>
    <row r="41" spans="1:8" ht="14.1" customHeight="1">
      <c r="A41" s="606"/>
      <c r="B41" s="607"/>
      <c r="C41" s="607"/>
      <c r="D41" s="607"/>
      <c r="E41" s="607"/>
      <c r="F41" s="607"/>
      <c r="G41" s="607"/>
      <c r="H41" s="608"/>
    </row>
    <row r="42" spans="1:8" ht="14.1" customHeight="1">
      <c r="A42" s="609"/>
      <c r="B42" s="610"/>
      <c r="C42" s="610"/>
      <c r="D42" s="610"/>
      <c r="E42" s="610"/>
      <c r="F42" s="610"/>
      <c r="G42" s="610"/>
      <c r="H42" s="611"/>
    </row>
    <row r="43" spans="1:8" ht="14.1" customHeight="1">
      <c r="A43" s="602" t="s">
        <v>425</v>
      </c>
      <c r="B43" s="602"/>
      <c r="C43" s="602"/>
      <c r="D43" s="602"/>
      <c r="E43" s="602"/>
      <c r="F43" s="602"/>
      <c r="G43" s="602"/>
      <c r="H43" s="602"/>
    </row>
    <row r="44" spans="1:8" ht="20.100000000000001" customHeight="1">
      <c r="A44" s="300"/>
      <c r="B44" s="300"/>
      <c r="C44" s="300"/>
      <c r="D44" s="300"/>
      <c r="E44" s="300"/>
      <c r="F44" s="300"/>
      <c r="G44" s="300"/>
    </row>
  </sheetData>
  <mergeCells count="3">
    <mergeCell ref="A2:H2"/>
    <mergeCell ref="A43:H43"/>
    <mergeCell ref="A3:H42"/>
  </mergeCells>
  <phoneticPr fontId="7"/>
  <pageMargins left="0.59055118110236227" right="0.59055118110236227" top="0.39370078740157483" bottom="0.39370078740157483" header="0.51181102362204722" footer="0.51181102362204722"/>
  <pageSetup paperSize="8" scale="144"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1:I174"/>
  <sheetViews>
    <sheetView topLeftCell="A200" workbookViewId="0"/>
  </sheetViews>
  <sheetFormatPr defaultRowHeight="13.5"/>
  <cols>
    <col min="1" max="1" width="2.625" style="301" customWidth="1"/>
    <col min="2" max="2" width="5.625" style="301" customWidth="1"/>
    <col min="3" max="3" width="15.625" style="301" customWidth="1"/>
    <col min="4" max="4" width="26.625" style="301" customWidth="1"/>
    <col min="5" max="5" width="20.625" style="301" customWidth="1"/>
    <col min="6" max="6" width="20.75" style="301" customWidth="1"/>
    <col min="7" max="7" width="9" style="301" customWidth="1"/>
    <col min="8" max="16384" width="9" style="301"/>
  </cols>
  <sheetData>
    <row r="1" spans="1:9">
      <c r="A1" s="303" t="s">
        <v>180</v>
      </c>
    </row>
    <row r="2" spans="1:9" ht="18" customHeight="1">
      <c r="A2" s="304"/>
      <c r="B2" s="632" t="s">
        <v>181</v>
      </c>
      <c r="C2" s="632"/>
      <c r="D2" s="632"/>
      <c r="E2" s="632"/>
      <c r="F2" s="632"/>
      <c r="G2" s="316"/>
      <c r="H2" s="316"/>
      <c r="I2" s="316"/>
    </row>
    <row r="3" spans="1:9" s="302" customFormat="1" ht="20.100000000000001" customHeight="1">
      <c r="A3" s="616" t="s">
        <v>432</v>
      </c>
      <c r="B3" s="617"/>
      <c r="C3" s="309" t="s">
        <v>179</v>
      </c>
      <c r="D3" s="631" t="s">
        <v>251</v>
      </c>
      <c r="E3" s="631"/>
      <c r="F3" s="311" t="s">
        <v>191</v>
      </c>
    </row>
    <row r="4" spans="1:9" s="302" customFormat="1" ht="20.100000000000001" customHeight="1">
      <c r="A4" s="618"/>
      <c r="B4" s="619"/>
      <c r="C4" s="310"/>
      <c r="D4" s="633"/>
      <c r="E4" s="634"/>
      <c r="F4" s="315"/>
    </row>
    <row r="5" spans="1:9" ht="22.5" customHeight="1">
      <c r="A5" s="616" t="s">
        <v>48</v>
      </c>
      <c r="B5" s="622"/>
      <c r="C5" s="622"/>
      <c r="D5" s="617"/>
      <c r="E5" s="627" t="s">
        <v>183</v>
      </c>
      <c r="F5" s="628"/>
    </row>
    <row r="6" spans="1:9" ht="22.5" customHeight="1">
      <c r="A6" s="618"/>
      <c r="B6" s="623"/>
      <c r="C6" s="623"/>
      <c r="D6" s="619"/>
      <c r="E6" s="629"/>
      <c r="F6" s="630"/>
    </row>
    <row r="7" spans="1:9" ht="22.5" customHeight="1">
      <c r="A7" s="618"/>
      <c r="B7" s="623"/>
      <c r="C7" s="623"/>
      <c r="D7" s="619"/>
      <c r="E7" s="612"/>
      <c r="F7" s="613"/>
    </row>
    <row r="8" spans="1:9" ht="22.5" customHeight="1">
      <c r="A8" s="618"/>
      <c r="B8" s="623"/>
      <c r="C8" s="623"/>
      <c r="D8" s="619"/>
      <c r="E8" s="612"/>
      <c r="F8" s="613"/>
    </row>
    <row r="9" spans="1:9" ht="22.5" customHeight="1">
      <c r="A9" s="618"/>
      <c r="B9" s="623"/>
      <c r="C9" s="623"/>
      <c r="D9" s="619"/>
      <c r="E9" s="612"/>
      <c r="F9" s="613"/>
    </row>
    <row r="10" spans="1:9" ht="22.5" customHeight="1">
      <c r="A10" s="618"/>
      <c r="B10" s="623"/>
      <c r="C10" s="623"/>
      <c r="D10" s="619"/>
      <c r="E10" s="612"/>
      <c r="F10" s="613"/>
    </row>
    <row r="11" spans="1:9" ht="22.5" customHeight="1">
      <c r="A11" s="618"/>
      <c r="B11" s="623"/>
      <c r="C11" s="623"/>
      <c r="D11" s="619"/>
      <c r="E11" s="612"/>
      <c r="F11" s="613"/>
    </row>
    <row r="12" spans="1:9" ht="22.5" customHeight="1">
      <c r="A12" s="618"/>
      <c r="B12" s="623"/>
      <c r="C12" s="623"/>
      <c r="D12" s="619"/>
      <c r="E12" s="612"/>
      <c r="F12" s="613"/>
    </row>
    <row r="13" spans="1:9" ht="22.5" customHeight="1">
      <c r="A13" s="618"/>
      <c r="B13" s="623"/>
      <c r="C13" s="623"/>
      <c r="D13" s="619"/>
      <c r="E13" s="612"/>
      <c r="F13" s="613"/>
    </row>
    <row r="14" spans="1:9" ht="22.5" customHeight="1">
      <c r="A14" s="618"/>
      <c r="B14" s="623"/>
      <c r="C14" s="623"/>
      <c r="D14" s="619"/>
      <c r="E14" s="612"/>
      <c r="F14" s="613"/>
    </row>
    <row r="15" spans="1:9" ht="22.5" customHeight="1">
      <c r="A15" s="618"/>
      <c r="B15" s="623"/>
      <c r="C15" s="623"/>
      <c r="D15" s="619"/>
      <c r="E15" s="612"/>
      <c r="F15" s="613"/>
    </row>
    <row r="16" spans="1:9" ht="22.5" customHeight="1">
      <c r="A16" s="618"/>
      <c r="B16" s="623"/>
      <c r="C16" s="623"/>
      <c r="D16" s="619"/>
      <c r="E16" s="612"/>
      <c r="F16" s="613"/>
    </row>
    <row r="17" spans="1:6" ht="22.5" customHeight="1">
      <c r="A17" s="620"/>
      <c r="B17" s="624"/>
      <c r="C17" s="624"/>
      <c r="D17" s="621"/>
      <c r="E17" s="614"/>
      <c r="F17" s="615"/>
    </row>
    <row r="18" spans="1:6" ht="9.9499999999999993" customHeight="1">
      <c r="A18" s="304"/>
      <c r="B18" s="307"/>
      <c r="C18" s="307"/>
      <c r="D18" s="307"/>
      <c r="E18" s="307"/>
      <c r="F18" s="307"/>
    </row>
    <row r="19" spans="1:6" s="302" customFormat="1" ht="21.95" customHeight="1">
      <c r="A19" s="616" t="s">
        <v>432</v>
      </c>
      <c r="B19" s="617"/>
      <c r="C19" s="311" t="s">
        <v>179</v>
      </c>
      <c r="D19" s="631" t="s">
        <v>251</v>
      </c>
      <c r="E19" s="631"/>
      <c r="F19" s="311" t="s">
        <v>191</v>
      </c>
    </row>
    <row r="20" spans="1:6" s="302" customFormat="1" ht="21.95" customHeight="1">
      <c r="A20" s="620"/>
      <c r="B20" s="621"/>
      <c r="C20" s="312"/>
      <c r="D20" s="625"/>
      <c r="E20" s="626"/>
      <c r="F20" s="311"/>
    </row>
    <row r="21" spans="1:6" ht="22.5" customHeight="1">
      <c r="A21" s="616" t="s">
        <v>48</v>
      </c>
      <c r="B21" s="622"/>
      <c r="C21" s="622"/>
      <c r="D21" s="617"/>
      <c r="E21" s="627" t="s">
        <v>183</v>
      </c>
      <c r="F21" s="628"/>
    </row>
    <row r="22" spans="1:6" ht="22.5" customHeight="1">
      <c r="A22" s="618"/>
      <c r="B22" s="623"/>
      <c r="C22" s="623"/>
      <c r="D22" s="619"/>
      <c r="E22" s="629"/>
      <c r="F22" s="630"/>
    </row>
    <row r="23" spans="1:6" ht="22.5" customHeight="1">
      <c r="A23" s="618"/>
      <c r="B23" s="623"/>
      <c r="C23" s="623"/>
      <c r="D23" s="619"/>
      <c r="E23" s="629"/>
      <c r="F23" s="630"/>
    </row>
    <row r="24" spans="1:6" ht="22.5" customHeight="1">
      <c r="A24" s="618"/>
      <c r="B24" s="623"/>
      <c r="C24" s="623"/>
      <c r="D24" s="619"/>
      <c r="E24" s="612"/>
      <c r="F24" s="613"/>
    </row>
    <row r="25" spans="1:6" ht="22.5" customHeight="1">
      <c r="A25" s="618"/>
      <c r="B25" s="623"/>
      <c r="C25" s="623"/>
      <c r="D25" s="619"/>
      <c r="E25" s="612"/>
      <c r="F25" s="613"/>
    </row>
    <row r="26" spans="1:6" ht="22.5" customHeight="1">
      <c r="A26" s="618"/>
      <c r="B26" s="623"/>
      <c r="C26" s="623"/>
      <c r="D26" s="619"/>
      <c r="E26" s="612"/>
      <c r="F26" s="613"/>
    </row>
    <row r="27" spans="1:6" ht="22.5" customHeight="1">
      <c r="A27" s="618"/>
      <c r="B27" s="623"/>
      <c r="C27" s="623"/>
      <c r="D27" s="619"/>
      <c r="E27" s="612"/>
      <c r="F27" s="613"/>
    </row>
    <row r="28" spans="1:6" ht="22.5" customHeight="1">
      <c r="A28" s="618"/>
      <c r="B28" s="623"/>
      <c r="C28" s="623"/>
      <c r="D28" s="619"/>
      <c r="E28" s="612"/>
      <c r="F28" s="613"/>
    </row>
    <row r="29" spans="1:6" ht="22.5" customHeight="1">
      <c r="A29" s="618"/>
      <c r="B29" s="623"/>
      <c r="C29" s="623"/>
      <c r="D29" s="619"/>
      <c r="E29" s="612"/>
      <c r="F29" s="613"/>
    </row>
    <row r="30" spans="1:6" ht="22.5" customHeight="1">
      <c r="A30" s="618"/>
      <c r="B30" s="623"/>
      <c r="C30" s="623"/>
      <c r="D30" s="619"/>
      <c r="E30" s="612"/>
      <c r="F30" s="613"/>
    </row>
    <row r="31" spans="1:6" ht="22.5" customHeight="1">
      <c r="A31" s="618"/>
      <c r="B31" s="623"/>
      <c r="C31" s="623"/>
      <c r="D31" s="619"/>
      <c r="E31" s="612"/>
      <c r="F31" s="613"/>
    </row>
    <row r="32" spans="1:6" ht="22.5" customHeight="1">
      <c r="A32" s="618"/>
      <c r="B32" s="623"/>
      <c r="C32" s="623"/>
      <c r="D32" s="619"/>
      <c r="E32" s="612"/>
      <c r="F32" s="613"/>
    </row>
    <row r="33" spans="1:9" ht="22.5" customHeight="1">
      <c r="A33" s="620"/>
      <c r="B33" s="624"/>
      <c r="C33" s="624"/>
      <c r="D33" s="621"/>
      <c r="E33" s="614"/>
      <c r="F33" s="615"/>
    </row>
    <row r="34" spans="1:9" ht="14.1" customHeight="1">
      <c r="A34" s="635" t="s">
        <v>184</v>
      </c>
      <c r="B34" s="635"/>
      <c r="C34" s="313"/>
      <c r="D34" s="313"/>
      <c r="E34" s="314"/>
      <c r="F34" s="314"/>
    </row>
    <row r="35" spans="1:9" ht="36" customHeight="1">
      <c r="A35" s="305" t="s">
        <v>1</v>
      </c>
      <c r="B35" s="636" t="s">
        <v>434</v>
      </c>
      <c r="C35" s="636"/>
      <c r="D35" s="636"/>
      <c r="E35" s="636"/>
      <c r="F35" s="636"/>
    </row>
    <row r="36" spans="1:9" ht="15" customHeight="1">
      <c r="A36" s="306" t="s">
        <v>7</v>
      </c>
      <c r="B36" s="306" t="s">
        <v>112</v>
      </c>
      <c r="C36" s="306"/>
      <c r="D36" s="306"/>
      <c r="E36" s="306"/>
      <c r="F36" s="306"/>
    </row>
    <row r="37" spans="1:9" ht="15" customHeight="1">
      <c r="A37" s="306" t="s">
        <v>23</v>
      </c>
      <c r="B37" s="306" t="s">
        <v>435</v>
      </c>
      <c r="C37" s="306"/>
      <c r="D37" s="306"/>
      <c r="E37" s="306"/>
      <c r="F37" s="306"/>
    </row>
    <row r="38" spans="1:9" ht="26.1" customHeight="1">
      <c r="A38" s="306" t="s">
        <v>16</v>
      </c>
      <c r="B38" s="637" t="s">
        <v>437</v>
      </c>
      <c r="C38" s="637"/>
      <c r="D38" s="637"/>
      <c r="E38" s="637"/>
      <c r="F38" s="637"/>
    </row>
    <row r="39" spans="1:9" ht="15" customHeight="1">
      <c r="A39" s="306" t="s">
        <v>24</v>
      </c>
      <c r="B39" s="306" t="s">
        <v>403</v>
      </c>
      <c r="C39" s="306"/>
      <c r="D39" s="306"/>
      <c r="E39" s="306"/>
      <c r="F39" s="306"/>
    </row>
    <row r="41" spans="1:9" ht="18" customHeight="1">
      <c r="A41" s="304"/>
      <c r="B41" s="632" t="s">
        <v>181</v>
      </c>
      <c r="C41" s="632"/>
      <c r="D41" s="632"/>
      <c r="E41" s="632"/>
      <c r="F41" s="632"/>
      <c r="G41" s="316"/>
      <c r="H41" s="316"/>
      <c r="I41" s="316"/>
    </row>
    <row r="42" spans="1:9" s="302" customFormat="1" ht="20.100000000000001" customHeight="1">
      <c r="A42" s="616" t="s">
        <v>432</v>
      </c>
      <c r="B42" s="617"/>
      <c r="C42" s="309" t="s">
        <v>179</v>
      </c>
      <c r="D42" s="631" t="s">
        <v>251</v>
      </c>
      <c r="E42" s="631"/>
      <c r="F42" s="311" t="s">
        <v>191</v>
      </c>
    </row>
    <row r="43" spans="1:9" s="302" customFormat="1" ht="20.100000000000001" customHeight="1">
      <c r="A43" s="618"/>
      <c r="B43" s="619"/>
      <c r="C43" s="310"/>
      <c r="D43" s="633"/>
      <c r="E43" s="634"/>
      <c r="F43" s="315"/>
    </row>
    <row r="44" spans="1:9" ht="22.5" customHeight="1">
      <c r="A44" s="616" t="s">
        <v>48</v>
      </c>
      <c r="B44" s="622"/>
      <c r="C44" s="622"/>
      <c r="D44" s="617"/>
      <c r="E44" s="627" t="s">
        <v>183</v>
      </c>
      <c r="F44" s="628"/>
    </row>
    <row r="45" spans="1:9" ht="22.5" customHeight="1">
      <c r="A45" s="618"/>
      <c r="B45" s="623"/>
      <c r="C45" s="623"/>
      <c r="D45" s="619"/>
      <c r="E45" s="629"/>
      <c r="F45" s="630"/>
    </row>
    <row r="46" spans="1:9" ht="22.5" customHeight="1">
      <c r="A46" s="618"/>
      <c r="B46" s="623"/>
      <c r="C46" s="623"/>
      <c r="D46" s="619"/>
      <c r="E46" s="612"/>
      <c r="F46" s="613"/>
    </row>
    <row r="47" spans="1:9" ht="22.5" customHeight="1">
      <c r="A47" s="618"/>
      <c r="B47" s="623"/>
      <c r="C47" s="623"/>
      <c r="D47" s="619"/>
      <c r="E47" s="612"/>
      <c r="F47" s="613"/>
    </row>
    <row r="48" spans="1:9" ht="22.5" customHeight="1">
      <c r="A48" s="618"/>
      <c r="B48" s="623"/>
      <c r="C48" s="623"/>
      <c r="D48" s="619"/>
      <c r="E48" s="612"/>
      <c r="F48" s="613"/>
    </row>
    <row r="49" spans="1:6" ht="22.5" customHeight="1">
      <c r="A49" s="618"/>
      <c r="B49" s="623"/>
      <c r="C49" s="623"/>
      <c r="D49" s="619"/>
      <c r="E49" s="612"/>
      <c r="F49" s="613"/>
    </row>
    <row r="50" spans="1:6" ht="22.5" customHeight="1">
      <c r="A50" s="618"/>
      <c r="B50" s="623"/>
      <c r="C50" s="623"/>
      <c r="D50" s="619"/>
      <c r="E50" s="612"/>
      <c r="F50" s="613"/>
    </row>
    <row r="51" spans="1:6" ht="22.5" customHeight="1">
      <c r="A51" s="618"/>
      <c r="B51" s="623"/>
      <c r="C51" s="623"/>
      <c r="D51" s="619"/>
      <c r="E51" s="612"/>
      <c r="F51" s="613"/>
    </row>
    <row r="52" spans="1:6" ht="22.5" customHeight="1">
      <c r="A52" s="618"/>
      <c r="B52" s="623"/>
      <c r="C52" s="623"/>
      <c r="D52" s="619"/>
      <c r="E52" s="612"/>
      <c r="F52" s="613"/>
    </row>
    <row r="53" spans="1:6" ht="22.5" customHeight="1">
      <c r="A53" s="618"/>
      <c r="B53" s="623"/>
      <c r="C53" s="623"/>
      <c r="D53" s="619"/>
      <c r="E53" s="612"/>
      <c r="F53" s="613"/>
    </row>
    <row r="54" spans="1:6" ht="22.5" customHeight="1">
      <c r="A54" s="618"/>
      <c r="B54" s="623"/>
      <c r="C54" s="623"/>
      <c r="D54" s="619"/>
      <c r="E54" s="612"/>
      <c r="F54" s="613"/>
    </row>
    <row r="55" spans="1:6" ht="22.5" customHeight="1">
      <c r="A55" s="618"/>
      <c r="B55" s="623"/>
      <c r="C55" s="623"/>
      <c r="D55" s="619"/>
      <c r="E55" s="612"/>
      <c r="F55" s="613"/>
    </row>
    <row r="56" spans="1:6" ht="22.5" customHeight="1">
      <c r="A56" s="620"/>
      <c r="B56" s="624"/>
      <c r="C56" s="624"/>
      <c r="D56" s="621"/>
      <c r="E56" s="614"/>
      <c r="F56" s="615"/>
    </row>
    <row r="57" spans="1:6" ht="9.9499999999999993" customHeight="1">
      <c r="A57" s="304"/>
      <c r="B57" s="307"/>
      <c r="C57" s="307"/>
      <c r="D57" s="307"/>
      <c r="E57" s="307"/>
      <c r="F57" s="307"/>
    </row>
    <row r="58" spans="1:6" s="302" customFormat="1" ht="21.95" customHeight="1">
      <c r="A58" s="616" t="s">
        <v>432</v>
      </c>
      <c r="B58" s="617"/>
      <c r="C58" s="311" t="s">
        <v>179</v>
      </c>
      <c r="D58" s="631" t="s">
        <v>251</v>
      </c>
      <c r="E58" s="631"/>
      <c r="F58" s="311" t="s">
        <v>191</v>
      </c>
    </row>
    <row r="59" spans="1:6" s="302" customFormat="1" ht="21.95" customHeight="1">
      <c r="A59" s="620"/>
      <c r="B59" s="621"/>
      <c r="C59" s="312"/>
      <c r="D59" s="625"/>
      <c r="E59" s="626"/>
      <c r="F59" s="311"/>
    </row>
    <row r="60" spans="1:6" ht="22.5" customHeight="1">
      <c r="A60" s="616" t="s">
        <v>48</v>
      </c>
      <c r="B60" s="622"/>
      <c r="C60" s="622"/>
      <c r="D60" s="617"/>
      <c r="E60" s="627" t="s">
        <v>183</v>
      </c>
      <c r="F60" s="628"/>
    </row>
    <row r="61" spans="1:6" ht="22.5" customHeight="1">
      <c r="A61" s="618"/>
      <c r="B61" s="623"/>
      <c r="C61" s="623"/>
      <c r="D61" s="619"/>
      <c r="E61" s="629"/>
      <c r="F61" s="630"/>
    </row>
    <row r="62" spans="1:6" ht="22.5" customHeight="1">
      <c r="A62" s="618"/>
      <c r="B62" s="623"/>
      <c r="C62" s="623"/>
      <c r="D62" s="619"/>
      <c r="E62" s="629"/>
      <c r="F62" s="630"/>
    </row>
    <row r="63" spans="1:6" ht="22.5" customHeight="1">
      <c r="A63" s="618"/>
      <c r="B63" s="623"/>
      <c r="C63" s="623"/>
      <c r="D63" s="619"/>
      <c r="E63" s="612"/>
      <c r="F63" s="613"/>
    </row>
    <row r="64" spans="1:6" ht="22.5" customHeight="1">
      <c r="A64" s="618"/>
      <c r="B64" s="623"/>
      <c r="C64" s="623"/>
      <c r="D64" s="619"/>
      <c r="E64" s="612"/>
      <c r="F64" s="613"/>
    </row>
    <row r="65" spans="1:9" ht="22.5" customHeight="1">
      <c r="A65" s="618"/>
      <c r="B65" s="623"/>
      <c r="C65" s="623"/>
      <c r="D65" s="619"/>
      <c r="E65" s="612"/>
      <c r="F65" s="613"/>
    </row>
    <row r="66" spans="1:9" ht="22.5" customHeight="1">
      <c r="A66" s="618"/>
      <c r="B66" s="623"/>
      <c r="C66" s="623"/>
      <c r="D66" s="619"/>
      <c r="E66" s="612"/>
      <c r="F66" s="613"/>
    </row>
    <row r="67" spans="1:9" ht="22.5" customHeight="1">
      <c r="A67" s="618"/>
      <c r="B67" s="623"/>
      <c r="C67" s="623"/>
      <c r="D67" s="619"/>
      <c r="E67" s="612"/>
      <c r="F67" s="613"/>
    </row>
    <row r="68" spans="1:9" ht="22.5" customHeight="1">
      <c r="A68" s="618"/>
      <c r="B68" s="623"/>
      <c r="C68" s="623"/>
      <c r="D68" s="619"/>
      <c r="E68" s="612"/>
      <c r="F68" s="613"/>
    </row>
    <row r="69" spans="1:9" ht="22.5" customHeight="1">
      <c r="A69" s="618"/>
      <c r="B69" s="623"/>
      <c r="C69" s="623"/>
      <c r="D69" s="619"/>
      <c r="E69" s="612"/>
      <c r="F69" s="613"/>
    </row>
    <row r="70" spans="1:9" ht="22.5" customHeight="1">
      <c r="A70" s="618"/>
      <c r="B70" s="623"/>
      <c r="C70" s="623"/>
      <c r="D70" s="619"/>
      <c r="E70" s="612"/>
      <c r="F70" s="613"/>
    </row>
    <row r="71" spans="1:9" ht="22.5" customHeight="1">
      <c r="A71" s="618"/>
      <c r="B71" s="623"/>
      <c r="C71" s="623"/>
      <c r="D71" s="619"/>
      <c r="E71" s="612"/>
      <c r="F71" s="613"/>
    </row>
    <row r="72" spans="1:9" ht="22.5" customHeight="1">
      <c r="A72" s="620"/>
      <c r="B72" s="624"/>
      <c r="C72" s="624"/>
      <c r="D72" s="621"/>
      <c r="E72" s="614"/>
      <c r="F72" s="615"/>
    </row>
    <row r="73" spans="1:9">
      <c r="B73" s="308"/>
    </row>
    <row r="74" spans="1:9">
      <c r="B74" s="308"/>
    </row>
    <row r="75" spans="1:9" ht="18" customHeight="1">
      <c r="A75" s="304"/>
      <c r="B75" s="632" t="s">
        <v>181</v>
      </c>
      <c r="C75" s="632"/>
      <c r="D75" s="632"/>
      <c r="E75" s="632"/>
      <c r="F75" s="632"/>
      <c r="G75" s="316"/>
      <c r="H75" s="316"/>
      <c r="I75" s="316"/>
    </row>
    <row r="76" spans="1:9" s="302" customFormat="1" ht="20.100000000000001" customHeight="1">
      <c r="A76" s="616" t="s">
        <v>432</v>
      </c>
      <c r="B76" s="617"/>
      <c r="C76" s="309" t="s">
        <v>179</v>
      </c>
      <c r="D76" s="631" t="s">
        <v>251</v>
      </c>
      <c r="E76" s="631"/>
      <c r="F76" s="311" t="s">
        <v>191</v>
      </c>
    </row>
    <row r="77" spans="1:9" s="302" customFormat="1" ht="20.100000000000001" customHeight="1">
      <c r="A77" s="618"/>
      <c r="B77" s="619"/>
      <c r="C77" s="310"/>
      <c r="D77" s="633"/>
      <c r="E77" s="634"/>
      <c r="F77" s="315"/>
    </row>
    <row r="78" spans="1:9" ht="22.5" customHeight="1">
      <c r="A78" s="616" t="s">
        <v>48</v>
      </c>
      <c r="B78" s="622"/>
      <c r="C78" s="622"/>
      <c r="D78" s="617"/>
      <c r="E78" s="627" t="s">
        <v>183</v>
      </c>
      <c r="F78" s="628"/>
    </row>
    <row r="79" spans="1:9" ht="22.5" customHeight="1">
      <c r="A79" s="618"/>
      <c r="B79" s="623"/>
      <c r="C79" s="623"/>
      <c r="D79" s="619"/>
      <c r="E79" s="629"/>
      <c r="F79" s="630"/>
    </row>
    <row r="80" spans="1:9" ht="22.5" customHeight="1">
      <c r="A80" s="618"/>
      <c r="B80" s="623"/>
      <c r="C80" s="623"/>
      <c r="D80" s="619"/>
      <c r="E80" s="612"/>
      <c r="F80" s="613"/>
    </row>
    <row r="81" spans="1:6" ht="22.5" customHeight="1">
      <c r="A81" s="618"/>
      <c r="B81" s="623"/>
      <c r="C81" s="623"/>
      <c r="D81" s="619"/>
      <c r="E81" s="612"/>
      <c r="F81" s="613"/>
    </row>
    <row r="82" spans="1:6" ht="22.5" customHeight="1">
      <c r="A82" s="618"/>
      <c r="B82" s="623"/>
      <c r="C82" s="623"/>
      <c r="D82" s="619"/>
      <c r="E82" s="612"/>
      <c r="F82" s="613"/>
    </row>
    <row r="83" spans="1:6" ht="22.5" customHeight="1">
      <c r="A83" s="618"/>
      <c r="B83" s="623"/>
      <c r="C83" s="623"/>
      <c r="D83" s="619"/>
      <c r="E83" s="612"/>
      <c r="F83" s="613"/>
    </row>
    <row r="84" spans="1:6" ht="22.5" customHeight="1">
      <c r="A84" s="618"/>
      <c r="B84" s="623"/>
      <c r="C84" s="623"/>
      <c r="D84" s="619"/>
      <c r="E84" s="612"/>
      <c r="F84" s="613"/>
    </row>
    <row r="85" spans="1:6" ht="22.5" customHeight="1">
      <c r="A85" s="618"/>
      <c r="B85" s="623"/>
      <c r="C85" s="623"/>
      <c r="D85" s="619"/>
      <c r="E85" s="612"/>
      <c r="F85" s="613"/>
    </row>
    <row r="86" spans="1:6" ht="22.5" customHeight="1">
      <c r="A86" s="618"/>
      <c r="B86" s="623"/>
      <c r="C86" s="623"/>
      <c r="D86" s="619"/>
      <c r="E86" s="612"/>
      <c r="F86" s="613"/>
    </row>
    <row r="87" spans="1:6" ht="22.5" customHeight="1">
      <c r="A87" s="618"/>
      <c r="B87" s="623"/>
      <c r="C87" s="623"/>
      <c r="D87" s="619"/>
      <c r="E87" s="612"/>
      <c r="F87" s="613"/>
    </row>
    <row r="88" spans="1:6" ht="22.5" customHeight="1">
      <c r="A88" s="618"/>
      <c r="B88" s="623"/>
      <c r="C88" s="623"/>
      <c r="D88" s="619"/>
      <c r="E88" s="612"/>
      <c r="F88" s="613"/>
    </row>
    <row r="89" spans="1:6" ht="22.5" customHeight="1">
      <c r="A89" s="618"/>
      <c r="B89" s="623"/>
      <c r="C89" s="623"/>
      <c r="D89" s="619"/>
      <c r="E89" s="612"/>
      <c r="F89" s="613"/>
    </row>
    <row r="90" spans="1:6" ht="22.5" customHeight="1">
      <c r="A90" s="620"/>
      <c r="B90" s="624"/>
      <c r="C90" s="624"/>
      <c r="D90" s="621"/>
      <c r="E90" s="614"/>
      <c r="F90" s="615"/>
    </row>
    <row r="91" spans="1:6" ht="9.9499999999999993" customHeight="1">
      <c r="A91" s="304"/>
      <c r="B91" s="307"/>
      <c r="C91" s="307"/>
      <c r="D91" s="307"/>
      <c r="E91" s="307"/>
      <c r="F91" s="307"/>
    </row>
    <row r="92" spans="1:6" s="302" customFormat="1" ht="21.95" customHeight="1">
      <c r="A92" s="616" t="s">
        <v>432</v>
      </c>
      <c r="B92" s="617"/>
      <c r="C92" s="311" t="s">
        <v>179</v>
      </c>
      <c r="D92" s="631" t="s">
        <v>251</v>
      </c>
      <c r="E92" s="631"/>
      <c r="F92" s="311" t="s">
        <v>191</v>
      </c>
    </row>
    <row r="93" spans="1:6" s="302" customFormat="1" ht="21.95" customHeight="1">
      <c r="A93" s="620"/>
      <c r="B93" s="621"/>
      <c r="C93" s="312"/>
      <c r="D93" s="625"/>
      <c r="E93" s="626"/>
      <c r="F93" s="311"/>
    </row>
    <row r="94" spans="1:6" ht="22.5" customHeight="1">
      <c r="A94" s="616" t="s">
        <v>48</v>
      </c>
      <c r="B94" s="622"/>
      <c r="C94" s="622"/>
      <c r="D94" s="617"/>
      <c r="E94" s="627" t="s">
        <v>183</v>
      </c>
      <c r="F94" s="628"/>
    </row>
    <row r="95" spans="1:6" ht="22.5" customHeight="1">
      <c r="A95" s="618"/>
      <c r="B95" s="623"/>
      <c r="C95" s="623"/>
      <c r="D95" s="619"/>
      <c r="E95" s="629"/>
      <c r="F95" s="630"/>
    </row>
    <row r="96" spans="1:6" ht="22.5" customHeight="1">
      <c r="A96" s="618"/>
      <c r="B96" s="623"/>
      <c r="C96" s="623"/>
      <c r="D96" s="619"/>
      <c r="E96" s="629"/>
      <c r="F96" s="630"/>
    </row>
    <row r="97" spans="1:9" ht="22.5" customHeight="1">
      <c r="A97" s="618"/>
      <c r="B97" s="623"/>
      <c r="C97" s="623"/>
      <c r="D97" s="619"/>
      <c r="E97" s="612"/>
      <c r="F97" s="613"/>
    </row>
    <row r="98" spans="1:9" ht="22.5" customHeight="1">
      <c r="A98" s="618"/>
      <c r="B98" s="623"/>
      <c r="C98" s="623"/>
      <c r="D98" s="619"/>
      <c r="E98" s="612"/>
      <c r="F98" s="613"/>
    </row>
    <row r="99" spans="1:9" ht="22.5" customHeight="1">
      <c r="A99" s="618"/>
      <c r="B99" s="623"/>
      <c r="C99" s="623"/>
      <c r="D99" s="619"/>
      <c r="E99" s="612"/>
      <c r="F99" s="613"/>
    </row>
    <row r="100" spans="1:9" ht="22.5" customHeight="1">
      <c r="A100" s="618"/>
      <c r="B100" s="623"/>
      <c r="C100" s="623"/>
      <c r="D100" s="619"/>
      <c r="E100" s="612"/>
      <c r="F100" s="613"/>
    </row>
    <row r="101" spans="1:9" ht="22.5" customHeight="1">
      <c r="A101" s="618"/>
      <c r="B101" s="623"/>
      <c r="C101" s="623"/>
      <c r="D101" s="619"/>
      <c r="E101" s="612"/>
      <c r="F101" s="613"/>
    </row>
    <row r="102" spans="1:9" ht="22.5" customHeight="1">
      <c r="A102" s="618"/>
      <c r="B102" s="623"/>
      <c r="C102" s="623"/>
      <c r="D102" s="619"/>
      <c r="E102" s="612"/>
      <c r="F102" s="613"/>
    </row>
    <row r="103" spans="1:9" ht="22.5" customHeight="1">
      <c r="A103" s="618"/>
      <c r="B103" s="623"/>
      <c r="C103" s="623"/>
      <c r="D103" s="619"/>
      <c r="E103" s="612"/>
      <c r="F103" s="613"/>
    </row>
    <row r="104" spans="1:9" ht="22.5" customHeight="1">
      <c r="A104" s="618"/>
      <c r="B104" s="623"/>
      <c r="C104" s="623"/>
      <c r="D104" s="619"/>
      <c r="E104" s="612"/>
      <c r="F104" s="613"/>
    </row>
    <row r="105" spans="1:9" ht="22.5" customHeight="1">
      <c r="A105" s="618"/>
      <c r="B105" s="623"/>
      <c r="C105" s="623"/>
      <c r="D105" s="619"/>
      <c r="E105" s="612"/>
      <c r="F105" s="613"/>
    </row>
    <row r="106" spans="1:9" ht="22.5" customHeight="1">
      <c r="A106" s="620"/>
      <c r="B106" s="624"/>
      <c r="C106" s="624"/>
      <c r="D106" s="621"/>
      <c r="E106" s="614"/>
      <c r="F106" s="615"/>
    </row>
    <row r="107" spans="1:9">
      <c r="B107" s="308"/>
    </row>
    <row r="108" spans="1:9">
      <c r="B108" s="308"/>
    </row>
    <row r="109" spans="1:9" ht="18" customHeight="1">
      <c r="A109" s="304"/>
      <c r="B109" s="632" t="s">
        <v>181</v>
      </c>
      <c r="C109" s="632"/>
      <c r="D109" s="632"/>
      <c r="E109" s="632"/>
      <c r="F109" s="632"/>
      <c r="G109" s="316"/>
      <c r="H109" s="316"/>
      <c r="I109" s="316"/>
    </row>
    <row r="110" spans="1:9" s="302" customFormat="1" ht="20.100000000000001" customHeight="1">
      <c r="A110" s="616" t="s">
        <v>432</v>
      </c>
      <c r="B110" s="617"/>
      <c r="C110" s="309" t="s">
        <v>179</v>
      </c>
      <c r="D110" s="631" t="s">
        <v>251</v>
      </c>
      <c r="E110" s="631"/>
      <c r="F110" s="311" t="s">
        <v>191</v>
      </c>
    </row>
    <row r="111" spans="1:9" s="302" customFormat="1" ht="20.100000000000001" customHeight="1">
      <c r="A111" s="618"/>
      <c r="B111" s="619"/>
      <c r="C111" s="310"/>
      <c r="D111" s="633"/>
      <c r="E111" s="634"/>
      <c r="F111" s="315"/>
    </row>
    <row r="112" spans="1:9" ht="22.5" customHeight="1">
      <c r="A112" s="616" t="s">
        <v>48</v>
      </c>
      <c r="B112" s="622"/>
      <c r="C112" s="622"/>
      <c r="D112" s="617"/>
      <c r="E112" s="627" t="s">
        <v>183</v>
      </c>
      <c r="F112" s="628"/>
    </row>
    <row r="113" spans="1:6" ht="22.5" customHeight="1">
      <c r="A113" s="618"/>
      <c r="B113" s="623"/>
      <c r="C113" s="623"/>
      <c r="D113" s="619"/>
      <c r="E113" s="629"/>
      <c r="F113" s="630"/>
    </row>
    <row r="114" spans="1:6" ht="22.5" customHeight="1">
      <c r="A114" s="618"/>
      <c r="B114" s="623"/>
      <c r="C114" s="623"/>
      <c r="D114" s="619"/>
      <c r="E114" s="612"/>
      <c r="F114" s="613"/>
    </row>
    <row r="115" spans="1:6" ht="22.5" customHeight="1">
      <c r="A115" s="618"/>
      <c r="B115" s="623"/>
      <c r="C115" s="623"/>
      <c r="D115" s="619"/>
      <c r="E115" s="612"/>
      <c r="F115" s="613"/>
    </row>
    <row r="116" spans="1:6" ht="22.5" customHeight="1">
      <c r="A116" s="618"/>
      <c r="B116" s="623"/>
      <c r="C116" s="623"/>
      <c r="D116" s="619"/>
      <c r="E116" s="612"/>
      <c r="F116" s="613"/>
    </row>
    <row r="117" spans="1:6" ht="22.5" customHeight="1">
      <c r="A117" s="618"/>
      <c r="B117" s="623"/>
      <c r="C117" s="623"/>
      <c r="D117" s="619"/>
      <c r="E117" s="612"/>
      <c r="F117" s="613"/>
    </row>
    <row r="118" spans="1:6" ht="22.5" customHeight="1">
      <c r="A118" s="618"/>
      <c r="B118" s="623"/>
      <c r="C118" s="623"/>
      <c r="D118" s="619"/>
      <c r="E118" s="612"/>
      <c r="F118" s="613"/>
    </row>
    <row r="119" spans="1:6" ht="22.5" customHeight="1">
      <c r="A119" s="618"/>
      <c r="B119" s="623"/>
      <c r="C119" s="623"/>
      <c r="D119" s="619"/>
      <c r="E119" s="612"/>
      <c r="F119" s="613"/>
    </row>
    <row r="120" spans="1:6" ht="22.5" customHeight="1">
      <c r="A120" s="618"/>
      <c r="B120" s="623"/>
      <c r="C120" s="623"/>
      <c r="D120" s="619"/>
      <c r="E120" s="612"/>
      <c r="F120" s="613"/>
    </row>
    <row r="121" spans="1:6" ht="22.5" customHeight="1">
      <c r="A121" s="618"/>
      <c r="B121" s="623"/>
      <c r="C121" s="623"/>
      <c r="D121" s="619"/>
      <c r="E121" s="612"/>
      <c r="F121" s="613"/>
    </row>
    <row r="122" spans="1:6" ht="22.5" customHeight="1">
      <c r="A122" s="618"/>
      <c r="B122" s="623"/>
      <c r="C122" s="623"/>
      <c r="D122" s="619"/>
      <c r="E122" s="612"/>
      <c r="F122" s="613"/>
    </row>
    <row r="123" spans="1:6" ht="22.5" customHeight="1">
      <c r="A123" s="618"/>
      <c r="B123" s="623"/>
      <c r="C123" s="623"/>
      <c r="D123" s="619"/>
      <c r="E123" s="612"/>
      <c r="F123" s="613"/>
    </row>
    <row r="124" spans="1:6" ht="22.5" customHeight="1">
      <c r="A124" s="620"/>
      <c r="B124" s="624"/>
      <c r="C124" s="624"/>
      <c r="D124" s="621"/>
      <c r="E124" s="614"/>
      <c r="F124" s="615"/>
    </row>
    <row r="125" spans="1:6" ht="9.9499999999999993" customHeight="1">
      <c r="A125" s="304"/>
      <c r="B125" s="307"/>
      <c r="C125" s="307"/>
      <c r="D125" s="307"/>
      <c r="E125" s="307"/>
      <c r="F125" s="307"/>
    </row>
    <row r="126" spans="1:6" s="302" customFormat="1" ht="21.95" customHeight="1">
      <c r="A126" s="616" t="s">
        <v>432</v>
      </c>
      <c r="B126" s="617"/>
      <c r="C126" s="311" t="s">
        <v>179</v>
      </c>
      <c r="D126" s="631" t="s">
        <v>251</v>
      </c>
      <c r="E126" s="631"/>
      <c r="F126" s="311" t="s">
        <v>191</v>
      </c>
    </row>
    <row r="127" spans="1:6" s="302" customFormat="1" ht="21.95" customHeight="1">
      <c r="A127" s="620"/>
      <c r="B127" s="621"/>
      <c r="C127" s="312"/>
      <c r="D127" s="625"/>
      <c r="E127" s="626"/>
      <c r="F127" s="311"/>
    </row>
    <row r="128" spans="1:6" ht="22.5" customHeight="1">
      <c r="A128" s="616" t="s">
        <v>48</v>
      </c>
      <c r="B128" s="622"/>
      <c r="C128" s="622"/>
      <c r="D128" s="617"/>
      <c r="E128" s="627" t="s">
        <v>183</v>
      </c>
      <c r="F128" s="628"/>
    </row>
    <row r="129" spans="1:9" ht="22.5" customHeight="1">
      <c r="A129" s="618"/>
      <c r="B129" s="623"/>
      <c r="C129" s="623"/>
      <c r="D129" s="619"/>
      <c r="E129" s="629"/>
      <c r="F129" s="630"/>
    </row>
    <row r="130" spans="1:9" ht="22.5" customHeight="1">
      <c r="A130" s="618"/>
      <c r="B130" s="623"/>
      <c r="C130" s="623"/>
      <c r="D130" s="619"/>
      <c r="E130" s="629"/>
      <c r="F130" s="630"/>
    </row>
    <row r="131" spans="1:9" ht="22.5" customHeight="1">
      <c r="A131" s="618"/>
      <c r="B131" s="623"/>
      <c r="C131" s="623"/>
      <c r="D131" s="619"/>
      <c r="E131" s="612"/>
      <c r="F131" s="613"/>
    </row>
    <row r="132" spans="1:9" ht="22.5" customHeight="1">
      <c r="A132" s="618"/>
      <c r="B132" s="623"/>
      <c r="C132" s="623"/>
      <c r="D132" s="619"/>
      <c r="E132" s="612"/>
      <c r="F132" s="613"/>
    </row>
    <row r="133" spans="1:9" ht="22.5" customHeight="1">
      <c r="A133" s="618"/>
      <c r="B133" s="623"/>
      <c r="C133" s="623"/>
      <c r="D133" s="619"/>
      <c r="E133" s="612"/>
      <c r="F133" s="613"/>
    </row>
    <row r="134" spans="1:9" ht="22.5" customHeight="1">
      <c r="A134" s="618"/>
      <c r="B134" s="623"/>
      <c r="C134" s="623"/>
      <c r="D134" s="619"/>
      <c r="E134" s="612"/>
      <c r="F134" s="613"/>
    </row>
    <row r="135" spans="1:9" ht="22.5" customHeight="1">
      <c r="A135" s="618"/>
      <c r="B135" s="623"/>
      <c r="C135" s="623"/>
      <c r="D135" s="619"/>
      <c r="E135" s="612"/>
      <c r="F135" s="613"/>
    </row>
    <row r="136" spans="1:9" ht="22.5" customHeight="1">
      <c r="A136" s="618"/>
      <c r="B136" s="623"/>
      <c r="C136" s="623"/>
      <c r="D136" s="619"/>
      <c r="E136" s="612"/>
      <c r="F136" s="613"/>
    </row>
    <row r="137" spans="1:9" ht="22.5" customHeight="1">
      <c r="A137" s="618"/>
      <c r="B137" s="623"/>
      <c r="C137" s="623"/>
      <c r="D137" s="619"/>
      <c r="E137" s="612"/>
      <c r="F137" s="613"/>
    </row>
    <row r="138" spans="1:9" ht="22.5" customHeight="1">
      <c r="A138" s="618"/>
      <c r="B138" s="623"/>
      <c r="C138" s="623"/>
      <c r="D138" s="619"/>
      <c r="E138" s="612"/>
      <c r="F138" s="613"/>
    </row>
    <row r="139" spans="1:9" ht="22.5" customHeight="1">
      <c r="A139" s="618"/>
      <c r="B139" s="623"/>
      <c r="C139" s="623"/>
      <c r="D139" s="619"/>
      <c r="E139" s="612"/>
      <c r="F139" s="613"/>
    </row>
    <row r="140" spans="1:9" ht="22.5" customHeight="1">
      <c r="A140" s="620"/>
      <c r="B140" s="624"/>
      <c r="C140" s="624"/>
      <c r="D140" s="621"/>
      <c r="E140" s="614"/>
      <c r="F140" s="615"/>
    </row>
    <row r="141" spans="1:9">
      <c r="B141" s="308"/>
    </row>
    <row r="142" spans="1:9">
      <c r="B142" s="308"/>
    </row>
    <row r="143" spans="1:9" ht="18" customHeight="1">
      <c r="A143" s="304"/>
      <c r="B143" s="632" t="s">
        <v>181</v>
      </c>
      <c r="C143" s="632"/>
      <c r="D143" s="632"/>
      <c r="E143" s="632"/>
      <c r="F143" s="632"/>
      <c r="G143" s="316"/>
      <c r="H143" s="316"/>
      <c r="I143" s="316"/>
    </row>
    <row r="144" spans="1:9" s="302" customFormat="1" ht="20.100000000000001" customHeight="1">
      <c r="A144" s="616" t="s">
        <v>432</v>
      </c>
      <c r="B144" s="617"/>
      <c r="C144" s="309" t="s">
        <v>179</v>
      </c>
      <c r="D144" s="631" t="s">
        <v>251</v>
      </c>
      <c r="E144" s="631"/>
      <c r="F144" s="311" t="s">
        <v>191</v>
      </c>
    </row>
    <row r="145" spans="1:6" s="302" customFormat="1" ht="20.100000000000001" customHeight="1">
      <c r="A145" s="618"/>
      <c r="B145" s="619"/>
      <c r="C145" s="310"/>
      <c r="D145" s="633"/>
      <c r="E145" s="634"/>
      <c r="F145" s="315"/>
    </row>
    <row r="146" spans="1:6" ht="22.5" customHeight="1">
      <c r="A146" s="616" t="s">
        <v>48</v>
      </c>
      <c r="B146" s="622"/>
      <c r="C146" s="622"/>
      <c r="D146" s="617"/>
      <c r="E146" s="627" t="s">
        <v>183</v>
      </c>
      <c r="F146" s="628"/>
    </row>
    <row r="147" spans="1:6" ht="22.5" customHeight="1">
      <c r="A147" s="618"/>
      <c r="B147" s="623"/>
      <c r="C147" s="623"/>
      <c r="D147" s="619"/>
      <c r="E147" s="629"/>
      <c r="F147" s="630"/>
    </row>
    <row r="148" spans="1:6" ht="22.5" customHeight="1">
      <c r="A148" s="618"/>
      <c r="B148" s="623"/>
      <c r="C148" s="623"/>
      <c r="D148" s="619"/>
      <c r="E148" s="612"/>
      <c r="F148" s="613"/>
    </row>
    <row r="149" spans="1:6" ht="22.5" customHeight="1">
      <c r="A149" s="618"/>
      <c r="B149" s="623"/>
      <c r="C149" s="623"/>
      <c r="D149" s="619"/>
      <c r="E149" s="612"/>
      <c r="F149" s="613"/>
    </row>
    <row r="150" spans="1:6" ht="22.5" customHeight="1">
      <c r="A150" s="618"/>
      <c r="B150" s="623"/>
      <c r="C150" s="623"/>
      <c r="D150" s="619"/>
      <c r="E150" s="612"/>
      <c r="F150" s="613"/>
    </row>
    <row r="151" spans="1:6" ht="22.5" customHeight="1">
      <c r="A151" s="618"/>
      <c r="B151" s="623"/>
      <c r="C151" s="623"/>
      <c r="D151" s="619"/>
      <c r="E151" s="612"/>
      <c r="F151" s="613"/>
    </row>
    <row r="152" spans="1:6" ht="22.5" customHeight="1">
      <c r="A152" s="618"/>
      <c r="B152" s="623"/>
      <c r="C152" s="623"/>
      <c r="D152" s="619"/>
      <c r="E152" s="612"/>
      <c r="F152" s="613"/>
    </row>
    <row r="153" spans="1:6" ht="22.5" customHeight="1">
      <c r="A153" s="618"/>
      <c r="B153" s="623"/>
      <c r="C153" s="623"/>
      <c r="D153" s="619"/>
      <c r="E153" s="612"/>
      <c r="F153" s="613"/>
    </row>
    <row r="154" spans="1:6" ht="22.5" customHeight="1">
      <c r="A154" s="618"/>
      <c r="B154" s="623"/>
      <c r="C154" s="623"/>
      <c r="D154" s="619"/>
      <c r="E154" s="612"/>
      <c r="F154" s="613"/>
    </row>
    <row r="155" spans="1:6" ht="22.5" customHeight="1">
      <c r="A155" s="618"/>
      <c r="B155" s="623"/>
      <c r="C155" s="623"/>
      <c r="D155" s="619"/>
      <c r="E155" s="612"/>
      <c r="F155" s="613"/>
    </row>
    <row r="156" spans="1:6" ht="22.5" customHeight="1">
      <c r="A156" s="618"/>
      <c r="B156" s="623"/>
      <c r="C156" s="623"/>
      <c r="D156" s="619"/>
      <c r="E156" s="612"/>
      <c r="F156" s="613"/>
    </row>
    <row r="157" spans="1:6" ht="22.5" customHeight="1">
      <c r="A157" s="618"/>
      <c r="B157" s="623"/>
      <c r="C157" s="623"/>
      <c r="D157" s="619"/>
      <c r="E157" s="612"/>
      <c r="F157" s="613"/>
    </row>
    <row r="158" spans="1:6" ht="22.5" customHeight="1">
      <c r="A158" s="620"/>
      <c r="B158" s="624"/>
      <c r="C158" s="624"/>
      <c r="D158" s="621"/>
      <c r="E158" s="614"/>
      <c r="F158" s="615"/>
    </row>
    <row r="159" spans="1:6" ht="9.9499999999999993" customHeight="1">
      <c r="A159" s="304"/>
      <c r="B159" s="307"/>
      <c r="C159" s="307"/>
      <c r="D159" s="307"/>
      <c r="E159" s="307"/>
      <c r="F159" s="307"/>
    </row>
    <row r="160" spans="1:6" s="302" customFormat="1" ht="21.95" customHeight="1">
      <c r="A160" s="616" t="s">
        <v>432</v>
      </c>
      <c r="B160" s="617"/>
      <c r="C160" s="311" t="s">
        <v>179</v>
      </c>
      <c r="D160" s="631" t="s">
        <v>251</v>
      </c>
      <c r="E160" s="631"/>
      <c r="F160" s="311" t="s">
        <v>191</v>
      </c>
    </row>
    <row r="161" spans="1:6" s="302" customFormat="1" ht="21.95" customHeight="1">
      <c r="A161" s="620"/>
      <c r="B161" s="621"/>
      <c r="C161" s="312"/>
      <c r="D161" s="625"/>
      <c r="E161" s="626"/>
      <c r="F161" s="311"/>
    </row>
    <row r="162" spans="1:6" ht="22.5" customHeight="1">
      <c r="A162" s="616" t="s">
        <v>48</v>
      </c>
      <c r="B162" s="622"/>
      <c r="C162" s="622"/>
      <c r="D162" s="617"/>
      <c r="E162" s="627" t="s">
        <v>183</v>
      </c>
      <c r="F162" s="628"/>
    </row>
    <row r="163" spans="1:6" ht="22.5" customHeight="1">
      <c r="A163" s="618"/>
      <c r="B163" s="623"/>
      <c r="C163" s="623"/>
      <c r="D163" s="619"/>
      <c r="E163" s="629"/>
      <c r="F163" s="630"/>
    </row>
    <row r="164" spans="1:6" ht="22.5" customHeight="1">
      <c r="A164" s="618"/>
      <c r="B164" s="623"/>
      <c r="C164" s="623"/>
      <c r="D164" s="619"/>
      <c r="E164" s="629"/>
      <c r="F164" s="630"/>
    </row>
    <row r="165" spans="1:6" ht="22.5" customHeight="1">
      <c r="A165" s="618"/>
      <c r="B165" s="623"/>
      <c r="C165" s="623"/>
      <c r="D165" s="619"/>
      <c r="E165" s="612"/>
      <c r="F165" s="613"/>
    </row>
    <row r="166" spans="1:6" ht="22.5" customHeight="1">
      <c r="A166" s="618"/>
      <c r="B166" s="623"/>
      <c r="C166" s="623"/>
      <c r="D166" s="619"/>
      <c r="E166" s="612"/>
      <c r="F166" s="613"/>
    </row>
    <row r="167" spans="1:6" ht="22.5" customHeight="1">
      <c r="A167" s="618"/>
      <c r="B167" s="623"/>
      <c r="C167" s="623"/>
      <c r="D167" s="619"/>
      <c r="E167" s="612"/>
      <c r="F167" s="613"/>
    </row>
    <row r="168" spans="1:6" ht="22.5" customHeight="1">
      <c r="A168" s="618"/>
      <c r="B168" s="623"/>
      <c r="C168" s="623"/>
      <c r="D168" s="619"/>
      <c r="E168" s="612"/>
      <c r="F168" s="613"/>
    </row>
    <row r="169" spans="1:6" ht="22.5" customHeight="1">
      <c r="A169" s="618"/>
      <c r="B169" s="623"/>
      <c r="C169" s="623"/>
      <c r="D169" s="619"/>
      <c r="E169" s="612"/>
      <c r="F169" s="613"/>
    </row>
    <row r="170" spans="1:6" ht="22.5" customHeight="1">
      <c r="A170" s="618"/>
      <c r="B170" s="623"/>
      <c r="C170" s="623"/>
      <c r="D170" s="619"/>
      <c r="E170" s="612"/>
      <c r="F170" s="613"/>
    </row>
    <row r="171" spans="1:6" ht="22.5" customHeight="1">
      <c r="A171" s="618"/>
      <c r="B171" s="623"/>
      <c r="C171" s="623"/>
      <c r="D171" s="619"/>
      <c r="E171" s="612"/>
      <c r="F171" s="613"/>
    </row>
    <row r="172" spans="1:6" ht="22.5" customHeight="1">
      <c r="A172" s="618"/>
      <c r="B172" s="623"/>
      <c r="C172" s="623"/>
      <c r="D172" s="619"/>
      <c r="E172" s="612"/>
      <c r="F172" s="613"/>
    </row>
    <row r="173" spans="1:6" ht="22.5" customHeight="1">
      <c r="A173" s="618"/>
      <c r="B173" s="623"/>
      <c r="C173" s="623"/>
      <c r="D173" s="619"/>
      <c r="E173" s="612"/>
      <c r="F173" s="613"/>
    </row>
    <row r="174" spans="1:6" ht="22.5" customHeight="1">
      <c r="A174" s="620"/>
      <c r="B174" s="624"/>
      <c r="C174" s="624"/>
      <c r="D174" s="621"/>
      <c r="E174" s="614"/>
      <c r="F174" s="615"/>
    </row>
  </sheetData>
  <mergeCells count="178">
    <mergeCell ref="B2:F2"/>
    <mergeCell ref="D3:E3"/>
    <mergeCell ref="D4:E4"/>
    <mergeCell ref="E5:F5"/>
    <mergeCell ref="E6:F6"/>
    <mergeCell ref="E7:F7"/>
    <mergeCell ref="E8:F8"/>
    <mergeCell ref="E9:F9"/>
    <mergeCell ref="E10:F10"/>
    <mergeCell ref="E11:F11"/>
    <mergeCell ref="E12:F12"/>
    <mergeCell ref="E13:F13"/>
    <mergeCell ref="E14:F14"/>
    <mergeCell ref="E15:F15"/>
    <mergeCell ref="E16:F16"/>
    <mergeCell ref="E17:F17"/>
    <mergeCell ref="D19:E19"/>
    <mergeCell ref="D20:E20"/>
    <mergeCell ref="E21:F21"/>
    <mergeCell ref="E22:F22"/>
    <mergeCell ref="E23:F23"/>
    <mergeCell ref="E24:F24"/>
    <mergeCell ref="E25:F25"/>
    <mergeCell ref="E26:F26"/>
    <mergeCell ref="E27:F27"/>
    <mergeCell ref="E28:F28"/>
    <mergeCell ref="E29:F29"/>
    <mergeCell ref="E30:F30"/>
    <mergeCell ref="E31:F31"/>
    <mergeCell ref="E32:F32"/>
    <mergeCell ref="E33:F33"/>
    <mergeCell ref="A34:B34"/>
    <mergeCell ref="B35:F35"/>
    <mergeCell ref="B38:F38"/>
    <mergeCell ref="B41:F41"/>
    <mergeCell ref="D42:E42"/>
    <mergeCell ref="D43:E43"/>
    <mergeCell ref="E44:F44"/>
    <mergeCell ref="E45:F45"/>
    <mergeCell ref="E46:F46"/>
    <mergeCell ref="E47:F47"/>
    <mergeCell ref="E48:F48"/>
    <mergeCell ref="E49:F49"/>
    <mergeCell ref="E50:F50"/>
    <mergeCell ref="E51:F51"/>
    <mergeCell ref="E52:F52"/>
    <mergeCell ref="E53:F53"/>
    <mergeCell ref="E54:F54"/>
    <mergeCell ref="E55:F55"/>
    <mergeCell ref="E56:F56"/>
    <mergeCell ref="D58:E58"/>
    <mergeCell ref="D59:E59"/>
    <mergeCell ref="E60:F60"/>
    <mergeCell ref="E61:F61"/>
    <mergeCell ref="E62:F62"/>
    <mergeCell ref="E63:F63"/>
    <mergeCell ref="E64:F64"/>
    <mergeCell ref="E65:F65"/>
    <mergeCell ref="E66:F66"/>
    <mergeCell ref="E67:F67"/>
    <mergeCell ref="E68:F68"/>
    <mergeCell ref="E69:F69"/>
    <mergeCell ref="E70:F70"/>
    <mergeCell ref="E71:F71"/>
    <mergeCell ref="E72:F72"/>
    <mergeCell ref="B75:F75"/>
    <mergeCell ref="D76:E76"/>
    <mergeCell ref="D77:E77"/>
    <mergeCell ref="E78:F78"/>
    <mergeCell ref="E79:F79"/>
    <mergeCell ref="E80:F80"/>
    <mergeCell ref="E81:F81"/>
    <mergeCell ref="E82:F82"/>
    <mergeCell ref="E83:F83"/>
    <mergeCell ref="E84:F84"/>
    <mergeCell ref="E85:F85"/>
    <mergeCell ref="E86:F86"/>
    <mergeCell ref="E87:F87"/>
    <mergeCell ref="E88:F88"/>
    <mergeCell ref="E89:F89"/>
    <mergeCell ref="E90:F90"/>
    <mergeCell ref="D92:E92"/>
    <mergeCell ref="D93:E93"/>
    <mergeCell ref="E94:F94"/>
    <mergeCell ref="E95:F95"/>
    <mergeCell ref="E96:F96"/>
    <mergeCell ref="E97:F97"/>
    <mergeCell ref="E98:F98"/>
    <mergeCell ref="E99:F99"/>
    <mergeCell ref="E100:F100"/>
    <mergeCell ref="E101:F101"/>
    <mergeCell ref="E102:F102"/>
    <mergeCell ref="E103:F103"/>
    <mergeCell ref="E104:F104"/>
    <mergeCell ref="E105:F105"/>
    <mergeCell ref="E106:F106"/>
    <mergeCell ref="B109:F109"/>
    <mergeCell ref="D110:E110"/>
    <mergeCell ref="D111:E111"/>
    <mergeCell ref="E112:F112"/>
    <mergeCell ref="E113:F113"/>
    <mergeCell ref="E114:F114"/>
    <mergeCell ref="E115:F115"/>
    <mergeCell ref="E116:F116"/>
    <mergeCell ref="E117:F117"/>
    <mergeCell ref="E118:F118"/>
    <mergeCell ref="E119:F119"/>
    <mergeCell ref="E120:F120"/>
    <mergeCell ref="E121:F121"/>
    <mergeCell ref="E122:F122"/>
    <mergeCell ref="E123:F123"/>
    <mergeCell ref="E124:F124"/>
    <mergeCell ref="D126:E126"/>
    <mergeCell ref="D127:E127"/>
    <mergeCell ref="E128:F128"/>
    <mergeCell ref="E129:F129"/>
    <mergeCell ref="E130:F130"/>
    <mergeCell ref="E131:F131"/>
    <mergeCell ref="E132:F132"/>
    <mergeCell ref="E133:F133"/>
    <mergeCell ref="E134:F134"/>
    <mergeCell ref="E135:F135"/>
    <mergeCell ref="E136:F136"/>
    <mergeCell ref="E137:F137"/>
    <mergeCell ref="E138:F138"/>
    <mergeCell ref="E139:F139"/>
    <mergeCell ref="E140:F140"/>
    <mergeCell ref="B143:F143"/>
    <mergeCell ref="D144:E144"/>
    <mergeCell ref="D145:E145"/>
    <mergeCell ref="E146:F146"/>
    <mergeCell ref="E147:F147"/>
    <mergeCell ref="E148:F148"/>
    <mergeCell ref="E149:F149"/>
    <mergeCell ref="E150:F150"/>
    <mergeCell ref="E151:F151"/>
    <mergeCell ref="E152:F152"/>
    <mergeCell ref="E153:F153"/>
    <mergeCell ref="E154:F154"/>
    <mergeCell ref="E155:F155"/>
    <mergeCell ref="E156:F156"/>
    <mergeCell ref="E157:F157"/>
    <mergeCell ref="E158:F158"/>
    <mergeCell ref="D160:E160"/>
    <mergeCell ref="D161:E161"/>
    <mergeCell ref="E162:F162"/>
    <mergeCell ref="E163:F163"/>
    <mergeCell ref="E164:F164"/>
    <mergeCell ref="E165:F165"/>
    <mergeCell ref="E166:F166"/>
    <mergeCell ref="E167:F167"/>
    <mergeCell ref="E168:F168"/>
    <mergeCell ref="E169:F169"/>
    <mergeCell ref="A162:D174"/>
    <mergeCell ref="E170:F170"/>
    <mergeCell ref="E171:F171"/>
    <mergeCell ref="E172:F172"/>
    <mergeCell ref="E173:F173"/>
    <mergeCell ref="E174:F174"/>
    <mergeCell ref="A3:B4"/>
    <mergeCell ref="A19:B20"/>
    <mergeCell ref="A42:B43"/>
    <mergeCell ref="A58:B59"/>
    <mergeCell ref="A76:B77"/>
    <mergeCell ref="A92:B93"/>
    <mergeCell ref="A110:B111"/>
    <mergeCell ref="A126:B127"/>
    <mergeCell ref="A144:B145"/>
    <mergeCell ref="A160:B161"/>
    <mergeCell ref="A5:D17"/>
    <mergeCell ref="A21:D33"/>
    <mergeCell ref="A44:D56"/>
    <mergeCell ref="A60:D72"/>
    <mergeCell ref="A78:D90"/>
    <mergeCell ref="A94:D106"/>
    <mergeCell ref="A112:D124"/>
    <mergeCell ref="A128:D140"/>
    <mergeCell ref="A146:D158"/>
  </mergeCells>
  <phoneticPr fontId="7"/>
  <pageMargins left="0.59055118110236227" right="0.59055118110236227"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チェック 1">
              <controlPr defaultSize="0" autoFill="0" autoLine="0" autoPict="0">
                <anchor moveWithCells="1">
                  <from>
                    <xdr:col>5</xdr:col>
                    <xdr:colOff>114300</xdr:colOff>
                    <xdr:row>3</xdr:row>
                    <xdr:rowOff>19050</xdr:rowOff>
                  </from>
                  <to>
                    <xdr:col>5</xdr:col>
                    <xdr:colOff>723900</xdr:colOff>
                    <xdr:row>3</xdr:row>
                    <xdr:rowOff>219075</xdr:rowOff>
                  </to>
                </anchor>
              </controlPr>
            </control>
          </mc:Choice>
        </mc:AlternateContent>
        <mc:AlternateContent xmlns:mc="http://schemas.openxmlformats.org/markup-compatibility/2006">
          <mc:Choice Requires="x14">
            <control shapeId="5122" r:id="rId5" name="チェック 2">
              <controlPr defaultSize="0" autoFill="0" autoLine="0" autoPict="0">
                <anchor moveWithCells="1">
                  <from>
                    <xdr:col>5</xdr:col>
                    <xdr:colOff>857250</xdr:colOff>
                    <xdr:row>3</xdr:row>
                    <xdr:rowOff>19050</xdr:rowOff>
                  </from>
                  <to>
                    <xdr:col>5</xdr:col>
                    <xdr:colOff>1466850</xdr:colOff>
                    <xdr:row>3</xdr:row>
                    <xdr:rowOff>219075</xdr:rowOff>
                  </to>
                </anchor>
              </controlPr>
            </control>
          </mc:Choice>
        </mc:AlternateContent>
        <mc:AlternateContent xmlns:mc="http://schemas.openxmlformats.org/markup-compatibility/2006">
          <mc:Choice Requires="x14">
            <control shapeId="5123" r:id="rId6" name="チェック 3">
              <controlPr defaultSize="0" autoFill="0" autoLine="0" autoPict="0">
                <anchor moveWithCells="1">
                  <from>
                    <xdr:col>5</xdr:col>
                    <xdr:colOff>114300</xdr:colOff>
                    <xdr:row>19</xdr:row>
                    <xdr:rowOff>19050</xdr:rowOff>
                  </from>
                  <to>
                    <xdr:col>5</xdr:col>
                    <xdr:colOff>723900</xdr:colOff>
                    <xdr:row>19</xdr:row>
                    <xdr:rowOff>219075</xdr:rowOff>
                  </to>
                </anchor>
              </controlPr>
            </control>
          </mc:Choice>
        </mc:AlternateContent>
        <mc:AlternateContent xmlns:mc="http://schemas.openxmlformats.org/markup-compatibility/2006">
          <mc:Choice Requires="x14">
            <control shapeId="5124" r:id="rId7" name="チェック 4">
              <controlPr defaultSize="0" autoFill="0" autoLine="0" autoPict="0">
                <anchor moveWithCells="1">
                  <from>
                    <xdr:col>5</xdr:col>
                    <xdr:colOff>857250</xdr:colOff>
                    <xdr:row>19</xdr:row>
                    <xdr:rowOff>19050</xdr:rowOff>
                  </from>
                  <to>
                    <xdr:col>5</xdr:col>
                    <xdr:colOff>1466850</xdr:colOff>
                    <xdr:row>19</xdr:row>
                    <xdr:rowOff>219075</xdr:rowOff>
                  </to>
                </anchor>
              </controlPr>
            </control>
          </mc:Choice>
        </mc:AlternateContent>
        <mc:AlternateContent xmlns:mc="http://schemas.openxmlformats.org/markup-compatibility/2006">
          <mc:Choice Requires="x14">
            <control shapeId="5139" r:id="rId8" name="チェック 19">
              <controlPr defaultSize="0" autoFill="0" autoLine="0" autoPict="0">
                <anchor moveWithCells="1">
                  <from>
                    <xdr:col>5</xdr:col>
                    <xdr:colOff>114300</xdr:colOff>
                    <xdr:row>42</xdr:row>
                    <xdr:rowOff>19050</xdr:rowOff>
                  </from>
                  <to>
                    <xdr:col>5</xdr:col>
                    <xdr:colOff>723900</xdr:colOff>
                    <xdr:row>42</xdr:row>
                    <xdr:rowOff>219075</xdr:rowOff>
                  </to>
                </anchor>
              </controlPr>
            </control>
          </mc:Choice>
        </mc:AlternateContent>
        <mc:AlternateContent xmlns:mc="http://schemas.openxmlformats.org/markup-compatibility/2006">
          <mc:Choice Requires="x14">
            <control shapeId="5140" r:id="rId9" name="チェック 20">
              <controlPr defaultSize="0" autoFill="0" autoLine="0" autoPict="0">
                <anchor moveWithCells="1">
                  <from>
                    <xdr:col>5</xdr:col>
                    <xdr:colOff>857250</xdr:colOff>
                    <xdr:row>42</xdr:row>
                    <xdr:rowOff>19050</xdr:rowOff>
                  </from>
                  <to>
                    <xdr:col>5</xdr:col>
                    <xdr:colOff>1466850</xdr:colOff>
                    <xdr:row>42</xdr:row>
                    <xdr:rowOff>219075</xdr:rowOff>
                  </to>
                </anchor>
              </controlPr>
            </control>
          </mc:Choice>
        </mc:AlternateContent>
        <mc:AlternateContent xmlns:mc="http://schemas.openxmlformats.org/markup-compatibility/2006">
          <mc:Choice Requires="x14">
            <control shapeId="5141" r:id="rId10" name="チェック 21">
              <controlPr defaultSize="0" autoFill="0" autoLine="0" autoPict="0">
                <anchor moveWithCells="1">
                  <from>
                    <xdr:col>5</xdr:col>
                    <xdr:colOff>114300</xdr:colOff>
                    <xdr:row>58</xdr:row>
                    <xdr:rowOff>19050</xdr:rowOff>
                  </from>
                  <to>
                    <xdr:col>5</xdr:col>
                    <xdr:colOff>723900</xdr:colOff>
                    <xdr:row>58</xdr:row>
                    <xdr:rowOff>219075</xdr:rowOff>
                  </to>
                </anchor>
              </controlPr>
            </control>
          </mc:Choice>
        </mc:AlternateContent>
        <mc:AlternateContent xmlns:mc="http://schemas.openxmlformats.org/markup-compatibility/2006">
          <mc:Choice Requires="x14">
            <control shapeId="5142" r:id="rId11" name="チェック 22">
              <controlPr defaultSize="0" autoFill="0" autoLine="0" autoPict="0">
                <anchor moveWithCells="1">
                  <from>
                    <xdr:col>5</xdr:col>
                    <xdr:colOff>857250</xdr:colOff>
                    <xdr:row>58</xdr:row>
                    <xdr:rowOff>19050</xdr:rowOff>
                  </from>
                  <to>
                    <xdr:col>5</xdr:col>
                    <xdr:colOff>1466850</xdr:colOff>
                    <xdr:row>58</xdr:row>
                    <xdr:rowOff>219075</xdr:rowOff>
                  </to>
                </anchor>
              </controlPr>
            </control>
          </mc:Choice>
        </mc:AlternateContent>
        <mc:AlternateContent xmlns:mc="http://schemas.openxmlformats.org/markup-compatibility/2006">
          <mc:Choice Requires="x14">
            <control shapeId="5147" r:id="rId12" name="チェック 27">
              <controlPr defaultSize="0" autoFill="0" autoLine="0" autoPict="0">
                <anchor moveWithCells="1">
                  <from>
                    <xdr:col>5</xdr:col>
                    <xdr:colOff>114300</xdr:colOff>
                    <xdr:row>76</xdr:row>
                    <xdr:rowOff>19050</xdr:rowOff>
                  </from>
                  <to>
                    <xdr:col>5</xdr:col>
                    <xdr:colOff>723900</xdr:colOff>
                    <xdr:row>76</xdr:row>
                    <xdr:rowOff>219075</xdr:rowOff>
                  </to>
                </anchor>
              </controlPr>
            </control>
          </mc:Choice>
        </mc:AlternateContent>
        <mc:AlternateContent xmlns:mc="http://schemas.openxmlformats.org/markup-compatibility/2006">
          <mc:Choice Requires="x14">
            <control shapeId="5148" r:id="rId13" name="チェック 28">
              <controlPr defaultSize="0" autoFill="0" autoLine="0" autoPict="0">
                <anchor moveWithCells="1">
                  <from>
                    <xdr:col>5</xdr:col>
                    <xdr:colOff>857250</xdr:colOff>
                    <xdr:row>76</xdr:row>
                    <xdr:rowOff>19050</xdr:rowOff>
                  </from>
                  <to>
                    <xdr:col>5</xdr:col>
                    <xdr:colOff>1466850</xdr:colOff>
                    <xdr:row>76</xdr:row>
                    <xdr:rowOff>219075</xdr:rowOff>
                  </to>
                </anchor>
              </controlPr>
            </control>
          </mc:Choice>
        </mc:AlternateContent>
        <mc:AlternateContent xmlns:mc="http://schemas.openxmlformats.org/markup-compatibility/2006">
          <mc:Choice Requires="x14">
            <control shapeId="5149" r:id="rId14" name="チェック 29">
              <controlPr defaultSize="0" autoFill="0" autoLine="0" autoPict="0">
                <anchor moveWithCells="1">
                  <from>
                    <xdr:col>5</xdr:col>
                    <xdr:colOff>114300</xdr:colOff>
                    <xdr:row>92</xdr:row>
                    <xdr:rowOff>19050</xdr:rowOff>
                  </from>
                  <to>
                    <xdr:col>5</xdr:col>
                    <xdr:colOff>723900</xdr:colOff>
                    <xdr:row>92</xdr:row>
                    <xdr:rowOff>219075</xdr:rowOff>
                  </to>
                </anchor>
              </controlPr>
            </control>
          </mc:Choice>
        </mc:AlternateContent>
        <mc:AlternateContent xmlns:mc="http://schemas.openxmlformats.org/markup-compatibility/2006">
          <mc:Choice Requires="x14">
            <control shapeId="5150" r:id="rId15" name="チェック 30">
              <controlPr defaultSize="0" autoFill="0" autoLine="0" autoPict="0">
                <anchor moveWithCells="1">
                  <from>
                    <xdr:col>5</xdr:col>
                    <xdr:colOff>857250</xdr:colOff>
                    <xdr:row>92</xdr:row>
                    <xdr:rowOff>19050</xdr:rowOff>
                  </from>
                  <to>
                    <xdr:col>5</xdr:col>
                    <xdr:colOff>1466850</xdr:colOff>
                    <xdr:row>92</xdr:row>
                    <xdr:rowOff>219075</xdr:rowOff>
                  </to>
                </anchor>
              </controlPr>
            </control>
          </mc:Choice>
        </mc:AlternateContent>
        <mc:AlternateContent xmlns:mc="http://schemas.openxmlformats.org/markup-compatibility/2006">
          <mc:Choice Requires="x14">
            <control shapeId="5151" r:id="rId16" name="チェック 31">
              <controlPr defaultSize="0" autoFill="0" autoLine="0" autoPict="0">
                <anchor moveWithCells="1">
                  <from>
                    <xdr:col>5</xdr:col>
                    <xdr:colOff>114300</xdr:colOff>
                    <xdr:row>110</xdr:row>
                    <xdr:rowOff>19050</xdr:rowOff>
                  </from>
                  <to>
                    <xdr:col>5</xdr:col>
                    <xdr:colOff>723900</xdr:colOff>
                    <xdr:row>110</xdr:row>
                    <xdr:rowOff>219075</xdr:rowOff>
                  </to>
                </anchor>
              </controlPr>
            </control>
          </mc:Choice>
        </mc:AlternateContent>
        <mc:AlternateContent xmlns:mc="http://schemas.openxmlformats.org/markup-compatibility/2006">
          <mc:Choice Requires="x14">
            <control shapeId="5152" r:id="rId17" name="チェック 32">
              <controlPr defaultSize="0" autoFill="0" autoLine="0" autoPict="0">
                <anchor moveWithCells="1">
                  <from>
                    <xdr:col>5</xdr:col>
                    <xdr:colOff>857250</xdr:colOff>
                    <xdr:row>110</xdr:row>
                    <xdr:rowOff>19050</xdr:rowOff>
                  </from>
                  <to>
                    <xdr:col>5</xdr:col>
                    <xdr:colOff>1466850</xdr:colOff>
                    <xdr:row>110</xdr:row>
                    <xdr:rowOff>219075</xdr:rowOff>
                  </to>
                </anchor>
              </controlPr>
            </control>
          </mc:Choice>
        </mc:AlternateContent>
        <mc:AlternateContent xmlns:mc="http://schemas.openxmlformats.org/markup-compatibility/2006">
          <mc:Choice Requires="x14">
            <control shapeId="5153" r:id="rId18" name="チェック 33">
              <controlPr defaultSize="0" autoFill="0" autoLine="0" autoPict="0">
                <anchor moveWithCells="1">
                  <from>
                    <xdr:col>5</xdr:col>
                    <xdr:colOff>114300</xdr:colOff>
                    <xdr:row>126</xdr:row>
                    <xdr:rowOff>19050</xdr:rowOff>
                  </from>
                  <to>
                    <xdr:col>5</xdr:col>
                    <xdr:colOff>723900</xdr:colOff>
                    <xdr:row>126</xdr:row>
                    <xdr:rowOff>219075</xdr:rowOff>
                  </to>
                </anchor>
              </controlPr>
            </control>
          </mc:Choice>
        </mc:AlternateContent>
        <mc:AlternateContent xmlns:mc="http://schemas.openxmlformats.org/markup-compatibility/2006">
          <mc:Choice Requires="x14">
            <control shapeId="5154" r:id="rId19" name="チェック 34">
              <controlPr defaultSize="0" autoFill="0" autoLine="0" autoPict="0">
                <anchor moveWithCells="1">
                  <from>
                    <xdr:col>5</xdr:col>
                    <xdr:colOff>857250</xdr:colOff>
                    <xdr:row>126</xdr:row>
                    <xdr:rowOff>19050</xdr:rowOff>
                  </from>
                  <to>
                    <xdr:col>5</xdr:col>
                    <xdr:colOff>1466850</xdr:colOff>
                    <xdr:row>126</xdr:row>
                    <xdr:rowOff>219075</xdr:rowOff>
                  </to>
                </anchor>
              </controlPr>
            </control>
          </mc:Choice>
        </mc:AlternateContent>
        <mc:AlternateContent xmlns:mc="http://schemas.openxmlformats.org/markup-compatibility/2006">
          <mc:Choice Requires="x14">
            <control shapeId="5155" r:id="rId20" name="チェック 35">
              <controlPr defaultSize="0" autoFill="0" autoLine="0" autoPict="0">
                <anchor moveWithCells="1">
                  <from>
                    <xdr:col>5</xdr:col>
                    <xdr:colOff>114300</xdr:colOff>
                    <xdr:row>144</xdr:row>
                    <xdr:rowOff>19050</xdr:rowOff>
                  </from>
                  <to>
                    <xdr:col>5</xdr:col>
                    <xdr:colOff>723900</xdr:colOff>
                    <xdr:row>144</xdr:row>
                    <xdr:rowOff>219075</xdr:rowOff>
                  </to>
                </anchor>
              </controlPr>
            </control>
          </mc:Choice>
        </mc:AlternateContent>
        <mc:AlternateContent xmlns:mc="http://schemas.openxmlformats.org/markup-compatibility/2006">
          <mc:Choice Requires="x14">
            <control shapeId="5156" r:id="rId21" name="チェック 36">
              <controlPr defaultSize="0" autoFill="0" autoLine="0" autoPict="0">
                <anchor moveWithCells="1">
                  <from>
                    <xdr:col>5</xdr:col>
                    <xdr:colOff>857250</xdr:colOff>
                    <xdr:row>144</xdr:row>
                    <xdr:rowOff>19050</xdr:rowOff>
                  </from>
                  <to>
                    <xdr:col>5</xdr:col>
                    <xdr:colOff>1466850</xdr:colOff>
                    <xdr:row>144</xdr:row>
                    <xdr:rowOff>219075</xdr:rowOff>
                  </to>
                </anchor>
              </controlPr>
            </control>
          </mc:Choice>
        </mc:AlternateContent>
        <mc:AlternateContent xmlns:mc="http://schemas.openxmlformats.org/markup-compatibility/2006">
          <mc:Choice Requires="x14">
            <control shapeId="5157" r:id="rId22" name="チェック 37">
              <controlPr defaultSize="0" autoFill="0" autoLine="0" autoPict="0">
                <anchor moveWithCells="1">
                  <from>
                    <xdr:col>5</xdr:col>
                    <xdr:colOff>114300</xdr:colOff>
                    <xdr:row>160</xdr:row>
                    <xdr:rowOff>19050</xdr:rowOff>
                  </from>
                  <to>
                    <xdr:col>5</xdr:col>
                    <xdr:colOff>723900</xdr:colOff>
                    <xdr:row>160</xdr:row>
                    <xdr:rowOff>219075</xdr:rowOff>
                  </to>
                </anchor>
              </controlPr>
            </control>
          </mc:Choice>
        </mc:AlternateContent>
        <mc:AlternateContent xmlns:mc="http://schemas.openxmlformats.org/markup-compatibility/2006">
          <mc:Choice Requires="x14">
            <control shapeId="5158" r:id="rId23" name="チェック 38">
              <controlPr defaultSize="0" autoFill="0" autoLine="0" autoPict="0">
                <anchor moveWithCells="1">
                  <from>
                    <xdr:col>5</xdr:col>
                    <xdr:colOff>857250</xdr:colOff>
                    <xdr:row>160</xdr:row>
                    <xdr:rowOff>19050</xdr:rowOff>
                  </from>
                  <to>
                    <xdr:col>5</xdr:col>
                    <xdr:colOff>1466850</xdr:colOff>
                    <xdr:row>160</xdr:row>
                    <xdr:rowOff>219075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Y90"/>
  <sheetViews>
    <sheetView topLeftCell="A64" workbookViewId="0">
      <selection activeCell="J25" sqref="J25:AM25"/>
    </sheetView>
  </sheetViews>
  <sheetFormatPr defaultRowHeight="13.5"/>
  <cols>
    <col min="1" max="39" width="2.25" style="99" customWidth="1"/>
    <col min="40" max="40" width="2.25" style="105" customWidth="1"/>
    <col min="41" max="41" width="6.375" style="105" customWidth="1"/>
    <col min="42" max="42" width="21" style="105" bestFit="1" customWidth="1"/>
    <col min="43" max="44" width="25.625" style="105" customWidth="1"/>
    <col min="45" max="45" width="9" style="105" customWidth="1"/>
    <col min="46" max="50" width="10.625" style="105" customWidth="1"/>
    <col min="51" max="51" width="2.25" style="105" customWidth="1"/>
    <col min="52" max="52" width="9" style="105" customWidth="1"/>
    <col min="53" max="16384" width="9" style="105"/>
  </cols>
  <sheetData>
    <row r="1" spans="1:51" ht="12.95" customHeight="1">
      <c r="A1" s="642"/>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Y1" s="327"/>
    </row>
    <row r="2" spans="1:51" ht="12.95" customHeight="1">
      <c r="A2" s="643" t="s">
        <v>491</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4"/>
      <c r="AG2" s="644"/>
      <c r="AH2" s="644"/>
      <c r="AI2" s="644"/>
      <c r="AJ2" s="644"/>
      <c r="AK2" s="644"/>
      <c r="AL2" s="644"/>
      <c r="AM2" s="644"/>
      <c r="AO2" s="321"/>
      <c r="AS2" s="325"/>
    </row>
    <row r="3" spans="1:51" ht="12.95" customHeight="1">
      <c r="A3" s="644" t="s">
        <v>98</v>
      </c>
      <c r="B3" s="644"/>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c r="AH3" s="644"/>
      <c r="AI3" s="644"/>
      <c r="AJ3" s="644"/>
      <c r="AK3" s="644"/>
      <c r="AL3" s="644"/>
      <c r="AM3" s="644"/>
      <c r="AO3" s="322"/>
      <c r="AP3" s="322"/>
      <c r="AQ3" s="322"/>
      <c r="AR3" s="322"/>
      <c r="AS3" s="326"/>
    </row>
    <row r="4" spans="1:51" ht="12.95" customHeight="1">
      <c r="A4" s="94" t="s">
        <v>74</v>
      </c>
      <c r="B4" s="94"/>
      <c r="C4" s="94"/>
      <c r="D4" s="94"/>
      <c r="E4" s="94"/>
      <c r="F4" s="94"/>
      <c r="G4" s="94"/>
      <c r="H4" s="94"/>
      <c r="I4" s="319"/>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P4" s="323" t="str">
        <f>IF(AND(J7="",J13=""),"",A4)</f>
        <v/>
      </c>
      <c r="AQ4" s="324"/>
      <c r="AR4" s="324"/>
    </row>
    <row r="5" spans="1:51" ht="12.95" customHeight="1">
      <c r="A5" s="99" t="s">
        <v>52</v>
      </c>
      <c r="I5" s="137"/>
      <c r="AP5" s="1"/>
      <c r="AQ5" s="324"/>
      <c r="AR5" s="324"/>
    </row>
    <row r="6" spans="1:51" ht="12.95" customHeight="1">
      <c r="B6" s="99" t="s">
        <v>80</v>
      </c>
      <c r="J6" s="639"/>
      <c r="K6" s="639"/>
      <c r="L6" s="639"/>
      <c r="M6" s="639"/>
      <c r="N6" s="639"/>
      <c r="O6" s="639"/>
      <c r="P6" s="639"/>
      <c r="Q6" s="639"/>
      <c r="R6" s="639"/>
      <c r="S6" s="639"/>
      <c r="T6" s="639"/>
      <c r="U6" s="639"/>
      <c r="V6" s="639"/>
      <c r="W6" s="639"/>
      <c r="X6" s="639"/>
      <c r="Y6" s="639"/>
      <c r="Z6" s="639"/>
      <c r="AA6" s="639"/>
      <c r="AB6" s="639"/>
      <c r="AC6" s="639"/>
      <c r="AD6" s="639"/>
      <c r="AE6" s="639"/>
      <c r="AF6" s="639"/>
      <c r="AG6" s="639"/>
      <c r="AH6" s="639"/>
      <c r="AI6" s="639"/>
      <c r="AJ6" s="639"/>
      <c r="AK6" s="639"/>
      <c r="AL6" s="639"/>
      <c r="AM6" s="639"/>
      <c r="AQ6" s="324"/>
      <c r="AR6" s="324"/>
    </row>
    <row r="7" spans="1:51" ht="12.95" customHeight="1">
      <c r="B7" s="99" t="s">
        <v>110</v>
      </c>
      <c r="J7" s="639"/>
      <c r="K7" s="639"/>
      <c r="L7" s="639"/>
      <c r="M7" s="639"/>
      <c r="N7" s="639"/>
      <c r="O7" s="639"/>
      <c r="P7" s="639"/>
      <c r="Q7" s="639"/>
      <c r="R7" s="639"/>
      <c r="S7" s="639"/>
      <c r="T7" s="639"/>
      <c r="U7" s="639"/>
      <c r="V7" s="639"/>
      <c r="W7" s="639"/>
      <c r="X7" s="639"/>
      <c r="Y7" s="639"/>
      <c r="Z7" s="639"/>
      <c r="AA7" s="639"/>
      <c r="AB7" s="639"/>
      <c r="AC7" s="639"/>
      <c r="AD7" s="639"/>
      <c r="AE7" s="639"/>
      <c r="AF7" s="639"/>
      <c r="AG7" s="639"/>
      <c r="AH7" s="639"/>
      <c r="AI7" s="639"/>
      <c r="AJ7" s="639"/>
      <c r="AK7" s="639"/>
      <c r="AL7" s="639"/>
      <c r="AM7" s="639"/>
      <c r="AQ7" s="324"/>
      <c r="AR7" s="324"/>
    </row>
    <row r="8" spans="1:51" ht="12.95" customHeight="1">
      <c r="B8" s="99" t="s">
        <v>71</v>
      </c>
      <c r="J8" s="638"/>
      <c r="K8" s="638"/>
      <c r="L8" s="638"/>
      <c r="M8" s="638"/>
      <c r="N8" s="638"/>
      <c r="O8" s="638"/>
      <c r="P8" s="638"/>
      <c r="Q8" s="638"/>
      <c r="R8" s="638"/>
      <c r="S8" s="638"/>
      <c r="T8" s="638"/>
      <c r="U8" s="638"/>
      <c r="V8" s="638"/>
      <c r="W8" s="638"/>
      <c r="X8" s="638"/>
      <c r="Y8" s="638"/>
      <c r="Z8" s="638"/>
      <c r="AA8" s="638"/>
      <c r="AB8" s="638"/>
      <c r="AC8" s="638"/>
      <c r="AD8" s="638"/>
      <c r="AE8" s="638"/>
      <c r="AF8" s="638"/>
      <c r="AG8" s="638"/>
      <c r="AH8" s="638"/>
      <c r="AI8" s="638"/>
      <c r="AJ8" s="638"/>
      <c r="AK8" s="638"/>
      <c r="AL8" s="638"/>
      <c r="AM8" s="638"/>
      <c r="AQ8" s="324"/>
      <c r="AR8" s="324"/>
    </row>
    <row r="9" spans="1:51" ht="12.95" customHeight="1">
      <c r="B9" s="99" t="s">
        <v>79</v>
      </c>
      <c r="J9" s="639"/>
      <c r="K9" s="639"/>
      <c r="L9" s="639"/>
      <c r="M9" s="639"/>
      <c r="N9" s="639"/>
      <c r="O9" s="639"/>
      <c r="P9" s="639"/>
      <c r="Q9" s="639"/>
      <c r="R9" s="639"/>
      <c r="S9" s="639"/>
      <c r="T9" s="639"/>
      <c r="U9" s="639"/>
      <c r="V9" s="639"/>
      <c r="W9" s="639"/>
      <c r="X9" s="639"/>
      <c r="Y9" s="639"/>
      <c r="Z9" s="639"/>
      <c r="AA9" s="639"/>
      <c r="AB9" s="639"/>
      <c r="AC9" s="639"/>
      <c r="AD9" s="639"/>
      <c r="AE9" s="639"/>
      <c r="AF9" s="639"/>
      <c r="AG9" s="639"/>
      <c r="AH9" s="639"/>
      <c r="AI9" s="639"/>
      <c r="AJ9" s="639"/>
      <c r="AK9" s="639"/>
      <c r="AL9" s="639"/>
      <c r="AM9" s="639"/>
      <c r="AQ9" s="324"/>
      <c r="AR9" s="324"/>
    </row>
    <row r="10" spans="1:51" ht="12.95" customHeight="1">
      <c r="B10" s="99" t="s">
        <v>34</v>
      </c>
      <c r="J10" s="645"/>
      <c r="K10" s="645"/>
      <c r="L10" s="645"/>
      <c r="M10" s="645"/>
      <c r="N10" s="645"/>
      <c r="O10" s="645"/>
      <c r="P10" s="645"/>
      <c r="Q10" s="645"/>
      <c r="R10" s="645"/>
      <c r="S10" s="645"/>
      <c r="T10" s="645"/>
      <c r="U10" s="645"/>
      <c r="V10" s="645"/>
      <c r="W10" s="645"/>
      <c r="X10" s="645"/>
      <c r="Y10" s="645"/>
      <c r="Z10" s="645"/>
      <c r="AA10" s="645"/>
      <c r="AB10" s="645"/>
      <c r="AC10" s="645"/>
      <c r="AD10" s="645"/>
      <c r="AE10" s="645"/>
      <c r="AF10" s="645"/>
      <c r="AG10" s="645"/>
      <c r="AH10" s="645"/>
      <c r="AI10" s="645"/>
      <c r="AJ10" s="645"/>
      <c r="AK10" s="645"/>
      <c r="AL10" s="645"/>
      <c r="AM10" s="645"/>
      <c r="AQ10" s="324"/>
      <c r="AR10" s="324"/>
    </row>
    <row r="11" spans="1:51" ht="12.95" customHeight="1">
      <c r="A11" s="99" t="s">
        <v>54</v>
      </c>
      <c r="I11" s="137"/>
      <c r="AP11" s="1"/>
      <c r="AQ11" s="324"/>
      <c r="AR11" s="324"/>
    </row>
    <row r="12" spans="1:51" ht="12.95" customHeight="1">
      <c r="B12" s="99" t="s">
        <v>80</v>
      </c>
      <c r="J12" s="639"/>
      <c r="K12" s="639"/>
      <c r="L12" s="639"/>
      <c r="M12" s="639"/>
      <c r="N12" s="639"/>
      <c r="O12" s="639"/>
      <c r="P12" s="639"/>
      <c r="Q12" s="639"/>
      <c r="R12" s="639"/>
      <c r="S12" s="639"/>
      <c r="T12" s="639"/>
      <c r="U12" s="639"/>
      <c r="V12" s="639"/>
      <c r="W12" s="639"/>
      <c r="X12" s="639"/>
      <c r="Y12" s="639"/>
      <c r="Z12" s="639"/>
      <c r="AA12" s="639"/>
      <c r="AB12" s="639"/>
      <c r="AC12" s="639"/>
      <c r="AD12" s="639"/>
      <c r="AE12" s="639"/>
      <c r="AF12" s="639"/>
      <c r="AG12" s="639"/>
      <c r="AH12" s="639"/>
      <c r="AI12" s="639"/>
      <c r="AJ12" s="639"/>
      <c r="AK12" s="639"/>
      <c r="AL12" s="639"/>
      <c r="AM12" s="639"/>
      <c r="AQ12" s="324"/>
      <c r="AR12" s="324"/>
    </row>
    <row r="13" spans="1:51" ht="12.95" customHeight="1">
      <c r="B13" s="99" t="s">
        <v>110</v>
      </c>
      <c r="J13" s="639"/>
      <c r="K13" s="639"/>
      <c r="L13" s="639"/>
      <c r="M13" s="639"/>
      <c r="N13" s="639"/>
      <c r="O13" s="639"/>
      <c r="P13" s="639"/>
      <c r="Q13" s="639"/>
      <c r="R13" s="639"/>
      <c r="S13" s="639"/>
      <c r="T13" s="639"/>
      <c r="U13" s="639"/>
      <c r="V13" s="639"/>
      <c r="W13" s="639"/>
      <c r="X13" s="639"/>
      <c r="Y13" s="639"/>
      <c r="Z13" s="639"/>
      <c r="AA13" s="639"/>
      <c r="AB13" s="639"/>
      <c r="AC13" s="639"/>
      <c r="AD13" s="639"/>
      <c r="AE13" s="639"/>
      <c r="AF13" s="639"/>
      <c r="AG13" s="639"/>
      <c r="AH13" s="639"/>
      <c r="AI13" s="639"/>
      <c r="AJ13" s="639"/>
      <c r="AK13" s="639"/>
      <c r="AL13" s="639"/>
      <c r="AM13" s="639"/>
      <c r="AQ13" s="324"/>
      <c r="AR13" s="324"/>
    </row>
    <row r="14" spans="1:51" ht="12.95" customHeight="1">
      <c r="B14" s="99" t="s">
        <v>71</v>
      </c>
      <c r="J14" s="638"/>
      <c r="K14" s="638"/>
      <c r="L14" s="638"/>
      <c r="M14" s="638"/>
      <c r="N14" s="638"/>
      <c r="O14" s="638"/>
      <c r="P14" s="638"/>
      <c r="Q14" s="638"/>
      <c r="R14" s="638"/>
      <c r="S14" s="638"/>
      <c r="T14" s="638"/>
      <c r="U14" s="638"/>
      <c r="V14" s="638"/>
      <c r="W14" s="638"/>
      <c r="X14" s="638"/>
      <c r="Y14" s="638"/>
      <c r="Z14" s="638"/>
      <c r="AA14" s="638"/>
      <c r="AB14" s="638"/>
      <c r="AC14" s="638"/>
      <c r="AD14" s="638"/>
      <c r="AE14" s="638"/>
      <c r="AF14" s="638"/>
      <c r="AG14" s="638"/>
      <c r="AH14" s="638"/>
      <c r="AI14" s="638"/>
      <c r="AJ14" s="638"/>
      <c r="AK14" s="638"/>
      <c r="AL14" s="638"/>
      <c r="AM14" s="638"/>
      <c r="AQ14" s="324"/>
      <c r="AR14" s="324"/>
    </row>
    <row r="15" spans="1:51" ht="12.95" customHeight="1">
      <c r="B15" s="99" t="s">
        <v>79</v>
      </c>
      <c r="J15" s="639"/>
      <c r="K15" s="639"/>
      <c r="L15" s="639"/>
      <c r="M15" s="639"/>
      <c r="N15" s="639"/>
      <c r="O15" s="639"/>
      <c r="P15" s="639"/>
      <c r="Q15" s="639"/>
      <c r="R15" s="639"/>
      <c r="S15" s="639"/>
      <c r="T15" s="639"/>
      <c r="U15" s="639"/>
      <c r="V15" s="639"/>
      <c r="W15" s="639"/>
      <c r="X15" s="639"/>
      <c r="Y15" s="639"/>
      <c r="Z15" s="639"/>
      <c r="AA15" s="639"/>
      <c r="AB15" s="639"/>
      <c r="AC15" s="639"/>
      <c r="AD15" s="639"/>
      <c r="AE15" s="639"/>
      <c r="AF15" s="639"/>
      <c r="AG15" s="639"/>
      <c r="AH15" s="639"/>
      <c r="AI15" s="639"/>
      <c r="AJ15" s="639"/>
      <c r="AK15" s="639"/>
      <c r="AL15" s="639"/>
      <c r="AM15" s="639"/>
      <c r="AQ15" s="324"/>
      <c r="AR15" s="324"/>
    </row>
    <row r="16" spans="1:51" ht="12.95" customHeight="1">
      <c r="A16" s="93"/>
      <c r="B16" s="93" t="s">
        <v>34</v>
      </c>
      <c r="C16" s="93"/>
      <c r="D16" s="93"/>
      <c r="E16" s="93"/>
      <c r="F16" s="93"/>
      <c r="G16" s="93"/>
      <c r="H16" s="93"/>
      <c r="I16" s="93"/>
      <c r="J16" s="439"/>
      <c r="K16" s="439"/>
      <c r="L16" s="439"/>
      <c r="M16" s="439"/>
      <c r="N16" s="439"/>
      <c r="O16" s="439"/>
      <c r="P16" s="439"/>
      <c r="Q16" s="439"/>
      <c r="R16" s="439"/>
      <c r="S16" s="439"/>
      <c r="T16" s="439"/>
      <c r="U16" s="439"/>
      <c r="V16" s="439"/>
      <c r="W16" s="439"/>
      <c r="X16" s="439"/>
      <c r="Y16" s="439"/>
      <c r="Z16" s="439"/>
      <c r="AA16" s="439"/>
      <c r="AB16" s="439"/>
      <c r="AC16" s="439"/>
      <c r="AD16" s="439"/>
      <c r="AE16" s="439"/>
      <c r="AF16" s="439"/>
      <c r="AG16" s="439"/>
      <c r="AH16" s="439"/>
      <c r="AI16" s="439"/>
      <c r="AJ16" s="439"/>
      <c r="AK16" s="439"/>
      <c r="AL16" s="439"/>
      <c r="AM16" s="439"/>
      <c r="AQ16" s="324"/>
      <c r="AR16" s="324"/>
    </row>
    <row r="17" spans="1:45" ht="12.95" customHeight="1">
      <c r="A17" s="99" t="s">
        <v>18</v>
      </c>
      <c r="AP17" s="323" t="str">
        <f>IF(AND(J20="",J26=""),"",A17)</f>
        <v/>
      </c>
      <c r="AQ17" s="324"/>
      <c r="AR17" s="324"/>
    </row>
    <row r="18" spans="1:45" ht="12.95" customHeight="1">
      <c r="A18" s="99" t="s">
        <v>489</v>
      </c>
      <c r="I18" s="137"/>
      <c r="AP18" s="1"/>
      <c r="AQ18" s="324"/>
      <c r="AR18" s="324"/>
    </row>
    <row r="19" spans="1:45" ht="12.95" customHeight="1">
      <c r="B19" s="99" t="s">
        <v>80</v>
      </c>
      <c r="J19" s="639"/>
      <c r="K19" s="639"/>
      <c r="L19" s="639"/>
      <c r="M19" s="639"/>
      <c r="N19" s="639"/>
      <c r="O19" s="639"/>
      <c r="P19" s="639"/>
      <c r="Q19" s="639"/>
      <c r="R19" s="639"/>
      <c r="S19" s="639"/>
      <c r="T19" s="639"/>
      <c r="U19" s="639"/>
      <c r="V19" s="639"/>
      <c r="W19" s="639"/>
      <c r="X19" s="639"/>
      <c r="Y19" s="639"/>
      <c r="Z19" s="639"/>
      <c r="AA19" s="639"/>
      <c r="AB19" s="639"/>
      <c r="AC19" s="639"/>
      <c r="AD19" s="639"/>
      <c r="AE19" s="639"/>
      <c r="AF19" s="639"/>
      <c r="AG19" s="639"/>
      <c r="AH19" s="639"/>
      <c r="AI19" s="639"/>
      <c r="AJ19" s="639"/>
      <c r="AK19" s="639"/>
      <c r="AL19" s="639"/>
      <c r="AM19" s="639"/>
      <c r="AQ19" s="324"/>
      <c r="AR19" s="324"/>
    </row>
    <row r="20" spans="1:45" ht="12.95" customHeight="1">
      <c r="B20" s="99" t="s">
        <v>110</v>
      </c>
      <c r="J20" s="639"/>
      <c r="K20" s="639"/>
      <c r="L20" s="639"/>
      <c r="M20" s="639"/>
      <c r="N20" s="639"/>
      <c r="O20" s="639"/>
      <c r="P20" s="639"/>
      <c r="Q20" s="639"/>
      <c r="R20" s="639"/>
      <c r="S20" s="639"/>
      <c r="T20" s="639"/>
      <c r="U20" s="639"/>
      <c r="V20" s="639"/>
      <c r="W20" s="639"/>
      <c r="X20" s="639"/>
      <c r="Y20" s="639"/>
      <c r="Z20" s="639"/>
      <c r="AA20" s="639"/>
      <c r="AB20" s="639"/>
      <c r="AC20" s="639"/>
      <c r="AD20" s="639"/>
      <c r="AE20" s="639"/>
      <c r="AF20" s="639"/>
      <c r="AG20" s="639"/>
      <c r="AH20" s="639"/>
      <c r="AI20" s="639"/>
      <c r="AJ20" s="639"/>
      <c r="AK20" s="639"/>
      <c r="AL20" s="639"/>
      <c r="AM20" s="639"/>
      <c r="AQ20" s="324"/>
      <c r="AR20" s="324"/>
    </row>
    <row r="21" spans="1:45" ht="12.95" customHeight="1">
      <c r="B21" s="99" t="s">
        <v>71</v>
      </c>
      <c r="J21" s="638"/>
      <c r="K21" s="638"/>
      <c r="L21" s="638"/>
      <c r="M21" s="638"/>
      <c r="N21" s="638"/>
      <c r="O21" s="638"/>
      <c r="P21" s="638"/>
      <c r="Q21" s="638"/>
      <c r="R21" s="638"/>
      <c r="S21" s="638"/>
      <c r="T21" s="638"/>
      <c r="U21" s="638"/>
      <c r="V21" s="638"/>
      <c r="W21" s="638"/>
      <c r="X21" s="638"/>
      <c r="Y21" s="638"/>
      <c r="Z21" s="638"/>
      <c r="AA21" s="638"/>
      <c r="AB21" s="638"/>
      <c r="AC21" s="638"/>
      <c r="AD21" s="638"/>
      <c r="AE21" s="638"/>
      <c r="AF21" s="638"/>
      <c r="AG21" s="638"/>
      <c r="AH21" s="638"/>
      <c r="AI21" s="638"/>
      <c r="AJ21" s="638"/>
      <c r="AK21" s="638"/>
      <c r="AL21" s="638"/>
      <c r="AM21" s="638"/>
      <c r="AQ21" s="324"/>
      <c r="AR21" s="324"/>
    </row>
    <row r="22" spans="1:45" ht="12.95" customHeight="1">
      <c r="B22" s="99" t="s">
        <v>79</v>
      </c>
      <c r="J22" s="639"/>
      <c r="K22" s="639"/>
      <c r="L22" s="639"/>
      <c r="M22" s="639"/>
      <c r="N22" s="639"/>
      <c r="O22" s="639"/>
      <c r="P22" s="639"/>
      <c r="Q22" s="639"/>
      <c r="R22" s="639"/>
      <c r="S22" s="639"/>
      <c r="T22" s="639"/>
      <c r="U22" s="639"/>
      <c r="V22" s="639"/>
      <c r="W22" s="639"/>
      <c r="X22" s="639"/>
      <c r="Y22" s="639"/>
      <c r="Z22" s="639"/>
      <c r="AA22" s="639"/>
      <c r="AB22" s="639"/>
      <c r="AC22" s="639"/>
      <c r="AD22" s="639"/>
      <c r="AE22" s="639"/>
      <c r="AF22" s="639"/>
      <c r="AG22" s="639"/>
      <c r="AH22" s="639"/>
      <c r="AI22" s="639"/>
      <c r="AJ22" s="639"/>
      <c r="AK22" s="639"/>
      <c r="AL22" s="639"/>
      <c r="AM22" s="639"/>
      <c r="AQ22" s="324"/>
      <c r="AR22" s="324"/>
    </row>
    <row r="23" spans="1:45" ht="12.95" customHeight="1">
      <c r="B23" s="99" t="s">
        <v>34</v>
      </c>
      <c r="J23" s="645"/>
      <c r="K23" s="645"/>
      <c r="L23" s="645"/>
      <c r="M23" s="645"/>
      <c r="N23" s="645"/>
      <c r="O23" s="645"/>
      <c r="P23" s="645"/>
      <c r="Q23" s="645"/>
      <c r="R23" s="645"/>
      <c r="S23" s="645"/>
      <c r="T23" s="645"/>
      <c r="U23" s="645"/>
      <c r="V23" s="645"/>
      <c r="W23" s="645"/>
      <c r="X23" s="645"/>
      <c r="Y23" s="645"/>
      <c r="Z23" s="645"/>
      <c r="AA23" s="645"/>
      <c r="AB23" s="645"/>
      <c r="AC23" s="645"/>
      <c r="AD23" s="645"/>
      <c r="AE23" s="645"/>
      <c r="AF23" s="645"/>
      <c r="AG23" s="645"/>
      <c r="AH23" s="645"/>
      <c r="AI23" s="645"/>
      <c r="AJ23" s="645"/>
      <c r="AK23" s="645"/>
      <c r="AL23" s="645"/>
      <c r="AM23" s="645"/>
      <c r="AQ23" s="324"/>
      <c r="AR23" s="324"/>
    </row>
    <row r="24" spans="1:45" ht="12.95" customHeight="1">
      <c r="A24" s="99" t="s">
        <v>199</v>
      </c>
      <c r="AP24" s="1"/>
      <c r="AQ24" s="324"/>
      <c r="AR24" s="324"/>
    </row>
    <row r="25" spans="1:45" ht="12.95" customHeight="1">
      <c r="B25" s="99" t="s">
        <v>80</v>
      </c>
      <c r="J25" s="639"/>
      <c r="K25" s="639"/>
      <c r="L25" s="639"/>
      <c r="M25" s="639"/>
      <c r="N25" s="639"/>
      <c r="O25" s="639"/>
      <c r="P25" s="639"/>
      <c r="Q25" s="639"/>
      <c r="R25" s="639"/>
      <c r="S25" s="639"/>
      <c r="T25" s="639"/>
      <c r="U25" s="639"/>
      <c r="V25" s="639"/>
      <c r="W25" s="639"/>
      <c r="X25" s="639"/>
      <c r="Y25" s="639"/>
      <c r="Z25" s="639"/>
      <c r="AA25" s="639"/>
      <c r="AB25" s="639"/>
      <c r="AC25" s="639"/>
      <c r="AD25" s="639"/>
      <c r="AE25" s="639"/>
      <c r="AF25" s="639"/>
      <c r="AG25" s="639"/>
      <c r="AH25" s="639"/>
      <c r="AI25" s="639"/>
      <c r="AJ25" s="639"/>
      <c r="AK25" s="639"/>
      <c r="AL25" s="639"/>
      <c r="AM25" s="639"/>
      <c r="AQ25" s="324"/>
      <c r="AR25" s="324"/>
    </row>
    <row r="26" spans="1:45" ht="12.95" customHeight="1">
      <c r="B26" s="99" t="s">
        <v>110</v>
      </c>
      <c r="J26" s="639"/>
      <c r="K26" s="639"/>
      <c r="L26" s="639"/>
      <c r="M26" s="639"/>
      <c r="N26" s="639"/>
      <c r="O26" s="639"/>
      <c r="P26" s="639"/>
      <c r="Q26" s="639"/>
      <c r="R26" s="639"/>
      <c r="S26" s="639"/>
      <c r="T26" s="639"/>
      <c r="U26" s="639"/>
      <c r="V26" s="639"/>
      <c r="W26" s="639"/>
      <c r="X26" s="639"/>
      <c r="Y26" s="639"/>
      <c r="Z26" s="639"/>
      <c r="AA26" s="639"/>
      <c r="AB26" s="639"/>
      <c r="AC26" s="639"/>
      <c r="AD26" s="639"/>
      <c r="AE26" s="639"/>
      <c r="AF26" s="639"/>
      <c r="AG26" s="639"/>
      <c r="AH26" s="639"/>
      <c r="AI26" s="639"/>
      <c r="AJ26" s="639"/>
      <c r="AK26" s="639"/>
      <c r="AL26" s="639"/>
      <c r="AM26" s="639"/>
      <c r="AQ26" s="324"/>
      <c r="AR26" s="324"/>
    </row>
    <row r="27" spans="1:45" ht="12.95" customHeight="1">
      <c r="B27" s="99" t="s">
        <v>71</v>
      </c>
      <c r="J27" s="638"/>
      <c r="K27" s="638"/>
      <c r="L27" s="638"/>
      <c r="M27" s="638"/>
      <c r="N27" s="638"/>
      <c r="O27" s="638"/>
      <c r="P27" s="638"/>
      <c r="Q27" s="638"/>
      <c r="R27" s="638"/>
      <c r="S27" s="638"/>
      <c r="T27" s="638"/>
      <c r="U27" s="638"/>
      <c r="V27" s="638"/>
      <c r="W27" s="638"/>
      <c r="X27" s="638"/>
      <c r="Y27" s="638"/>
      <c r="Z27" s="638"/>
      <c r="AA27" s="638"/>
      <c r="AB27" s="638"/>
      <c r="AC27" s="638"/>
      <c r="AD27" s="638"/>
      <c r="AE27" s="638"/>
      <c r="AF27" s="638"/>
      <c r="AG27" s="638"/>
      <c r="AH27" s="638"/>
      <c r="AI27" s="638"/>
      <c r="AJ27" s="638"/>
      <c r="AK27" s="638"/>
      <c r="AL27" s="638"/>
      <c r="AM27" s="638"/>
      <c r="AQ27" s="324"/>
      <c r="AR27" s="324"/>
    </row>
    <row r="28" spans="1:45" ht="12.95" customHeight="1">
      <c r="B28" s="99" t="s">
        <v>79</v>
      </c>
      <c r="J28" s="639"/>
      <c r="K28" s="639"/>
      <c r="L28" s="639"/>
      <c r="M28" s="639"/>
      <c r="N28" s="639"/>
      <c r="O28" s="639"/>
      <c r="P28" s="639"/>
      <c r="Q28" s="639"/>
      <c r="R28" s="639"/>
      <c r="S28" s="639"/>
      <c r="T28" s="639"/>
      <c r="U28" s="639"/>
      <c r="V28" s="639"/>
      <c r="W28" s="639"/>
      <c r="X28" s="639"/>
      <c r="Y28" s="639"/>
      <c r="Z28" s="639"/>
      <c r="AA28" s="639"/>
      <c r="AB28" s="639"/>
      <c r="AC28" s="639"/>
      <c r="AD28" s="639"/>
      <c r="AE28" s="639"/>
      <c r="AF28" s="639"/>
      <c r="AG28" s="639"/>
      <c r="AH28" s="639"/>
      <c r="AI28" s="639"/>
      <c r="AJ28" s="639"/>
      <c r="AK28" s="639"/>
      <c r="AL28" s="639"/>
      <c r="AM28" s="639"/>
      <c r="AQ28" s="324"/>
      <c r="AR28" s="324"/>
    </row>
    <row r="29" spans="1:45" ht="12.95" customHeight="1">
      <c r="A29" s="93"/>
      <c r="B29" s="93" t="s">
        <v>34</v>
      </c>
      <c r="C29" s="93"/>
      <c r="D29" s="93"/>
      <c r="E29" s="93"/>
      <c r="F29" s="93"/>
      <c r="G29" s="93"/>
      <c r="H29" s="93"/>
      <c r="I29" s="93"/>
      <c r="J29" s="439"/>
      <c r="K29" s="439"/>
      <c r="L29" s="439"/>
      <c r="M29" s="439"/>
      <c r="N29" s="439"/>
      <c r="O29" s="439"/>
      <c r="P29" s="439"/>
      <c r="Q29" s="439"/>
      <c r="R29" s="439"/>
      <c r="S29" s="439"/>
      <c r="T29" s="439"/>
      <c r="U29" s="439"/>
      <c r="V29" s="439"/>
      <c r="W29" s="439"/>
      <c r="X29" s="439"/>
      <c r="Y29" s="439"/>
      <c r="Z29" s="439"/>
      <c r="AA29" s="439"/>
      <c r="AB29" s="439"/>
      <c r="AC29" s="439"/>
      <c r="AD29" s="439"/>
      <c r="AE29" s="439"/>
      <c r="AF29" s="439"/>
      <c r="AG29" s="439"/>
      <c r="AH29" s="439"/>
      <c r="AI29" s="439"/>
      <c r="AJ29" s="439"/>
      <c r="AK29" s="439"/>
      <c r="AL29" s="439"/>
      <c r="AM29" s="439"/>
      <c r="AQ29" s="324"/>
      <c r="AR29" s="324"/>
    </row>
    <row r="30" spans="1:45" ht="12.95" customHeight="1">
      <c r="A30" s="643" t="s">
        <v>491</v>
      </c>
      <c r="B30" s="643"/>
      <c r="C30" s="643"/>
      <c r="D30" s="643"/>
      <c r="E30" s="643"/>
      <c r="F30" s="643"/>
      <c r="G30" s="643"/>
      <c r="H30" s="643"/>
      <c r="I30" s="643"/>
      <c r="J30" s="643"/>
      <c r="K30" s="643"/>
      <c r="L30" s="643"/>
      <c r="M30" s="643"/>
      <c r="N30" s="643"/>
      <c r="O30" s="643"/>
      <c r="P30" s="643"/>
      <c r="Q30" s="643"/>
      <c r="R30" s="643"/>
      <c r="S30" s="643"/>
      <c r="T30" s="643"/>
      <c r="U30" s="643"/>
      <c r="V30" s="643"/>
      <c r="W30" s="643"/>
      <c r="X30" s="643"/>
      <c r="Y30" s="643"/>
      <c r="Z30" s="643"/>
      <c r="AA30" s="643"/>
      <c r="AB30" s="643"/>
      <c r="AC30" s="643"/>
      <c r="AD30" s="643"/>
      <c r="AE30" s="643"/>
      <c r="AF30" s="644"/>
      <c r="AG30" s="644"/>
      <c r="AH30" s="644"/>
      <c r="AI30" s="644"/>
      <c r="AJ30" s="644"/>
      <c r="AK30" s="644"/>
      <c r="AL30" s="644"/>
      <c r="AM30" s="644"/>
      <c r="AO30" s="321"/>
      <c r="AS30" s="325"/>
    </row>
    <row r="31" spans="1:45" ht="12.95" customHeight="1">
      <c r="A31" s="644" t="s">
        <v>490</v>
      </c>
      <c r="B31" s="644"/>
      <c r="C31" s="644"/>
      <c r="D31" s="644"/>
      <c r="E31" s="644"/>
      <c r="F31" s="644"/>
      <c r="G31" s="644"/>
      <c r="H31" s="644"/>
      <c r="I31" s="644"/>
      <c r="J31" s="644"/>
      <c r="K31" s="644"/>
      <c r="L31" s="644"/>
      <c r="M31" s="644"/>
      <c r="N31" s="644"/>
      <c r="O31" s="644"/>
      <c r="P31" s="644"/>
      <c r="Q31" s="644"/>
      <c r="R31" s="644"/>
      <c r="S31" s="644"/>
      <c r="T31" s="644"/>
      <c r="U31" s="644"/>
      <c r="V31" s="644"/>
      <c r="W31" s="644"/>
      <c r="X31" s="644"/>
      <c r="Y31" s="644"/>
      <c r="Z31" s="644"/>
      <c r="AA31" s="644"/>
      <c r="AB31" s="644"/>
      <c r="AC31" s="644"/>
      <c r="AD31" s="644"/>
      <c r="AE31" s="644"/>
      <c r="AF31" s="644"/>
      <c r="AG31" s="644"/>
      <c r="AH31" s="644"/>
      <c r="AI31" s="644"/>
      <c r="AJ31" s="644"/>
      <c r="AK31" s="644"/>
      <c r="AL31" s="644"/>
      <c r="AM31" s="644"/>
      <c r="AO31" s="322"/>
      <c r="AP31" s="322"/>
      <c r="AQ31" s="322"/>
      <c r="AR31" s="322"/>
      <c r="AS31" s="326"/>
    </row>
    <row r="32" spans="1:45" ht="12.95" customHeight="1">
      <c r="A32" s="99" t="s">
        <v>492</v>
      </c>
      <c r="AP32" s="323" t="str">
        <f>IF(AND(K38="",K49=""),"",A32)</f>
        <v/>
      </c>
      <c r="AQ32" s="324"/>
      <c r="AR32" s="324"/>
    </row>
    <row r="33" spans="1:44" ht="12.95" customHeight="1">
      <c r="A33" s="99" t="s">
        <v>466</v>
      </c>
      <c r="AQ33" s="324"/>
      <c r="AR33" s="324"/>
    </row>
    <row r="34" spans="1:44" ht="12.95" customHeight="1">
      <c r="B34" s="642" t="s">
        <v>459</v>
      </c>
      <c r="C34" s="642"/>
      <c r="D34" s="642"/>
      <c r="E34" s="642"/>
      <c r="F34" s="642"/>
      <c r="G34" s="642"/>
      <c r="H34" s="642"/>
      <c r="I34" s="642"/>
      <c r="J34" s="642"/>
      <c r="K34" s="642"/>
      <c r="L34" s="642"/>
      <c r="M34" s="642"/>
      <c r="N34" s="642"/>
      <c r="O34" s="642"/>
      <c r="P34" s="642"/>
      <c r="Q34" s="642"/>
      <c r="R34" s="642"/>
      <c r="S34" s="642"/>
      <c r="T34" s="642"/>
      <c r="U34" s="642"/>
      <c r="V34" s="642"/>
      <c r="W34" s="642"/>
      <c r="X34" s="642"/>
      <c r="Y34" s="642"/>
      <c r="Z34" s="642"/>
      <c r="AA34" s="642"/>
      <c r="AB34" s="642"/>
      <c r="AC34" s="642"/>
      <c r="AD34" s="642"/>
      <c r="AE34" s="642"/>
      <c r="AF34" s="642"/>
      <c r="AG34" s="642"/>
      <c r="AH34" s="642"/>
      <c r="AI34" s="642"/>
      <c r="AJ34" s="642"/>
      <c r="AK34" s="642"/>
      <c r="AL34" s="642"/>
      <c r="AM34" s="642"/>
      <c r="AQ34" s="324"/>
      <c r="AR34" s="324"/>
    </row>
    <row r="35" spans="1:44" ht="12.95" customHeight="1">
      <c r="D35" s="137"/>
      <c r="E35" s="137"/>
      <c r="F35" s="137"/>
      <c r="G35" s="137"/>
      <c r="H35" s="137"/>
      <c r="I35" s="137"/>
      <c r="J35" s="137"/>
      <c r="K35" s="137"/>
      <c r="O35" s="137" t="s">
        <v>11</v>
      </c>
      <c r="P35" s="641"/>
      <c r="Q35" s="641"/>
      <c r="R35" s="641"/>
      <c r="S35" s="99" t="s">
        <v>134</v>
      </c>
      <c r="X35" s="137" t="s">
        <v>106</v>
      </c>
      <c r="Y35" s="641"/>
      <c r="Z35" s="641"/>
      <c r="AA35" s="641"/>
      <c r="AB35" s="641"/>
      <c r="AC35" s="320" t="s">
        <v>460</v>
      </c>
      <c r="AF35" s="99" t="s">
        <v>131</v>
      </c>
      <c r="AG35" s="640"/>
      <c r="AH35" s="640"/>
      <c r="AI35" s="640"/>
      <c r="AJ35" s="640"/>
      <c r="AK35" s="640"/>
      <c r="AL35" s="640"/>
      <c r="AM35" s="317" t="s">
        <v>130</v>
      </c>
      <c r="AQ35" s="324"/>
      <c r="AR35" s="324"/>
    </row>
    <row r="36" spans="1:44" ht="12.95" customHeight="1">
      <c r="D36" s="137"/>
      <c r="E36" s="137"/>
      <c r="F36" s="137"/>
      <c r="G36" s="137"/>
      <c r="H36" s="137"/>
      <c r="I36" s="137"/>
      <c r="J36" s="137"/>
      <c r="K36" s="137"/>
      <c r="O36" s="85" t="s">
        <v>244</v>
      </c>
      <c r="AF36" s="99" t="s">
        <v>131</v>
      </c>
      <c r="AG36" s="640"/>
      <c r="AH36" s="640"/>
      <c r="AI36" s="640"/>
      <c r="AJ36" s="640"/>
      <c r="AK36" s="640"/>
      <c r="AL36" s="640"/>
      <c r="AM36" s="317" t="s">
        <v>130</v>
      </c>
      <c r="AQ36" s="324"/>
      <c r="AR36" s="324"/>
    </row>
    <row r="37" spans="1:44" ht="12.95" customHeight="1">
      <c r="B37" s="99" t="s">
        <v>66</v>
      </c>
      <c r="K37" s="639"/>
      <c r="L37" s="639"/>
      <c r="M37" s="639"/>
      <c r="N37" s="639"/>
      <c r="O37" s="639"/>
      <c r="P37" s="639"/>
      <c r="Q37" s="639"/>
      <c r="R37" s="639"/>
      <c r="S37" s="639"/>
      <c r="T37" s="639"/>
      <c r="U37" s="639"/>
      <c r="V37" s="639"/>
      <c r="W37" s="639"/>
      <c r="X37" s="639"/>
      <c r="Y37" s="639"/>
      <c r="Z37" s="639"/>
      <c r="AA37" s="639"/>
      <c r="AB37" s="639"/>
      <c r="AC37" s="639"/>
      <c r="AD37" s="639"/>
      <c r="AE37" s="639"/>
      <c r="AF37" s="639"/>
      <c r="AG37" s="639"/>
      <c r="AH37" s="639"/>
      <c r="AI37" s="639"/>
      <c r="AJ37" s="639"/>
      <c r="AK37" s="639"/>
      <c r="AL37" s="639"/>
      <c r="AM37" s="639"/>
      <c r="AQ37" s="324"/>
      <c r="AR37" s="324"/>
    </row>
    <row r="38" spans="1:44" ht="12.95" customHeight="1">
      <c r="B38" s="99" t="s">
        <v>104</v>
      </c>
      <c r="K38" s="639"/>
      <c r="L38" s="639"/>
      <c r="M38" s="639"/>
      <c r="N38" s="639"/>
      <c r="O38" s="639"/>
      <c r="P38" s="639"/>
      <c r="Q38" s="639"/>
      <c r="R38" s="639"/>
      <c r="S38" s="639"/>
      <c r="T38" s="639"/>
      <c r="U38" s="639"/>
      <c r="V38" s="639"/>
      <c r="W38" s="639"/>
      <c r="X38" s="639"/>
      <c r="Y38" s="639"/>
      <c r="Z38" s="639"/>
      <c r="AA38" s="639"/>
      <c r="AB38" s="639"/>
      <c r="AC38" s="639"/>
      <c r="AD38" s="639"/>
      <c r="AE38" s="639"/>
      <c r="AF38" s="639"/>
      <c r="AG38" s="639"/>
      <c r="AH38" s="639"/>
      <c r="AI38" s="639"/>
      <c r="AJ38" s="639"/>
      <c r="AK38" s="639"/>
      <c r="AL38" s="639"/>
      <c r="AM38" s="639"/>
      <c r="AQ38" s="324"/>
      <c r="AR38" s="324"/>
    </row>
    <row r="39" spans="1:44" ht="12.95" customHeight="1">
      <c r="B39" s="99" t="s">
        <v>29</v>
      </c>
      <c r="K39" s="639"/>
      <c r="L39" s="639"/>
      <c r="M39" s="639"/>
      <c r="N39" s="639"/>
      <c r="O39" s="639"/>
      <c r="P39" s="639"/>
      <c r="Q39" s="639"/>
      <c r="R39" s="639"/>
      <c r="S39" s="639"/>
      <c r="T39" s="639"/>
      <c r="U39" s="639"/>
      <c r="V39" s="639"/>
      <c r="W39" s="639"/>
      <c r="X39" s="639"/>
      <c r="Y39" s="639"/>
      <c r="Z39" s="639"/>
      <c r="AA39" s="639"/>
      <c r="AB39" s="639"/>
      <c r="AC39" s="639"/>
      <c r="AD39" s="639"/>
      <c r="AE39" s="639"/>
      <c r="AF39" s="639"/>
      <c r="AG39" s="639"/>
      <c r="AH39" s="639"/>
      <c r="AI39" s="639"/>
      <c r="AJ39" s="639"/>
      <c r="AK39" s="639"/>
      <c r="AL39" s="639"/>
      <c r="AM39" s="639"/>
      <c r="AQ39" s="324"/>
      <c r="AR39" s="324"/>
    </row>
    <row r="40" spans="1:44" ht="12.95" customHeight="1">
      <c r="L40" s="137" t="s">
        <v>11</v>
      </c>
      <c r="M40" s="641"/>
      <c r="N40" s="641"/>
      <c r="O40" s="641"/>
      <c r="P40" s="99" t="s">
        <v>158</v>
      </c>
      <c r="W40" s="137" t="s">
        <v>11</v>
      </c>
      <c r="X40" s="641"/>
      <c r="Y40" s="641"/>
      <c r="Z40" s="641"/>
      <c r="AA40" s="641"/>
      <c r="AB40" s="320" t="s">
        <v>137</v>
      </c>
      <c r="AG40" s="640"/>
      <c r="AH40" s="640"/>
      <c r="AI40" s="640"/>
      <c r="AJ40" s="640"/>
      <c r="AK40" s="640"/>
      <c r="AL40" s="640"/>
      <c r="AM40" s="317" t="s">
        <v>130</v>
      </c>
      <c r="AQ40" s="324"/>
      <c r="AR40" s="324"/>
    </row>
    <row r="41" spans="1:44" ht="12.95" customHeight="1">
      <c r="B41" s="99" t="s">
        <v>65</v>
      </c>
      <c r="K41" s="638"/>
      <c r="L41" s="638"/>
      <c r="M41" s="638"/>
      <c r="N41" s="638"/>
      <c r="O41" s="638"/>
      <c r="P41" s="638"/>
      <c r="Q41" s="638"/>
      <c r="R41" s="638"/>
      <c r="S41" s="638"/>
      <c r="T41" s="638"/>
      <c r="U41" s="638"/>
      <c r="V41" s="638"/>
      <c r="W41" s="638"/>
      <c r="X41" s="638"/>
      <c r="Y41" s="638"/>
      <c r="Z41" s="638"/>
      <c r="AA41" s="638"/>
      <c r="AB41" s="638"/>
      <c r="AC41" s="638"/>
      <c r="AD41" s="638"/>
      <c r="AE41" s="638"/>
      <c r="AF41" s="638"/>
      <c r="AG41" s="638"/>
      <c r="AH41" s="638"/>
      <c r="AI41" s="638"/>
      <c r="AJ41" s="638"/>
      <c r="AK41" s="638"/>
      <c r="AL41" s="638"/>
      <c r="AM41" s="638"/>
      <c r="AQ41" s="324"/>
      <c r="AR41" s="324"/>
    </row>
    <row r="42" spans="1:44" ht="12.95" customHeight="1">
      <c r="B42" s="99" t="s">
        <v>27</v>
      </c>
      <c r="K42" s="639"/>
      <c r="L42" s="639"/>
      <c r="M42" s="639"/>
      <c r="N42" s="639"/>
      <c r="O42" s="639"/>
      <c r="P42" s="639"/>
      <c r="Q42" s="639"/>
      <c r="R42" s="639"/>
      <c r="S42" s="639"/>
      <c r="T42" s="639"/>
      <c r="U42" s="639"/>
      <c r="V42" s="639"/>
      <c r="W42" s="639"/>
      <c r="X42" s="639"/>
      <c r="Y42" s="639"/>
      <c r="Z42" s="639"/>
      <c r="AA42" s="639"/>
      <c r="AB42" s="639"/>
      <c r="AC42" s="639"/>
      <c r="AD42" s="639"/>
      <c r="AE42" s="639"/>
      <c r="AF42" s="639"/>
      <c r="AG42" s="639"/>
      <c r="AH42" s="639"/>
      <c r="AI42" s="639"/>
      <c r="AJ42" s="639"/>
      <c r="AK42" s="639"/>
      <c r="AL42" s="639"/>
      <c r="AM42" s="639"/>
      <c r="AQ42" s="324"/>
      <c r="AR42" s="324"/>
    </row>
    <row r="43" spans="1:44" ht="12.95" customHeight="1">
      <c r="B43" s="99" t="s">
        <v>113</v>
      </c>
      <c r="K43" s="638"/>
      <c r="L43" s="638"/>
      <c r="M43" s="638"/>
      <c r="N43" s="638"/>
      <c r="O43" s="638"/>
      <c r="P43" s="638"/>
      <c r="Q43" s="638"/>
      <c r="R43" s="638"/>
      <c r="S43" s="638"/>
      <c r="T43" s="638"/>
      <c r="U43" s="638"/>
      <c r="V43" s="638"/>
      <c r="W43" s="638"/>
      <c r="X43" s="638"/>
      <c r="Y43" s="638"/>
      <c r="Z43" s="638"/>
      <c r="AA43" s="638"/>
      <c r="AB43" s="638"/>
      <c r="AC43" s="638"/>
      <c r="AD43" s="638"/>
      <c r="AE43" s="638"/>
      <c r="AF43" s="638"/>
      <c r="AG43" s="638"/>
      <c r="AH43" s="638"/>
      <c r="AI43" s="638"/>
      <c r="AJ43" s="638"/>
      <c r="AK43" s="638"/>
      <c r="AL43" s="638"/>
      <c r="AM43" s="638"/>
      <c r="AQ43" s="324"/>
      <c r="AR43" s="324"/>
    </row>
    <row r="44" spans="1:44" ht="12.95" customHeight="1">
      <c r="A44" s="99" t="s">
        <v>493</v>
      </c>
      <c r="AQ44" s="324"/>
      <c r="AR44" s="324"/>
    </row>
    <row r="45" spans="1:44" ht="12.95" customHeight="1">
      <c r="B45" s="642" t="s">
        <v>459</v>
      </c>
      <c r="C45" s="642"/>
      <c r="D45" s="642"/>
      <c r="E45" s="642"/>
      <c r="F45" s="642"/>
      <c r="G45" s="642"/>
      <c r="H45" s="642"/>
      <c r="I45" s="642"/>
      <c r="J45" s="642"/>
      <c r="K45" s="642"/>
      <c r="L45" s="642"/>
      <c r="M45" s="642"/>
      <c r="N45" s="642"/>
      <c r="O45" s="642"/>
      <c r="P45" s="642"/>
      <c r="Q45" s="642"/>
      <c r="R45" s="642"/>
      <c r="S45" s="642"/>
      <c r="T45" s="642"/>
      <c r="U45" s="642"/>
      <c r="V45" s="642"/>
      <c r="W45" s="642"/>
      <c r="X45" s="642"/>
      <c r="Y45" s="642"/>
      <c r="Z45" s="642"/>
      <c r="AA45" s="642"/>
      <c r="AB45" s="642"/>
      <c r="AC45" s="642"/>
      <c r="AD45" s="642"/>
      <c r="AE45" s="642"/>
      <c r="AF45" s="642"/>
      <c r="AG45" s="642"/>
      <c r="AH45" s="642"/>
      <c r="AI45" s="642"/>
      <c r="AJ45" s="642"/>
      <c r="AK45" s="642"/>
      <c r="AL45" s="642"/>
      <c r="AM45" s="642"/>
      <c r="AQ45" s="324"/>
      <c r="AR45" s="324"/>
    </row>
    <row r="46" spans="1:44" ht="12.95" customHeight="1">
      <c r="D46" s="137"/>
      <c r="E46" s="137"/>
      <c r="F46" s="137"/>
      <c r="G46" s="137"/>
      <c r="H46" s="137"/>
      <c r="I46" s="137"/>
      <c r="J46" s="137"/>
      <c r="K46" s="137"/>
      <c r="O46" s="137" t="s">
        <v>11</v>
      </c>
      <c r="P46" s="641"/>
      <c r="Q46" s="641"/>
      <c r="R46" s="641"/>
      <c r="S46" s="99" t="s">
        <v>134</v>
      </c>
      <c r="X46" s="137" t="s">
        <v>106</v>
      </c>
      <c r="Y46" s="641"/>
      <c r="Z46" s="641"/>
      <c r="AA46" s="641"/>
      <c r="AB46" s="641"/>
      <c r="AC46" s="320" t="s">
        <v>460</v>
      </c>
      <c r="AF46" s="99" t="s">
        <v>131</v>
      </c>
      <c r="AG46" s="640"/>
      <c r="AH46" s="640"/>
      <c r="AI46" s="640"/>
      <c r="AJ46" s="640"/>
      <c r="AK46" s="640"/>
      <c r="AL46" s="640"/>
      <c r="AM46" s="317" t="s">
        <v>130</v>
      </c>
      <c r="AQ46" s="324"/>
      <c r="AR46" s="324"/>
    </row>
    <row r="47" spans="1:44" ht="12.95" customHeight="1">
      <c r="D47" s="137"/>
      <c r="E47" s="137"/>
      <c r="F47" s="137"/>
      <c r="G47" s="137"/>
      <c r="H47" s="137"/>
      <c r="I47" s="137"/>
      <c r="J47" s="137"/>
      <c r="K47" s="137"/>
      <c r="O47" s="85" t="s">
        <v>244</v>
      </c>
      <c r="AF47" s="99" t="s">
        <v>131</v>
      </c>
      <c r="AG47" s="640"/>
      <c r="AH47" s="640"/>
      <c r="AI47" s="640"/>
      <c r="AJ47" s="640"/>
      <c r="AK47" s="640"/>
      <c r="AL47" s="640"/>
      <c r="AM47" s="317" t="s">
        <v>130</v>
      </c>
      <c r="AQ47" s="324"/>
      <c r="AR47" s="324"/>
    </row>
    <row r="48" spans="1:44" ht="12.95" customHeight="1">
      <c r="B48" s="99" t="s">
        <v>66</v>
      </c>
      <c r="K48" s="639"/>
      <c r="L48" s="639"/>
      <c r="M48" s="639"/>
      <c r="N48" s="639"/>
      <c r="O48" s="639"/>
      <c r="P48" s="639"/>
      <c r="Q48" s="639"/>
      <c r="R48" s="639"/>
      <c r="S48" s="639"/>
      <c r="T48" s="639"/>
      <c r="U48" s="639"/>
      <c r="V48" s="639"/>
      <c r="W48" s="639"/>
      <c r="X48" s="639"/>
      <c r="Y48" s="639"/>
      <c r="Z48" s="639"/>
      <c r="AA48" s="639"/>
      <c r="AB48" s="639"/>
      <c r="AC48" s="639"/>
      <c r="AD48" s="639"/>
      <c r="AE48" s="639"/>
      <c r="AF48" s="639"/>
      <c r="AG48" s="639"/>
      <c r="AH48" s="639"/>
      <c r="AI48" s="639"/>
      <c r="AJ48" s="639"/>
      <c r="AK48" s="639"/>
      <c r="AL48" s="639"/>
      <c r="AM48" s="639"/>
      <c r="AQ48" s="324"/>
      <c r="AR48" s="324"/>
    </row>
    <row r="49" spans="2:44" ht="12.95" customHeight="1">
      <c r="B49" s="99" t="s">
        <v>104</v>
      </c>
      <c r="K49" s="639"/>
      <c r="L49" s="639"/>
      <c r="M49" s="639"/>
      <c r="N49" s="639"/>
      <c r="O49" s="639"/>
      <c r="P49" s="639"/>
      <c r="Q49" s="639"/>
      <c r="R49" s="639"/>
      <c r="S49" s="639"/>
      <c r="T49" s="639"/>
      <c r="U49" s="639"/>
      <c r="V49" s="639"/>
      <c r="W49" s="639"/>
      <c r="X49" s="639"/>
      <c r="Y49" s="639"/>
      <c r="Z49" s="639"/>
      <c r="AA49" s="639"/>
      <c r="AB49" s="639"/>
      <c r="AC49" s="639"/>
      <c r="AD49" s="639"/>
      <c r="AE49" s="639"/>
      <c r="AF49" s="639"/>
      <c r="AG49" s="639"/>
      <c r="AH49" s="639"/>
      <c r="AI49" s="639"/>
      <c r="AJ49" s="639"/>
      <c r="AK49" s="639"/>
      <c r="AL49" s="639"/>
      <c r="AM49" s="639"/>
      <c r="AQ49" s="324"/>
      <c r="AR49" s="324"/>
    </row>
    <row r="50" spans="2:44" ht="12.95" customHeight="1">
      <c r="B50" s="99" t="s">
        <v>29</v>
      </c>
      <c r="K50" s="639"/>
      <c r="L50" s="639"/>
      <c r="M50" s="639"/>
      <c r="N50" s="639"/>
      <c r="O50" s="639"/>
      <c r="P50" s="639"/>
      <c r="Q50" s="639"/>
      <c r="R50" s="639"/>
      <c r="S50" s="639"/>
      <c r="T50" s="639"/>
      <c r="U50" s="639"/>
      <c r="V50" s="639"/>
      <c r="W50" s="639"/>
      <c r="X50" s="639"/>
      <c r="Y50" s="639"/>
      <c r="Z50" s="639"/>
      <c r="AA50" s="639"/>
      <c r="AB50" s="639"/>
      <c r="AC50" s="639"/>
      <c r="AD50" s="639"/>
      <c r="AE50" s="639"/>
      <c r="AF50" s="639"/>
      <c r="AG50" s="639"/>
      <c r="AH50" s="639"/>
      <c r="AI50" s="639"/>
      <c r="AJ50" s="639"/>
      <c r="AK50" s="639"/>
      <c r="AL50" s="639"/>
      <c r="AM50" s="639"/>
      <c r="AQ50" s="324"/>
      <c r="AR50" s="324"/>
    </row>
    <row r="51" spans="2:44" ht="12.95" customHeight="1">
      <c r="L51" s="137" t="s">
        <v>11</v>
      </c>
      <c r="M51" s="641"/>
      <c r="N51" s="641"/>
      <c r="O51" s="641"/>
      <c r="P51" s="99" t="s">
        <v>158</v>
      </c>
      <c r="W51" s="137" t="s">
        <v>11</v>
      </c>
      <c r="X51" s="641"/>
      <c r="Y51" s="641"/>
      <c r="Z51" s="641"/>
      <c r="AA51" s="641"/>
      <c r="AB51" s="320" t="s">
        <v>137</v>
      </c>
      <c r="AG51" s="640"/>
      <c r="AH51" s="640"/>
      <c r="AI51" s="640"/>
      <c r="AJ51" s="640"/>
      <c r="AK51" s="640"/>
      <c r="AL51" s="640"/>
      <c r="AM51" s="317" t="s">
        <v>130</v>
      </c>
      <c r="AQ51" s="324"/>
      <c r="AR51" s="324"/>
    </row>
    <row r="52" spans="2:44" ht="12.95" customHeight="1">
      <c r="B52" s="99" t="s">
        <v>65</v>
      </c>
      <c r="K52" s="638"/>
      <c r="L52" s="638"/>
      <c r="M52" s="638"/>
      <c r="N52" s="638"/>
      <c r="O52" s="638"/>
      <c r="P52" s="638"/>
      <c r="Q52" s="638"/>
      <c r="R52" s="638"/>
      <c r="S52" s="638"/>
      <c r="T52" s="638"/>
      <c r="U52" s="638"/>
      <c r="V52" s="638"/>
      <c r="W52" s="638"/>
      <c r="X52" s="638"/>
      <c r="Y52" s="638"/>
      <c r="Z52" s="638"/>
      <c r="AA52" s="638"/>
      <c r="AB52" s="638"/>
      <c r="AC52" s="638"/>
      <c r="AD52" s="638"/>
      <c r="AE52" s="638"/>
      <c r="AF52" s="638"/>
      <c r="AG52" s="638"/>
      <c r="AH52" s="638"/>
      <c r="AI52" s="638"/>
      <c r="AJ52" s="638"/>
      <c r="AK52" s="638"/>
      <c r="AL52" s="638"/>
      <c r="AM52" s="638"/>
      <c r="AQ52" s="324"/>
      <c r="AR52" s="324"/>
    </row>
    <row r="53" spans="2:44" ht="12.95" customHeight="1">
      <c r="B53" s="99" t="s">
        <v>27</v>
      </c>
      <c r="K53" s="639"/>
      <c r="L53" s="639"/>
      <c r="M53" s="639"/>
      <c r="N53" s="639"/>
      <c r="O53" s="639"/>
      <c r="P53" s="639"/>
      <c r="Q53" s="639"/>
      <c r="R53" s="639"/>
      <c r="S53" s="639"/>
      <c r="T53" s="639"/>
      <c r="U53" s="639"/>
      <c r="V53" s="639"/>
      <c r="W53" s="639"/>
      <c r="X53" s="639"/>
      <c r="Y53" s="639"/>
      <c r="Z53" s="639"/>
      <c r="AA53" s="639"/>
      <c r="AB53" s="639"/>
      <c r="AC53" s="639"/>
      <c r="AD53" s="639"/>
      <c r="AE53" s="639"/>
      <c r="AF53" s="639"/>
      <c r="AG53" s="639"/>
      <c r="AH53" s="639"/>
      <c r="AI53" s="639"/>
      <c r="AJ53" s="639"/>
      <c r="AK53" s="639"/>
      <c r="AL53" s="639"/>
      <c r="AM53" s="639"/>
      <c r="AQ53" s="324"/>
      <c r="AR53" s="324"/>
    </row>
    <row r="54" spans="2:44" ht="12.95" customHeight="1">
      <c r="B54" s="99" t="s">
        <v>113</v>
      </c>
      <c r="K54" s="638"/>
      <c r="L54" s="638"/>
      <c r="M54" s="638"/>
      <c r="N54" s="638"/>
      <c r="O54" s="638"/>
      <c r="P54" s="638"/>
      <c r="Q54" s="638"/>
      <c r="R54" s="638"/>
      <c r="S54" s="638"/>
      <c r="T54" s="638"/>
      <c r="U54" s="638"/>
      <c r="V54" s="638"/>
      <c r="W54" s="638"/>
      <c r="X54" s="638"/>
      <c r="Y54" s="638"/>
      <c r="Z54" s="638"/>
      <c r="AA54" s="638"/>
      <c r="AB54" s="638"/>
      <c r="AC54" s="638"/>
      <c r="AD54" s="638"/>
      <c r="AE54" s="638"/>
      <c r="AF54" s="638"/>
      <c r="AG54" s="638"/>
      <c r="AH54" s="638"/>
      <c r="AI54" s="638"/>
      <c r="AJ54" s="638"/>
      <c r="AK54" s="638"/>
      <c r="AL54" s="638"/>
      <c r="AM54" s="638"/>
      <c r="AQ54" s="324"/>
      <c r="AR54" s="324"/>
    </row>
    <row r="55" spans="2:44">
      <c r="B55" s="109"/>
      <c r="C55" s="318"/>
      <c r="D55" s="318"/>
      <c r="E55" s="318"/>
      <c r="F55" s="318"/>
      <c r="G55" s="318"/>
      <c r="H55" s="318"/>
      <c r="I55" s="318"/>
      <c r="J55" s="318"/>
      <c r="K55" s="318"/>
      <c r="L55" s="318"/>
      <c r="M55" s="318"/>
      <c r="N55" s="318"/>
      <c r="O55" s="318"/>
      <c r="P55" s="318"/>
      <c r="Q55" s="318"/>
      <c r="R55" s="318"/>
      <c r="S55" s="318"/>
      <c r="T55" s="318"/>
      <c r="U55" s="318"/>
      <c r="V55" s="318"/>
      <c r="W55" s="318"/>
      <c r="X55" s="318"/>
      <c r="Y55" s="318"/>
      <c r="Z55" s="318"/>
      <c r="AA55" s="318"/>
      <c r="AB55" s="318"/>
      <c r="AC55" s="318"/>
      <c r="AD55" s="318"/>
      <c r="AE55" s="318"/>
      <c r="AF55" s="318"/>
      <c r="AG55" s="318"/>
      <c r="AH55" s="318"/>
      <c r="AI55" s="318"/>
      <c r="AJ55" s="318"/>
      <c r="AK55" s="318"/>
      <c r="AL55" s="318"/>
      <c r="AM55" s="318"/>
    </row>
    <row r="56" spans="2:44">
      <c r="B56" s="109"/>
      <c r="C56" s="318"/>
      <c r="D56" s="318"/>
      <c r="E56" s="318"/>
      <c r="F56" s="318"/>
      <c r="G56" s="318"/>
      <c r="H56" s="318"/>
      <c r="I56" s="318"/>
      <c r="J56" s="318"/>
      <c r="K56" s="318"/>
      <c r="L56" s="318"/>
      <c r="M56" s="318"/>
      <c r="N56" s="318"/>
      <c r="O56" s="318"/>
      <c r="P56" s="318"/>
      <c r="Q56" s="318"/>
      <c r="R56" s="318"/>
      <c r="S56" s="318"/>
      <c r="T56" s="318"/>
      <c r="U56" s="318"/>
      <c r="V56" s="318"/>
      <c r="W56" s="318"/>
      <c r="X56" s="318"/>
      <c r="Y56" s="318"/>
      <c r="Z56" s="318"/>
      <c r="AA56" s="318"/>
      <c r="AB56" s="318"/>
      <c r="AC56" s="318"/>
      <c r="AD56" s="318"/>
      <c r="AE56" s="318"/>
      <c r="AF56" s="318"/>
      <c r="AG56" s="318"/>
      <c r="AH56" s="318"/>
      <c r="AI56" s="318"/>
      <c r="AJ56" s="318"/>
      <c r="AK56" s="318"/>
      <c r="AL56" s="318"/>
      <c r="AM56" s="318"/>
    </row>
    <row r="57" spans="2:44">
      <c r="B57" s="109"/>
      <c r="C57" s="318"/>
      <c r="D57" s="318"/>
      <c r="E57" s="318"/>
      <c r="F57" s="318"/>
      <c r="G57" s="318"/>
      <c r="H57" s="318"/>
      <c r="I57" s="318"/>
      <c r="J57" s="318"/>
      <c r="K57" s="318"/>
      <c r="L57" s="318"/>
      <c r="M57" s="318"/>
      <c r="N57" s="318"/>
      <c r="O57" s="318"/>
      <c r="P57" s="318"/>
      <c r="Q57" s="318"/>
      <c r="R57" s="318"/>
      <c r="S57" s="318"/>
      <c r="T57" s="318"/>
      <c r="U57" s="318"/>
      <c r="V57" s="318"/>
      <c r="W57" s="318"/>
      <c r="X57" s="318"/>
      <c r="Y57" s="318"/>
      <c r="Z57" s="318"/>
      <c r="AA57" s="318"/>
      <c r="AB57" s="318"/>
      <c r="AC57" s="318"/>
      <c r="AD57" s="318"/>
      <c r="AE57" s="318"/>
      <c r="AF57" s="318"/>
      <c r="AG57" s="318"/>
      <c r="AH57" s="318"/>
      <c r="AI57" s="318"/>
      <c r="AJ57" s="318"/>
      <c r="AK57" s="318"/>
      <c r="AL57" s="318"/>
      <c r="AM57" s="318"/>
    </row>
    <row r="58" spans="2:44">
      <c r="B58" s="109"/>
      <c r="C58" s="318"/>
      <c r="D58" s="318"/>
      <c r="E58" s="318"/>
      <c r="F58" s="318"/>
      <c r="G58" s="318"/>
      <c r="H58" s="318"/>
      <c r="I58" s="318"/>
      <c r="J58" s="318"/>
      <c r="K58" s="318"/>
      <c r="L58" s="318"/>
      <c r="M58" s="318"/>
      <c r="N58" s="318"/>
      <c r="O58" s="318"/>
      <c r="P58" s="318"/>
      <c r="Q58" s="318"/>
      <c r="R58" s="318"/>
      <c r="S58" s="318"/>
      <c r="T58" s="318"/>
      <c r="U58" s="318"/>
      <c r="V58" s="318"/>
      <c r="W58" s="318"/>
      <c r="X58" s="318"/>
      <c r="Y58" s="318"/>
      <c r="Z58" s="318"/>
      <c r="AA58" s="318"/>
      <c r="AB58" s="318"/>
      <c r="AC58" s="318"/>
      <c r="AD58" s="318"/>
      <c r="AE58" s="318"/>
      <c r="AF58" s="318"/>
      <c r="AG58" s="318"/>
      <c r="AH58" s="318"/>
      <c r="AI58" s="318"/>
      <c r="AJ58" s="318"/>
      <c r="AK58" s="318"/>
      <c r="AL58" s="318"/>
      <c r="AM58" s="318"/>
    </row>
    <row r="59" spans="2:44">
      <c r="B59" s="109"/>
      <c r="C59" s="318"/>
      <c r="D59" s="318"/>
      <c r="E59" s="318"/>
      <c r="F59" s="318"/>
      <c r="G59" s="318"/>
      <c r="H59" s="318"/>
      <c r="I59" s="318"/>
      <c r="J59" s="318"/>
      <c r="K59" s="318"/>
      <c r="L59" s="318"/>
      <c r="M59" s="318"/>
      <c r="N59" s="318"/>
      <c r="O59" s="318"/>
      <c r="P59" s="318"/>
      <c r="Q59" s="318"/>
      <c r="R59" s="318"/>
      <c r="S59" s="318"/>
      <c r="T59" s="318"/>
      <c r="U59" s="318"/>
      <c r="V59" s="318"/>
      <c r="W59" s="318"/>
      <c r="X59" s="318"/>
      <c r="Y59" s="318"/>
      <c r="Z59" s="318"/>
      <c r="AA59" s="318"/>
      <c r="AB59" s="318"/>
      <c r="AC59" s="318"/>
      <c r="AD59" s="318"/>
      <c r="AE59" s="318"/>
      <c r="AF59" s="318"/>
      <c r="AG59" s="318"/>
      <c r="AH59" s="318"/>
      <c r="AI59" s="318"/>
      <c r="AJ59" s="318"/>
      <c r="AK59" s="318"/>
      <c r="AL59" s="318"/>
      <c r="AM59" s="318"/>
    </row>
    <row r="60" spans="2:44">
      <c r="B60" s="109"/>
      <c r="C60" s="318"/>
      <c r="D60" s="318"/>
      <c r="E60" s="318"/>
      <c r="F60" s="318"/>
      <c r="G60" s="318"/>
      <c r="H60" s="318"/>
      <c r="I60" s="318"/>
      <c r="J60" s="318"/>
      <c r="K60" s="318"/>
      <c r="L60" s="318"/>
      <c r="M60" s="318"/>
      <c r="N60" s="318"/>
      <c r="O60" s="318"/>
      <c r="P60" s="318"/>
      <c r="Q60" s="318"/>
      <c r="R60" s="318"/>
      <c r="S60" s="318"/>
      <c r="T60" s="318"/>
      <c r="U60" s="318"/>
      <c r="V60" s="318"/>
      <c r="W60" s="318"/>
      <c r="X60" s="318"/>
      <c r="Y60" s="318"/>
      <c r="Z60" s="318"/>
      <c r="AA60" s="318"/>
      <c r="AB60" s="318"/>
      <c r="AC60" s="318"/>
      <c r="AD60" s="318"/>
      <c r="AE60" s="318"/>
      <c r="AF60" s="318"/>
      <c r="AG60" s="318"/>
      <c r="AH60" s="318"/>
      <c r="AI60" s="318"/>
      <c r="AJ60" s="318"/>
      <c r="AK60" s="318"/>
      <c r="AL60" s="318"/>
      <c r="AM60" s="318"/>
    </row>
    <row r="61" spans="2:44">
      <c r="B61" s="109"/>
      <c r="C61" s="318"/>
      <c r="D61" s="318"/>
      <c r="E61" s="318"/>
      <c r="F61" s="318"/>
      <c r="G61" s="318"/>
      <c r="H61" s="318"/>
      <c r="I61" s="318"/>
      <c r="J61" s="318"/>
      <c r="K61" s="318"/>
      <c r="L61" s="318"/>
      <c r="M61" s="318"/>
      <c r="N61" s="318"/>
      <c r="O61" s="318"/>
      <c r="P61" s="318"/>
      <c r="Q61" s="318"/>
      <c r="R61" s="318"/>
      <c r="S61" s="318"/>
      <c r="T61" s="318"/>
      <c r="U61" s="318"/>
      <c r="V61" s="318"/>
      <c r="W61" s="318"/>
      <c r="X61" s="318"/>
      <c r="Y61" s="318"/>
      <c r="Z61" s="318"/>
      <c r="AA61" s="318"/>
      <c r="AB61" s="318"/>
      <c r="AC61" s="318"/>
      <c r="AD61" s="318"/>
      <c r="AE61" s="318"/>
      <c r="AF61" s="318"/>
      <c r="AG61" s="318"/>
      <c r="AH61" s="318"/>
      <c r="AI61" s="318"/>
      <c r="AJ61" s="318"/>
      <c r="AK61" s="318"/>
      <c r="AL61" s="318"/>
      <c r="AM61" s="318"/>
    </row>
    <row r="62" spans="2:44">
      <c r="B62" s="109"/>
      <c r="C62" s="318"/>
      <c r="D62" s="318"/>
      <c r="E62" s="318"/>
      <c r="F62" s="318"/>
      <c r="G62" s="318"/>
      <c r="H62" s="318"/>
      <c r="I62" s="318"/>
      <c r="J62" s="318"/>
      <c r="K62" s="318"/>
      <c r="L62" s="318"/>
      <c r="M62" s="318"/>
      <c r="N62" s="318"/>
      <c r="O62" s="318"/>
      <c r="P62" s="318"/>
      <c r="Q62" s="318"/>
      <c r="R62" s="318"/>
      <c r="S62" s="318"/>
      <c r="T62" s="318"/>
      <c r="U62" s="318"/>
      <c r="V62" s="318"/>
      <c r="W62" s="318"/>
      <c r="X62" s="318"/>
      <c r="Y62" s="318"/>
      <c r="Z62" s="318"/>
      <c r="AA62" s="318"/>
      <c r="AB62" s="318"/>
      <c r="AC62" s="318"/>
      <c r="AD62" s="318"/>
      <c r="AE62" s="318"/>
      <c r="AF62" s="318"/>
      <c r="AG62" s="318"/>
      <c r="AH62" s="318"/>
      <c r="AI62" s="318"/>
      <c r="AJ62" s="318"/>
      <c r="AK62" s="318"/>
      <c r="AL62" s="318"/>
      <c r="AM62" s="318"/>
    </row>
    <row r="63" spans="2:44">
      <c r="B63" s="109"/>
      <c r="C63" s="318"/>
      <c r="D63" s="318"/>
      <c r="E63" s="318"/>
      <c r="F63" s="318"/>
      <c r="G63" s="318"/>
      <c r="H63" s="318"/>
      <c r="I63" s="318"/>
      <c r="J63" s="318"/>
      <c r="K63" s="318"/>
      <c r="L63" s="318"/>
      <c r="M63" s="318"/>
      <c r="N63" s="318"/>
      <c r="O63" s="318"/>
      <c r="P63" s="318"/>
      <c r="Q63" s="318"/>
      <c r="R63" s="318"/>
      <c r="S63" s="318"/>
      <c r="T63" s="318"/>
      <c r="U63" s="318"/>
      <c r="V63" s="318"/>
      <c r="W63" s="318"/>
      <c r="X63" s="318"/>
      <c r="Y63" s="318"/>
      <c r="Z63" s="318"/>
      <c r="AA63" s="318"/>
      <c r="AB63" s="318"/>
      <c r="AC63" s="318"/>
      <c r="AD63" s="318"/>
      <c r="AE63" s="318"/>
      <c r="AF63" s="318"/>
      <c r="AG63" s="318"/>
      <c r="AH63" s="318"/>
      <c r="AI63" s="318"/>
      <c r="AJ63" s="318"/>
      <c r="AK63" s="318"/>
      <c r="AL63" s="318"/>
      <c r="AM63" s="318"/>
    </row>
    <row r="64" spans="2:44">
      <c r="B64" s="109"/>
      <c r="C64" s="318"/>
      <c r="D64" s="318"/>
      <c r="E64" s="318"/>
      <c r="F64" s="318"/>
      <c r="G64" s="318"/>
      <c r="H64" s="318"/>
      <c r="I64" s="318"/>
      <c r="J64" s="318"/>
      <c r="K64" s="318"/>
      <c r="L64" s="318"/>
      <c r="M64" s="318"/>
      <c r="N64" s="318"/>
      <c r="O64" s="318"/>
      <c r="P64" s="318"/>
      <c r="Q64" s="318"/>
      <c r="R64" s="318"/>
      <c r="S64" s="318"/>
      <c r="T64" s="318"/>
      <c r="U64" s="318"/>
      <c r="V64" s="318"/>
      <c r="W64" s="318"/>
      <c r="X64" s="318"/>
      <c r="Y64" s="318"/>
      <c r="Z64" s="318"/>
      <c r="AA64" s="318"/>
      <c r="AB64" s="318"/>
      <c r="AC64" s="318"/>
      <c r="AD64" s="318"/>
      <c r="AE64" s="318"/>
      <c r="AF64" s="318"/>
      <c r="AG64" s="318"/>
      <c r="AH64" s="318"/>
      <c r="AI64" s="318"/>
      <c r="AJ64" s="318"/>
      <c r="AK64" s="318"/>
      <c r="AL64" s="318"/>
      <c r="AM64" s="318"/>
    </row>
    <row r="65" spans="2:39">
      <c r="B65" s="109"/>
      <c r="C65" s="385"/>
      <c r="D65" s="385"/>
      <c r="E65" s="385"/>
      <c r="F65" s="385"/>
      <c r="G65" s="385"/>
      <c r="H65" s="385"/>
      <c r="I65" s="385"/>
      <c r="J65" s="385"/>
      <c r="K65" s="385"/>
      <c r="L65" s="385"/>
      <c r="M65" s="385"/>
      <c r="N65" s="385"/>
      <c r="O65" s="385"/>
      <c r="P65" s="385"/>
      <c r="Q65" s="385"/>
      <c r="R65" s="385"/>
      <c r="S65" s="385"/>
      <c r="T65" s="385"/>
      <c r="U65" s="385"/>
      <c r="V65" s="385"/>
      <c r="W65" s="385"/>
      <c r="X65" s="385"/>
      <c r="Y65" s="385"/>
      <c r="Z65" s="385"/>
      <c r="AA65" s="385"/>
      <c r="AB65" s="385"/>
      <c r="AC65" s="385"/>
      <c r="AD65" s="385"/>
      <c r="AE65" s="385"/>
      <c r="AF65" s="385"/>
      <c r="AG65" s="385"/>
      <c r="AH65" s="385"/>
      <c r="AI65" s="385"/>
      <c r="AJ65" s="385"/>
      <c r="AK65" s="385"/>
      <c r="AL65" s="385"/>
      <c r="AM65" s="385"/>
    </row>
    <row r="66" spans="2:39">
      <c r="B66" s="109"/>
      <c r="C66" s="385"/>
      <c r="D66" s="385"/>
      <c r="E66" s="385"/>
      <c r="F66" s="385"/>
      <c r="G66" s="385"/>
      <c r="H66" s="385"/>
      <c r="I66" s="385"/>
      <c r="J66" s="385"/>
      <c r="K66" s="385"/>
      <c r="L66" s="385"/>
      <c r="M66" s="385"/>
      <c r="N66" s="385"/>
      <c r="O66" s="385"/>
      <c r="P66" s="385"/>
      <c r="Q66" s="385"/>
      <c r="R66" s="385"/>
      <c r="S66" s="385"/>
      <c r="T66" s="385"/>
      <c r="U66" s="385"/>
      <c r="V66" s="385"/>
      <c r="W66" s="385"/>
      <c r="X66" s="385"/>
      <c r="Y66" s="385"/>
      <c r="Z66" s="385"/>
      <c r="AA66" s="385"/>
      <c r="AB66" s="385"/>
      <c r="AC66" s="385"/>
      <c r="AD66" s="385"/>
      <c r="AE66" s="385"/>
      <c r="AF66" s="385"/>
      <c r="AG66" s="385"/>
      <c r="AH66" s="385"/>
      <c r="AI66" s="385"/>
      <c r="AJ66" s="385"/>
      <c r="AK66" s="385"/>
      <c r="AL66" s="385"/>
      <c r="AM66" s="385"/>
    </row>
    <row r="67" spans="2:39">
      <c r="B67" s="109"/>
      <c r="C67" s="385"/>
      <c r="D67" s="385"/>
      <c r="E67" s="385"/>
      <c r="F67" s="385"/>
      <c r="G67" s="385"/>
      <c r="H67" s="385"/>
      <c r="I67" s="385"/>
      <c r="J67" s="385"/>
      <c r="K67" s="385"/>
      <c r="L67" s="385"/>
      <c r="M67" s="385"/>
      <c r="N67" s="385"/>
      <c r="O67" s="385"/>
      <c r="P67" s="385"/>
      <c r="Q67" s="385"/>
      <c r="R67" s="385"/>
      <c r="S67" s="385"/>
      <c r="T67" s="385"/>
      <c r="U67" s="385"/>
      <c r="V67" s="385"/>
      <c r="W67" s="385"/>
      <c r="X67" s="385"/>
      <c r="Y67" s="385"/>
      <c r="Z67" s="385"/>
      <c r="AA67" s="385"/>
      <c r="AB67" s="385"/>
      <c r="AC67" s="385"/>
      <c r="AD67" s="385"/>
      <c r="AE67" s="385"/>
      <c r="AF67" s="385"/>
      <c r="AG67" s="385"/>
      <c r="AH67" s="385"/>
      <c r="AI67" s="385"/>
      <c r="AJ67" s="385"/>
      <c r="AK67" s="385"/>
      <c r="AL67" s="385"/>
      <c r="AM67" s="385"/>
    </row>
    <row r="68" spans="2:39">
      <c r="B68" s="109"/>
      <c r="C68" s="385"/>
      <c r="D68" s="385"/>
      <c r="E68" s="385"/>
      <c r="F68" s="385"/>
      <c r="G68" s="385"/>
      <c r="H68" s="385"/>
      <c r="I68" s="385"/>
      <c r="J68" s="385"/>
      <c r="K68" s="385"/>
      <c r="L68" s="385"/>
      <c r="M68" s="385"/>
      <c r="N68" s="385"/>
      <c r="O68" s="385"/>
      <c r="P68" s="385"/>
      <c r="Q68" s="385"/>
      <c r="R68" s="385"/>
      <c r="S68" s="385"/>
      <c r="T68" s="385"/>
      <c r="U68" s="385"/>
      <c r="V68" s="385"/>
      <c r="W68" s="385"/>
      <c r="X68" s="385"/>
      <c r="Y68" s="385"/>
      <c r="Z68" s="385"/>
      <c r="AA68" s="385"/>
      <c r="AB68" s="385"/>
      <c r="AC68" s="385"/>
      <c r="AD68" s="385"/>
      <c r="AE68" s="385"/>
      <c r="AF68" s="385"/>
      <c r="AG68" s="385"/>
      <c r="AH68" s="385"/>
      <c r="AI68" s="385"/>
      <c r="AJ68" s="385"/>
      <c r="AK68" s="385"/>
      <c r="AL68" s="385"/>
      <c r="AM68" s="385"/>
    </row>
    <row r="69" spans="2:39">
      <c r="B69" s="109"/>
      <c r="C69" s="385"/>
      <c r="D69" s="385"/>
      <c r="E69" s="385"/>
      <c r="F69" s="385"/>
      <c r="G69" s="385"/>
      <c r="H69" s="385"/>
      <c r="I69" s="385"/>
      <c r="J69" s="385"/>
      <c r="K69" s="385"/>
      <c r="L69" s="385"/>
      <c r="M69" s="385"/>
      <c r="N69" s="385"/>
      <c r="O69" s="385"/>
      <c r="P69" s="385"/>
      <c r="Q69" s="385"/>
      <c r="R69" s="385"/>
      <c r="S69" s="385"/>
      <c r="T69" s="385"/>
      <c r="U69" s="385"/>
      <c r="V69" s="385"/>
      <c r="W69" s="385"/>
      <c r="X69" s="385"/>
      <c r="Y69" s="385"/>
      <c r="Z69" s="385"/>
      <c r="AA69" s="385"/>
      <c r="AB69" s="385"/>
      <c r="AC69" s="385"/>
      <c r="AD69" s="385"/>
      <c r="AE69" s="385"/>
      <c r="AF69" s="385"/>
      <c r="AG69" s="385"/>
      <c r="AH69" s="385"/>
      <c r="AI69" s="385"/>
      <c r="AJ69" s="385"/>
      <c r="AK69" s="385"/>
      <c r="AL69" s="385"/>
      <c r="AM69" s="385"/>
    </row>
    <row r="70" spans="2:39">
      <c r="B70" s="109"/>
      <c r="C70" s="385"/>
      <c r="D70" s="385"/>
      <c r="E70" s="385"/>
      <c r="F70" s="385"/>
      <c r="G70" s="385"/>
      <c r="H70" s="385"/>
      <c r="I70" s="385"/>
      <c r="J70" s="385"/>
      <c r="K70" s="385"/>
      <c r="L70" s="385"/>
      <c r="M70" s="385"/>
      <c r="N70" s="385"/>
      <c r="O70" s="385"/>
      <c r="P70" s="385"/>
      <c r="Q70" s="385"/>
      <c r="R70" s="385"/>
      <c r="S70" s="385"/>
      <c r="T70" s="385"/>
      <c r="U70" s="385"/>
      <c r="V70" s="385"/>
      <c r="W70" s="385"/>
      <c r="X70" s="385"/>
      <c r="Y70" s="385"/>
      <c r="Z70" s="385"/>
      <c r="AA70" s="385"/>
      <c r="AB70" s="385"/>
      <c r="AC70" s="385"/>
      <c r="AD70" s="385"/>
      <c r="AE70" s="385"/>
      <c r="AF70" s="385"/>
      <c r="AG70" s="385"/>
      <c r="AH70" s="385"/>
      <c r="AI70" s="385"/>
      <c r="AJ70" s="385"/>
      <c r="AK70" s="385"/>
      <c r="AL70" s="385"/>
      <c r="AM70" s="385"/>
    </row>
    <row r="71" spans="2:39">
      <c r="B71" s="109"/>
      <c r="C71" s="385"/>
      <c r="D71" s="385"/>
      <c r="E71" s="385"/>
      <c r="F71" s="385"/>
      <c r="G71" s="385"/>
      <c r="H71" s="385"/>
      <c r="I71" s="385"/>
      <c r="J71" s="385"/>
      <c r="K71" s="385"/>
      <c r="L71" s="385"/>
      <c r="M71" s="385"/>
      <c r="N71" s="385"/>
      <c r="O71" s="385"/>
      <c r="P71" s="385"/>
      <c r="Q71" s="385"/>
      <c r="R71" s="385"/>
      <c r="S71" s="385"/>
      <c r="T71" s="385"/>
      <c r="U71" s="385"/>
      <c r="V71" s="385"/>
      <c r="W71" s="385"/>
      <c r="X71" s="385"/>
      <c r="Y71" s="385"/>
      <c r="Z71" s="385"/>
      <c r="AA71" s="385"/>
      <c r="AB71" s="385"/>
      <c r="AC71" s="385"/>
      <c r="AD71" s="385"/>
      <c r="AE71" s="385"/>
      <c r="AF71" s="385"/>
      <c r="AG71" s="385"/>
      <c r="AH71" s="385"/>
      <c r="AI71" s="385"/>
      <c r="AJ71" s="385"/>
      <c r="AK71" s="385"/>
      <c r="AL71" s="385"/>
      <c r="AM71" s="385"/>
    </row>
    <row r="72" spans="2:39">
      <c r="B72" s="109"/>
      <c r="C72" s="385"/>
      <c r="D72" s="385"/>
      <c r="E72" s="385"/>
      <c r="F72" s="385"/>
      <c r="G72" s="385"/>
      <c r="H72" s="385"/>
      <c r="I72" s="385"/>
      <c r="J72" s="385"/>
      <c r="K72" s="385"/>
      <c r="L72" s="385"/>
      <c r="M72" s="385"/>
      <c r="N72" s="385"/>
      <c r="O72" s="385"/>
      <c r="P72" s="385"/>
      <c r="Q72" s="385"/>
      <c r="R72" s="385"/>
      <c r="S72" s="385"/>
      <c r="T72" s="385"/>
      <c r="U72" s="385"/>
      <c r="V72" s="385"/>
      <c r="W72" s="385"/>
      <c r="X72" s="385"/>
      <c r="Y72" s="385"/>
      <c r="Z72" s="385"/>
      <c r="AA72" s="385"/>
      <c r="AB72" s="385"/>
      <c r="AC72" s="385"/>
      <c r="AD72" s="385"/>
      <c r="AE72" s="385"/>
      <c r="AF72" s="385"/>
      <c r="AG72" s="385"/>
      <c r="AH72" s="385"/>
      <c r="AI72" s="385"/>
      <c r="AJ72" s="385"/>
      <c r="AK72" s="385"/>
      <c r="AL72" s="385"/>
      <c r="AM72" s="385"/>
    </row>
    <row r="73" spans="2:39">
      <c r="B73" s="109"/>
      <c r="C73" s="385"/>
      <c r="D73" s="385"/>
      <c r="E73" s="385"/>
      <c r="F73" s="385"/>
      <c r="G73" s="385"/>
      <c r="H73" s="385"/>
      <c r="I73" s="385"/>
      <c r="J73" s="385"/>
      <c r="K73" s="385"/>
      <c r="L73" s="385"/>
      <c r="M73" s="385"/>
      <c r="N73" s="385"/>
      <c r="O73" s="385"/>
      <c r="P73" s="385"/>
      <c r="Q73" s="385"/>
      <c r="R73" s="385"/>
      <c r="S73" s="385"/>
      <c r="T73" s="385"/>
      <c r="U73" s="385"/>
      <c r="V73" s="385"/>
      <c r="W73" s="385"/>
      <c r="X73" s="385"/>
      <c r="Y73" s="385"/>
      <c r="Z73" s="385"/>
      <c r="AA73" s="385"/>
      <c r="AB73" s="385"/>
      <c r="AC73" s="385"/>
      <c r="AD73" s="385"/>
      <c r="AE73" s="385"/>
      <c r="AF73" s="385"/>
      <c r="AG73" s="385"/>
      <c r="AH73" s="385"/>
      <c r="AI73" s="385"/>
      <c r="AJ73" s="385"/>
      <c r="AK73" s="385"/>
      <c r="AL73" s="385"/>
      <c r="AM73" s="385"/>
    </row>
    <row r="74" spans="2:39">
      <c r="B74" s="109"/>
      <c r="C74" s="385"/>
      <c r="D74" s="385"/>
      <c r="E74" s="385"/>
      <c r="F74" s="385"/>
      <c r="G74" s="385"/>
      <c r="H74" s="385"/>
      <c r="I74" s="385"/>
      <c r="J74" s="385"/>
      <c r="K74" s="385"/>
      <c r="L74" s="385"/>
      <c r="M74" s="385"/>
      <c r="N74" s="385"/>
      <c r="O74" s="385"/>
      <c r="P74" s="385"/>
      <c r="Q74" s="385"/>
      <c r="R74" s="385"/>
      <c r="S74" s="385"/>
      <c r="T74" s="385"/>
      <c r="U74" s="385"/>
      <c r="V74" s="385"/>
      <c r="W74" s="385"/>
      <c r="X74" s="385"/>
      <c r="Y74" s="385"/>
      <c r="Z74" s="385"/>
      <c r="AA74" s="385"/>
      <c r="AB74" s="385"/>
      <c r="AC74" s="385"/>
      <c r="AD74" s="385"/>
      <c r="AE74" s="385"/>
      <c r="AF74" s="385"/>
      <c r="AG74" s="385"/>
      <c r="AH74" s="385"/>
      <c r="AI74" s="385"/>
      <c r="AJ74" s="385"/>
      <c r="AK74" s="385"/>
      <c r="AL74" s="385"/>
      <c r="AM74" s="385"/>
    </row>
    <row r="75" spans="2:39">
      <c r="B75" s="109"/>
      <c r="C75" s="385"/>
      <c r="D75" s="385"/>
      <c r="E75" s="385"/>
      <c r="F75" s="385"/>
      <c r="G75" s="385"/>
      <c r="H75" s="385"/>
      <c r="I75" s="385"/>
      <c r="J75" s="385"/>
      <c r="K75" s="385"/>
      <c r="L75" s="385"/>
      <c r="M75" s="385"/>
      <c r="N75" s="385"/>
      <c r="O75" s="385"/>
      <c r="P75" s="385"/>
      <c r="Q75" s="385"/>
      <c r="R75" s="385"/>
      <c r="S75" s="385"/>
      <c r="T75" s="385"/>
      <c r="U75" s="385"/>
      <c r="V75" s="385"/>
      <c r="W75" s="385"/>
      <c r="X75" s="385"/>
      <c r="Y75" s="385"/>
      <c r="Z75" s="385"/>
      <c r="AA75" s="385"/>
      <c r="AB75" s="385"/>
      <c r="AC75" s="385"/>
      <c r="AD75" s="385"/>
      <c r="AE75" s="385"/>
      <c r="AF75" s="385"/>
      <c r="AG75" s="385"/>
      <c r="AH75" s="385"/>
      <c r="AI75" s="385"/>
      <c r="AJ75" s="385"/>
      <c r="AK75" s="385"/>
      <c r="AL75" s="385"/>
      <c r="AM75" s="385"/>
    </row>
    <row r="76" spans="2:39">
      <c r="B76" s="109"/>
      <c r="C76" s="385"/>
      <c r="D76" s="385"/>
      <c r="E76" s="385"/>
      <c r="F76" s="385"/>
      <c r="G76" s="385"/>
      <c r="H76" s="385"/>
      <c r="I76" s="385"/>
      <c r="J76" s="385"/>
      <c r="K76" s="385"/>
      <c r="L76" s="385"/>
      <c r="M76" s="385"/>
      <c r="N76" s="385"/>
      <c r="O76" s="385"/>
      <c r="P76" s="385"/>
      <c r="Q76" s="385"/>
      <c r="R76" s="385"/>
      <c r="S76" s="385"/>
      <c r="T76" s="385"/>
      <c r="U76" s="385"/>
      <c r="V76" s="385"/>
      <c r="W76" s="385"/>
      <c r="X76" s="385"/>
      <c r="Y76" s="385"/>
      <c r="Z76" s="385"/>
      <c r="AA76" s="385"/>
      <c r="AB76" s="385"/>
      <c r="AC76" s="385"/>
      <c r="AD76" s="385"/>
      <c r="AE76" s="385"/>
      <c r="AF76" s="385"/>
      <c r="AG76" s="385"/>
      <c r="AH76" s="385"/>
      <c r="AI76" s="385"/>
      <c r="AJ76" s="385"/>
      <c r="AK76" s="385"/>
      <c r="AL76" s="385"/>
      <c r="AM76" s="385"/>
    </row>
    <row r="77" spans="2:39">
      <c r="B77" s="109"/>
      <c r="C77" s="385"/>
      <c r="D77" s="385"/>
      <c r="E77" s="385"/>
      <c r="F77" s="385"/>
      <c r="G77" s="385"/>
      <c r="H77" s="385"/>
      <c r="I77" s="385"/>
      <c r="J77" s="385"/>
      <c r="K77" s="385"/>
      <c r="L77" s="385"/>
      <c r="M77" s="385"/>
      <c r="N77" s="385"/>
      <c r="O77" s="385"/>
      <c r="P77" s="385"/>
      <c r="Q77" s="385"/>
      <c r="R77" s="385"/>
      <c r="S77" s="385"/>
      <c r="T77" s="385"/>
      <c r="U77" s="385"/>
      <c r="V77" s="385"/>
      <c r="W77" s="385"/>
      <c r="X77" s="385"/>
      <c r="Y77" s="385"/>
      <c r="Z77" s="385"/>
      <c r="AA77" s="385"/>
      <c r="AB77" s="385"/>
      <c r="AC77" s="385"/>
      <c r="AD77" s="385"/>
      <c r="AE77" s="385"/>
      <c r="AF77" s="385"/>
      <c r="AG77" s="385"/>
      <c r="AH77" s="385"/>
      <c r="AI77" s="385"/>
      <c r="AJ77" s="385"/>
      <c r="AK77" s="385"/>
      <c r="AL77" s="385"/>
      <c r="AM77" s="385"/>
    </row>
    <row r="78" spans="2:39">
      <c r="B78" s="109"/>
      <c r="C78" s="385"/>
      <c r="D78" s="385"/>
      <c r="E78" s="385"/>
      <c r="F78" s="385"/>
      <c r="G78" s="385"/>
      <c r="H78" s="385"/>
      <c r="I78" s="385"/>
      <c r="J78" s="385"/>
      <c r="K78" s="385"/>
      <c r="L78" s="385"/>
      <c r="M78" s="385"/>
      <c r="N78" s="385"/>
      <c r="O78" s="385"/>
      <c r="P78" s="385"/>
      <c r="Q78" s="385"/>
      <c r="R78" s="385"/>
      <c r="S78" s="385"/>
      <c r="T78" s="385"/>
      <c r="U78" s="385"/>
      <c r="V78" s="385"/>
      <c r="W78" s="385"/>
      <c r="X78" s="385"/>
      <c r="Y78" s="385"/>
      <c r="Z78" s="385"/>
      <c r="AA78" s="385"/>
      <c r="AB78" s="385"/>
      <c r="AC78" s="385"/>
      <c r="AD78" s="385"/>
      <c r="AE78" s="385"/>
      <c r="AF78" s="385"/>
      <c r="AG78" s="385"/>
      <c r="AH78" s="385"/>
      <c r="AI78" s="385"/>
      <c r="AJ78" s="385"/>
      <c r="AK78" s="385"/>
      <c r="AL78" s="385"/>
      <c r="AM78" s="385"/>
    </row>
    <row r="79" spans="2:39">
      <c r="B79" s="109"/>
      <c r="C79" s="385"/>
      <c r="D79" s="385"/>
      <c r="E79" s="385"/>
      <c r="F79" s="385"/>
      <c r="G79" s="385"/>
      <c r="H79" s="385"/>
      <c r="I79" s="385"/>
      <c r="J79" s="385"/>
      <c r="K79" s="385"/>
      <c r="L79" s="385"/>
      <c r="M79" s="385"/>
      <c r="N79" s="385"/>
      <c r="O79" s="385"/>
      <c r="P79" s="385"/>
      <c r="Q79" s="385"/>
      <c r="R79" s="385"/>
      <c r="S79" s="385"/>
      <c r="T79" s="385"/>
      <c r="U79" s="385"/>
      <c r="V79" s="385"/>
      <c r="W79" s="385"/>
      <c r="X79" s="385"/>
      <c r="Y79" s="385"/>
      <c r="Z79" s="385"/>
      <c r="AA79" s="385"/>
      <c r="AB79" s="385"/>
      <c r="AC79" s="385"/>
      <c r="AD79" s="385"/>
      <c r="AE79" s="385"/>
      <c r="AF79" s="385"/>
      <c r="AG79" s="385"/>
      <c r="AH79" s="385"/>
      <c r="AI79" s="385"/>
      <c r="AJ79" s="385"/>
      <c r="AK79" s="385"/>
      <c r="AL79" s="385"/>
      <c r="AM79" s="385"/>
    </row>
    <row r="80" spans="2:39">
      <c r="B80" s="109"/>
      <c r="C80" s="385"/>
      <c r="D80" s="385"/>
      <c r="E80" s="385"/>
      <c r="F80" s="385"/>
      <c r="G80" s="385"/>
      <c r="H80" s="385"/>
      <c r="I80" s="385"/>
      <c r="J80" s="385"/>
      <c r="K80" s="385"/>
      <c r="L80" s="385"/>
      <c r="M80" s="385"/>
      <c r="N80" s="385"/>
      <c r="O80" s="385"/>
      <c r="P80" s="385"/>
      <c r="Q80" s="385"/>
      <c r="R80" s="385"/>
      <c r="S80" s="385"/>
      <c r="T80" s="385"/>
      <c r="U80" s="385"/>
      <c r="V80" s="385"/>
      <c r="W80" s="385"/>
      <c r="X80" s="385"/>
      <c r="Y80" s="385"/>
      <c r="Z80" s="385"/>
      <c r="AA80" s="385"/>
      <c r="AB80" s="385"/>
      <c r="AC80" s="385"/>
      <c r="AD80" s="385"/>
      <c r="AE80" s="385"/>
      <c r="AF80" s="385"/>
      <c r="AG80" s="385"/>
      <c r="AH80" s="385"/>
      <c r="AI80" s="385"/>
      <c r="AJ80" s="385"/>
      <c r="AK80" s="385"/>
      <c r="AL80" s="385"/>
      <c r="AM80" s="385"/>
    </row>
    <row r="81" spans="2:39">
      <c r="B81" s="109"/>
      <c r="C81" s="385"/>
      <c r="D81" s="385"/>
      <c r="E81" s="385"/>
      <c r="F81" s="385"/>
      <c r="G81" s="385"/>
      <c r="H81" s="385"/>
      <c r="I81" s="385"/>
      <c r="J81" s="385"/>
      <c r="K81" s="385"/>
      <c r="L81" s="385"/>
      <c r="M81" s="385"/>
      <c r="N81" s="385"/>
      <c r="O81" s="385"/>
      <c r="P81" s="385"/>
      <c r="Q81" s="385"/>
      <c r="R81" s="385"/>
      <c r="S81" s="385"/>
      <c r="T81" s="385"/>
      <c r="U81" s="385"/>
      <c r="V81" s="385"/>
      <c r="W81" s="385"/>
      <c r="X81" s="385"/>
      <c r="Y81" s="385"/>
      <c r="Z81" s="385"/>
      <c r="AA81" s="385"/>
      <c r="AB81" s="385"/>
      <c r="AC81" s="385"/>
      <c r="AD81" s="385"/>
      <c r="AE81" s="385"/>
      <c r="AF81" s="385"/>
      <c r="AG81" s="385"/>
      <c r="AH81" s="385"/>
      <c r="AI81" s="385"/>
      <c r="AJ81" s="385"/>
      <c r="AK81" s="385"/>
      <c r="AL81" s="385"/>
      <c r="AM81" s="385"/>
    </row>
    <row r="82" spans="2:39">
      <c r="B82" s="109"/>
      <c r="C82" s="385"/>
      <c r="D82" s="385"/>
      <c r="E82" s="385"/>
      <c r="F82" s="385"/>
      <c r="G82" s="385"/>
      <c r="H82" s="385"/>
      <c r="I82" s="385"/>
      <c r="J82" s="385"/>
      <c r="K82" s="385"/>
      <c r="L82" s="385"/>
      <c r="M82" s="385"/>
      <c r="N82" s="385"/>
      <c r="O82" s="385"/>
      <c r="P82" s="385"/>
      <c r="Q82" s="385"/>
      <c r="R82" s="385"/>
      <c r="S82" s="385"/>
      <c r="T82" s="385"/>
      <c r="U82" s="385"/>
      <c r="V82" s="385"/>
      <c r="W82" s="385"/>
      <c r="X82" s="385"/>
      <c r="Y82" s="385"/>
      <c r="Z82" s="385"/>
      <c r="AA82" s="385"/>
      <c r="AB82" s="385"/>
      <c r="AC82" s="385"/>
      <c r="AD82" s="385"/>
      <c r="AE82" s="385"/>
      <c r="AF82" s="385"/>
      <c r="AG82" s="385"/>
      <c r="AH82" s="385"/>
      <c r="AI82" s="385"/>
      <c r="AJ82" s="385"/>
      <c r="AK82" s="385"/>
      <c r="AL82" s="385"/>
      <c r="AM82" s="385"/>
    </row>
    <row r="83" spans="2:39">
      <c r="B83" s="109"/>
      <c r="C83" s="385"/>
      <c r="D83" s="385"/>
      <c r="E83" s="385"/>
      <c r="F83" s="385"/>
      <c r="G83" s="385"/>
      <c r="H83" s="385"/>
      <c r="I83" s="385"/>
      <c r="J83" s="385"/>
      <c r="K83" s="385"/>
      <c r="L83" s="385"/>
      <c r="M83" s="385"/>
      <c r="N83" s="385"/>
      <c r="O83" s="385"/>
      <c r="P83" s="385"/>
      <c r="Q83" s="385"/>
      <c r="R83" s="385"/>
      <c r="S83" s="385"/>
      <c r="T83" s="385"/>
      <c r="U83" s="385"/>
      <c r="V83" s="385"/>
      <c r="W83" s="385"/>
      <c r="X83" s="385"/>
      <c r="Y83" s="385"/>
      <c r="Z83" s="385"/>
      <c r="AA83" s="385"/>
      <c r="AB83" s="385"/>
      <c r="AC83" s="385"/>
      <c r="AD83" s="385"/>
      <c r="AE83" s="385"/>
      <c r="AF83" s="385"/>
      <c r="AG83" s="385"/>
      <c r="AH83" s="385"/>
      <c r="AI83" s="385"/>
      <c r="AJ83" s="385"/>
      <c r="AK83" s="385"/>
      <c r="AL83" s="385"/>
      <c r="AM83" s="385"/>
    </row>
    <row r="84" spans="2:39">
      <c r="B84" s="109"/>
      <c r="C84" s="385"/>
      <c r="D84" s="385"/>
      <c r="E84" s="385"/>
      <c r="F84" s="385"/>
      <c r="G84" s="385"/>
      <c r="H84" s="385"/>
      <c r="I84" s="385"/>
      <c r="J84" s="385"/>
      <c r="K84" s="385"/>
      <c r="L84" s="385"/>
      <c r="M84" s="385"/>
      <c r="N84" s="385"/>
      <c r="O84" s="385"/>
      <c r="P84" s="385"/>
      <c r="Q84" s="385"/>
      <c r="R84" s="385"/>
      <c r="S84" s="385"/>
      <c r="T84" s="385"/>
      <c r="U84" s="385"/>
      <c r="V84" s="385"/>
      <c r="W84" s="385"/>
      <c r="X84" s="385"/>
      <c r="Y84" s="385"/>
      <c r="Z84" s="385"/>
      <c r="AA84" s="385"/>
      <c r="AB84" s="385"/>
      <c r="AC84" s="385"/>
      <c r="AD84" s="385"/>
      <c r="AE84" s="385"/>
      <c r="AF84" s="385"/>
      <c r="AG84" s="385"/>
      <c r="AH84" s="385"/>
      <c r="AI84" s="385"/>
      <c r="AJ84" s="385"/>
      <c r="AK84" s="385"/>
      <c r="AL84" s="385"/>
      <c r="AM84" s="385"/>
    </row>
    <row r="85" spans="2:39">
      <c r="B85" s="109"/>
      <c r="C85" s="385"/>
      <c r="D85" s="385"/>
      <c r="E85" s="385"/>
      <c r="F85" s="385"/>
      <c r="G85" s="385"/>
      <c r="H85" s="385"/>
      <c r="I85" s="385"/>
      <c r="J85" s="385"/>
      <c r="K85" s="385"/>
      <c r="L85" s="385"/>
      <c r="M85" s="385"/>
      <c r="N85" s="385"/>
      <c r="O85" s="385"/>
      <c r="P85" s="385"/>
      <c r="Q85" s="385"/>
      <c r="R85" s="385"/>
      <c r="S85" s="385"/>
      <c r="T85" s="385"/>
      <c r="U85" s="385"/>
      <c r="V85" s="385"/>
      <c r="W85" s="385"/>
      <c r="X85" s="385"/>
      <c r="Y85" s="385"/>
      <c r="Z85" s="385"/>
      <c r="AA85" s="385"/>
      <c r="AB85" s="385"/>
      <c r="AC85" s="385"/>
      <c r="AD85" s="385"/>
      <c r="AE85" s="385"/>
      <c r="AF85" s="385"/>
      <c r="AG85" s="385"/>
      <c r="AH85" s="385"/>
      <c r="AI85" s="385"/>
      <c r="AJ85" s="385"/>
      <c r="AK85" s="385"/>
      <c r="AL85" s="385"/>
      <c r="AM85" s="385"/>
    </row>
    <row r="86" spans="2:39">
      <c r="B86" s="109"/>
      <c r="C86" s="385"/>
      <c r="D86" s="385"/>
      <c r="E86" s="385"/>
      <c r="F86" s="385"/>
      <c r="G86" s="385"/>
      <c r="H86" s="385"/>
      <c r="I86" s="385"/>
      <c r="J86" s="385"/>
      <c r="K86" s="385"/>
      <c r="L86" s="385"/>
      <c r="M86" s="385"/>
      <c r="N86" s="385"/>
      <c r="O86" s="385"/>
      <c r="P86" s="385"/>
      <c r="Q86" s="385"/>
      <c r="R86" s="385"/>
      <c r="S86" s="385"/>
      <c r="T86" s="385"/>
      <c r="U86" s="385"/>
      <c r="V86" s="385"/>
      <c r="W86" s="385"/>
      <c r="X86" s="385"/>
      <c r="Y86" s="385"/>
      <c r="Z86" s="385"/>
      <c r="AA86" s="385"/>
      <c r="AB86" s="385"/>
      <c r="AC86" s="385"/>
      <c r="AD86" s="385"/>
      <c r="AE86" s="385"/>
      <c r="AF86" s="385"/>
      <c r="AG86" s="385"/>
      <c r="AH86" s="385"/>
      <c r="AI86" s="385"/>
      <c r="AJ86" s="385"/>
      <c r="AK86" s="385"/>
      <c r="AL86" s="385"/>
      <c r="AM86" s="385"/>
    </row>
    <row r="87" spans="2:39">
      <c r="B87" s="109"/>
      <c r="C87" s="385"/>
      <c r="D87" s="385"/>
      <c r="E87" s="385"/>
      <c r="F87" s="385"/>
      <c r="G87" s="385"/>
      <c r="H87" s="385"/>
      <c r="I87" s="385"/>
      <c r="J87" s="385"/>
      <c r="K87" s="385"/>
      <c r="L87" s="385"/>
      <c r="M87" s="385"/>
      <c r="N87" s="385"/>
      <c r="O87" s="385"/>
      <c r="P87" s="385"/>
      <c r="Q87" s="385"/>
      <c r="R87" s="385"/>
      <c r="S87" s="385"/>
      <c r="T87" s="385"/>
      <c r="U87" s="385"/>
      <c r="V87" s="385"/>
      <c r="W87" s="385"/>
      <c r="X87" s="385"/>
      <c r="Y87" s="385"/>
      <c r="Z87" s="385"/>
      <c r="AA87" s="385"/>
      <c r="AB87" s="385"/>
      <c r="AC87" s="385"/>
      <c r="AD87" s="385"/>
      <c r="AE87" s="385"/>
      <c r="AF87" s="385"/>
      <c r="AG87" s="385"/>
      <c r="AH87" s="385"/>
      <c r="AI87" s="385"/>
      <c r="AJ87" s="385"/>
      <c r="AK87" s="385"/>
      <c r="AL87" s="385"/>
      <c r="AM87" s="385"/>
    </row>
    <row r="88" spans="2:39">
      <c r="B88" s="109"/>
      <c r="C88" s="385"/>
      <c r="D88" s="385"/>
      <c r="E88" s="385"/>
      <c r="F88" s="385"/>
      <c r="G88" s="385"/>
      <c r="H88" s="385"/>
      <c r="I88" s="385"/>
      <c r="J88" s="385"/>
      <c r="K88" s="385"/>
      <c r="L88" s="385"/>
      <c r="M88" s="385"/>
      <c r="N88" s="385"/>
      <c r="O88" s="385"/>
      <c r="P88" s="385"/>
      <c r="Q88" s="385"/>
      <c r="R88" s="385"/>
      <c r="S88" s="385"/>
      <c r="T88" s="385"/>
      <c r="U88" s="385"/>
      <c r="V88" s="385"/>
      <c r="W88" s="385"/>
      <c r="X88" s="385"/>
      <c r="Y88" s="385"/>
      <c r="Z88" s="385"/>
      <c r="AA88" s="385"/>
      <c r="AB88" s="385"/>
      <c r="AC88" s="385"/>
      <c r="AD88" s="385"/>
      <c r="AE88" s="385"/>
      <c r="AF88" s="385"/>
      <c r="AG88" s="385"/>
      <c r="AH88" s="385"/>
      <c r="AI88" s="385"/>
      <c r="AJ88" s="385"/>
      <c r="AK88" s="385"/>
      <c r="AL88" s="385"/>
      <c r="AM88" s="385"/>
    </row>
    <row r="89" spans="2:39">
      <c r="B89" s="109"/>
      <c r="C89" s="385"/>
      <c r="D89" s="385"/>
      <c r="E89" s="385"/>
      <c r="F89" s="385"/>
      <c r="G89" s="385"/>
      <c r="H89" s="385"/>
      <c r="I89" s="385"/>
      <c r="J89" s="385"/>
      <c r="K89" s="385"/>
      <c r="L89" s="385"/>
      <c r="M89" s="385"/>
      <c r="N89" s="385"/>
      <c r="O89" s="385"/>
      <c r="P89" s="385"/>
      <c r="Q89" s="385"/>
      <c r="R89" s="385"/>
      <c r="S89" s="385"/>
      <c r="T89" s="385"/>
      <c r="U89" s="385"/>
      <c r="V89" s="385"/>
      <c r="W89" s="385"/>
      <c r="X89" s="385"/>
      <c r="Y89" s="385"/>
      <c r="Z89" s="385"/>
      <c r="AA89" s="385"/>
      <c r="AB89" s="385"/>
      <c r="AC89" s="385"/>
      <c r="AD89" s="385"/>
      <c r="AE89" s="385"/>
      <c r="AF89" s="385"/>
      <c r="AG89" s="385"/>
      <c r="AH89" s="385"/>
      <c r="AI89" s="385"/>
      <c r="AJ89" s="385"/>
      <c r="AK89" s="385"/>
      <c r="AL89" s="385"/>
      <c r="AM89" s="385"/>
    </row>
    <row r="90" spans="2:39">
      <c r="B90" s="109"/>
      <c r="C90" s="385"/>
      <c r="D90" s="385"/>
      <c r="E90" s="385"/>
      <c r="F90" s="385"/>
      <c r="G90" s="385"/>
      <c r="H90" s="385"/>
      <c r="I90" s="385"/>
      <c r="J90" s="385"/>
      <c r="K90" s="385"/>
      <c r="L90" s="385"/>
      <c r="M90" s="385"/>
      <c r="N90" s="385"/>
      <c r="O90" s="385"/>
      <c r="P90" s="385"/>
      <c r="Q90" s="385"/>
      <c r="R90" s="385"/>
      <c r="S90" s="385"/>
      <c r="T90" s="385"/>
      <c r="U90" s="385"/>
      <c r="V90" s="385"/>
      <c r="W90" s="385"/>
      <c r="X90" s="385"/>
      <c r="Y90" s="385"/>
      <c r="Z90" s="385"/>
      <c r="AA90" s="385"/>
      <c r="AB90" s="385"/>
      <c r="AC90" s="385"/>
      <c r="AD90" s="385"/>
      <c r="AE90" s="385"/>
      <c r="AF90" s="385"/>
      <c r="AG90" s="385"/>
      <c r="AH90" s="385"/>
      <c r="AI90" s="385"/>
      <c r="AJ90" s="385"/>
      <c r="AK90" s="385"/>
      <c r="AL90" s="385"/>
      <c r="AM90" s="385"/>
    </row>
  </sheetData>
  <mergeCells count="79">
    <mergeCell ref="A1:AM1"/>
    <mergeCell ref="A2:AM2"/>
    <mergeCell ref="A3:AM3"/>
    <mergeCell ref="J6:AM6"/>
    <mergeCell ref="J7:AM7"/>
    <mergeCell ref="J8:AM8"/>
    <mergeCell ref="J9:AM9"/>
    <mergeCell ref="J10:AM10"/>
    <mergeCell ref="J12:AM12"/>
    <mergeCell ref="J13:AM13"/>
    <mergeCell ref="J14:AM14"/>
    <mergeCell ref="J15:AM15"/>
    <mergeCell ref="J16:AM16"/>
    <mergeCell ref="J19:AM19"/>
    <mergeCell ref="J20:AM20"/>
    <mergeCell ref="J21:AM21"/>
    <mergeCell ref="J22:AM22"/>
    <mergeCell ref="J23:AM23"/>
    <mergeCell ref="J25:AM25"/>
    <mergeCell ref="J26:AM26"/>
    <mergeCell ref="J27:AM27"/>
    <mergeCell ref="J28:AM28"/>
    <mergeCell ref="J29:AM29"/>
    <mergeCell ref="A30:AM30"/>
    <mergeCell ref="A31:AM31"/>
    <mergeCell ref="B34:AM34"/>
    <mergeCell ref="P35:R35"/>
    <mergeCell ref="Y35:AB35"/>
    <mergeCell ref="AG35:AL35"/>
    <mergeCell ref="AG36:AL36"/>
    <mergeCell ref="K37:AM37"/>
    <mergeCell ref="K38:AM38"/>
    <mergeCell ref="K39:AM39"/>
    <mergeCell ref="M40:O40"/>
    <mergeCell ref="X40:AA40"/>
    <mergeCell ref="AG40:AL40"/>
    <mergeCell ref="K41:AM41"/>
    <mergeCell ref="K42:AM42"/>
    <mergeCell ref="K43:AM43"/>
    <mergeCell ref="B45:AM45"/>
    <mergeCell ref="P46:R46"/>
    <mergeCell ref="Y46:AB46"/>
    <mergeCell ref="AG46:AL46"/>
    <mergeCell ref="AG47:AL47"/>
    <mergeCell ref="K48:AM48"/>
    <mergeCell ref="K49:AM49"/>
    <mergeCell ref="K50:AM50"/>
    <mergeCell ref="M51:O51"/>
    <mergeCell ref="X51:AA51"/>
    <mergeCell ref="AG51:AL51"/>
    <mergeCell ref="K52:AM52"/>
    <mergeCell ref="K53:AM53"/>
    <mergeCell ref="K54:AM54"/>
    <mergeCell ref="C65:AM65"/>
    <mergeCell ref="C66:AM66"/>
    <mergeCell ref="C67:AM67"/>
    <mergeCell ref="C68:AM68"/>
    <mergeCell ref="C69:AM69"/>
    <mergeCell ref="C70:AM70"/>
    <mergeCell ref="C71:AM71"/>
    <mergeCell ref="C72:AM72"/>
    <mergeCell ref="C73:AM73"/>
    <mergeCell ref="C74:AM74"/>
    <mergeCell ref="C75:AM75"/>
    <mergeCell ref="C76:AM76"/>
    <mergeCell ref="C77:AM77"/>
    <mergeCell ref="C78:AM78"/>
    <mergeCell ref="C79:AM79"/>
    <mergeCell ref="C80:AM80"/>
    <mergeCell ref="C81:AM81"/>
    <mergeCell ref="C87:AM87"/>
    <mergeCell ref="C88:AM88"/>
    <mergeCell ref="C89:AM89"/>
    <mergeCell ref="C90:AM90"/>
    <mergeCell ref="C82:AM82"/>
    <mergeCell ref="C83:AM83"/>
    <mergeCell ref="C84:AM84"/>
    <mergeCell ref="C85:AM85"/>
    <mergeCell ref="C86:AM86"/>
  </mergeCells>
  <phoneticPr fontId="7"/>
  <conditionalFormatting sqref="AO4:AO29 AO32:AO54">
    <cfRule type="expression" dxfId="0" priority="11" stopIfTrue="1">
      <formula>AO4="NG"</formula>
    </cfRule>
  </conditionalFormatting>
  <dataValidations count="1">
    <dataValidation type="list" allowBlank="1" showInputMessage="1" showErrorMessage="1" sqref="P35:R35 M40:O40 P46:R46 M51:O51" xr:uid="{00000000-0002-0000-0B00-000000000000}">
      <formula1>$AZ$1:$AZ$3</formula1>
    </dataValidation>
  </dataValidations>
  <printOptions horizontalCentered="1"/>
  <pageMargins left="0.39370078740157483" right="0.39370078740157483" top="0" bottom="0" header="0" footer="0"/>
  <pageSetup paperSize="9" orientation="portrait" blackAndWhite="1" r:id="rId1"/>
  <headerFooter alignWithMargins="0">
    <oddFooter>&amp;C建-&amp;P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0000"/>
  </sheetPr>
  <dimension ref="A1:C19"/>
  <sheetViews>
    <sheetView workbookViewId="0">
      <selection activeCell="D4" sqref="D4"/>
    </sheetView>
  </sheetViews>
  <sheetFormatPr defaultRowHeight="13.5"/>
  <cols>
    <col min="1" max="1" width="5.375" customWidth="1"/>
    <col min="2" max="2" width="3.25" customWidth="1"/>
    <col min="3" max="3" width="81.625" customWidth="1"/>
    <col min="4" max="41" width="2.25" customWidth="1"/>
  </cols>
  <sheetData>
    <row r="1" spans="1:3" ht="20.100000000000001" customHeight="1">
      <c r="A1" s="332" t="s">
        <v>77</v>
      </c>
      <c r="B1" s="332"/>
      <c r="C1" s="332"/>
    </row>
    <row r="2" spans="1:3" ht="13.5" customHeight="1">
      <c r="A2" s="24"/>
      <c r="B2" s="24"/>
      <c r="C2" s="24"/>
    </row>
    <row r="3" spans="1:3" ht="20.100000000000001" customHeight="1">
      <c r="A3" s="333" t="s">
        <v>78</v>
      </c>
      <c r="B3" s="333"/>
      <c r="C3" s="333"/>
    </row>
    <row r="4" spans="1:3" ht="20.100000000000001" customHeight="1">
      <c r="A4" s="25"/>
      <c r="B4" s="25"/>
      <c r="C4" s="25"/>
    </row>
    <row r="5" spans="1:3" ht="30" customHeight="1">
      <c r="A5" s="26" t="s">
        <v>188</v>
      </c>
      <c r="B5" s="334" t="s">
        <v>620</v>
      </c>
      <c r="C5" s="335"/>
    </row>
    <row r="6" spans="1:3" ht="81" customHeight="1">
      <c r="A6" s="27"/>
      <c r="B6" s="30"/>
      <c r="C6" s="34" t="s">
        <v>182</v>
      </c>
    </row>
    <row r="7" spans="1:3" ht="53.25" customHeight="1">
      <c r="A7" s="26" t="s">
        <v>190</v>
      </c>
      <c r="B7" s="334" t="s">
        <v>602</v>
      </c>
      <c r="C7" s="335"/>
    </row>
    <row r="8" spans="1:3" ht="34.5" customHeight="1">
      <c r="A8" s="28"/>
      <c r="B8" s="33"/>
      <c r="C8" s="35" t="s">
        <v>603</v>
      </c>
    </row>
    <row r="9" spans="1:3" ht="45.75" customHeight="1">
      <c r="A9" s="27" t="s">
        <v>193</v>
      </c>
      <c r="B9" s="336" t="s">
        <v>616</v>
      </c>
      <c r="C9" s="337"/>
    </row>
    <row r="10" spans="1:3" ht="26.25" customHeight="1">
      <c r="A10" s="29" t="s">
        <v>194</v>
      </c>
      <c r="B10" s="328" t="s">
        <v>622</v>
      </c>
      <c r="C10" s="329"/>
    </row>
    <row r="11" spans="1:3" ht="13.5" customHeight="1">
      <c r="A11" s="30"/>
      <c r="B11" s="30"/>
      <c r="C11" s="36" t="s">
        <v>635</v>
      </c>
    </row>
    <row r="12" spans="1:3" ht="59.25" customHeight="1">
      <c r="A12" s="330"/>
      <c r="B12" s="330"/>
      <c r="C12" s="331"/>
    </row>
    <row r="13" spans="1:3" ht="200.1" customHeight="1">
      <c r="A13" s="330"/>
      <c r="B13" s="330"/>
      <c r="C13" s="331"/>
    </row>
    <row r="14" spans="1:3" ht="13.5" customHeight="1">
      <c r="A14" s="31"/>
      <c r="B14" s="31"/>
      <c r="C14" s="37"/>
    </row>
    <row r="15" spans="1:3" ht="13.5" customHeight="1">
      <c r="A15" s="31"/>
      <c r="B15" s="31"/>
      <c r="C15" s="37"/>
    </row>
    <row r="16" spans="1:3" ht="13.5" customHeight="1">
      <c r="A16" s="31"/>
      <c r="B16" s="31"/>
      <c r="C16" s="37"/>
    </row>
    <row r="17" spans="1:3" ht="13.5" customHeight="1">
      <c r="A17" s="31"/>
      <c r="B17" s="31"/>
      <c r="C17" s="37"/>
    </row>
    <row r="18" spans="1:3" ht="13.5" customHeight="1">
      <c r="A18" s="31"/>
      <c r="B18" s="31"/>
      <c r="C18" s="37"/>
    </row>
    <row r="19" spans="1:3" ht="13.5" customHeight="1">
      <c r="A19" s="32"/>
      <c r="B19" s="32"/>
      <c r="C19" s="38"/>
    </row>
  </sheetData>
  <sheetProtection algorithmName="SHA-512" hashValue="P7JpVsfOx20hDNBwV03dj5UGkgYQ4V6GrR0oN/4MNPsR1M7kOVAkJdb3FsUz3OW+MeTNrAfbkExwXd6UG3lZVQ==" saltValue="LHzRgTa/n4Vf2Tn+Cr+FMQ==" spinCount="100000" sheet="1" objects="1" scenarios="1"/>
  <mergeCells count="8">
    <mergeCell ref="B10:C10"/>
    <mergeCell ref="A12:C12"/>
    <mergeCell ref="A13:C13"/>
    <mergeCell ref="A1:C1"/>
    <mergeCell ref="A3:C3"/>
    <mergeCell ref="B5:C5"/>
    <mergeCell ref="B7:C7"/>
    <mergeCell ref="B9:C9"/>
  </mergeCells>
  <phoneticPr fontId="7"/>
  <pageMargins left="0.78740157480314965" right="0.19685039370078741" top="0.39370078740157483" bottom="0.39370078740157483" header="0.51181102362204722"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2:AQ55"/>
  <sheetViews>
    <sheetView topLeftCell="A40" workbookViewId="0">
      <selection activeCell="C2" sqref="C2:I2"/>
    </sheetView>
  </sheetViews>
  <sheetFormatPr defaultColWidth="2.5" defaultRowHeight="15" customHeight="1"/>
  <cols>
    <col min="1" max="3" width="2.5" style="39"/>
    <col min="4" max="4" width="2.25" style="39" customWidth="1"/>
    <col min="5" max="5" width="2.625" style="39" customWidth="1"/>
    <col min="6" max="12" width="2.5" style="39"/>
    <col min="13" max="13" width="2.25" style="39" customWidth="1"/>
    <col min="14" max="14" width="2.625" style="39" customWidth="1"/>
    <col min="15" max="30" width="2.5" style="39"/>
    <col min="31" max="31" width="1.25" style="39" customWidth="1"/>
    <col min="32" max="33" width="2.5" style="39"/>
    <col min="34" max="34" width="3.125" style="39" customWidth="1"/>
    <col min="35" max="35" width="1.625" style="39" customWidth="1"/>
    <col min="36" max="16384" width="2.5" style="39"/>
  </cols>
  <sheetData>
    <row r="2" spans="1:35" ht="24">
      <c r="A2" s="42"/>
      <c r="B2" s="43"/>
      <c r="C2" s="354" t="s">
        <v>676</v>
      </c>
      <c r="D2" s="354"/>
      <c r="E2" s="354"/>
      <c r="F2" s="354"/>
      <c r="G2" s="354"/>
      <c r="H2" s="354"/>
      <c r="I2" s="354"/>
      <c r="J2" s="355" t="s">
        <v>464</v>
      </c>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6"/>
    </row>
    <row r="4" spans="1:35" ht="15" customHeight="1">
      <c r="B4" s="44" t="s">
        <v>185</v>
      </c>
    </row>
    <row r="5" spans="1:35" ht="13.5" customHeight="1">
      <c r="C5" s="45"/>
      <c r="D5" s="47"/>
      <c r="E5" s="47"/>
      <c r="F5" s="47"/>
      <c r="G5" s="41"/>
      <c r="H5" s="47"/>
      <c r="I5" s="45"/>
      <c r="J5" s="47"/>
      <c r="K5" s="45"/>
      <c r="L5" s="47"/>
      <c r="M5" s="47"/>
      <c r="N5" s="47"/>
      <c r="O5" s="47"/>
      <c r="P5" s="47"/>
      <c r="Q5" s="47"/>
      <c r="R5" s="47"/>
      <c r="S5" s="47"/>
      <c r="T5" s="47"/>
      <c r="U5" s="47"/>
      <c r="V5" s="47"/>
      <c r="W5" s="47"/>
      <c r="X5" s="47"/>
      <c r="Y5" s="47"/>
      <c r="Z5" s="47"/>
      <c r="AA5" s="47"/>
      <c r="AB5" s="47"/>
      <c r="AC5" s="47"/>
      <c r="AD5" s="47"/>
      <c r="AE5" s="47"/>
      <c r="AF5" s="47"/>
      <c r="AG5" s="48"/>
    </row>
    <row r="6" spans="1:35" ht="48.75" customHeight="1">
      <c r="C6" s="357" t="s">
        <v>497</v>
      </c>
      <c r="D6" s="357"/>
      <c r="E6" s="357"/>
      <c r="F6" s="357"/>
      <c r="G6" s="357"/>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7"/>
    </row>
    <row r="7" spans="1:35" ht="15" customHeight="1">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35" ht="15" customHeight="1">
      <c r="C8" s="44" t="s">
        <v>605</v>
      </c>
    </row>
    <row r="9" spans="1:35" ht="30" customHeight="1">
      <c r="D9" s="49" t="s">
        <v>612</v>
      </c>
      <c r="E9" s="49"/>
      <c r="F9" s="49"/>
      <c r="G9" s="49"/>
      <c r="H9" s="49"/>
      <c r="I9" s="55"/>
      <c r="J9" s="358" t="str">
        <f>IF('１報告書'!AB57&lt;&gt;"",'１報告書'!AB57,"")</f>
        <v/>
      </c>
      <c r="K9" s="358"/>
      <c r="L9" s="358"/>
      <c r="M9" s="358"/>
      <c r="N9" s="67" t="s">
        <v>495</v>
      </c>
      <c r="O9" s="358" t="str">
        <f>IF('１報告書'!AE57&lt;&gt;"",'１報告書'!AE57,"")</f>
        <v/>
      </c>
      <c r="P9" s="358"/>
      <c r="Q9" s="358"/>
      <c r="R9" s="358"/>
      <c r="S9" s="67" t="s">
        <v>495</v>
      </c>
      <c r="T9" s="358" t="str">
        <f>IF('１報告書'!AH57&lt;&gt;"",'１報告書'!AH57,"")</f>
        <v/>
      </c>
      <c r="U9" s="358"/>
      <c r="V9" s="358"/>
      <c r="W9" s="358"/>
      <c r="X9" s="67" t="s">
        <v>495</v>
      </c>
      <c r="Y9" s="358" t="str">
        <f>IF('１報告書'!AL57&lt;&gt;"",'１報告書'!AL57,"")</f>
        <v/>
      </c>
      <c r="Z9" s="358"/>
      <c r="AA9" s="358"/>
      <c r="AB9" s="358"/>
    </row>
    <row r="10" spans="1:35" ht="30" customHeight="1">
      <c r="D10" s="50" t="s">
        <v>607</v>
      </c>
      <c r="E10" s="50"/>
      <c r="F10" s="50"/>
      <c r="G10" s="50"/>
      <c r="H10" s="50"/>
      <c r="I10" s="56"/>
      <c r="J10" s="347" t="str">
        <f>IF('１報告書'!K27&lt;&gt;"",'１報告書'!K27,"")</f>
        <v/>
      </c>
      <c r="K10" s="347"/>
      <c r="L10" s="347"/>
      <c r="M10" s="347"/>
      <c r="N10" s="347"/>
      <c r="O10" s="347"/>
      <c r="P10" s="347"/>
      <c r="Q10" s="347"/>
      <c r="R10" s="347"/>
      <c r="S10" s="347"/>
      <c r="T10" s="347"/>
      <c r="U10" s="347"/>
      <c r="V10" s="347"/>
      <c r="W10" s="347"/>
      <c r="X10" s="347"/>
      <c r="Y10" s="347"/>
      <c r="Z10" s="347"/>
      <c r="AA10" s="347"/>
      <c r="AB10" s="347"/>
    </row>
    <row r="11" spans="1:35" ht="30" customHeight="1">
      <c r="D11" s="51" t="s">
        <v>609</v>
      </c>
      <c r="E11" s="51"/>
      <c r="F11" s="51"/>
      <c r="G11" s="51"/>
      <c r="H11" s="51"/>
      <c r="I11" s="57"/>
      <c r="J11" s="347" t="str">
        <f>IF('１報告書'!K25&lt;&gt;"",'１報告書'!K25,"")</f>
        <v/>
      </c>
      <c r="K11" s="347"/>
      <c r="L11" s="347"/>
      <c r="M11" s="347"/>
      <c r="N11" s="347"/>
      <c r="O11" s="347"/>
      <c r="P11" s="347"/>
      <c r="Q11" s="347"/>
      <c r="R11" s="347"/>
      <c r="S11" s="347"/>
      <c r="T11" s="347"/>
      <c r="U11" s="347"/>
      <c r="V11" s="347"/>
      <c r="W11" s="347"/>
      <c r="X11" s="347"/>
      <c r="Y11" s="347"/>
      <c r="Z11" s="347"/>
      <c r="AA11" s="347"/>
      <c r="AB11" s="347"/>
    </row>
    <row r="13" spans="1:35" ht="15" customHeight="1">
      <c r="C13" s="44" t="s">
        <v>314</v>
      </c>
    </row>
    <row r="14" spans="1:35" s="40" customFormat="1" ht="15" customHeight="1">
      <c r="C14" s="46"/>
      <c r="D14" s="1" t="s">
        <v>76</v>
      </c>
    </row>
    <row r="15" spans="1:35" s="40" customFormat="1" ht="15" customHeight="1">
      <c r="C15" s="46"/>
    </row>
    <row r="16" spans="1:35" s="40" customFormat="1" ht="15" customHeight="1">
      <c r="E16" s="52"/>
      <c r="F16" s="52"/>
      <c r="G16" s="52"/>
      <c r="H16" s="52"/>
      <c r="I16" s="52"/>
      <c r="J16" s="52"/>
      <c r="K16" s="52"/>
      <c r="L16" s="1"/>
      <c r="M16" s="40" t="s">
        <v>613</v>
      </c>
    </row>
    <row r="17" spans="2:43" s="40" customFormat="1" ht="8.1" customHeight="1">
      <c r="D17" s="52"/>
      <c r="E17" s="52"/>
      <c r="F17" s="52"/>
      <c r="G17" s="52"/>
      <c r="H17" s="52"/>
      <c r="I17" s="52"/>
      <c r="J17" s="52"/>
      <c r="K17" s="52"/>
      <c r="L17" s="58"/>
      <c r="M17" s="61"/>
      <c r="N17" s="68"/>
      <c r="O17" s="68"/>
      <c r="P17" s="68"/>
      <c r="Q17" s="68"/>
      <c r="R17" s="68"/>
      <c r="S17" s="68"/>
      <c r="T17" s="68"/>
      <c r="U17" s="68"/>
      <c r="V17" s="68"/>
      <c r="W17" s="68"/>
      <c r="X17" s="68"/>
      <c r="Y17" s="68"/>
      <c r="Z17" s="68"/>
      <c r="AA17" s="68"/>
      <c r="AB17" s="68"/>
      <c r="AC17" s="68"/>
      <c r="AD17" s="68"/>
      <c r="AE17" s="68"/>
      <c r="AF17" s="68"/>
      <c r="AG17" s="68"/>
      <c r="AH17" s="78"/>
    </row>
    <row r="18" spans="2:43" s="40" customFormat="1" ht="15" customHeight="1">
      <c r="D18" s="52"/>
      <c r="E18" s="52"/>
      <c r="F18" s="52"/>
      <c r="G18" s="52"/>
      <c r="H18" s="52"/>
      <c r="I18" s="52"/>
      <c r="J18" s="52"/>
      <c r="K18" s="52"/>
      <c r="L18" s="1"/>
      <c r="M18" s="62"/>
      <c r="N18" s="69" t="s">
        <v>102</v>
      </c>
      <c r="O18" s="73" t="s">
        <v>610</v>
      </c>
      <c r="P18" s="73"/>
      <c r="Q18" s="73"/>
      <c r="R18" s="73"/>
      <c r="S18" s="73"/>
      <c r="T18" s="73"/>
      <c r="U18" s="73"/>
      <c r="V18" s="77" t="s">
        <v>11</v>
      </c>
      <c r="W18" s="69"/>
      <c r="X18" s="73" t="s">
        <v>611</v>
      </c>
      <c r="Y18" s="73"/>
      <c r="Z18" s="73"/>
      <c r="AA18" s="73"/>
      <c r="AB18" s="73"/>
      <c r="AC18" s="71"/>
      <c r="AD18" s="69"/>
      <c r="AE18" s="71" t="s">
        <v>208</v>
      </c>
      <c r="AF18" s="71"/>
      <c r="AG18" s="71"/>
      <c r="AH18" s="81"/>
    </row>
    <row r="19" spans="2:43" s="40" customFormat="1" ht="8.1" customHeight="1">
      <c r="D19" s="52"/>
      <c r="E19" s="52"/>
      <c r="F19" s="52"/>
      <c r="G19" s="52"/>
      <c r="H19" s="52"/>
      <c r="I19" s="52"/>
      <c r="J19" s="52"/>
      <c r="K19" s="52"/>
      <c r="L19" s="59"/>
      <c r="M19" s="63"/>
      <c r="N19" s="70"/>
      <c r="O19" s="70"/>
      <c r="P19" s="70"/>
      <c r="Q19" s="70"/>
      <c r="R19" s="70"/>
      <c r="S19" s="70"/>
      <c r="T19" s="70"/>
      <c r="U19" s="70"/>
      <c r="V19" s="70"/>
      <c r="W19" s="70"/>
      <c r="X19" s="70"/>
      <c r="Y19" s="70"/>
      <c r="Z19" s="70"/>
      <c r="AA19" s="70"/>
      <c r="AB19" s="70"/>
      <c r="AC19" s="70"/>
      <c r="AD19" s="70"/>
      <c r="AE19" s="70"/>
      <c r="AF19" s="70"/>
      <c r="AG19" s="70"/>
      <c r="AH19" s="80"/>
    </row>
    <row r="20" spans="2:43" s="40" customFormat="1" ht="15" customHeight="1">
      <c r="B20" s="348" t="s">
        <v>28</v>
      </c>
      <c r="C20" s="348"/>
      <c r="D20" s="348"/>
      <c r="E20" s="348"/>
      <c r="F20" s="348"/>
      <c r="G20" s="348"/>
      <c r="H20" s="348"/>
      <c r="I20" s="348"/>
      <c r="J20" s="348"/>
      <c r="K20" s="348"/>
      <c r="N20" s="71" t="s">
        <v>436</v>
      </c>
      <c r="O20" s="40" t="s">
        <v>555</v>
      </c>
    </row>
    <row r="21" spans="2:43" s="40" customFormat="1" ht="15" customHeight="1"/>
    <row r="22" spans="2:43" s="40" customFormat="1" ht="15" customHeight="1"/>
    <row r="23" spans="2:43" s="40" customFormat="1" ht="15" customHeight="1">
      <c r="M23" s="40" t="s">
        <v>430</v>
      </c>
    </row>
    <row r="24" spans="2:43" s="40" customFormat="1" ht="8.1" customHeight="1">
      <c r="M24" s="61"/>
      <c r="N24" s="68"/>
      <c r="O24" s="68"/>
      <c r="P24" s="68"/>
      <c r="Q24" s="68"/>
      <c r="R24" s="68"/>
      <c r="S24" s="68"/>
      <c r="T24" s="68"/>
      <c r="U24" s="68"/>
      <c r="V24" s="68"/>
      <c r="W24" s="68"/>
      <c r="X24" s="68"/>
      <c r="Y24" s="68"/>
      <c r="Z24" s="68"/>
      <c r="AA24" s="68"/>
      <c r="AB24" s="68"/>
      <c r="AC24" s="68"/>
      <c r="AD24" s="68"/>
      <c r="AE24" s="68"/>
      <c r="AF24" s="68"/>
      <c r="AG24" s="68"/>
      <c r="AH24" s="78"/>
    </row>
    <row r="25" spans="2:43" s="40" customFormat="1" ht="15" customHeight="1">
      <c r="M25" s="62"/>
      <c r="N25" s="69" t="s">
        <v>102</v>
      </c>
      <c r="O25" s="73" t="s">
        <v>610</v>
      </c>
      <c r="P25" s="73"/>
      <c r="Q25" s="73"/>
      <c r="R25" s="73"/>
      <c r="S25" s="73"/>
      <c r="T25" s="73"/>
      <c r="U25" s="73"/>
      <c r="V25" s="77" t="s">
        <v>11</v>
      </c>
      <c r="W25" s="69" t="s">
        <v>102</v>
      </c>
      <c r="X25" s="73" t="s">
        <v>611</v>
      </c>
      <c r="Y25" s="73"/>
      <c r="Z25" s="73"/>
      <c r="AA25" s="73"/>
      <c r="AB25" s="73"/>
      <c r="AC25" s="71"/>
      <c r="AD25" s="69"/>
      <c r="AE25" s="71" t="s">
        <v>208</v>
      </c>
      <c r="AF25" s="71"/>
      <c r="AG25" s="71"/>
      <c r="AH25" s="81"/>
    </row>
    <row r="26" spans="2:43" s="40" customFormat="1" ht="8.1" customHeight="1">
      <c r="M26" s="63"/>
      <c r="N26" s="70"/>
      <c r="O26" s="70"/>
      <c r="P26" s="70"/>
      <c r="Q26" s="70"/>
      <c r="R26" s="70"/>
      <c r="S26" s="70"/>
      <c r="T26" s="70"/>
      <c r="U26" s="70"/>
      <c r="V26" s="70"/>
      <c r="W26" s="70"/>
      <c r="X26" s="70"/>
      <c r="Y26" s="70"/>
      <c r="Z26" s="70"/>
      <c r="AA26" s="70"/>
      <c r="AB26" s="70"/>
      <c r="AC26" s="70"/>
      <c r="AD26" s="70"/>
      <c r="AE26" s="70"/>
      <c r="AF26" s="70"/>
      <c r="AG26" s="70"/>
      <c r="AH26" s="80"/>
    </row>
    <row r="27" spans="2:43" s="40" customFormat="1" ht="15" customHeight="1">
      <c r="N27" s="72" t="s">
        <v>436</v>
      </c>
      <c r="O27" s="350" t="s">
        <v>614</v>
      </c>
      <c r="P27" s="350"/>
      <c r="Q27" s="350"/>
      <c r="R27" s="350"/>
      <c r="S27" s="350"/>
      <c r="T27" s="350"/>
      <c r="U27" s="350"/>
      <c r="V27" s="350"/>
      <c r="W27" s="350"/>
      <c r="X27" s="350"/>
      <c r="Y27" s="350"/>
      <c r="Z27" s="350"/>
      <c r="AA27" s="350"/>
      <c r="AB27" s="350"/>
      <c r="AC27" s="350"/>
      <c r="AD27" s="350"/>
      <c r="AE27" s="350"/>
      <c r="AF27" s="350"/>
      <c r="AG27" s="350"/>
      <c r="AH27" s="350"/>
      <c r="AI27" s="58"/>
    </row>
    <row r="28" spans="2:43" s="40" customFormat="1" ht="15" customHeight="1">
      <c r="N28" s="64"/>
      <c r="O28" s="351"/>
      <c r="P28" s="351"/>
      <c r="Q28" s="351"/>
      <c r="R28" s="351"/>
      <c r="S28" s="351"/>
      <c r="T28" s="351"/>
      <c r="U28" s="351"/>
      <c r="V28" s="351"/>
      <c r="W28" s="351"/>
      <c r="X28" s="351"/>
      <c r="Y28" s="351"/>
      <c r="Z28" s="351"/>
      <c r="AA28" s="351"/>
      <c r="AB28" s="351"/>
      <c r="AC28" s="351"/>
      <c r="AD28" s="351"/>
      <c r="AE28" s="351"/>
      <c r="AF28" s="351"/>
      <c r="AG28" s="351"/>
      <c r="AH28" s="351"/>
    </row>
    <row r="29" spans="2:43" s="40" customFormat="1" ht="15" customHeight="1">
      <c r="N29" s="64" t="s">
        <v>436</v>
      </c>
      <c r="O29" s="352" t="s">
        <v>623</v>
      </c>
      <c r="P29" s="352"/>
      <c r="Q29" s="352"/>
      <c r="R29" s="352"/>
      <c r="S29" s="352"/>
      <c r="T29" s="352"/>
      <c r="U29" s="352"/>
      <c r="V29" s="352"/>
      <c r="W29" s="352"/>
      <c r="X29" s="352"/>
      <c r="Y29" s="352"/>
      <c r="Z29" s="352"/>
      <c r="AA29" s="352"/>
      <c r="AB29" s="352"/>
      <c r="AC29" s="352"/>
      <c r="AD29" s="352"/>
      <c r="AE29" s="352"/>
      <c r="AF29" s="352"/>
      <c r="AG29" s="352"/>
      <c r="AH29" s="352"/>
    </row>
    <row r="30" spans="2:43" s="40" customFormat="1" ht="15" customHeight="1">
      <c r="O30" s="352"/>
      <c r="P30" s="352"/>
      <c r="Q30" s="352"/>
      <c r="R30" s="352"/>
      <c r="S30" s="352"/>
      <c r="T30" s="352"/>
      <c r="U30" s="352"/>
      <c r="V30" s="352"/>
      <c r="W30" s="352"/>
      <c r="X30" s="352"/>
      <c r="Y30" s="352"/>
      <c r="Z30" s="352"/>
      <c r="AA30" s="352"/>
      <c r="AB30" s="352"/>
      <c r="AC30" s="352"/>
      <c r="AD30" s="352"/>
      <c r="AE30" s="352"/>
      <c r="AF30" s="352"/>
      <c r="AG30" s="352"/>
      <c r="AH30" s="352"/>
      <c r="AI30" s="71"/>
      <c r="AJ30" s="71"/>
      <c r="AK30" s="71"/>
      <c r="AL30" s="71"/>
      <c r="AM30" s="71"/>
    </row>
    <row r="31" spans="2:43" s="40" customFormat="1" ht="15" customHeight="1">
      <c r="M31" s="64"/>
      <c r="N31" s="64"/>
      <c r="O31" s="52" t="s">
        <v>615</v>
      </c>
      <c r="P31" s="353" t="s">
        <v>618</v>
      </c>
      <c r="Q31" s="353"/>
      <c r="R31" s="353"/>
      <c r="S31" s="353"/>
      <c r="T31" s="353"/>
      <c r="U31" s="353"/>
      <c r="V31" s="353"/>
      <c r="W31" s="353"/>
      <c r="X31" s="353"/>
      <c r="Y31" s="353"/>
      <c r="Z31" s="353"/>
      <c r="AA31" s="353"/>
      <c r="AB31" s="353"/>
      <c r="AC31" s="353"/>
      <c r="AD31" s="353"/>
      <c r="AE31" s="353"/>
      <c r="AF31" s="353"/>
      <c r="AG31" s="353"/>
      <c r="AH31" s="353"/>
      <c r="AI31" s="64"/>
      <c r="AJ31" s="64"/>
      <c r="AK31" s="64"/>
      <c r="AL31" s="64"/>
      <c r="AM31" s="64"/>
      <c r="AN31" s="64"/>
      <c r="AO31" s="64"/>
      <c r="AP31" s="64"/>
      <c r="AQ31" s="64"/>
    </row>
    <row r="32" spans="2:43" s="40" customFormat="1" ht="15" customHeight="1">
      <c r="M32" s="64"/>
      <c r="N32" s="64"/>
      <c r="O32" s="52"/>
      <c r="P32" s="353"/>
      <c r="Q32" s="353"/>
      <c r="R32" s="353"/>
      <c r="S32" s="353"/>
      <c r="T32" s="353"/>
      <c r="U32" s="353"/>
      <c r="V32" s="353"/>
      <c r="W32" s="353"/>
      <c r="X32" s="353"/>
      <c r="Y32" s="353"/>
      <c r="Z32" s="353"/>
      <c r="AA32" s="353"/>
      <c r="AB32" s="353"/>
      <c r="AC32" s="353"/>
      <c r="AD32" s="353"/>
      <c r="AE32" s="353"/>
      <c r="AF32" s="353"/>
      <c r="AG32" s="353"/>
      <c r="AH32" s="353"/>
      <c r="AI32" s="64"/>
      <c r="AJ32" s="64"/>
      <c r="AK32" s="64"/>
      <c r="AL32" s="64"/>
      <c r="AM32" s="64"/>
      <c r="AN32" s="64"/>
      <c r="AO32" s="64"/>
      <c r="AP32" s="64"/>
      <c r="AQ32" s="64"/>
    </row>
    <row r="33" spans="2:43" s="40" customFormat="1" ht="15" customHeight="1">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row>
    <row r="34" spans="2:43" s="40" customFormat="1" ht="15" customHeight="1">
      <c r="M34" s="64"/>
      <c r="N34" s="64"/>
      <c r="O34" s="64"/>
      <c r="P34" s="64"/>
      <c r="Q34" s="64"/>
      <c r="R34" s="64"/>
      <c r="S34" s="64"/>
      <c r="T34" s="64"/>
      <c r="U34" s="64"/>
      <c r="V34" s="64"/>
      <c r="W34" s="64"/>
      <c r="X34" s="64"/>
      <c r="Y34" s="64"/>
      <c r="Z34" s="64"/>
      <c r="AA34" s="64"/>
      <c r="AB34" s="64"/>
      <c r="AC34" s="64"/>
      <c r="AD34" s="64"/>
      <c r="AE34" s="64"/>
      <c r="AF34" s="64"/>
      <c r="AG34" s="64"/>
      <c r="AH34" s="64"/>
      <c r="AI34" s="82"/>
      <c r="AJ34" s="83"/>
      <c r="AK34" s="83"/>
      <c r="AL34" s="83"/>
      <c r="AM34" s="83"/>
      <c r="AN34" s="83"/>
      <c r="AO34" s="83"/>
      <c r="AP34" s="83"/>
      <c r="AQ34" s="83"/>
    </row>
    <row r="35" spans="2:43" s="40" customFormat="1" ht="15" customHeight="1">
      <c r="M35" s="40" t="s">
        <v>338</v>
      </c>
      <c r="AI35" s="82"/>
      <c r="AJ35" s="83"/>
      <c r="AK35" s="83"/>
      <c r="AL35" s="83"/>
      <c r="AM35" s="83"/>
      <c r="AN35" s="83"/>
      <c r="AO35" s="83"/>
      <c r="AP35" s="83"/>
      <c r="AQ35" s="83"/>
    </row>
    <row r="36" spans="2:43" s="40" customFormat="1" ht="8.1" customHeight="1">
      <c r="M36" s="61"/>
      <c r="N36" s="68"/>
      <c r="O36" s="68"/>
      <c r="P36" s="68"/>
      <c r="Q36" s="68"/>
      <c r="R36" s="68"/>
      <c r="S36" s="68"/>
      <c r="T36" s="68"/>
      <c r="U36" s="68"/>
      <c r="V36" s="68"/>
      <c r="W36" s="68"/>
      <c r="X36" s="68"/>
      <c r="Y36" s="68"/>
      <c r="Z36" s="68"/>
      <c r="AA36" s="68"/>
      <c r="AB36" s="68"/>
      <c r="AC36" s="68"/>
      <c r="AD36" s="68"/>
      <c r="AE36" s="68"/>
      <c r="AF36" s="68"/>
      <c r="AG36" s="68"/>
      <c r="AH36" s="78"/>
      <c r="AI36" s="82"/>
      <c r="AJ36" s="83"/>
      <c r="AK36" s="83"/>
      <c r="AL36" s="83"/>
      <c r="AM36" s="83"/>
      <c r="AN36" s="83"/>
      <c r="AO36" s="83"/>
      <c r="AP36" s="83"/>
      <c r="AQ36" s="83"/>
    </row>
    <row r="37" spans="2:43" s="40" customFormat="1" ht="15" customHeight="1">
      <c r="M37" s="62"/>
      <c r="N37" s="69"/>
      <c r="O37" s="73" t="s">
        <v>610</v>
      </c>
      <c r="P37" s="73"/>
      <c r="Q37" s="73"/>
      <c r="R37" s="73"/>
      <c r="S37" s="73"/>
      <c r="T37" s="73"/>
      <c r="U37" s="73"/>
      <c r="V37" s="77" t="s">
        <v>11</v>
      </c>
      <c r="W37" s="69"/>
      <c r="X37" s="73" t="s">
        <v>611</v>
      </c>
      <c r="Y37" s="73"/>
      <c r="Z37" s="73"/>
      <c r="AA37" s="73"/>
      <c r="AB37" s="73"/>
      <c r="AC37" s="71"/>
      <c r="AD37" s="69" t="s">
        <v>102</v>
      </c>
      <c r="AE37" s="71" t="s">
        <v>208</v>
      </c>
      <c r="AF37" s="71"/>
      <c r="AG37" s="71"/>
      <c r="AH37" s="81"/>
    </row>
    <row r="38" spans="2:43" s="40" customFormat="1" ht="8.1" customHeight="1">
      <c r="M38" s="63"/>
      <c r="N38" s="70"/>
      <c r="O38" s="70"/>
      <c r="P38" s="70"/>
      <c r="Q38" s="70"/>
      <c r="R38" s="70"/>
      <c r="S38" s="70"/>
      <c r="T38" s="70"/>
      <c r="U38" s="70"/>
      <c r="V38" s="70"/>
      <c r="W38" s="70"/>
      <c r="X38" s="70"/>
      <c r="Y38" s="70"/>
      <c r="Z38" s="70"/>
      <c r="AA38" s="70"/>
      <c r="AB38" s="70"/>
      <c r="AC38" s="70"/>
      <c r="AD38" s="70"/>
      <c r="AE38" s="70"/>
      <c r="AF38" s="70"/>
      <c r="AG38" s="70"/>
      <c r="AH38" s="80"/>
    </row>
    <row r="39" spans="2:43" s="40" customFormat="1" ht="15" customHeight="1">
      <c r="N39" s="71" t="s">
        <v>436</v>
      </c>
      <c r="O39" s="40" t="s">
        <v>617</v>
      </c>
    </row>
    <row r="40" spans="2:43" s="40" customFormat="1" ht="15" customHeight="1"/>
    <row r="41" spans="2:43" ht="15" customHeight="1">
      <c r="C41" s="44"/>
    </row>
    <row r="42" spans="2:43" ht="15" customHeight="1">
      <c r="D42" s="53"/>
      <c r="E42" s="54"/>
      <c r="F42" s="54"/>
      <c r="G42" s="54"/>
      <c r="H42" s="54"/>
      <c r="I42" s="54"/>
      <c r="J42" s="54"/>
      <c r="K42" s="54"/>
      <c r="L42" s="54"/>
      <c r="M42" s="54"/>
      <c r="N42" s="54"/>
      <c r="O42" s="54"/>
      <c r="P42" s="54"/>
      <c r="Q42" s="54"/>
      <c r="R42" s="54"/>
    </row>
    <row r="43" spans="2:43" ht="15" customHeight="1">
      <c r="D43" s="53"/>
      <c r="E43" s="54"/>
      <c r="F43" s="54"/>
      <c r="G43" s="54"/>
      <c r="H43" s="54"/>
      <c r="I43" s="54"/>
      <c r="J43" s="54"/>
      <c r="K43" s="54"/>
      <c r="L43" s="54"/>
      <c r="M43" s="54"/>
      <c r="N43" s="54"/>
      <c r="O43" s="54"/>
      <c r="P43" s="54"/>
      <c r="Q43" s="54"/>
      <c r="R43" s="54"/>
    </row>
    <row r="44" spans="2:43" ht="15" customHeight="1">
      <c r="D44" s="53"/>
      <c r="E44" s="54"/>
      <c r="F44" s="54"/>
      <c r="G44" s="54"/>
      <c r="H44" s="54"/>
      <c r="I44" s="54"/>
      <c r="J44" s="54"/>
      <c r="K44" s="54"/>
      <c r="L44" s="54"/>
      <c r="M44" s="54"/>
      <c r="N44" s="54"/>
      <c r="O44" s="54"/>
      <c r="P44" s="54"/>
      <c r="Q44" s="54"/>
      <c r="R44" s="54"/>
    </row>
    <row r="46" spans="2:43" ht="15" customHeight="1">
      <c r="B46" s="349" t="s">
        <v>469</v>
      </c>
      <c r="C46" s="349"/>
      <c r="D46" s="349"/>
      <c r="E46" s="349"/>
      <c r="F46" s="349"/>
      <c r="G46" s="349"/>
      <c r="H46" s="349"/>
      <c r="I46" s="349"/>
      <c r="L46" s="60" t="s">
        <v>606</v>
      </c>
    </row>
    <row r="47" spans="2:43" ht="15" customHeight="1">
      <c r="B47" s="338"/>
      <c r="C47" s="339"/>
      <c r="D47" s="339"/>
      <c r="E47" s="339"/>
      <c r="F47" s="339"/>
      <c r="G47" s="339"/>
      <c r="H47" s="339"/>
      <c r="I47" s="340"/>
      <c r="M47" s="65"/>
      <c r="N47" s="65"/>
      <c r="O47" s="68"/>
      <c r="P47" s="68"/>
      <c r="Q47" s="68"/>
      <c r="R47" s="68"/>
      <c r="S47" s="68"/>
      <c r="T47" s="65"/>
      <c r="U47" s="65"/>
      <c r="V47" s="65"/>
      <c r="W47" s="65"/>
      <c r="X47" s="65"/>
      <c r="Y47" s="65"/>
      <c r="Z47" s="65"/>
      <c r="AA47" s="65"/>
      <c r="AB47" s="65"/>
      <c r="AC47" s="65"/>
      <c r="AD47" s="65"/>
      <c r="AE47" s="65"/>
      <c r="AF47" s="65"/>
      <c r="AG47" s="65"/>
      <c r="AH47" s="65"/>
      <c r="AI47" s="65"/>
    </row>
    <row r="48" spans="2:43" ht="15" customHeight="1">
      <c r="B48" s="341"/>
      <c r="C48" s="342"/>
      <c r="D48" s="342"/>
      <c r="E48" s="342"/>
      <c r="F48" s="342"/>
      <c r="G48" s="342"/>
      <c r="H48" s="342"/>
      <c r="I48" s="343"/>
      <c r="J48" s="47"/>
      <c r="K48" s="47"/>
      <c r="M48" s="66"/>
      <c r="N48" s="70"/>
      <c r="O48" s="70"/>
      <c r="P48" s="70"/>
      <c r="Q48" s="70"/>
      <c r="R48" s="70"/>
      <c r="S48" s="70"/>
      <c r="T48" s="66"/>
      <c r="U48" s="66"/>
      <c r="V48" s="66"/>
      <c r="W48" s="66"/>
      <c r="X48" s="66"/>
      <c r="Y48" s="66"/>
      <c r="Z48" s="66"/>
      <c r="AA48" s="66"/>
      <c r="AB48" s="66"/>
      <c r="AC48" s="66"/>
      <c r="AD48" s="66"/>
      <c r="AE48" s="66"/>
      <c r="AF48" s="66"/>
      <c r="AG48" s="66"/>
      <c r="AH48" s="66"/>
      <c r="AI48" s="66"/>
    </row>
    <row r="49" spans="2:35" ht="15" customHeight="1">
      <c r="B49" s="341"/>
      <c r="C49" s="342"/>
      <c r="D49" s="342"/>
      <c r="E49" s="342"/>
      <c r="F49" s="342"/>
      <c r="G49" s="342"/>
      <c r="H49" s="342"/>
      <c r="I49" s="343"/>
      <c r="J49" s="47"/>
      <c r="K49" s="47"/>
      <c r="N49" s="1"/>
      <c r="O49" s="1"/>
      <c r="P49" s="1"/>
      <c r="Q49" s="1"/>
      <c r="R49" s="1"/>
      <c r="S49" s="1"/>
      <c r="T49" s="41"/>
      <c r="U49" s="41"/>
      <c r="V49" s="41"/>
      <c r="W49" s="41"/>
      <c r="X49" s="41"/>
      <c r="Y49" s="41"/>
      <c r="Z49" s="41"/>
      <c r="AA49" s="41"/>
      <c r="AB49" s="41"/>
      <c r="AC49" s="41"/>
      <c r="AD49" s="41"/>
      <c r="AE49" s="41"/>
      <c r="AF49" s="41"/>
      <c r="AG49" s="41"/>
      <c r="AH49" s="41"/>
      <c r="AI49" s="41"/>
    </row>
    <row r="50" spans="2:35" ht="15" customHeight="1">
      <c r="B50" s="341"/>
      <c r="C50" s="342"/>
      <c r="D50" s="342"/>
      <c r="E50" s="342"/>
      <c r="F50" s="342"/>
      <c r="G50" s="342"/>
      <c r="H50" s="342"/>
      <c r="I50" s="343"/>
      <c r="J50" s="47"/>
      <c r="K50" s="47"/>
      <c r="O50" s="41"/>
      <c r="P50" s="41"/>
      <c r="Q50" s="41"/>
      <c r="R50" s="41"/>
      <c r="S50" s="41"/>
      <c r="T50" s="41"/>
      <c r="U50" s="41"/>
      <c r="V50" s="41"/>
      <c r="W50" s="41"/>
      <c r="X50" s="41"/>
      <c r="Y50" s="41"/>
      <c r="Z50" s="41"/>
      <c r="AA50" s="41"/>
      <c r="AB50" s="41"/>
      <c r="AC50" s="41"/>
      <c r="AD50" s="41"/>
      <c r="AE50" s="41"/>
      <c r="AF50" s="41"/>
      <c r="AG50" s="41"/>
      <c r="AH50" s="41"/>
      <c r="AI50" s="41"/>
    </row>
    <row r="51" spans="2:35" ht="15" customHeight="1">
      <c r="B51" s="341"/>
      <c r="C51" s="342"/>
      <c r="D51" s="342"/>
      <c r="E51" s="342"/>
      <c r="F51" s="342"/>
      <c r="G51" s="342"/>
      <c r="H51" s="342"/>
      <c r="I51" s="343"/>
      <c r="J51" s="47"/>
      <c r="K51" s="47"/>
      <c r="R51" s="74" t="s">
        <v>580</v>
      </c>
      <c r="S51" s="68"/>
      <c r="T51" s="68"/>
      <c r="U51" s="68"/>
      <c r="V51" s="68"/>
      <c r="W51" s="68"/>
      <c r="X51" s="68"/>
      <c r="Y51" s="68"/>
      <c r="Z51" s="68"/>
      <c r="AA51" s="68"/>
      <c r="AB51" s="68"/>
      <c r="AC51" s="68"/>
      <c r="AD51" s="68"/>
      <c r="AE51" s="68"/>
      <c r="AF51" s="68"/>
      <c r="AG51" s="78"/>
    </row>
    <row r="52" spans="2:35" ht="15" customHeight="1">
      <c r="B52" s="341"/>
      <c r="C52" s="342"/>
      <c r="D52" s="342"/>
      <c r="E52" s="342"/>
      <c r="F52" s="342"/>
      <c r="G52" s="342"/>
      <c r="H52" s="342"/>
      <c r="I52" s="343"/>
      <c r="J52" s="47"/>
      <c r="K52" s="47"/>
      <c r="R52" s="75" t="s">
        <v>511</v>
      </c>
      <c r="S52" s="1"/>
      <c r="T52" s="1"/>
      <c r="U52" s="1"/>
      <c r="V52" s="1"/>
      <c r="W52" s="1"/>
      <c r="X52" s="1"/>
      <c r="Y52" s="1"/>
      <c r="Z52" s="1"/>
      <c r="AA52" s="1"/>
      <c r="AB52" s="1"/>
      <c r="AC52" s="1"/>
      <c r="AD52" s="1"/>
      <c r="AE52" s="1"/>
      <c r="AF52" s="1"/>
      <c r="AG52" s="79"/>
    </row>
    <row r="53" spans="2:35" ht="15" customHeight="1">
      <c r="B53" s="344"/>
      <c r="C53" s="345"/>
      <c r="D53" s="345"/>
      <c r="E53" s="345"/>
      <c r="F53" s="345"/>
      <c r="G53" s="345"/>
      <c r="H53" s="345"/>
      <c r="I53" s="346"/>
      <c r="J53" s="47"/>
      <c r="K53" s="47"/>
      <c r="L53" s="41"/>
      <c r="M53" s="41"/>
      <c r="N53" s="41"/>
      <c r="O53" s="41"/>
      <c r="P53" s="41"/>
      <c r="Q53" s="41"/>
      <c r="R53" s="76" t="s">
        <v>140</v>
      </c>
      <c r="S53" s="70"/>
      <c r="T53" s="70"/>
      <c r="U53" s="70"/>
      <c r="V53" s="70"/>
      <c r="W53" s="70"/>
      <c r="X53" s="70"/>
      <c r="Y53" s="70"/>
      <c r="Z53" s="70"/>
      <c r="AA53" s="70"/>
      <c r="AB53" s="70"/>
      <c r="AC53" s="70"/>
      <c r="AD53" s="70"/>
      <c r="AE53" s="70"/>
      <c r="AF53" s="70"/>
      <c r="AG53" s="80"/>
    </row>
    <row r="54" spans="2:35" s="41" customFormat="1" ht="15" customHeight="1">
      <c r="B54" t="s">
        <v>619</v>
      </c>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row>
    <row r="55" spans="2:35" s="41" customFormat="1" ht="15" customHeight="1">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row>
  </sheetData>
  <sheetProtection password="E798" sheet="1" formatCells="0" formatColumns="0" formatRows="0"/>
  <mergeCells count="15">
    <mergeCell ref="C2:I2"/>
    <mergeCell ref="J2:AI2"/>
    <mergeCell ref="C6:AH6"/>
    <mergeCell ref="J9:M9"/>
    <mergeCell ref="O9:R9"/>
    <mergeCell ref="T9:W9"/>
    <mergeCell ref="Y9:AB9"/>
    <mergeCell ref="B47:I53"/>
    <mergeCell ref="J10:AB10"/>
    <mergeCell ref="J11:AB11"/>
    <mergeCell ref="B20:K20"/>
    <mergeCell ref="B46:I46"/>
    <mergeCell ref="O27:AH28"/>
    <mergeCell ref="O29:AH30"/>
    <mergeCell ref="P31:AH32"/>
  </mergeCells>
  <phoneticPr fontId="7"/>
  <printOptions horizontalCentered="1"/>
  <pageMargins left="0.59055118110236227" right="0.59055118110236227" top="0.39370078740157483" bottom="0.39370078740157483" header="0.51181102362204722" footer="0.51181102362204722"/>
  <pageSetup paperSize="9" orientation="portrait" blackAndWhite="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C000"/>
  </sheetPr>
  <dimension ref="A1:BF319"/>
  <sheetViews>
    <sheetView view="pageBreakPreview" topLeftCell="A175" zoomScale="60" zoomScaleNormal="100" workbookViewId="0">
      <selection activeCell="AR1" sqref="AR1:AR1048576"/>
    </sheetView>
  </sheetViews>
  <sheetFormatPr defaultRowHeight="13.5"/>
  <cols>
    <col min="1" max="32" width="2.25" style="84" customWidth="1"/>
    <col min="33" max="40" width="2.25" customWidth="1"/>
    <col min="41" max="41" width="8.625" customWidth="1"/>
    <col min="42" max="42" width="20.625" customWidth="1"/>
    <col min="43" max="43" width="8.625" customWidth="1"/>
    <col min="44" max="44" width="20.625" customWidth="1"/>
    <col min="45" max="45" width="9" customWidth="1"/>
    <col min="46" max="46" width="10.5" bestFit="1" customWidth="1"/>
    <col min="47" max="51" width="2.25" customWidth="1"/>
    <col min="52" max="52" width="10.625" customWidth="1"/>
    <col min="53" max="53" width="9" customWidth="1"/>
  </cols>
  <sheetData>
    <row r="1" spans="1:58" ht="12.95" customHeight="1">
      <c r="A1" s="85" t="s">
        <v>625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9" t="str">
        <f>AR2</f>
        <v>R8.4.1ver</v>
      </c>
      <c r="AO1" s="155" t="s">
        <v>139</v>
      </c>
      <c r="AP1" s="157" t="str">
        <f>AS117</f>
        <v>-</v>
      </c>
      <c r="AQ1" s="155"/>
      <c r="AR1" s="157"/>
      <c r="AS1" s="10" t="s">
        <v>436</v>
      </c>
      <c r="AT1" s="164" t="str">
        <f>'定期検査報告書 （別紙）'!AP4</f>
        <v/>
      </c>
      <c r="AZ1" s="169" t="s">
        <v>102</v>
      </c>
    </row>
    <row r="2" spans="1:58" ht="12.95" customHeight="1">
      <c r="A2" s="448" t="s">
        <v>203</v>
      </c>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c r="AO2" s="156" t="s">
        <v>444</v>
      </c>
      <c r="AR2" s="161" t="s">
        <v>677</v>
      </c>
      <c r="AT2" s="165" t="str">
        <f>'定期検査報告書 （別紙）'!AP17</f>
        <v/>
      </c>
    </row>
    <row r="3" spans="1:58">
      <c r="A3" s="394" t="s">
        <v>205</v>
      </c>
      <c r="B3" s="394"/>
      <c r="C3" s="394"/>
      <c r="D3" s="394"/>
      <c r="E3" s="394"/>
      <c r="F3" s="394"/>
      <c r="G3" s="394"/>
      <c r="H3" s="394"/>
      <c r="I3" s="394"/>
      <c r="J3" s="394"/>
      <c r="K3" s="394"/>
      <c r="L3" s="394"/>
      <c r="M3" s="394"/>
      <c r="N3" s="394"/>
      <c r="O3" s="394"/>
      <c r="P3" s="394"/>
      <c r="Q3" s="394"/>
      <c r="R3" s="394"/>
      <c r="S3" s="394"/>
      <c r="T3" s="394"/>
      <c r="U3" s="394"/>
      <c r="V3" s="394"/>
      <c r="W3" s="394"/>
      <c r="X3" s="394"/>
      <c r="Y3" s="394"/>
      <c r="Z3" s="394"/>
      <c r="AA3" s="394"/>
      <c r="AB3" s="394"/>
      <c r="AC3" s="394"/>
      <c r="AD3" s="394"/>
      <c r="AE3" s="394"/>
      <c r="AF3" s="394"/>
      <c r="AG3" s="394"/>
      <c r="AH3" s="394"/>
      <c r="AI3" s="394"/>
      <c r="AJ3" s="394"/>
      <c r="AK3" s="394"/>
      <c r="AL3" s="394"/>
      <c r="AM3" s="394"/>
      <c r="AO3" s="361" t="str">
        <f>IF(AS5&gt;0,"不適切な項目があります。
↓以下のNG項目をご確認ください。","")</f>
        <v>不適切な項目があります。
↓以下のNG項目をご確認ください。</v>
      </c>
      <c r="AP3" s="362"/>
      <c r="AQ3" s="362"/>
      <c r="AR3" s="363"/>
      <c r="AT3" s="166" t="str">
        <f>'定期検査報告書 （別紙）'!AP32</f>
        <v/>
      </c>
    </row>
    <row r="4" spans="1:58" ht="17.25">
      <c r="A4" s="394" t="s">
        <v>98</v>
      </c>
      <c r="B4" s="394"/>
      <c r="C4" s="394"/>
      <c r="D4" s="394"/>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4"/>
      <c r="AL4" s="394"/>
      <c r="AM4" s="394"/>
      <c r="AO4" s="364"/>
      <c r="AP4" s="365"/>
      <c r="AQ4" s="365"/>
      <c r="AR4" s="366"/>
      <c r="AS4" s="162" t="s">
        <v>445</v>
      </c>
      <c r="AT4" s="167"/>
    </row>
    <row r="5" spans="1:58" ht="27.75" customHeight="1">
      <c r="A5" s="449" t="s">
        <v>426</v>
      </c>
      <c r="B5" s="449"/>
      <c r="C5" s="449"/>
      <c r="D5" s="449"/>
      <c r="E5" s="449"/>
      <c r="F5" s="449"/>
      <c r="G5" s="449"/>
      <c r="H5" s="449"/>
      <c r="I5" s="449"/>
      <c r="J5" s="449"/>
      <c r="K5" s="449"/>
      <c r="L5" s="449"/>
      <c r="M5" s="449"/>
      <c r="N5" s="449"/>
      <c r="O5" s="449"/>
      <c r="P5" s="449"/>
      <c r="Q5" s="449"/>
      <c r="R5" s="449"/>
      <c r="S5" s="449"/>
      <c r="T5" s="449"/>
      <c r="U5" s="449"/>
      <c r="V5" s="449"/>
      <c r="W5" s="449"/>
      <c r="X5" s="449"/>
      <c r="Y5" s="449"/>
      <c r="Z5" s="449"/>
      <c r="AA5" s="449"/>
      <c r="AB5" s="449"/>
      <c r="AC5" s="449"/>
      <c r="AD5" s="449"/>
      <c r="AE5" s="449"/>
      <c r="AF5" s="449"/>
      <c r="AG5" s="449"/>
      <c r="AH5" s="449"/>
      <c r="AI5" s="449"/>
      <c r="AJ5" s="449"/>
      <c r="AK5" s="449"/>
      <c r="AL5" s="449"/>
      <c r="AM5" s="449"/>
      <c r="AO5" s="367"/>
      <c r="AP5" s="368"/>
      <c r="AQ5" s="368"/>
      <c r="AR5" s="369"/>
      <c r="AS5" s="10">
        <f>COUNTIF($AO$9:$AO$152,"NG")</f>
        <v>33</v>
      </c>
    </row>
    <row r="6" spans="1:58" ht="12.95" customHeight="1">
      <c r="A6" s="395" t="s">
        <v>496</v>
      </c>
      <c r="B6" s="395"/>
      <c r="C6" s="395"/>
      <c r="D6" s="395"/>
      <c r="E6" s="395"/>
      <c r="F6" s="395"/>
      <c r="G6" s="395"/>
      <c r="H6" s="395"/>
      <c r="I6" s="395"/>
      <c r="J6" s="395"/>
      <c r="K6" s="395"/>
      <c r="L6" s="395"/>
      <c r="M6" s="395"/>
      <c r="N6" s="395"/>
      <c r="O6" s="395"/>
      <c r="P6" s="395"/>
      <c r="Q6" s="395"/>
      <c r="R6" s="395"/>
      <c r="S6" s="395"/>
      <c r="T6" s="395"/>
      <c r="U6" s="395"/>
      <c r="V6" s="395"/>
      <c r="W6" s="395"/>
      <c r="X6" s="395"/>
      <c r="Y6" s="395"/>
      <c r="Z6" s="395"/>
      <c r="AA6" s="395"/>
      <c r="AB6" s="395"/>
      <c r="AC6" s="395"/>
      <c r="AD6" s="395"/>
      <c r="AE6" s="395"/>
      <c r="AF6" s="395"/>
      <c r="AG6" s="395"/>
      <c r="AH6" s="395"/>
      <c r="AI6" s="395"/>
      <c r="AJ6" s="395"/>
      <c r="AK6" s="395"/>
      <c r="AL6" s="395"/>
      <c r="AM6" s="395"/>
      <c r="AZ6" t="s">
        <v>446</v>
      </c>
      <c r="BE6" t="s">
        <v>482</v>
      </c>
      <c r="BF6" t="s">
        <v>155</v>
      </c>
    </row>
    <row r="7" spans="1:58" ht="12.95" customHeight="1">
      <c r="A7" s="89"/>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391" t="s">
        <v>461</v>
      </c>
      <c r="AD7" s="391"/>
      <c r="AE7" s="392"/>
      <c r="AF7" s="392"/>
      <c r="AG7" s="89" t="s">
        <v>127</v>
      </c>
      <c r="AH7" s="393"/>
      <c r="AI7" s="393"/>
      <c r="AJ7" s="89" t="s">
        <v>126</v>
      </c>
      <c r="AK7" s="393"/>
      <c r="AL7" s="393"/>
      <c r="AM7" s="89" t="s">
        <v>125</v>
      </c>
      <c r="AV7" s="168"/>
      <c r="AZ7" t="s">
        <v>447</v>
      </c>
      <c r="BE7" t="s">
        <v>423</v>
      </c>
      <c r="BF7" t="s">
        <v>570</v>
      </c>
    </row>
    <row r="8" spans="1:58" ht="12.95" customHeight="1">
      <c r="A8" s="90"/>
      <c r="B8" s="90"/>
      <c r="C8" s="90"/>
      <c r="D8" s="90"/>
      <c r="E8" s="90"/>
      <c r="F8" s="90"/>
      <c r="G8" s="90"/>
      <c r="H8" s="90"/>
      <c r="I8" s="90"/>
      <c r="J8" s="90"/>
      <c r="K8" s="90"/>
      <c r="L8" s="90"/>
      <c r="M8" s="90"/>
      <c r="N8" s="90"/>
      <c r="O8" s="90"/>
      <c r="P8" s="90"/>
      <c r="Q8" s="90"/>
      <c r="R8" s="90"/>
      <c r="S8" s="90"/>
      <c r="T8" s="90"/>
      <c r="U8" s="90"/>
      <c r="V8" s="90"/>
      <c r="W8" s="90"/>
      <c r="X8" s="144"/>
      <c r="Y8" s="370"/>
      <c r="Z8" s="370"/>
      <c r="AA8" s="370"/>
      <c r="AB8" s="370"/>
      <c r="AC8" s="370"/>
      <c r="AD8" s="370"/>
      <c r="AE8" s="370"/>
      <c r="AF8" s="370"/>
      <c r="AG8" s="370"/>
      <c r="AH8" s="370"/>
      <c r="AI8" s="370"/>
      <c r="AJ8" s="370"/>
      <c r="AK8" s="370"/>
      <c r="AL8" s="370"/>
      <c r="AM8" s="90"/>
      <c r="AZ8" t="s">
        <v>341</v>
      </c>
      <c r="BE8" t="s">
        <v>588</v>
      </c>
      <c r="BF8" t="s">
        <v>319</v>
      </c>
    </row>
    <row r="9" spans="1:58" ht="12.95" customHeight="1">
      <c r="A9" s="90"/>
      <c r="B9" s="90"/>
      <c r="C9" s="90"/>
      <c r="D9" s="90"/>
      <c r="E9" s="90"/>
      <c r="F9" s="90"/>
      <c r="G9" s="90"/>
      <c r="H9" s="90"/>
      <c r="I9" s="90"/>
      <c r="J9" s="90"/>
      <c r="K9" s="90"/>
      <c r="L9" s="90"/>
      <c r="M9" s="90"/>
      <c r="N9" s="90"/>
      <c r="O9" s="90"/>
      <c r="P9" s="90"/>
      <c r="Q9" s="90"/>
      <c r="R9" s="90"/>
      <c r="S9" s="90"/>
      <c r="T9" s="90"/>
      <c r="U9" s="90"/>
      <c r="V9" s="90"/>
      <c r="W9" s="90"/>
      <c r="X9" s="144"/>
      <c r="Y9" s="370"/>
      <c r="Z9" s="370"/>
      <c r="AA9" s="370"/>
      <c r="AB9" s="370"/>
      <c r="AC9" s="370"/>
      <c r="AD9" s="370"/>
      <c r="AE9" s="370"/>
      <c r="AF9" s="370"/>
      <c r="AG9" s="370"/>
      <c r="AH9" s="370"/>
      <c r="AI9" s="370"/>
      <c r="AJ9" s="370"/>
      <c r="AK9" s="370"/>
      <c r="AL9" s="370"/>
      <c r="AM9" s="90"/>
      <c r="AV9" s="442"/>
      <c r="AW9" s="443"/>
      <c r="AZ9" t="s">
        <v>448</v>
      </c>
      <c r="BE9" t="s">
        <v>170</v>
      </c>
      <c r="BF9" t="s">
        <v>569</v>
      </c>
    </row>
    <row r="10" spans="1:58" ht="18" customHeight="1">
      <c r="A10" s="91"/>
      <c r="B10" s="97"/>
      <c r="C10" s="97"/>
      <c r="D10" s="97"/>
      <c r="E10" s="97"/>
      <c r="F10" s="97"/>
      <c r="G10" s="97"/>
      <c r="H10" s="97"/>
      <c r="I10" s="97"/>
      <c r="J10" s="97"/>
      <c r="K10" s="97"/>
      <c r="L10" s="97"/>
      <c r="M10" s="97"/>
      <c r="N10" s="97"/>
      <c r="O10" s="97"/>
      <c r="P10" s="97"/>
      <c r="Q10" s="97"/>
      <c r="R10" s="85"/>
      <c r="S10" s="85"/>
      <c r="T10" s="444" t="s">
        <v>458</v>
      </c>
      <c r="U10" s="444"/>
      <c r="V10" s="444"/>
      <c r="W10" s="444"/>
      <c r="X10" s="444"/>
      <c r="Y10" s="444"/>
      <c r="Z10" s="445"/>
      <c r="AA10" s="445"/>
      <c r="AB10" s="445"/>
      <c r="AC10" s="445"/>
      <c r="AD10" s="445"/>
      <c r="AE10" s="445"/>
      <c r="AF10" s="445"/>
      <c r="AG10" s="445"/>
      <c r="AH10" s="445"/>
      <c r="AI10" s="445"/>
      <c r="AJ10" s="445"/>
      <c r="AK10" s="445"/>
      <c r="AL10" s="445"/>
      <c r="AM10" s="87"/>
      <c r="AO10" t="str">
        <f>IF(Z10="","NG","OK")</f>
        <v>NG</v>
      </c>
      <c r="AP10" s="371" t="str">
        <f>IF(AO10="NG","報告者の会社名のみではなく姓名まで入力してください。所有者と管理者が別な場合の報告者は管理者です。","")</f>
        <v>報告者の会社名のみではなく姓名まで入力してください。所有者と管理者が別な場合の報告者は管理者です。</v>
      </c>
      <c r="AQ10" s="371"/>
      <c r="AR10" s="371"/>
      <c r="AS10" s="371"/>
      <c r="AZ10" t="s">
        <v>265</v>
      </c>
      <c r="BE10" t="s">
        <v>529</v>
      </c>
      <c r="BF10" t="s">
        <v>273</v>
      </c>
    </row>
    <row r="11" spans="1:58" ht="18" customHeight="1">
      <c r="A11" s="92"/>
      <c r="B11" s="92"/>
      <c r="C11" s="92"/>
      <c r="D11" s="92"/>
      <c r="E11" s="92"/>
      <c r="F11" s="92"/>
      <c r="G11" s="92"/>
      <c r="H11" s="119"/>
      <c r="I11" s="92"/>
      <c r="J11" s="123"/>
      <c r="K11" s="92"/>
      <c r="L11" s="92"/>
      <c r="M11" s="92"/>
      <c r="N11" s="92"/>
      <c r="O11" s="92"/>
      <c r="P11" s="92"/>
      <c r="Q11" s="92"/>
      <c r="R11" s="92"/>
      <c r="S11" s="92"/>
      <c r="T11" s="446" t="s">
        <v>159</v>
      </c>
      <c r="U11" s="446"/>
      <c r="V11" s="446"/>
      <c r="W11" s="446"/>
      <c r="X11" s="446"/>
      <c r="Y11" s="446"/>
      <c r="Z11" s="447">
        <f>K88</f>
        <v>0</v>
      </c>
      <c r="AA11" s="447"/>
      <c r="AB11" s="447"/>
      <c r="AC11" s="447"/>
      <c r="AD11" s="447"/>
      <c r="AE11" s="447"/>
      <c r="AF11" s="447"/>
      <c r="AG11" s="447"/>
      <c r="AH11" s="447"/>
      <c r="AI11" s="447"/>
      <c r="AJ11" s="447"/>
      <c r="AK11" s="447"/>
      <c r="AL11" s="447"/>
      <c r="AM11" s="153"/>
      <c r="AP11" s="371"/>
      <c r="AQ11" s="371"/>
      <c r="AR11" s="371"/>
      <c r="AS11" s="371"/>
      <c r="AZ11" t="s">
        <v>450</v>
      </c>
      <c r="BE11" t="s">
        <v>486</v>
      </c>
      <c r="BF11" t="s">
        <v>532</v>
      </c>
    </row>
    <row r="12" spans="1:58" ht="12.95" customHeight="1">
      <c r="A12" s="90" t="s">
        <v>74</v>
      </c>
      <c r="B12" s="90"/>
      <c r="C12" s="90"/>
      <c r="D12" s="90"/>
      <c r="E12" s="90"/>
      <c r="F12" s="90"/>
      <c r="G12" s="90"/>
      <c r="H12" s="90"/>
      <c r="I12" s="89"/>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Z12" t="s">
        <v>451</v>
      </c>
      <c r="BE12" t="s">
        <v>470</v>
      </c>
      <c r="BF12" t="s">
        <v>21</v>
      </c>
    </row>
    <row r="13" spans="1:58" ht="12.95" customHeight="1">
      <c r="A13" s="90"/>
      <c r="B13" s="85" t="s">
        <v>80</v>
      </c>
      <c r="C13" s="85"/>
      <c r="D13" s="85"/>
      <c r="E13" s="85"/>
      <c r="F13" s="85"/>
      <c r="G13" s="85"/>
      <c r="H13" s="85"/>
      <c r="I13" s="85"/>
      <c r="J13" s="426"/>
      <c r="K13" s="426"/>
      <c r="L13" s="426"/>
      <c r="M13" s="426"/>
      <c r="N13" s="426"/>
      <c r="O13" s="426"/>
      <c r="P13" s="426"/>
      <c r="Q13" s="426"/>
      <c r="R13" s="426"/>
      <c r="S13" s="426"/>
      <c r="T13" s="426"/>
      <c r="U13" s="426"/>
      <c r="V13" s="426"/>
      <c r="W13" s="426"/>
      <c r="X13" s="426"/>
      <c r="Y13" s="426"/>
      <c r="Z13" s="426"/>
      <c r="AA13" s="426"/>
      <c r="AB13" s="426"/>
      <c r="AC13" s="426"/>
      <c r="AD13" s="426"/>
      <c r="AE13" s="426"/>
      <c r="AF13" s="426"/>
      <c r="AG13" s="426"/>
      <c r="AH13" s="426"/>
      <c r="AI13" s="426"/>
      <c r="AJ13" s="426"/>
      <c r="AK13" s="426"/>
      <c r="AL13" s="426"/>
      <c r="AM13" s="426"/>
      <c r="AZ13" t="s">
        <v>452</v>
      </c>
      <c r="BE13" t="s">
        <v>72</v>
      </c>
      <c r="BF13" t="s">
        <v>189</v>
      </c>
    </row>
    <row r="14" spans="1:58" ht="12.95" customHeight="1">
      <c r="A14" s="90"/>
      <c r="B14" s="85" t="s">
        <v>110</v>
      </c>
      <c r="C14" s="85"/>
      <c r="D14" s="85"/>
      <c r="E14" s="85"/>
      <c r="F14" s="85"/>
      <c r="G14" s="85"/>
      <c r="H14" s="85"/>
      <c r="I14" s="85"/>
      <c r="J14" s="426"/>
      <c r="K14" s="426"/>
      <c r="L14" s="426"/>
      <c r="M14" s="426"/>
      <c r="N14" s="426"/>
      <c r="O14" s="426"/>
      <c r="P14" s="426"/>
      <c r="Q14" s="426"/>
      <c r="R14" s="426"/>
      <c r="S14" s="426"/>
      <c r="T14" s="426"/>
      <c r="U14" s="426"/>
      <c r="V14" s="426"/>
      <c r="W14" s="426"/>
      <c r="X14" s="426"/>
      <c r="Y14" s="426"/>
      <c r="Z14" s="426"/>
      <c r="AA14" s="426"/>
      <c r="AB14" s="426"/>
      <c r="AC14" s="426"/>
      <c r="AD14" s="426"/>
      <c r="AE14" s="426"/>
      <c r="AF14" s="426"/>
      <c r="AG14" s="426"/>
      <c r="AH14" s="426"/>
      <c r="AI14" s="426"/>
      <c r="AJ14" s="426"/>
      <c r="AK14" s="426"/>
      <c r="AL14" s="426"/>
      <c r="AM14" s="426"/>
      <c r="AO14" t="str">
        <f>IF(J14="","NG","OK")</f>
        <v>NG</v>
      </c>
      <c r="AP14" s="46" t="str">
        <f>IF(AO14="NG","所有者の会社名のみではなく姓名まで入力してください。","")</f>
        <v>所有者の会社名のみではなく姓名まで入力してください。</v>
      </c>
      <c r="AQ14" s="160"/>
      <c r="AR14" s="160"/>
      <c r="AZ14" t="s">
        <v>453</v>
      </c>
      <c r="BE14" t="s">
        <v>281</v>
      </c>
      <c r="BF14" t="s">
        <v>568</v>
      </c>
    </row>
    <row r="15" spans="1:58" ht="12.95" customHeight="1">
      <c r="A15" s="90"/>
      <c r="B15" s="85" t="s">
        <v>71</v>
      </c>
      <c r="C15" s="85"/>
      <c r="D15" s="85"/>
      <c r="E15" s="85"/>
      <c r="F15" s="85"/>
      <c r="G15" s="85"/>
      <c r="H15" s="85"/>
      <c r="I15" s="85"/>
      <c r="J15" s="440"/>
      <c r="K15" s="440"/>
      <c r="L15" s="440"/>
      <c r="M15" s="440"/>
      <c r="N15" s="440"/>
      <c r="O15" s="440"/>
      <c r="P15" s="440"/>
      <c r="Q15" s="440"/>
      <c r="R15" s="440"/>
      <c r="S15" s="440"/>
      <c r="T15" s="440"/>
      <c r="U15" s="440"/>
      <c r="V15" s="440"/>
      <c r="W15" s="440"/>
      <c r="X15" s="440"/>
      <c r="Y15" s="440"/>
      <c r="Z15" s="440"/>
      <c r="AA15" s="440"/>
      <c r="AB15" s="440"/>
      <c r="AC15" s="440"/>
      <c r="AD15" s="440"/>
      <c r="AE15" s="440"/>
      <c r="AF15" s="440"/>
      <c r="AG15" s="440"/>
      <c r="AH15" s="440"/>
      <c r="AI15" s="440"/>
      <c r="AJ15" s="440"/>
      <c r="AK15" s="440"/>
      <c r="AL15" s="440"/>
      <c r="AM15" s="440"/>
      <c r="AO15" t="str">
        <f>IF(J15="","NG","OK")</f>
        <v>NG</v>
      </c>
      <c r="AP15" s="46" t="str">
        <f>IF(AO15="NG","所有者の郵便番号を入力してください。","")</f>
        <v>所有者の郵便番号を入力してください。</v>
      </c>
      <c r="AQ15" s="160"/>
      <c r="AR15" s="160"/>
      <c r="AZ15" t="s">
        <v>449</v>
      </c>
      <c r="BE15" t="s">
        <v>521</v>
      </c>
      <c r="BF15" t="s">
        <v>321</v>
      </c>
    </row>
    <row r="16" spans="1:58" ht="12.95" customHeight="1">
      <c r="A16" s="90"/>
      <c r="B16" s="85" t="s">
        <v>79</v>
      </c>
      <c r="C16" s="85"/>
      <c r="D16" s="85"/>
      <c r="E16" s="85"/>
      <c r="F16" s="85"/>
      <c r="G16" s="85"/>
      <c r="H16" s="85"/>
      <c r="I16" s="85"/>
      <c r="J16" s="426"/>
      <c r="K16" s="426"/>
      <c r="L16" s="426"/>
      <c r="M16" s="426"/>
      <c r="N16" s="426"/>
      <c r="O16" s="426"/>
      <c r="P16" s="426"/>
      <c r="Q16" s="426"/>
      <c r="R16" s="426"/>
      <c r="S16" s="426"/>
      <c r="T16" s="426"/>
      <c r="U16" s="426"/>
      <c r="V16" s="426"/>
      <c r="W16" s="426"/>
      <c r="X16" s="426"/>
      <c r="Y16" s="426"/>
      <c r="Z16" s="426"/>
      <c r="AA16" s="426"/>
      <c r="AB16" s="426"/>
      <c r="AC16" s="426"/>
      <c r="AD16" s="426"/>
      <c r="AE16" s="426"/>
      <c r="AF16" s="426"/>
      <c r="AG16" s="426"/>
      <c r="AH16" s="426"/>
      <c r="AI16" s="426"/>
      <c r="AJ16" s="426"/>
      <c r="AK16" s="426"/>
      <c r="AL16" s="426"/>
      <c r="AM16" s="426"/>
      <c r="AO16" t="str">
        <f>IF(J16="","NG","OK")</f>
        <v>NG</v>
      </c>
      <c r="AP16" s="46" t="str">
        <f>IF(AO16="NG","所有者の住所を入力してください。","")</f>
        <v>所有者の住所を入力してください。</v>
      </c>
      <c r="AQ16" s="160"/>
      <c r="AR16" s="160"/>
      <c r="AZ16" t="s">
        <v>398</v>
      </c>
      <c r="BE16" t="s">
        <v>305</v>
      </c>
      <c r="BF16" t="s">
        <v>567</v>
      </c>
    </row>
    <row r="17" spans="1:58" ht="12.95" customHeight="1">
      <c r="A17" s="93"/>
      <c r="B17" s="97" t="s">
        <v>34</v>
      </c>
      <c r="C17" s="97"/>
      <c r="D17" s="97"/>
      <c r="E17" s="97"/>
      <c r="F17" s="97"/>
      <c r="G17" s="97"/>
      <c r="H17" s="97"/>
      <c r="I17" s="97"/>
      <c r="J17" s="439"/>
      <c r="K17" s="439"/>
      <c r="L17" s="439"/>
      <c r="M17" s="439"/>
      <c r="N17" s="439"/>
      <c r="O17" s="439"/>
      <c r="P17" s="439"/>
      <c r="Q17" s="439"/>
      <c r="R17" s="439"/>
      <c r="S17" s="439"/>
      <c r="T17" s="439"/>
      <c r="U17" s="439"/>
      <c r="V17" s="439"/>
      <c r="W17" s="439"/>
      <c r="X17" s="439"/>
      <c r="Y17" s="439"/>
      <c r="Z17" s="439"/>
      <c r="AA17" s="439"/>
      <c r="AB17" s="439"/>
      <c r="AC17" s="439"/>
      <c r="AD17" s="439"/>
      <c r="AE17" s="439"/>
      <c r="AF17" s="439"/>
      <c r="AG17" s="439"/>
      <c r="AH17" s="439"/>
      <c r="AI17" s="439"/>
      <c r="AJ17" s="439"/>
      <c r="AK17" s="439"/>
      <c r="AL17" s="439"/>
      <c r="AM17" s="439"/>
      <c r="AO17" t="str">
        <f>IF(J17="","NG","OK")</f>
        <v>NG</v>
      </c>
      <c r="AP17" s="46" t="str">
        <f>IF(AO17="NG","所有者の電話番号を入力してください。","")</f>
        <v>所有者の電話番号を入力してください。</v>
      </c>
      <c r="AQ17" s="160"/>
      <c r="AR17" s="160"/>
      <c r="AZ17" t="s">
        <v>454</v>
      </c>
      <c r="BE17" t="s">
        <v>587</v>
      </c>
      <c r="BF17" t="s">
        <v>167</v>
      </c>
    </row>
    <row r="18" spans="1:58" ht="12.95" customHeight="1">
      <c r="A18" s="90" t="s">
        <v>18</v>
      </c>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Q18" s="160"/>
      <c r="AR18" s="160"/>
      <c r="AZ18" t="s">
        <v>283</v>
      </c>
      <c r="BE18" t="s">
        <v>586</v>
      </c>
      <c r="BF18" t="s">
        <v>536</v>
      </c>
    </row>
    <row r="19" spans="1:58" ht="12.95" customHeight="1">
      <c r="A19" s="90"/>
      <c r="B19" s="85" t="s">
        <v>80</v>
      </c>
      <c r="C19" s="85"/>
      <c r="D19" s="85"/>
      <c r="E19" s="85"/>
      <c r="F19" s="85"/>
      <c r="G19" s="85"/>
      <c r="H19" s="85"/>
      <c r="I19" s="85"/>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6"/>
      <c r="AM19" s="426"/>
      <c r="AQ19" s="160"/>
      <c r="AR19" s="160"/>
      <c r="AZ19" t="s">
        <v>455</v>
      </c>
      <c r="BE19" t="s">
        <v>585</v>
      </c>
      <c r="BF19" t="s">
        <v>266</v>
      </c>
    </row>
    <row r="20" spans="1:58" ht="12.95" customHeight="1">
      <c r="A20" s="90"/>
      <c r="B20" s="85" t="s">
        <v>110</v>
      </c>
      <c r="C20" s="85"/>
      <c r="D20" s="85"/>
      <c r="E20" s="85"/>
      <c r="F20" s="85"/>
      <c r="G20" s="85"/>
      <c r="H20" s="85"/>
      <c r="I20" s="85"/>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6"/>
      <c r="AK20" s="426"/>
      <c r="AL20" s="426"/>
      <c r="AM20" s="426"/>
      <c r="AO20" t="str">
        <f>IF(J20="","NG","OK")</f>
        <v>NG</v>
      </c>
      <c r="AP20" s="46" t="str">
        <f>IF(AO20="NG","管理者の会社名のみではなく姓名まで入力してください。","")</f>
        <v>管理者の会社名のみではなく姓名まで入力してください。</v>
      </c>
      <c r="AQ20" s="160"/>
      <c r="AR20" s="160"/>
      <c r="AZ20" t="s">
        <v>456</v>
      </c>
      <c r="BE20" t="s">
        <v>584</v>
      </c>
      <c r="BF20" t="s">
        <v>566</v>
      </c>
    </row>
    <row r="21" spans="1:58" ht="12.95" customHeight="1">
      <c r="A21" s="90"/>
      <c r="B21" s="85" t="s">
        <v>71</v>
      </c>
      <c r="C21" s="85"/>
      <c r="D21" s="85"/>
      <c r="E21" s="85"/>
      <c r="F21" s="85"/>
      <c r="G21" s="85"/>
      <c r="H21" s="85"/>
      <c r="I21" s="85"/>
      <c r="J21" s="440"/>
      <c r="K21" s="440"/>
      <c r="L21" s="440"/>
      <c r="M21" s="440"/>
      <c r="N21" s="440"/>
      <c r="O21" s="440"/>
      <c r="P21" s="440"/>
      <c r="Q21" s="440"/>
      <c r="R21" s="440"/>
      <c r="S21" s="440"/>
      <c r="T21" s="440"/>
      <c r="U21" s="440"/>
      <c r="V21" s="440"/>
      <c r="W21" s="440"/>
      <c r="X21" s="440"/>
      <c r="Y21" s="440"/>
      <c r="Z21" s="440"/>
      <c r="AA21" s="440"/>
      <c r="AB21" s="440"/>
      <c r="AC21" s="440"/>
      <c r="AD21" s="440"/>
      <c r="AE21" s="440"/>
      <c r="AF21" s="440"/>
      <c r="AG21" s="440"/>
      <c r="AH21" s="440"/>
      <c r="AI21" s="440"/>
      <c r="AJ21" s="440"/>
      <c r="AK21" s="440"/>
      <c r="AL21" s="440"/>
      <c r="AM21" s="440"/>
      <c r="AO21" t="str">
        <f>IF(J21="","NG","OK")</f>
        <v>NG</v>
      </c>
      <c r="AP21" s="46" t="str">
        <f>IF(AO21="NG","管理者の郵便番号を入力してください。","")</f>
        <v>管理者の郵便番号を入力してください。</v>
      </c>
      <c r="AQ21" s="160"/>
      <c r="AR21" s="160"/>
      <c r="AZ21" t="s">
        <v>285</v>
      </c>
      <c r="BE21" t="s">
        <v>583</v>
      </c>
      <c r="BF21" t="s">
        <v>124</v>
      </c>
    </row>
    <row r="22" spans="1:58" ht="12.95" customHeight="1">
      <c r="A22" s="90"/>
      <c r="B22" s="85" t="s">
        <v>79</v>
      </c>
      <c r="C22" s="85"/>
      <c r="D22" s="85"/>
      <c r="E22" s="85"/>
      <c r="F22" s="85"/>
      <c r="G22" s="85"/>
      <c r="H22" s="85"/>
      <c r="I22" s="85"/>
      <c r="J22" s="426"/>
      <c r="K22" s="426"/>
      <c r="L22" s="426"/>
      <c r="M22" s="426"/>
      <c r="N22" s="426"/>
      <c r="O22" s="426"/>
      <c r="P22" s="426"/>
      <c r="Q22" s="426"/>
      <c r="R22" s="426"/>
      <c r="S22" s="426"/>
      <c r="T22" s="426"/>
      <c r="U22" s="426"/>
      <c r="V22" s="426"/>
      <c r="W22" s="426"/>
      <c r="X22" s="426"/>
      <c r="Y22" s="426"/>
      <c r="Z22" s="426"/>
      <c r="AA22" s="426"/>
      <c r="AB22" s="426"/>
      <c r="AC22" s="426"/>
      <c r="AD22" s="426"/>
      <c r="AE22" s="426"/>
      <c r="AF22" s="426"/>
      <c r="AG22" s="426"/>
      <c r="AH22" s="426"/>
      <c r="AI22" s="426"/>
      <c r="AJ22" s="426"/>
      <c r="AK22" s="426"/>
      <c r="AL22" s="426"/>
      <c r="AM22" s="426"/>
      <c r="AO22" t="str">
        <f>IF(J22="","NG","OK")</f>
        <v>NG</v>
      </c>
      <c r="AP22" s="46" t="str">
        <f>IF(AO22="NG","管理者の住所を入力してください。","")</f>
        <v>管理者の住所を入力してください。</v>
      </c>
      <c r="AQ22" s="160"/>
      <c r="AR22" s="160"/>
      <c r="AZ22" t="s">
        <v>439</v>
      </c>
      <c r="BE22" t="s">
        <v>483</v>
      </c>
      <c r="BF22" t="s">
        <v>257</v>
      </c>
    </row>
    <row r="23" spans="1:58" ht="12.95" customHeight="1">
      <c r="A23" s="93"/>
      <c r="B23" s="97" t="s">
        <v>34</v>
      </c>
      <c r="C23" s="97"/>
      <c r="D23" s="97"/>
      <c r="E23" s="97"/>
      <c r="F23" s="97"/>
      <c r="G23" s="97"/>
      <c r="H23" s="97"/>
      <c r="I23" s="97"/>
      <c r="J23" s="439"/>
      <c r="K23" s="439"/>
      <c r="L23" s="439"/>
      <c r="M23" s="439"/>
      <c r="N23" s="439"/>
      <c r="O23" s="439"/>
      <c r="P23" s="439"/>
      <c r="Q23" s="439"/>
      <c r="R23" s="439"/>
      <c r="S23" s="439"/>
      <c r="T23" s="439"/>
      <c r="U23" s="439"/>
      <c r="V23" s="439"/>
      <c r="W23" s="439"/>
      <c r="X23" s="439"/>
      <c r="Y23" s="439"/>
      <c r="Z23" s="439"/>
      <c r="AA23" s="439"/>
      <c r="AB23" s="439"/>
      <c r="AC23" s="439"/>
      <c r="AD23" s="439"/>
      <c r="AE23" s="439"/>
      <c r="AF23" s="439"/>
      <c r="AG23" s="439"/>
      <c r="AH23" s="439"/>
      <c r="AI23" s="439"/>
      <c r="AJ23" s="439"/>
      <c r="AK23" s="439"/>
      <c r="AL23" s="439"/>
      <c r="AM23" s="439"/>
      <c r="AO23" t="str">
        <f>IF(J23="","NG","OK")</f>
        <v>NG</v>
      </c>
      <c r="AP23" s="46" t="str">
        <f>IF(AO23="NG","管理者の電話番号を入力してください。","")</f>
        <v>管理者の電話番号を入力してください。</v>
      </c>
      <c r="AQ23" s="160"/>
      <c r="AR23" s="160"/>
      <c r="AZ23" t="s">
        <v>457</v>
      </c>
      <c r="BE23" t="s">
        <v>10</v>
      </c>
      <c r="BF23" t="s">
        <v>42</v>
      </c>
    </row>
    <row r="24" spans="1:58" ht="12.95" customHeight="1">
      <c r="A24" s="94" t="s">
        <v>45</v>
      </c>
      <c r="B24" s="94"/>
      <c r="C24" s="94"/>
      <c r="D24" s="94"/>
      <c r="E24" s="94"/>
      <c r="F24" s="94"/>
      <c r="G24" s="94"/>
      <c r="H24" s="94"/>
      <c r="I24" s="94"/>
      <c r="J24" s="94"/>
      <c r="K24" s="441"/>
      <c r="L24" s="441"/>
      <c r="M24" s="441"/>
      <c r="N24" s="441"/>
      <c r="O24" s="441"/>
      <c r="P24" s="441"/>
      <c r="Q24" s="441"/>
      <c r="R24" s="441"/>
      <c r="S24" s="441"/>
      <c r="T24" s="441"/>
      <c r="U24" s="441"/>
      <c r="V24" s="441"/>
      <c r="W24" s="441"/>
      <c r="X24" s="441"/>
      <c r="Y24" s="441"/>
      <c r="Z24" s="441"/>
      <c r="AA24" s="441"/>
      <c r="AB24" s="441"/>
      <c r="AC24" s="441"/>
      <c r="AD24" s="441"/>
      <c r="AE24" s="441"/>
      <c r="AF24" s="441"/>
      <c r="AG24" s="441"/>
      <c r="AH24" s="441"/>
      <c r="AI24" s="441"/>
      <c r="AJ24" s="441"/>
      <c r="AK24" s="441"/>
      <c r="AL24" s="441"/>
      <c r="AM24" s="441"/>
      <c r="BE24" t="s">
        <v>582</v>
      </c>
      <c r="BF24" t="s">
        <v>565</v>
      </c>
    </row>
    <row r="25" spans="1:58" ht="12.95" customHeight="1">
      <c r="A25" s="90"/>
      <c r="B25" s="85" t="s">
        <v>96</v>
      </c>
      <c r="C25" s="85"/>
      <c r="D25" s="85"/>
      <c r="E25" s="85"/>
      <c r="F25" s="85"/>
      <c r="G25" s="85"/>
      <c r="H25" s="85"/>
      <c r="I25" s="85"/>
      <c r="J25" s="85"/>
      <c r="K25" s="426"/>
      <c r="L25" s="426"/>
      <c r="M25" s="426"/>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6"/>
      <c r="AK25" s="426"/>
      <c r="AL25" s="426"/>
      <c r="AM25" s="426"/>
      <c r="AO25" t="str">
        <f>IF(K25="","NG","OK")</f>
        <v>NG</v>
      </c>
      <c r="AP25" s="46" t="str">
        <f>IF(AO25="NG","報告対象建築物の所在地を入力してください。","")</f>
        <v>報告対象建築物の所在地を入力してください。</v>
      </c>
      <c r="AQ25" s="160"/>
      <c r="AR25" s="160"/>
      <c r="BE25" t="s">
        <v>581</v>
      </c>
      <c r="BF25" t="s">
        <v>59</v>
      </c>
    </row>
    <row r="26" spans="1:58" ht="12.95" customHeight="1">
      <c r="A26" s="90"/>
      <c r="B26" s="85" t="s">
        <v>67</v>
      </c>
      <c r="C26" s="85"/>
      <c r="D26" s="85"/>
      <c r="E26" s="85"/>
      <c r="F26" s="85"/>
      <c r="G26" s="85"/>
      <c r="H26" s="85"/>
      <c r="I26" s="85"/>
      <c r="J26" s="85"/>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6"/>
      <c r="AM26" s="426"/>
      <c r="AP26" s="46" t="str">
        <f>IF(AO26="NG","報告者氏名を入力してください。","")</f>
        <v/>
      </c>
      <c r="AQ26" s="160"/>
      <c r="AR26" s="160"/>
      <c r="AZ26" t="s">
        <v>463</v>
      </c>
      <c r="BE26" t="s">
        <v>579</v>
      </c>
      <c r="BF26" t="s">
        <v>564</v>
      </c>
    </row>
    <row r="27" spans="1:58" ht="12.95" customHeight="1">
      <c r="A27" s="90"/>
      <c r="B27" s="85" t="s">
        <v>19</v>
      </c>
      <c r="C27" s="85"/>
      <c r="D27" s="85"/>
      <c r="E27" s="85"/>
      <c r="F27" s="85"/>
      <c r="G27" s="85"/>
      <c r="H27" s="85"/>
      <c r="I27" s="85"/>
      <c r="J27" s="85"/>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6"/>
      <c r="AM27" s="426"/>
      <c r="AO27" t="str">
        <f>IF(K27="","NG","OK")</f>
        <v>NG</v>
      </c>
      <c r="AP27" s="46" t="str">
        <f>IF(AO27="NG","報告対象建築物の名称を入力してください。","")</f>
        <v>報告対象建築物の名称を入力してください。</v>
      </c>
      <c r="AQ27" s="160"/>
      <c r="AR27" s="160"/>
      <c r="AZ27" t="s">
        <v>407</v>
      </c>
      <c r="BE27" t="s">
        <v>70</v>
      </c>
      <c r="BF27" t="s">
        <v>563</v>
      </c>
    </row>
    <row r="28" spans="1:58" ht="12.95" customHeight="1">
      <c r="A28" s="93"/>
      <c r="B28" s="97" t="s">
        <v>115</v>
      </c>
      <c r="C28" s="97"/>
      <c r="D28" s="97"/>
      <c r="E28" s="97"/>
      <c r="F28" s="97"/>
      <c r="G28" s="97"/>
      <c r="H28" s="97"/>
      <c r="I28" s="97"/>
      <c r="J28" s="97"/>
      <c r="K28" s="427"/>
      <c r="L28" s="427"/>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27"/>
      <c r="AL28" s="427"/>
      <c r="AM28" s="427"/>
      <c r="AO28" t="str">
        <f>IF(K28="","NG","OK")</f>
        <v>NG</v>
      </c>
      <c r="AP28" s="46" t="str">
        <f>IF(AO28="NG","報告対象建築物の用途を入力してください。","")</f>
        <v>報告対象建築物の用途を入力してください。</v>
      </c>
      <c r="AQ28" s="160"/>
      <c r="AR28" s="160"/>
      <c r="AZ28" t="s">
        <v>461</v>
      </c>
      <c r="BE28" t="s">
        <v>578</v>
      </c>
      <c r="BF28" t="s">
        <v>89</v>
      </c>
    </row>
    <row r="29" spans="1:58" ht="2.25" customHeight="1">
      <c r="A29" s="90"/>
      <c r="B29" s="85"/>
      <c r="C29" s="85"/>
      <c r="D29" s="85"/>
      <c r="E29" s="85"/>
      <c r="F29" s="85"/>
      <c r="G29" s="85"/>
      <c r="H29" s="85"/>
      <c r="I29" s="85"/>
      <c r="J29" s="85"/>
      <c r="K29" s="128"/>
      <c r="L29" s="128"/>
      <c r="M29" s="131"/>
      <c r="N29" s="128"/>
      <c r="O29" s="128"/>
      <c r="P29" s="128"/>
      <c r="Q29" s="128"/>
      <c r="R29" s="128"/>
      <c r="S29" s="128"/>
      <c r="T29" s="128"/>
      <c r="U29" s="128"/>
      <c r="V29" s="128"/>
      <c r="W29" s="128"/>
      <c r="X29" s="128"/>
      <c r="Y29" s="128"/>
      <c r="Z29" s="128"/>
      <c r="AA29" s="128"/>
      <c r="AB29" s="128"/>
      <c r="AC29" s="128"/>
      <c r="AD29" s="131"/>
      <c r="AE29" s="128"/>
      <c r="AF29" s="128"/>
      <c r="AG29" s="128"/>
      <c r="AH29" s="128"/>
      <c r="AI29" s="128"/>
      <c r="AJ29" s="128"/>
      <c r="AK29" s="128"/>
      <c r="AL29" s="128"/>
      <c r="AM29" s="128"/>
      <c r="BE29" t="s">
        <v>245</v>
      </c>
      <c r="BF29" t="s">
        <v>562</v>
      </c>
    </row>
    <row r="30" spans="1:58" ht="12.95" customHeight="1">
      <c r="A30" s="90" t="s">
        <v>174</v>
      </c>
      <c r="B30" s="90"/>
      <c r="C30" s="90"/>
      <c r="D30" s="90"/>
      <c r="E30" s="90"/>
      <c r="F30" s="90"/>
      <c r="G30" s="90"/>
      <c r="H30" s="90"/>
      <c r="I30" s="90"/>
      <c r="J30" s="99"/>
      <c r="K30" s="90"/>
      <c r="L30" s="90"/>
      <c r="M30" s="132">
        <f>K117</f>
        <v>0</v>
      </c>
      <c r="N30" s="85" t="s">
        <v>105</v>
      </c>
      <c r="O30" s="85"/>
      <c r="P30" s="85"/>
      <c r="Q30" s="85"/>
      <c r="R30" s="85"/>
      <c r="S30" s="85"/>
      <c r="T30" s="85"/>
      <c r="U30" s="89" t="s">
        <v>106</v>
      </c>
      <c r="V30" s="132">
        <f>T117</f>
        <v>0</v>
      </c>
      <c r="W30" s="125" t="s">
        <v>627</v>
      </c>
      <c r="X30" s="85"/>
      <c r="Y30" s="85"/>
      <c r="Z30" s="85"/>
      <c r="AA30" s="85"/>
      <c r="AB30" s="105" t="s">
        <v>109</v>
      </c>
      <c r="AC30" s="90"/>
      <c r="AD30" s="132">
        <f>AB117</f>
        <v>0</v>
      </c>
      <c r="AE30" s="85" t="s">
        <v>101</v>
      </c>
      <c r="AF30" s="85"/>
      <c r="AG30" s="85"/>
      <c r="AH30" s="105"/>
      <c r="AI30" s="105"/>
      <c r="AJ30" s="90"/>
      <c r="AK30" s="90"/>
      <c r="AL30" s="90"/>
      <c r="AM30" s="90"/>
      <c r="AQ30" s="160"/>
      <c r="AR30" s="160"/>
      <c r="AS30" s="163"/>
      <c r="BE30" t="s">
        <v>577</v>
      </c>
      <c r="BF30" t="s">
        <v>561</v>
      </c>
    </row>
    <row r="31" spans="1:58" ht="12.95" customHeight="1">
      <c r="A31" s="90"/>
      <c r="B31" s="85"/>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05"/>
      <c r="AA31" s="105"/>
      <c r="AB31" s="105"/>
      <c r="AC31" s="105"/>
      <c r="AD31" s="105"/>
      <c r="AE31" s="105"/>
      <c r="AF31" s="105"/>
      <c r="AG31" s="85"/>
      <c r="AH31" s="90"/>
      <c r="AI31" s="90"/>
      <c r="AJ31" s="90"/>
      <c r="AK31" s="90"/>
      <c r="AL31" s="90"/>
      <c r="AM31" s="90"/>
      <c r="BE31" t="s">
        <v>13</v>
      </c>
      <c r="BF31" t="s">
        <v>37</v>
      </c>
    </row>
    <row r="32" spans="1:58" ht="12.95" customHeight="1">
      <c r="A32" s="90"/>
      <c r="B32" s="85"/>
      <c r="C32" s="85"/>
      <c r="D32" s="85"/>
      <c r="E32" s="85"/>
      <c r="F32" s="85"/>
      <c r="G32" s="85"/>
      <c r="H32" s="85"/>
      <c r="I32" s="85"/>
      <c r="J32" s="85"/>
      <c r="K32" s="90"/>
      <c r="L32" s="89"/>
      <c r="M32" s="89"/>
      <c r="N32" s="89"/>
      <c r="O32" s="89"/>
      <c r="P32" s="89"/>
      <c r="Q32" s="89"/>
      <c r="R32" s="89"/>
      <c r="S32" s="89"/>
      <c r="T32" s="89"/>
      <c r="U32" s="89"/>
      <c r="V32" s="89"/>
      <c r="W32" s="85"/>
      <c r="X32" s="105"/>
      <c r="Y32" s="105"/>
      <c r="Z32" s="105"/>
      <c r="AA32" s="105"/>
      <c r="AB32" s="105"/>
      <c r="AC32" s="105"/>
      <c r="AD32" s="105"/>
      <c r="AE32" s="105"/>
      <c r="AF32" s="105"/>
      <c r="AG32" s="85"/>
      <c r="AH32" s="90"/>
      <c r="AI32" s="90"/>
      <c r="AJ32" s="90"/>
      <c r="AK32" s="90"/>
      <c r="AL32" s="90"/>
      <c r="AM32" s="90"/>
      <c r="BE32" t="s">
        <v>3</v>
      </c>
      <c r="BF32" t="s">
        <v>524</v>
      </c>
    </row>
    <row r="33" spans="1:58" ht="12.95" customHeight="1">
      <c r="A33" s="90"/>
      <c r="B33" s="85"/>
      <c r="C33" s="85"/>
      <c r="D33" s="85"/>
      <c r="E33" s="85"/>
      <c r="F33" s="85"/>
      <c r="G33" s="85"/>
      <c r="H33" s="85"/>
      <c r="I33" s="85"/>
      <c r="J33" s="85"/>
      <c r="K33" s="90"/>
      <c r="L33" s="89"/>
      <c r="M33" s="89"/>
      <c r="N33" s="89"/>
      <c r="O33" s="89"/>
      <c r="P33" s="89"/>
      <c r="Q33" s="89"/>
      <c r="R33" s="89"/>
      <c r="S33" s="89"/>
      <c r="T33" s="89"/>
      <c r="U33" s="89"/>
      <c r="V33" s="89"/>
      <c r="W33" s="85"/>
      <c r="X33" s="105"/>
      <c r="Y33" s="105"/>
      <c r="Z33" s="105"/>
      <c r="AA33" s="105"/>
      <c r="AB33" s="105"/>
      <c r="AC33" s="105"/>
      <c r="AD33" s="105"/>
      <c r="AE33" s="105"/>
      <c r="AF33" s="105"/>
      <c r="AG33" s="85"/>
      <c r="AH33" s="90"/>
      <c r="AI33" s="90"/>
      <c r="AJ33" s="90"/>
      <c r="AK33" s="90"/>
      <c r="AL33" s="90"/>
      <c r="AM33" s="90"/>
      <c r="BE33" t="s">
        <v>518</v>
      </c>
      <c r="BF33" t="s">
        <v>364</v>
      </c>
    </row>
    <row r="34" spans="1:58" ht="12.95" customHeight="1">
      <c r="A34" s="90"/>
      <c r="B34" s="85"/>
      <c r="C34" s="85"/>
      <c r="D34" s="85"/>
      <c r="E34" s="85"/>
      <c r="F34" s="85"/>
      <c r="G34" s="85"/>
      <c r="H34" s="85"/>
      <c r="I34" s="85"/>
      <c r="J34" s="85"/>
      <c r="K34" s="90"/>
      <c r="L34" s="89"/>
      <c r="M34" s="89"/>
      <c r="N34" s="89"/>
      <c r="O34" s="89"/>
      <c r="P34" s="89"/>
      <c r="Q34" s="89"/>
      <c r="R34" s="89"/>
      <c r="S34" s="89"/>
      <c r="T34" s="89"/>
      <c r="U34" s="89"/>
      <c r="V34" s="89"/>
      <c r="W34" s="85"/>
      <c r="X34" s="105"/>
      <c r="Y34" s="105"/>
      <c r="Z34" s="105"/>
      <c r="AA34" s="105"/>
      <c r="AB34" s="105"/>
      <c r="AC34" s="105"/>
      <c r="AD34" s="105"/>
      <c r="AE34" s="105"/>
      <c r="AF34" s="105"/>
      <c r="AG34" s="85"/>
      <c r="AH34" s="90"/>
      <c r="AI34" s="90"/>
      <c r="AJ34" s="90"/>
      <c r="AK34" s="90"/>
      <c r="AL34" s="90"/>
      <c r="AM34" s="90"/>
      <c r="BE34" t="s">
        <v>315</v>
      </c>
      <c r="BF34" t="s">
        <v>525</v>
      </c>
    </row>
    <row r="35" spans="1:58" ht="12.95" customHeight="1">
      <c r="A35" s="90"/>
      <c r="B35" s="85"/>
      <c r="C35" s="85"/>
      <c r="D35" s="85"/>
      <c r="E35" s="85"/>
      <c r="F35" s="85"/>
      <c r="G35" s="85"/>
      <c r="H35" s="85"/>
      <c r="I35" s="85"/>
      <c r="J35" s="85"/>
      <c r="K35" s="90"/>
      <c r="L35" s="89"/>
      <c r="M35" s="89"/>
      <c r="N35" s="89"/>
      <c r="O35" s="89"/>
      <c r="P35" s="89"/>
      <c r="Q35" s="89"/>
      <c r="R35" s="89"/>
      <c r="S35" s="89"/>
      <c r="T35" s="89"/>
      <c r="U35" s="89"/>
      <c r="V35" s="89"/>
      <c r="W35" s="85"/>
      <c r="X35" s="105"/>
      <c r="Y35" s="105"/>
      <c r="Z35" s="105"/>
      <c r="AA35" s="105"/>
      <c r="AB35" s="105"/>
      <c r="AC35" s="105"/>
      <c r="AD35" s="105"/>
      <c r="AE35" s="105"/>
      <c r="AF35" s="105"/>
      <c r="AG35" s="85"/>
      <c r="AH35" s="90"/>
      <c r="AI35" s="90"/>
      <c r="AJ35" s="90"/>
      <c r="AK35" s="90"/>
      <c r="AL35" s="90"/>
      <c r="AM35" s="90"/>
      <c r="BE35" t="s">
        <v>576</v>
      </c>
      <c r="BF35" t="s">
        <v>560</v>
      </c>
    </row>
    <row r="36" spans="1:58" ht="12.95" customHeight="1">
      <c r="A36" s="90"/>
      <c r="B36" s="85"/>
      <c r="C36" s="85"/>
      <c r="D36" s="85"/>
      <c r="E36" s="85"/>
      <c r="F36" s="85"/>
      <c r="G36" s="85"/>
      <c r="H36" s="85"/>
      <c r="I36" s="85"/>
      <c r="J36" s="85"/>
      <c r="K36" s="90"/>
      <c r="L36" s="89"/>
      <c r="M36" s="89"/>
      <c r="N36" s="89"/>
      <c r="O36" s="89"/>
      <c r="P36" s="89"/>
      <c r="Q36" s="89"/>
      <c r="R36" s="89"/>
      <c r="S36" s="89"/>
      <c r="T36" s="89"/>
      <c r="U36" s="89"/>
      <c r="V36" s="89"/>
      <c r="W36" s="85"/>
      <c r="X36" s="105"/>
      <c r="Y36" s="105"/>
      <c r="Z36" s="105"/>
      <c r="AA36" s="105"/>
      <c r="AB36" s="105"/>
      <c r="AC36" s="105"/>
      <c r="AD36" s="105"/>
      <c r="AE36" s="105"/>
      <c r="AF36" s="105"/>
      <c r="AG36" s="85"/>
      <c r="AH36" s="90"/>
      <c r="AI36" s="90"/>
      <c r="AJ36" s="90"/>
      <c r="AK36" s="90"/>
      <c r="AL36" s="90"/>
      <c r="AM36" s="90"/>
      <c r="BE36" t="s">
        <v>575</v>
      </c>
      <c r="BF36" t="s">
        <v>559</v>
      </c>
    </row>
    <row r="37" spans="1:58" ht="12.95" customHeight="1">
      <c r="A37" s="90"/>
      <c r="B37" s="85"/>
      <c r="C37" s="85"/>
      <c r="D37" s="85"/>
      <c r="E37" s="85"/>
      <c r="F37" s="85"/>
      <c r="G37" s="85"/>
      <c r="H37" s="85"/>
      <c r="I37" s="85"/>
      <c r="J37" s="85"/>
      <c r="K37" s="90"/>
      <c r="L37" s="89"/>
      <c r="M37" s="89"/>
      <c r="N37" s="89"/>
      <c r="O37" s="89"/>
      <c r="P37" s="89"/>
      <c r="Q37" s="89"/>
      <c r="R37" s="89"/>
      <c r="S37" s="89"/>
      <c r="T37" s="89"/>
      <c r="U37" s="89"/>
      <c r="V37" s="89"/>
      <c r="W37" s="85"/>
      <c r="X37" s="105"/>
      <c r="Y37" s="105"/>
      <c r="Z37" s="105"/>
      <c r="AA37" s="105"/>
      <c r="AB37" s="105"/>
      <c r="AC37" s="105"/>
      <c r="AD37" s="105"/>
      <c r="AE37" s="105"/>
      <c r="AF37" s="105"/>
      <c r="AG37" s="85"/>
      <c r="AH37" s="90"/>
      <c r="AI37" s="90"/>
      <c r="AJ37" s="90"/>
      <c r="AK37" s="90"/>
      <c r="AL37" s="90"/>
      <c r="AM37" s="90"/>
      <c r="BE37" t="s">
        <v>404</v>
      </c>
      <c r="BF37" t="s">
        <v>116</v>
      </c>
    </row>
    <row r="38" spans="1:58" ht="12.95" customHeight="1">
      <c r="A38" s="90"/>
      <c r="B38" s="85"/>
      <c r="C38" s="85"/>
      <c r="D38" s="85"/>
      <c r="E38" s="85"/>
      <c r="F38" s="85"/>
      <c r="G38" s="85"/>
      <c r="H38" s="85"/>
      <c r="I38" s="85"/>
      <c r="J38" s="85"/>
      <c r="K38" s="90"/>
      <c r="L38" s="89"/>
      <c r="M38" s="89"/>
      <c r="N38" s="89"/>
      <c r="O38" s="89"/>
      <c r="P38" s="89"/>
      <c r="Q38" s="89"/>
      <c r="R38" s="89"/>
      <c r="S38" s="89"/>
      <c r="T38" s="89"/>
      <c r="U38" s="89"/>
      <c r="V38" s="89"/>
      <c r="W38" s="85"/>
      <c r="X38" s="105"/>
      <c r="Y38" s="105"/>
      <c r="Z38" s="105"/>
      <c r="AA38" s="105"/>
      <c r="AB38" s="105"/>
      <c r="AC38" s="105"/>
      <c r="AD38" s="105"/>
      <c r="AE38" s="105"/>
      <c r="AF38" s="105"/>
      <c r="AG38" s="85"/>
      <c r="AH38" s="90"/>
      <c r="AI38" s="90"/>
      <c r="AJ38" s="90"/>
      <c r="AK38" s="90"/>
      <c r="AL38" s="90"/>
      <c r="AM38" s="90"/>
      <c r="BE38" t="s">
        <v>540</v>
      </c>
      <c r="BF38" t="s">
        <v>510</v>
      </c>
    </row>
    <row r="39" spans="1:58" ht="12.95" customHeight="1">
      <c r="A39" s="90"/>
      <c r="B39" s="85"/>
      <c r="C39" s="85"/>
      <c r="D39" s="85"/>
      <c r="E39" s="85"/>
      <c r="F39" s="85"/>
      <c r="G39" s="85"/>
      <c r="H39" s="85"/>
      <c r="I39" s="85"/>
      <c r="J39" s="85"/>
      <c r="K39" s="90"/>
      <c r="L39" s="89"/>
      <c r="M39" s="89"/>
      <c r="N39" s="89"/>
      <c r="O39" s="89"/>
      <c r="P39" s="89"/>
      <c r="Q39" s="89"/>
      <c r="R39" s="89"/>
      <c r="S39" s="89"/>
      <c r="T39" s="89"/>
      <c r="U39" s="89"/>
      <c r="V39" s="89"/>
      <c r="W39" s="85"/>
      <c r="X39" s="105"/>
      <c r="Y39" s="105"/>
      <c r="Z39" s="105"/>
      <c r="AA39" s="105"/>
      <c r="AB39" s="105"/>
      <c r="AC39" s="105"/>
      <c r="AD39" s="105"/>
      <c r="AE39" s="105"/>
      <c r="AF39" s="105"/>
      <c r="AG39" s="85"/>
      <c r="AH39" s="90"/>
      <c r="AI39" s="90"/>
      <c r="AJ39" s="90"/>
      <c r="AK39" s="90"/>
      <c r="AL39" s="90"/>
      <c r="AM39" s="90"/>
      <c r="BE39" t="s">
        <v>418</v>
      </c>
      <c r="BF39" t="s">
        <v>228</v>
      </c>
    </row>
    <row r="40" spans="1:58" ht="12.95" customHeight="1">
      <c r="A40" s="90"/>
      <c r="B40" s="85"/>
      <c r="C40" s="85"/>
      <c r="D40" s="85"/>
      <c r="E40" s="85"/>
      <c r="F40" s="85"/>
      <c r="G40" s="85"/>
      <c r="H40" s="85"/>
      <c r="I40" s="85"/>
      <c r="J40" s="85"/>
      <c r="K40" s="90"/>
      <c r="L40" s="89"/>
      <c r="M40" s="89"/>
      <c r="N40" s="89"/>
      <c r="O40" s="89"/>
      <c r="P40" s="89"/>
      <c r="Q40" s="89"/>
      <c r="R40" s="89"/>
      <c r="S40" s="89"/>
      <c r="T40" s="89"/>
      <c r="U40" s="89"/>
      <c r="V40" s="89"/>
      <c r="W40" s="85"/>
      <c r="X40" s="105"/>
      <c r="Y40" s="105"/>
      <c r="Z40" s="105"/>
      <c r="AA40" s="105"/>
      <c r="AB40" s="105"/>
      <c r="AC40" s="105"/>
      <c r="AD40" s="105"/>
      <c r="AE40" s="105"/>
      <c r="AF40" s="105"/>
      <c r="AG40" s="85"/>
      <c r="AH40" s="90"/>
      <c r="AI40" s="90"/>
      <c r="AJ40" s="90"/>
      <c r="AK40" s="90"/>
      <c r="AL40" s="90"/>
      <c r="AM40" s="90"/>
      <c r="BE40" t="s">
        <v>237</v>
      </c>
      <c r="BF40" t="s">
        <v>558</v>
      </c>
    </row>
    <row r="41" spans="1:58" ht="12.95" customHeight="1">
      <c r="A41" s="90"/>
      <c r="B41" s="85"/>
      <c r="C41" s="85"/>
      <c r="D41" s="85"/>
      <c r="E41" s="85"/>
      <c r="F41" s="85"/>
      <c r="G41" s="85"/>
      <c r="H41" s="85"/>
      <c r="I41" s="85"/>
      <c r="J41" s="85"/>
      <c r="K41" s="90"/>
      <c r="L41" s="89"/>
      <c r="M41" s="89"/>
      <c r="N41" s="89"/>
      <c r="O41" s="89"/>
      <c r="P41" s="89"/>
      <c r="Q41" s="89"/>
      <c r="R41" s="89"/>
      <c r="S41" s="89"/>
      <c r="T41" s="89"/>
      <c r="U41" s="89"/>
      <c r="V41" s="89"/>
      <c r="W41" s="85"/>
      <c r="X41" s="105"/>
      <c r="Y41" s="105"/>
      <c r="Z41" s="105"/>
      <c r="AA41" s="105"/>
      <c r="AB41" s="105"/>
      <c r="AC41" s="105"/>
      <c r="AD41" s="105"/>
      <c r="AE41" s="105"/>
      <c r="AF41" s="105"/>
      <c r="AG41" s="85"/>
      <c r="AH41" s="90"/>
      <c r="AI41" s="90"/>
      <c r="AJ41" s="90"/>
      <c r="AK41" s="90"/>
      <c r="AL41" s="90"/>
      <c r="AM41" s="90"/>
      <c r="BE41" t="s">
        <v>574</v>
      </c>
      <c r="BF41" t="s">
        <v>346</v>
      </c>
    </row>
    <row r="42" spans="1:58" ht="12.95" customHeight="1">
      <c r="A42" s="90"/>
      <c r="B42" s="85"/>
      <c r="C42" s="85"/>
      <c r="D42" s="85"/>
      <c r="E42" s="85"/>
      <c r="F42" s="85"/>
      <c r="G42" s="85"/>
      <c r="H42" s="85"/>
      <c r="I42" s="85"/>
      <c r="J42" s="85"/>
      <c r="K42" s="90"/>
      <c r="L42" s="89"/>
      <c r="M42" s="89"/>
      <c r="N42" s="89"/>
      <c r="O42" s="89"/>
      <c r="P42" s="89"/>
      <c r="Q42" s="89"/>
      <c r="R42" s="89"/>
      <c r="S42" s="89"/>
      <c r="T42" s="89"/>
      <c r="U42" s="89"/>
      <c r="V42" s="89"/>
      <c r="W42" s="85"/>
      <c r="X42" s="105"/>
      <c r="Y42" s="105"/>
      <c r="Z42" s="105"/>
      <c r="AA42" s="105"/>
      <c r="AB42" s="105"/>
      <c r="AC42" s="105"/>
      <c r="AD42" s="105"/>
      <c r="AE42" s="105"/>
      <c r="AF42" s="105"/>
      <c r="AG42" s="85"/>
      <c r="AH42" s="90"/>
      <c r="AI42" s="90"/>
      <c r="AJ42" s="90"/>
      <c r="AK42" s="90"/>
      <c r="AL42" s="90"/>
      <c r="AM42" s="90"/>
      <c r="BE42" t="s">
        <v>20</v>
      </c>
      <c r="BF42" t="s">
        <v>556</v>
      </c>
    </row>
    <row r="43" spans="1:58" ht="12.95" customHeight="1">
      <c r="A43" s="90"/>
      <c r="B43" s="85"/>
      <c r="C43" s="85"/>
      <c r="D43" s="85"/>
      <c r="E43" s="85"/>
      <c r="F43" s="85"/>
      <c r="G43" s="85"/>
      <c r="H43" s="85"/>
      <c r="I43" s="85"/>
      <c r="J43" s="85"/>
      <c r="K43" s="90"/>
      <c r="L43" s="89"/>
      <c r="M43" s="89"/>
      <c r="N43" s="89"/>
      <c r="O43" s="89"/>
      <c r="P43" s="89"/>
      <c r="Q43" s="89"/>
      <c r="R43" s="89"/>
      <c r="S43" s="89"/>
      <c r="T43" s="89"/>
      <c r="U43" s="89"/>
      <c r="V43" s="89"/>
      <c r="W43" s="85"/>
      <c r="X43" s="105"/>
      <c r="Y43" s="105"/>
      <c r="Z43" s="105"/>
      <c r="AA43" s="105"/>
      <c r="AB43" s="105"/>
      <c r="AC43" s="105"/>
      <c r="AD43" s="105"/>
      <c r="AE43" s="105"/>
      <c r="AF43" s="105"/>
      <c r="AG43" s="85"/>
      <c r="AH43" s="90"/>
      <c r="AI43" s="90"/>
      <c r="AJ43" s="90"/>
      <c r="AK43" s="90"/>
      <c r="AL43" s="90"/>
      <c r="AM43" s="90"/>
      <c r="BE43" t="s">
        <v>509</v>
      </c>
      <c r="BF43" t="s">
        <v>229</v>
      </c>
    </row>
    <row r="44" spans="1:58" ht="12.95" customHeight="1">
      <c r="A44" s="90"/>
      <c r="B44" s="85"/>
      <c r="C44" s="85"/>
      <c r="D44" s="85"/>
      <c r="E44" s="85"/>
      <c r="F44" s="85"/>
      <c r="G44" s="85"/>
      <c r="H44" s="85"/>
      <c r="I44" s="85"/>
      <c r="J44" s="85"/>
      <c r="K44" s="90"/>
      <c r="L44" s="89"/>
      <c r="M44" s="89"/>
      <c r="N44" s="89"/>
      <c r="O44" s="89"/>
      <c r="P44" s="89"/>
      <c r="Q44" s="89"/>
      <c r="R44" s="89"/>
      <c r="S44" s="89"/>
      <c r="T44" s="89"/>
      <c r="U44" s="89"/>
      <c r="V44" s="89"/>
      <c r="W44" s="85"/>
      <c r="X44" s="105"/>
      <c r="Y44" s="105"/>
      <c r="Z44" s="105"/>
      <c r="AA44" s="105"/>
      <c r="AB44" s="105"/>
      <c r="AC44" s="105"/>
      <c r="AD44" s="105"/>
      <c r="AE44" s="105"/>
      <c r="AF44" s="105"/>
      <c r="AG44" s="85"/>
      <c r="AH44" s="90"/>
      <c r="AI44" s="90"/>
      <c r="AJ44" s="90"/>
      <c r="AK44" s="90"/>
      <c r="AL44" s="90"/>
      <c r="AM44" s="90"/>
      <c r="BE44" t="s">
        <v>386</v>
      </c>
      <c r="BF44" t="s">
        <v>465</v>
      </c>
    </row>
    <row r="45" spans="1:58" ht="12.95" customHeight="1">
      <c r="A45" s="90"/>
      <c r="B45" s="85"/>
      <c r="C45" s="85"/>
      <c r="D45" s="85"/>
      <c r="E45" s="85"/>
      <c r="F45" s="85"/>
      <c r="G45" s="85"/>
      <c r="H45" s="85"/>
      <c r="I45" s="85"/>
      <c r="J45" s="85"/>
      <c r="K45" s="90"/>
      <c r="L45" s="89"/>
      <c r="M45" s="89"/>
      <c r="N45" s="89"/>
      <c r="O45" s="89"/>
      <c r="P45" s="89"/>
      <c r="Q45" s="89"/>
      <c r="R45" s="89"/>
      <c r="S45" s="89"/>
      <c r="T45" s="89"/>
      <c r="U45" s="89"/>
      <c r="V45" s="89"/>
      <c r="W45" s="85"/>
      <c r="X45" s="105"/>
      <c r="Y45" s="105"/>
      <c r="Z45" s="105"/>
      <c r="AA45" s="105"/>
      <c r="AB45" s="105"/>
      <c r="AC45" s="105"/>
      <c r="AD45" s="105"/>
      <c r="AE45" s="105"/>
      <c r="AF45" s="105"/>
      <c r="AG45" s="85"/>
      <c r="AH45" s="90"/>
      <c r="AI45" s="90"/>
      <c r="AJ45" s="90"/>
      <c r="AK45" s="90"/>
      <c r="AL45" s="90"/>
      <c r="AM45" s="90"/>
      <c r="BE45" t="s">
        <v>573</v>
      </c>
      <c r="BF45" t="s">
        <v>554</v>
      </c>
    </row>
    <row r="46" spans="1:58" ht="12.95" customHeight="1">
      <c r="A46" s="90"/>
      <c r="B46" s="85"/>
      <c r="C46" s="85"/>
      <c r="D46" s="85"/>
      <c r="E46" s="85"/>
      <c r="F46" s="85"/>
      <c r="G46" s="85"/>
      <c r="H46" s="85"/>
      <c r="I46" s="85"/>
      <c r="J46" s="85"/>
      <c r="K46" s="90"/>
      <c r="L46" s="89"/>
      <c r="M46" s="89"/>
      <c r="N46" s="89"/>
      <c r="O46" s="89"/>
      <c r="P46" s="89"/>
      <c r="Q46" s="89"/>
      <c r="R46" s="89"/>
      <c r="S46" s="89"/>
      <c r="T46" s="89"/>
      <c r="U46" s="89"/>
      <c r="V46" s="89"/>
      <c r="W46" s="85"/>
      <c r="X46" s="105"/>
      <c r="Y46" s="105"/>
      <c r="Z46" s="105"/>
      <c r="AA46" s="105"/>
      <c r="AB46" s="105"/>
      <c r="AC46" s="105"/>
      <c r="AD46" s="105"/>
      <c r="AE46" s="105"/>
      <c r="AF46" s="105"/>
      <c r="AG46" s="85"/>
      <c r="AH46" s="90"/>
      <c r="AI46" s="90"/>
      <c r="AJ46" s="90"/>
      <c r="AK46" s="90"/>
      <c r="AL46" s="90"/>
      <c r="AM46" s="90"/>
      <c r="BE46" t="s">
        <v>288</v>
      </c>
      <c r="BF46" t="s">
        <v>480</v>
      </c>
    </row>
    <row r="47" spans="1:58" ht="12.95" customHeight="1">
      <c r="A47" s="90"/>
      <c r="B47" s="85"/>
      <c r="C47" s="85"/>
      <c r="D47" s="85"/>
      <c r="E47" s="85"/>
      <c r="F47" s="85"/>
      <c r="G47" s="85"/>
      <c r="H47" s="85"/>
      <c r="I47" s="85"/>
      <c r="J47" s="85"/>
      <c r="K47" s="90"/>
      <c r="L47" s="89"/>
      <c r="M47" s="89"/>
      <c r="N47" s="89"/>
      <c r="O47" s="89"/>
      <c r="P47" s="89"/>
      <c r="Q47" s="89"/>
      <c r="R47" s="89"/>
      <c r="S47" s="89"/>
      <c r="T47" s="89"/>
      <c r="U47" s="89"/>
      <c r="V47" s="89"/>
      <c r="W47" s="85"/>
      <c r="X47" s="105"/>
      <c r="Y47" s="105"/>
      <c r="Z47" s="105"/>
      <c r="AA47" s="105"/>
      <c r="AB47" s="105"/>
      <c r="AC47" s="105"/>
      <c r="AD47" s="105"/>
      <c r="AE47" s="105"/>
      <c r="AF47" s="105"/>
      <c r="AG47" s="85"/>
      <c r="AH47" s="90"/>
      <c r="AI47" s="90"/>
      <c r="AJ47" s="90"/>
      <c r="AK47" s="90"/>
      <c r="AL47" s="90"/>
      <c r="AM47" s="90"/>
      <c r="BE47" t="s">
        <v>499</v>
      </c>
      <c r="BF47" t="s">
        <v>553</v>
      </c>
    </row>
    <row r="48" spans="1:58" ht="12.95" customHeight="1">
      <c r="A48" s="90"/>
      <c r="B48" s="85"/>
      <c r="C48" s="85"/>
      <c r="D48" s="85"/>
      <c r="E48" s="85"/>
      <c r="F48" s="85"/>
      <c r="G48" s="85"/>
      <c r="H48" s="85"/>
      <c r="I48" s="85"/>
      <c r="J48" s="85"/>
      <c r="K48" s="90"/>
      <c r="L48" s="89"/>
      <c r="M48" s="89"/>
      <c r="N48" s="89"/>
      <c r="O48" s="89"/>
      <c r="P48" s="89"/>
      <c r="Q48" s="89"/>
      <c r="R48" s="89"/>
      <c r="S48" s="89"/>
      <c r="T48" s="89"/>
      <c r="U48" s="89"/>
      <c r="V48" s="89"/>
      <c r="W48" s="85"/>
      <c r="X48" s="105"/>
      <c r="Y48" s="105"/>
      <c r="Z48" s="105"/>
      <c r="AA48" s="105"/>
      <c r="AB48" s="105"/>
      <c r="AC48" s="105"/>
      <c r="AD48" s="105"/>
      <c r="AE48" s="105"/>
      <c r="AF48" s="105"/>
      <c r="AG48" s="85"/>
      <c r="AH48" s="90"/>
      <c r="AI48" s="90"/>
      <c r="AJ48" s="90"/>
      <c r="AK48" s="90"/>
      <c r="AL48" s="90"/>
      <c r="AM48" s="90"/>
      <c r="BE48" t="s">
        <v>572</v>
      </c>
      <c r="BF48" t="s">
        <v>275</v>
      </c>
    </row>
    <row r="49" spans="1:58" ht="12.95" customHeight="1">
      <c r="A49" s="90"/>
      <c r="B49" s="85"/>
      <c r="C49" s="85"/>
      <c r="D49" s="85"/>
      <c r="E49" s="85"/>
      <c r="F49" s="85"/>
      <c r="G49" s="85"/>
      <c r="H49" s="85"/>
      <c r="I49" s="85"/>
      <c r="J49" s="85"/>
      <c r="K49" s="90"/>
      <c r="L49" s="89"/>
      <c r="M49" s="89"/>
      <c r="N49" s="89"/>
      <c r="O49" s="89"/>
      <c r="P49" s="89"/>
      <c r="Q49" s="89"/>
      <c r="R49" s="89"/>
      <c r="S49" s="89"/>
      <c r="T49" s="89"/>
      <c r="U49" s="89"/>
      <c r="V49" s="89"/>
      <c r="W49" s="85"/>
      <c r="X49" s="105"/>
      <c r="Y49" s="105"/>
      <c r="Z49" s="105"/>
      <c r="AA49" s="105"/>
      <c r="AB49" s="105"/>
      <c r="AC49" s="105"/>
      <c r="AD49" s="105"/>
      <c r="AE49" s="105"/>
      <c r="AF49" s="105"/>
      <c r="AG49" s="85"/>
      <c r="AH49" s="90"/>
      <c r="AI49" s="90"/>
      <c r="AJ49" s="90"/>
      <c r="AK49" s="90"/>
      <c r="AL49" s="90"/>
      <c r="AM49" s="90"/>
      <c r="BE49" t="s">
        <v>537</v>
      </c>
      <c r="BF49" t="s">
        <v>300</v>
      </c>
    </row>
    <row r="50" spans="1:58" ht="12.95" customHeight="1">
      <c r="A50" s="90"/>
      <c r="B50" s="85"/>
      <c r="C50" s="85"/>
      <c r="D50" s="85"/>
      <c r="E50" s="85"/>
      <c r="F50" s="85"/>
      <c r="G50" s="85"/>
      <c r="H50" s="85"/>
      <c r="I50" s="85"/>
      <c r="J50" s="85"/>
      <c r="K50" s="90"/>
      <c r="L50" s="89"/>
      <c r="M50" s="89"/>
      <c r="N50" s="89"/>
      <c r="O50" s="89"/>
      <c r="P50" s="89"/>
      <c r="Q50" s="89"/>
      <c r="R50" s="89"/>
      <c r="S50" s="89"/>
      <c r="T50" s="89"/>
      <c r="U50" s="89"/>
      <c r="V50" s="89"/>
      <c r="W50" s="85"/>
      <c r="X50" s="105"/>
      <c r="Y50" s="105"/>
      <c r="Z50" s="105"/>
      <c r="AA50" s="105"/>
      <c r="AB50" s="105"/>
      <c r="AC50" s="105"/>
      <c r="AD50" s="105"/>
      <c r="AE50" s="105"/>
      <c r="AF50" s="105"/>
      <c r="AG50" s="85"/>
      <c r="AH50" s="90"/>
      <c r="AI50" s="90"/>
      <c r="AJ50" s="90"/>
      <c r="AK50" s="90"/>
      <c r="AL50" s="90"/>
      <c r="AM50" s="90"/>
      <c r="BE50" t="s">
        <v>523</v>
      </c>
      <c r="BF50" t="s">
        <v>552</v>
      </c>
    </row>
    <row r="51" spans="1:58" ht="12.95" customHeight="1">
      <c r="A51" s="90"/>
      <c r="B51" s="85"/>
      <c r="C51" s="85"/>
      <c r="D51" s="85"/>
      <c r="E51" s="85"/>
      <c r="F51" s="85"/>
      <c r="G51" s="85"/>
      <c r="H51" s="85"/>
      <c r="I51" s="85"/>
      <c r="J51" s="85"/>
      <c r="K51" s="90"/>
      <c r="L51" s="89"/>
      <c r="M51" s="89"/>
      <c r="N51" s="89"/>
      <c r="O51" s="89"/>
      <c r="P51" s="89"/>
      <c r="Q51" s="89"/>
      <c r="R51" s="89"/>
      <c r="S51" s="89"/>
      <c r="T51" s="89"/>
      <c r="U51" s="89"/>
      <c r="V51" s="89"/>
      <c r="W51" s="85"/>
      <c r="X51" s="105"/>
      <c r="Y51" s="105"/>
      <c r="Z51" s="105"/>
      <c r="AA51" s="105"/>
      <c r="AB51" s="105"/>
      <c r="AC51" s="105"/>
      <c r="AD51" s="105"/>
      <c r="AE51" s="105"/>
      <c r="AF51" s="105"/>
      <c r="AG51" s="85"/>
      <c r="AH51" s="90"/>
      <c r="AI51" s="90"/>
      <c r="AJ51" s="90"/>
      <c r="AK51" s="90"/>
      <c r="AL51" s="90"/>
      <c r="AM51" s="90"/>
      <c r="BE51" t="s">
        <v>571</v>
      </c>
      <c r="BF51" t="s">
        <v>551</v>
      </c>
    </row>
    <row r="52" spans="1:58" ht="12.95" customHeight="1">
      <c r="A52" s="90"/>
      <c r="B52" s="85"/>
      <c r="C52" s="85"/>
      <c r="D52" s="85"/>
      <c r="E52" s="85"/>
      <c r="F52" s="85"/>
      <c r="G52" s="85"/>
      <c r="H52" s="85"/>
      <c r="I52" s="85"/>
      <c r="J52" s="85"/>
      <c r="K52" s="90"/>
      <c r="L52" s="89"/>
      <c r="M52" s="89"/>
      <c r="N52" s="89"/>
      <c r="O52" s="89"/>
      <c r="P52" s="89"/>
      <c r="Q52" s="89"/>
      <c r="R52" s="89"/>
      <c r="S52" s="89"/>
      <c r="T52" s="89"/>
      <c r="U52" s="89"/>
      <c r="V52" s="89"/>
      <c r="W52" s="85"/>
      <c r="X52" s="105"/>
      <c r="Y52" s="105"/>
      <c r="Z52" s="105"/>
      <c r="AA52" s="105"/>
      <c r="AB52" s="105"/>
      <c r="AC52" s="105"/>
      <c r="AD52" s="105"/>
      <c r="AE52" s="105"/>
      <c r="AF52" s="105"/>
      <c r="AG52" s="85"/>
      <c r="AH52" s="90"/>
      <c r="AI52" s="90"/>
      <c r="AJ52" s="90"/>
      <c r="AK52" s="90"/>
      <c r="AL52" s="90"/>
      <c r="AM52" s="90"/>
      <c r="BE52" t="s">
        <v>474</v>
      </c>
      <c r="BF52" t="s">
        <v>475</v>
      </c>
    </row>
    <row r="53" spans="1:58" ht="12.95" customHeight="1">
      <c r="A53" s="90"/>
      <c r="B53" s="85"/>
      <c r="C53" s="85"/>
      <c r="D53" s="85"/>
      <c r="E53" s="85"/>
      <c r="F53" s="85"/>
      <c r="G53" s="85"/>
      <c r="H53" s="85"/>
      <c r="I53" s="85"/>
      <c r="J53" s="85"/>
      <c r="K53" s="90"/>
      <c r="L53" s="89"/>
      <c r="M53" s="89"/>
      <c r="N53" s="89"/>
      <c r="O53" s="89"/>
      <c r="P53" s="89"/>
      <c r="Q53" s="89"/>
      <c r="R53" s="89"/>
      <c r="S53" s="89"/>
      <c r="T53" s="89"/>
      <c r="U53" s="89"/>
      <c r="V53" s="89"/>
      <c r="W53" s="85"/>
      <c r="X53" s="105"/>
      <c r="Y53" s="105"/>
      <c r="Z53" s="105"/>
      <c r="AA53" s="105"/>
      <c r="AB53" s="105"/>
      <c r="AC53" s="105"/>
      <c r="AD53" s="105"/>
      <c r="AE53" s="105"/>
      <c r="AF53" s="105"/>
      <c r="AG53" s="85"/>
      <c r="AH53" s="90"/>
      <c r="AI53" s="90"/>
      <c r="AJ53" s="90"/>
      <c r="AK53" s="90"/>
      <c r="AL53" s="90"/>
      <c r="AM53" s="90"/>
      <c r="BE53" t="s">
        <v>363</v>
      </c>
      <c r="BF53" t="s">
        <v>550</v>
      </c>
    </row>
    <row r="54" spans="1:58" ht="12.95" customHeight="1">
      <c r="A54" s="90"/>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90"/>
      <c r="AG54" s="90"/>
      <c r="AH54" s="90"/>
      <c r="AI54" s="90"/>
      <c r="AJ54" s="90"/>
      <c r="AK54" s="90"/>
      <c r="AL54" s="90"/>
      <c r="AM54" s="90"/>
      <c r="BE54" t="s">
        <v>412</v>
      </c>
    </row>
    <row r="55" spans="1:58" ht="12.95" customHeight="1">
      <c r="A55" s="90"/>
      <c r="B55" s="90"/>
      <c r="C55" s="116" t="s">
        <v>69</v>
      </c>
      <c r="D55" s="118"/>
      <c r="E55" s="118"/>
      <c r="F55" s="118"/>
      <c r="G55" s="118"/>
      <c r="H55" s="118"/>
      <c r="I55" s="120"/>
      <c r="J55" s="116" t="s">
        <v>75</v>
      </c>
      <c r="K55" s="118"/>
      <c r="L55" s="118"/>
      <c r="M55" s="118"/>
      <c r="N55" s="118"/>
      <c r="O55" s="118"/>
      <c r="P55" s="118"/>
      <c r="Q55" s="118"/>
      <c r="R55" s="118"/>
      <c r="S55" s="118"/>
      <c r="T55" s="118"/>
      <c r="U55" s="118"/>
      <c r="V55" s="118"/>
      <c r="W55" s="118"/>
      <c r="X55" s="118"/>
      <c r="Y55" s="118"/>
      <c r="Z55" s="145"/>
      <c r="AA55" s="90"/>
      <c r="AB55" s="428" t="s">
        <v>494</v>
      </c>
      <c r="AC55" s="429"/>
      <c r="AD55" s="429"/>
      <c r="AE55" s="429"/>
      <c r="AF55" s="429"/>
      <c r="AG55" s="429"/>
      <c r="AH55" s="429"/>
      <c r="AI55" s="429"/>
      <c r="AJ55" s="429"/>
      <c r="AK55" s="429"/>
      <c r="AL55" s="429"/>
      <c r="AM55" s="430"/>
      <c r="AO55" t="str">
        <f>IF(AND(LEN(AD56)&gt;=1,LEN(AD56)&lt;=2),"OK","NG")</f>
        <v>NG</v>
      </c>
      <c r="AP55" s="158" t="str">
        <f>IF(AO55="NG","整理番号のAグループに1~2桁の番号を記入してください。","")</f>
        <v>整理番号のAグループに1~2桁の番号を記入してください。</v>
      </c>
      <c r="AQ55" s="160"/>
    </row>
    <row r="56" spans="1:58" ht="12.95" customHeight="1">
      <c r="A56" s="90"/>
      <c r="B56" s="90"/>
      <c r="C56" s="117"/>
      <c r="D56" s="90"/>
      <c r="E56" s="90"/>
      <c r="F56" s="90"/>
      <c r="G56" s="90"/>
      <c r="H56" s="90"/>
      <c r="I56" s="121"/>
      <c r="J56" s="124"/>
      <c r="K56" s="96"/>
      <c r="L56" s="96"/>
      <c r="M56" s="96"/>
      <c r="N56" s="96"/>
      <c r="O56" s="96"/>
      <c r="P56" s="96"/>
      <c r="Q56" s="96"/>
      <c r="R56" s="96"/>
      <c r="S56" s="96"/>
      <c r="T56" s="96"/>
      <c r="U56" s="96"/>
      <c r="V56" s="96"/>
      <c r="W56" s="96"/>
      <c r="X56" s="96"/>
      <c r="Y56" s="96"/>
      <c r="Z56" s="146"/>
      <c r="AA56" s="88"/>
      <c r="AB56" s="431" t="s">
        <v>177</v>
      </c>
      <c r="AC56" s="432"/>
      <c r="AD56" s="150"/>
      <c r="AE56" s="432" t="s">
        <v>371</v>
      </c>
      <c r="AF56" s="432"/>
      <c r="AG56" s="152"/>
      <c r="AH56" s="432" t="s">
        <v>621</v>
      </c>
      <c r="AI56" s="432"/>
      <c r="AJ56" s="432"/>
      <c r="AK56" s="150"/>
      <c r="AL56" s="432" t="s">
        <v>591</v>
      </c>
      <c r="AM56" s="433"/>
      <c r="AO56" t="str">
        <f>IF(OR(LEN(AG56)&lt;1,LEN(AG56)&gt;2),"NG","OK")</f>
        <v>NG</v>
      </c>
      <c r="AP56" s="158" t="str">
        <f>IF(AO56="NG","整理番号のBグループに1~2桁の番号を記入してください。","")</f>
        <v>整理番号のBグループに1~2桁の番号を記入してください。</v>
      </c>
      <c r="AQ56" s="160"/>
    </row>
    <row r="57" spans="1:58" ht="12.95" customHeight="1">
      <c r="A57" s="90"/>
      <c r="B57" s="90"/>
      <c r="C57" s="117"/>
      <c r="D57" s="90"/>
      <c r="E57" s="90"/>
      <c r="F57" s="90"/>
      <c r="G57" s="90"/>
      <c r="H57" s="90"/>
      <c r="I57" s="121"/>
      <c r="J57" s="125"/>
      <c r="K57" s="85"/>
      <c r="L57" s="85"/>
      <c r="M57" s="85"/>
      <c r="N57" s="85"/>
      <c r="O57" s="85"/>
      <c r="P57" s="85"/>
      <c r="Q57" s="85"/>
      <c r="R57" s="85"/>
      <c r="S57" s="85"/>
      <c r="T57" s="85"/>
      <c r="U57" s="85"/>
      <c r="V57" s="85"/>
      <c r="W57" s="85"/>
      <c r="X57" s="85"/>
      <c r="Y57" s="85"/>
      <c r="Z57" s="147"/>
      <c r="AA57" s="88"/>
      <c r="AB57" s="372"/>
      <c r="AC57" s="373"/>
      <c r="AD57" s="376" t="s">
        <v>495</v>
      </c>
      <c r="AE57" s="373"/>
      <c r="AF57" s="373"/>
      <c r="AG57" s="376" t="s">
        <v>495</v>
      </c>
      <c r="AH57" s="378"/>
      <c r="AI57" s="378"/>
      <c r="AJ57" s="378"/>
      <c r="AK57" s="376" t="s">
        <v>495</v>
      </c>
      <c r="AL57" s="373"/>
      <c r="AM57" s="380"/>
      <c r="AO57" t="str">
        <f>IF(AND(LEN(AJ56)&gt;=1,LEN(AJ56)&lt;=4),"OK","NG")</f>
        <v>NG</v>
      </c>
      <c r="AP57" s="158" t="str">
        <f>IF(AO57="NG","整理番号のCグループに1~4桁の番号を記入してください。","")</f>
        <v>整理番号のCグループに1~4桁の番号を記入してください。</v>
      </c>
      <c r="AX57" s="158"/>
    </row>
    <row r="58" spans="1:58" ht="12.95" customHeight="1">
      <c r="A58" s="90"/>
      <c r="B58" s="90"/>
      <c r="C58" s="117"/>
      <c r="D58" s="90"/>
      <c r="E58" s="90"/>
      <c r="F58" s="90"/>
      <c r="G58" s="90"/>
      <c r="H58" s="90"/>
      <c r="I58" s="121"/>
      <c r="J58" s="125"/>
      <c r="K58" s="85"/>
      <c r="L58" s="85"/>
      <c r="M58" s="85"/>
      <c r="N58" s="85"/>
      <c r="O58" s="85"/>
      <c r="P58" s="85"/>
      <c r="Q58" s="85"/>
      <c r="R58" s="85"/>
      <c r="S58" s="85"/>
      <c r="T58" s="85"/>
      <c r="U58" s="85"/>
      <c r="V58" s="85"/>
      <c r="W58" s="85"/>
      <c r="X58" s="85"/>
      <c r="Y58" s="85"/>
      <c r="Z58" s="147"/>
      <c r="AA58" s="88"/>
      <c r="AB58" s="372"/>
      <c r="AC58" s="373"/>
      <c r="AD58" s="376"/>
      <c r="AE58" s="373"/>
      <c r="AF58" s="373"/>
      <c r="AG58" s="376"/>
      <c r="AH58" s="378"/>
      <c r="AI58" s="378"/>
      <c r="AJ58" s="378"/>
      <c r="AK58" s="376"/>
      <c r="AL58" s="373"/>
      <c r="AM58" s="380"/>
      <c r="AO58" t="str">
        <f>IF(AND(LEN(AL57)&gt;=1,LEN(AL57)&lt;=4),"OK","NG")</f>
        <v>NG</v>
      </c>
      <c r="AP58" s="158" t="str">
        <f>IF(AO58="NG","整理番号のDグループに1桁の番号を記入してください。","")</f>
        <v>整理番号のDグループに1桁の番号を記入してください。</v>
      </c>
    </row>
    <row r="59" spans="1:58" ht="12.95" customHeight="1">
      <c r="A59" s="90"/>
      <c r="B59" s="90"/>
      <c r="C59" s="117"/>
      <c r="D59" s="90"/>
      <c r="E59" s="90"/>
      <c r="F59" s="90"/>
      <c r="G59" s="90"/>
      <c r="H59" s="90"/>
      <c r="I59" s="121"/>
      <c r="J59" s="125"/>
      <c r="K59" s="85"/>
      <c r="L59" s="85"/>
      <c r="M59" s="85"/>
      <c r="N59" s="85"/>
      <c r="O59" s="85"/>
      <c r="P59" s="85"/>
      <c r="Q59" s="85"/>
      <c r="R59" s="85"/>
      <c r="S59" s="85"/>
      <c r="T59" s="85"/>
      <c r="U59" s="85"/>
      <c r="V59" s="85"/>
      <c r="W59" s="85"/>
      <c r="X59" s="85"/>
      <c r="Y59" s="85"/>
      <c r="Z59" s="147"/>
      <c r="AA59" s="88"/>
      <c r="AB59" s="372"/>
      <c r="AC59" s="373"/>
      <c r="AD59" s="376"/>
      <c r="AE59" s="373"/>
      <c r="AF59" s="373"/>
      <c r="AG59" s="376"/>
      <c r="AH59" s="378"/>
      <c r="AI59" s="378"/>
      <c r="AJ59" s="378"/>
      <c r="AK59" s="376"/>
      <c r="AL59" s="373"/>
      <c r="AM59" s="380"/>
    </row>
    <row r="60" spans="1:58" ht="13.5" customHeight="1">
      <c r="A60" s="90"/>
      <c r="B60" s="90"/>
      <c r="C60" s="117"/>
      <c r="D60" s="90"/>
      <c r="E60" s="90"/>
      <c r="F60" s="90"/>
      <c r="G60" s="90"/>
      <c r="H60" s="90"/>
      <c r="I60" s="121"/>
      <c r="J60" s="125"/>
      <c r="K60" s="85"/>
      <c r="L60" s="85"/>
      <c r="M60" s="85"/>
      <c r="N60" s="85"/>
      <c r="O60" s="85"/>
      <c r="P60" s="85"/>
      <c r="Q60" s="85"/>
      <c r="R60" s="85"/>
      <c r="S60" s="85"/>
      <c r="T60" s="85"/>
      <c r="U60" s="85"/>
      <c r="V60" s="85"/>
      <c r="W60" s="85"/>
      <c r="X60" s="85"/>
      <c r="Y60" s="85"/>
      <c r="Z60" s="147"/>
      <c r="AA60" s="88"/>
      <c r="AB60" s="372"/>
      <c r="AC60" s="373"/>
      <c r="AD60" s="376"/>
      <c r="AE60" s="373"/>
      <c r="AF60" s="373"/>
      <c r="AG60" s="376"/>
      <c r="AH60" s="378"/>
      <c r="AI60" s="378"/>
      <c r="AJ60" s="378"/>
      <c r="AK60" s="376"/>
      <c r="AL60" s="373"/>
      <c r="AM60" s="380"/>
    </row>
    <row r="61" spans="1:58" ht="13.5" customHeight="1">
      <c r="A61" s="90"/>
      <c r="B61" s="90"/>
      <c r="C61" s="117"/>
      <c r="D61" s="90"/>
      <c r="E61" s="90"/>
      <c r="F61" s="90"/>
      <c r="G61" s="93"/>
      <c r="H61" s="93"/>
      <c r="I61" s="122"/>
      <c r="J61" s="126"/>
      <c r="K61" s="97"/>
      <c r="L61" s="97"/>
      <c r="M61" s="97"/>
      <c r="N61" s="97"/>
      <c r="O61" s="97"/>
      <c r="P61" s="97"/>
      <c r="Q61" s="97"/>
      <c r="R61" s="97"/>
      <c r="S61" s="97"/>
      <c r="T61" s="97"/>
      <c r="U61" s="97"/>
      <c r="V61" s="97"/>
      <c r="W61" s="97"/>
      <c r="X61" s="97"/>
      <c r="Y61" s="97"/>
      <c r="Z61" s="148"/>
      <c r="AA61" s="88"/>
      <c r="AB61" s="374"/>
      <c r="AC61" s="375"/>
      <c r="AD61" s="377"/>
      <c r="AE61" s="375"/>
      <c r="AF61" s="375"/>
      <c r="AG61" s="377"/>
      <c r="AH61" s="379"/>
      <c r="AI61" s="379"/>
      <c r="AJ61" s="379"/>
      <c r="AK61" s="377"/>
      <c r="AL61" s="375"/>
      <c r="AM61" s="381"/>
      <c r="AN61" s="154"/>
      <c r="AU61" s="154"/>
      <c r="AV61" s="154"/>
      <c r="AW61" s="154"/>
      <c r="AX61" s="154"/>
      <c r="AY61" s="434"/>
      <c r="AZ61" s="435"/>
    </row>
    <row r="62" spans="1:58">
      <c r="A62" s="90"/>
      <c r="B62" s="90"/>
      <c r="C62" s="116" t="s">
        <v>197</v>
      </c>
      <c r="D62" s="118"/>
      <c r="E62" s="118"/>
      <c r="F62" s="118"/>
      <c r="G62" s="118"/>
      <c r="H62" s="118"/>
      <c r="I62" s="118"/>
      <c r="J62" s="118"/>
      <c r="K62" s="118"/>
      <c r="L62" s="118"/>
      <c r="M62" s="118"/>
      <c r="N62" s="118"/>
      <c r="O62" s="118"/>
      <c r="P62" s="118"/>
      <c r="Q62" s="118"/>
      <c r="R62" s="118"/>
      <c r="S62" s="118"/>
      <c r="T62" s="118"/>
      <c r="U62" s="118"/>
      <c r="V62" s="118"/>
      <c r="W62" s="118"/>
      <c r="X62" s="118"/>
      <c r="Y62" s="118"/>
      <c r="Z62" s="149"/>
      <c r="AA62" s="90"/>
      <c r="AB62" s="436" t="s">
        <v>200</v>
      </c>
      <c r="AC62" s="437"/>
      <c r="AD62" s="437"/>
      <c r="AE62" s="437"/>
      <c r="AF62" s="437"/>
      <c r="AG62" s="437"/>
      <c r="AH62" s="437"/>
      <c r="AI62" s="437"/>
      <c r="AJ62" s="437"/>
      <c r="AK62" s="437"/>
      <c r="AL62" s="437"/>
      <c r="AM62" s="438"/>
    </row>
    <row r="63" spans="1:58">
      <c r="A63" s="90"/>
      <c r="B63" s="90"/>
      <c r="C63" s="90"/>
      <c r="D63" s="90"/>
      <c r="E63" s="90"/>
      <c r="F63" s="90"/>
      <c r="G63" s="90"/>
      <c r="H63" s="90"/>
      <c r="I63" s="90"/>
      <c r="J63" s="90"/>
      <c r="K63" s="90"/>
      <c r="L63" s="90"/>
      <c r="M63" s="90"/>
      <c r="N63" s="90"/>
      <c r="O63" s="90"/>
      <c r="P63" s="90"/>
      <c r="Q63" s="90"/>
      <c r="R63" s="90"/>
      <c r="S63" s="90"/>
      <c r="T63" s="90"/>
      <c r="U63" s="90"/>
      <c r="V63" s="90"/>
      <c r="W63" s="90"/>
      <c r="X63" s="90"/>
      <c r="Y63" s="90"/>
      <c r="Z63" s="85"/>
      <c r="AA63" s="90"/>
      <c r="AB63" s="90"/>
      <c r="AC63" s="90"/>
      <c r="AD63" s="87"/>
      <c r="AE63" s="87"/>
      <c r="AF63" s="87"/>
      <c r="AG63" s="87"/>
      <c r="AH63" s="87"/>
      <c r="AI63" s="87"/>
      <c r="AJ63" s="87"/>
      <c r="AK63" s="87"/>
      <c r="AL63" s="87"/>
      <c r="AM63" s="90"/>
    </row>
    <row r="64" spans="1:58">
      <c r="A64" s="90"/>
      <c r="B64" s="90"/>
      <c r="C64" s="90"/>
      <c r="D64" s="90"/>
      <c r="E64" s="90"/>
      <c r="F64" s="90"/>
      <c r="G64" s="90"/>
      <c r="H64" s="90"/>
      <c r="I64" s="90"/>
      <c r="J64" s="90"/>
      <c r="K64" s="90"/>
      <c r="L64" s="90"/>
      <c r="M64" s="90"/>
      <c r="N64" s="90"/>
      <c r="O64" s="90"/>
      <c r="P64" s="90"/>
      <c r="Q64" s="90"/>
      <c r="R64" s="90"/>
      <c r="S64" s="90"/>
      <c r="T64" s="90"/>
      <c r="U64" s="90"/>
      <c r="V64" s="90"/>
      <c r="W64" s="90"/>
      <c r="X64" s="90"/>
      <c r="Y64" s="90"/>
      <c r="Z64" s="85"/>
      <c r="AA64" s="90"/>
      <c r="AB64" s="90"/>
      <c r="AC64" s="90"/>
      <c r="AD64" s="87"/>
      <c r="AE64" s="87"/>
      <c r="AF64" s="87"/>
      <c r="AG64" s="87"/>
      <c r="AH64" s="87"/>
      <c r="AI64" s="87"/>
      <c r="AJ64" s="87"/>
      <c r="AK64" s="87"/>
      <c r="AL64" s="87"/>
      <c r="AM64" s="90"/>
    </row>
    <row r="65" spans="1:44">
      <c r="A65" s="394" t="s">
        <v>99</v>
      </c>
      <c r="B65" s="394"/>
      <c r="C65" s="394"/>
      <c r="D65" s="394"/>
      <c r="E65" s="394"/>
      <c r="F65" s="394"/>
      <c r="G65" s="394"/>
      <c r="H65" s="394"/>
      <c r="I65" s="394"/>
      <c r="J65" s="394"/>
      <c r="K65" s="394"/>
      <c r="L65" s="394"/>
      <c r="M65" s="394"/>
      <c r="N65" s="394"/>
      <c r="O65" s="394"/>
      <c r="P65" s="394"/>
      <c r="Q65" s="394"/>
      <c r="R65" s="394"/>
      <c r="S65" s="394"/>
      <c r="T65" s="394"/>
      <c r="U65" s="394"/>
      <c r="V65" s="394"/>
      <c r="W65" s="394"/>
      <c r="X65" s="394"/>
      <c r="Y65" s="394"/>
      <c r="Z65" s="394"/>
      <c r="AA65" s="394"/>
      <c r="AB65" s="394"/>
      <c r="AC65" s="394"/>
      <c r="AD65" s="394"/>
      <c r="AE65" s="394"/>
      <c r="AF65" s="394"/>
      <c r="AG65" s="394"/>
      <c r="AH65" s="394"/>
      <c r="AI65" s="394"/>
      <c r="AJ65" s="394"/>
      <c r="AK65" s="394"/>
      <c r="AL65" s="394"/>
      <c r="AM65" s="394"/>
    </row>
    <row r="66" spans="1:44">
      <c r="A66" s="93" t="s">
        <v>207</v>
      </c>
      <c r="B66" s="93"/>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93"/>
    </row>
    <row r="67" spans="1:44">
      <c r="A67" s="90" t="s">
        <v>209</v>
      </c>
      <c r="B67" s="90"/>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row>
    <row r="68" spans="1:44">
      <c r="A68" s="85"/>
      <c r="B68" s="85" t="s">
        <v>234</v>
      </c>
      <c r="C68" s="85"/>
      <c r="D68" s="85"/>
      <c r="E68" s="85"/>
      <c r="F68" s="85"/>
      <c r="G68" s="85"/>
      <c r="H68" s="85"/>
      <c r="I68" s="85" t="s">
        <v>143</v>
      </c>
      <c r="J68" s="85"/>
      <c r="K68" s="424"/>
      <c r="L68" s="424"/>
      <c r="M68" s="424"/>
      <c r="N68" s="424"/>
      <c r="O68" s="85" t="s">
        <v>148</v>
      </c>
      <c r="P68" s="85"/>
      <c r="Q68" s="85"/>
      <c r="R68" s="85" t="s">
        <v>150</v>
      </c>
      <c r="S68" s="85"/>
      <c r="T68" s="424"/>
      <c r="U68" s="424"/>
      <c r="V68" s="424"/>
      <c r="W68" s="424"/>
      <c r="X68" s="85" t="s">
        <v>148</v>
      </c>
      <c r="Y68" s="85"/>
      <c r="Z68" s="85"/>
      <c r="AA68" s="85"/>
      <c r="AB68" s="85"/>
      <c r="AC68" s="85"/>
      <c r="AD68" s="85"/>
      <c r="AE68" s="85"/>
      <c r="AF68" s="85"/>
      <c r="AG68" s="85"/>
      <c r="AH68" s="85"/>
      <c r="AI68" s="85"/>
      <c r="AJ68" s="85"/>
      <c r="AK68" s="90"/>
      <c r="AL68" s="90"/>
      <c r="AM68" s="90"/>
      <c r="AO68" t="str">
        <f>IF(K68="","NG","OK")</f>
        <v>NG</v>
      </c>
      <c r="AP68" s="46" t="str">
        <f>IF(AO68="NG","階数を入力してください。","")</f>
        <v>階数を入力してください。</v>
      </c>
      <c r="AQ68" s="160"/>
      <c r="AR68" s="160"/>
    </row>
    <row r="69" spans="1:44">
      <c r="A69" s="85"/>
      <c r="B69" s="85" t="s">
        <v>238</v>
      </c>
      <c r="C69" s="85"/>
      <c r="D69" s="85"/>
      <c r="E69" s="85"/>
      <c r="F69" s="85"/>
      <c r="G69" s="85"/>
      <c r="H69" s="85"/>
      <c r="I69" s="425"/>
      <c r="J69" s="425"/>
      <c r="K69" s="425"/>
      <c r="L69" s="425"/>
      <c r="M69" s="425"/>
      <c r="N69" s="425"/>
      <c r="O69" s="425"/>
      <c r="P69" s="85" t="s">
        <v>142</v>
      </c>
      <c r="Q69" s="85"/>
      <c r="R69" s="85"/>
      <c r="S69" s="85"/>
      <c r="T69" s="85"/>
      <c r="U69" s="85"/>
      <c r="V69" s="85"/>
      <c r="W69" s="85"/>
      <c r="X69" s="85"/>
      <c r="Y69" s="85"/>
      <c r="Z69" s="85"/>
      <c r="AA69" s="85"/>
      <c r="AB69" s="85"/>
      <c r="AC69" s="85"/>
      <c r="AD69" s="85"/>
      <c r="AE69" s="85"/>
      <c r="AF69" s="85"/>
      <c r="AG69" s="85"/>
      <c r="AH69" s="85"/>
      <c r="AI69" s="85"/>
      <c r="AJ69" s="85"/>
      <c r="AK69" s="85"/>
      <c r="AL69" s="85"/>
      <c r="AM69" s="85"/>
      <c r="AO69" t="str">
        <f>IF(I69="","NG","OK")</f>
        <v>NG</v>
      </c>
      <c r="AP69" s="46" t="str">
        <f>IF(AO69="NG","建築面積を入力してください。","")</f>
        <v>建築面積を入力してください。</v>
      </c>
      <c r="AQ69" s="160"/>
      <c r="AR69" s="160"/>
    </row>
    <row r="70" spans="1:44" ht="15" customHeight="1">
      <c r="A70" s="90"/>
      <c r="B70" s="85" t="s">
        <v>240</v>
      </c>
      <c r="C70" s="85"/>
      <c r="D70" s="85"/>
      <c r="E70" s="85"/>
      <c r="F70" s="85"/>
      <c r="G70" s="85"/>
      <c r="H70" s="85"/>
      <c r="I70" s="425"/>
      <c r="J70" s="425"/>
      <c r="K70" s="425"/>
      <c r="L70" s="425"/>
      <c r="M70" s="425"/>
      <c r="N70" s="425"/>
      <c r="O70" s="425"/>
      <c r="P70" s="85" t="s">
        <v>142</v>
      </c>
      <c r="Q70" s="85"/>
      <c r="R70" s="85"/>
      <c r="S70" s="85"/>
      <c r="T70" s="85"/>
      <c r="U70" s="85"/>
      <c r="V70" s="85"/>
      <c r="W70" s="85"/>
      <c r="X70" s="85"/>
      <c r="Y70" s="85"/>
      <c r="Z70" s="85"/>
      <c r="AA70" s="85"/>
      <c r="AB70" s="85"/>
      <c r="AC70" s="85"/>
      <c r="AD70" s="85"/>
      <c r="AE70" s="85"/>
      <c r="AF70" s="85"/>
      <c r="AG70" s="85"/>
      <c r="AH70" s="85"/>
      <c r="AI70" s="85"/>
      <c r="AJ70" s="85"/>
      <c r="AK70" s="85"/>
      <c r="AL70" s="85"/>
      <c r="AM70" s="85"/>
      <c r="AO70" t="str">
        <f>IF(I70="","NG","OK")</f>
        <v>NG</v>
      </c>
      <c r="AP70" s="46" t="str">
        <f>IF(AO70="NG","延べ面積を入力してください。","")</f>
        <v>延べ面積を入力してください。</v>
      </c>
      <c r="AQ70" s="160"/>
      <c r="AR70" s="160"/>
    </row>
    <row r="71" spans="1:44" ht="2.25" customHeight="1">
      <c r="A71" s="93"/>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row>
    <row r="72" spans="1:44">
      <c r="A72" s="95" t="s">
        <v>212</v>
      </c>
      <c r="B72" s="94"/>
      <c r="C72" s="94"/>
      <c r="D72" s="94"/>
      <c r="E72" s="94"/>
      <c r="F72" s="94"/>
      <c r="G72" s="94"/>
      <c r="H72" s="94"/>
      <c r="I72" s="94"/>
      <c r="J72" s="94"/>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row>
    <row r="73" spans="1:44">
      <c r="A73" s="90"/>
      <c r="B73" s="85" t="s">
        <v>213</v>
      </c>
      <c r="C73" s="85"/>
      <c r="D73" s="85"/>
      <c r="E73" s="85"/>
      <c r="F73" s="85"/>
      <c r="G73" s="85"/>
      <c r="H73" s="90"/>
      <c r="I73" s="85"/>
      <c r="J73" s="85"/>
      <c r="K73" s="85"/>
      <c r="L73" s="130"/>
      <c r="M73" s="130"/>
      <c r="N73" s="133"/>
      <c r="O73" s="133"/>
      <c r="P73" s="133"/>
      <c r="Q73" s="133"/>
      <c r="R73" s="133"/>
      <c r="S73" s="133"/>
      <c r="T73" s="392"/>
      <c r="U73" s="392"/>
      <c r="V73" s="392"/>
      <c r="W73" s="392"/>
      <c r="X73" s="85" t="s">
        <v>151</v>
      </c>
      <c r="Y73" s="393"/>
      <c r="Z73" s="393"/>
      <c r="AA73" s="85" t="s">
        <v>153</v>
      </c>
      <c r="AB73" s="422"/>
      <c r="AC73" s="422"/>
      <c r="AD73" s="85" t="s">
        <v>348</v>
      </c>
      <c r="AE73" s="85"/>
      <c r="AF73" s="85" t="s">
        <v>230</v>
      </c>
      <c r="AG73" s="423"/>
      <c r="AH73" s="423"/>
      <c r="AI73" s="423"/>
      <c r="AJ73" s="423"/>
      <c r="AK73" s="85" t="s">
        <v>128</v>
      </c>
      <c r="AL73" s="105"/>
      <c r="AM73" s="105"/>
      <c r="AO73" t="str">
        <f>IF(OR(T73="",V73="",Y73="",AB73="",AG73=""),"NG","OK")</f>
        <v>NG</v>
      </c>
      <c r="AP73" s="46" t="str">
        <f>IF(AO73="NG","確認済証の交付年月日及び交付番号を入力してください。","")</f>
        <v>確認済証の交付年月日及び交付番号を入力してください。</v>
      </c>
      <c r="AQ73" s="160"/>
      <c r="AR73" s="160"/>
    </row>
    <row r="74" spans="1:44">
      <c r="A74" s="90"/>
      <c r="B74" s="85" t="s">
        <v>216</v>
      </c>
      <c r="C74" s="85"/>
      <c r="D74" s="85"/>
      <c r="E74" s="85"/>
      <c r="F74" s="85"/>
      <c r="G74" s="85"/>
      <c r="H74" s="85"/>
      <c r="I74" s="85"/>
      <c r="J74" s="85"/>
      <c r="K74" s="85"/>
      <c r="L74" s="90"/>
      <c r="M74" s="90"/>
      <c r="N74" s="127"/>
      <c r="O74" s="85" t="s">
        <v>629</v>
      </c>
      <c r="P74" s="85"/>
      <c r="Q74" s="85"/>
      <c r="R74" s="85"/>
      <c r="S74" s="85"/>
      <c r="T74" s="127"/>
      <c r="U74" s="85" t="s">
        <v>136</v>
      </c>
      <c r="V74" s="90"/>
      <c r="W74" s="85"/>
      <c r="X74" s="85"/>
      <c r="Y74" s="85"/>
      <c r="Z74" s="85"/>
      <c r="AA74" s="85"/>
      <c r="AB74" s="85"/>
      <c r="AC74" s="421"/>
      <c r="AD74" s="421"/>
      <c r="AE74" s="421"/>
      <c r="AF74" s="421"/>
      <c r="AG74" s="421"/>
      <c r="AH74" s="421"/>
      <c r="AI74" s="421"/>
      <c r="AJ74" s="421"/>
      <c r="AK74" s="421"/>
      <c r="AL74" s="421"/>
      <c r="AM74" s="90" t="s">
        <v>242</v>
      </c>
      <c r="AO74" t="str">
        <f>IF(COUNTBLANK(N74)+COUNTBLANK(T74)&lt;&gt;1,"NG",IF(AND(N74&lt;&gt;"",AC74&lt;&gt;""),"NG",IF(AND(T74&lt;&gt;"",AC74=""),"NG","")))</f>
        <v>NG</v>
      </c>
      <c r="AP74" s="46" t="str">
        <f>IF(AO74="NG","確認済証の交付者を選択してください。","")</f>
        <v>確認済証の交付者を選択してください。</v>
      </c>
      <c r="AQ74" s="160"/>
      <c r="AR74" s="160"/>
    </row>
    <row r="75" spans="1:44">
      <c r="A75" s="90"/>
      <c r="B75" s="85" t="s">
        <v>6</v>
      </c>
      <c r="C75" s="85"/>
      <c r="D75" s="85"/>
      <c r="E75" s="85"/>
      <c r="F75" s="85"/>
      <c r="G75" s="85"/>
      <c r="H75" s="85"/>
      <c r="I75" s="85"/>
      <c r="J75" s="85"/>
      <c r="K75" s="85"/>
      <c r="L75" s="130"/>
      <c r="M75" s="130"/>
      <c r="N75" s="133"/>
      <c r="O75" s="133"/>
      <c r="P75" s="133"/>
      <c r="Q75" s="133"/>
      <c r="R75" s="133"/>
      <c r="S75" s="133"/>
      <c r="T75" s="392"/>
      <c r="U75" s="392"/>
      <c r="V75" s="392"/>
      <c r="W75" s="392"/>
      <c r="X75" s="85" t="s">
        <v>151</v>
      </c>
      <c r="Y75" s="393"/>
      <c r="Z75" s="393"/>
      <c r="AA75" s="85" t="s">
        <v>153</v>
      </c>
      <c r="AB75" s="422"/>
      <c r="AC75" s="422"/>
      <c r="AD75" s="85" t="s">
        <v>348</v>
      </c>
      <c r="AE75" s="85"/>
      <c r="AF75" s="85" t="s">
        <v>230</v>
      </c>
      <c r="AG75" s="423"/>
      <c r="AH75" s="423"/>
      <c r="AI75" s="423"/>
      <c r="AJ75" s="423"/>
      <c r="AK75" s="85" t="s">
        <v>128</v>
      </c>
      <c r="AL75" s="105"/>
      <c r="AM75" s="105"/>
      <c r="AO75" t="str">
        <f>IF(OR(T75="",V75="",Y75="",AB75="",AG75=""),"NG","OK")</f>
        <v>NG</v>
      </c>
      <c r="AP75" s="46" t="str">
        <f>IF(AO75="NG","検査済証の交付年月日及び交付番号を入力してください。","")</f>
        <v>検査済証の交付年月日及び交付番号を入力してください。</v>
      </c>
      <c r="AQ75" s="160"/>
      <c r="AR75" s="160"/>
    </row>
    <row r="76" spans="1:44">
      <c r="A76" s="90"/>
      <c r="B76" s="85" t="s">
        <v>219</v>
      </c>
      <c r="C76" s="85"/>
      <c r="D76" s="85"/>
      <c r="E76" s="85"/>
      <c r="F76" s="85"/>
      <c r="G76" s="85"/>
      <c r="H76" s="85"/>
      <c r="I76" s="85"/>
      <c r="J76" s="85"/>
      <c r="K76" s="85"/>
      <c r="L76" s="90"/>
      <c r="M76" s="90"/>
      <c r="N76" s="127"/>
      <c r="O76" s="85" t="s">
        <v>629</v>
      </c>
      <c r="P76" s="85"/>
      <c r="Q76" s="85"/>
      <c r="R76" s="85"/>
      <c r="S76" s="85"/>
      <c r="T76" s="127"/>
      <c r="U76" s="85" t="s">
        <v>136</v>
      </c>
      <c r="V76" s="90"/>
      <c r="W76" s="85"/>
      <c r="X76" s="85"/>
      <c r="Y76" s="85"/>
      <c r="Z76" s="85"/>
      <c r="AA76" s="85"/>
      <c r="AB76" s="85"/>
      <c r="AC76" s="421"/>
      <c r="AD76" s="421"/>
      <c r="AE76" s="421"/>
      <c r="AF76" s="421"/>
      <c r="AG76" s="421"/>
      <c r="AH76" s="421"/>
      <c r="AI76" s="421"/>
      <c r="AJ76" s="421"/>
      <c r="AK76" s="421"/>
      <c r="AL76" s="421"/>
      <c r="AM76" s="90" t="s">
        <v>242</v>
      </c>
      <c r="AO76" t="str">
        <f>IF(COUNTBLANK(N76)+COUNTBLANK(T76)&lt;&gt;1,"NG",IF(AND(N76&lt;&gt;"",AC76&lt;&gt;""),"NG",IF(AND(T76&lt;&gt;"",AC76=""),"NG","")))</f>
        <v>NG</v>
      </c>
      <c r="AP76" s="46" t="str">
        <f>IF(AO76="NG","検査済証の交付者を選択してください。","")</f>
        <v>検査済証の交付者を選択してください。</v>
      </c>
      <c r="AQ76" s="160"/>
      <c r="AR76" s="160"/>
    </row>
    <row r="77" spans="1:44" ht="2.25" customHeight="1">
      <c r="A77" s="90"/>
      <c r="B77" s="85"/>
      <c r="C77" s="85"/>
      <c r="D77" s="85"/>
      <c r="E77" s="85"/>
      <c r="F77" s="85"/>
      <c r="G77" s="85"/>
      <c r="H77" s="85"/>
      <c r="I77" s="85"/>
      <c r="J77" s="85"/>
      <c r="K77" s="85"/>
      <c r="L77" s="90"/>
      <c r="M77" s="90"/>
      <c r="N77" s="134"/>
      <c r="O77" s="85"/>
      <c r="P77" s="85"/>
      <c r="Q77" s="85"/>
      <c r="R77" s="85"/>
      <c r="S77" s="85"/>
      <c r="T77" s="142"/>
      <c r="U77" s="85"/>
      <c r="V77" s="90"/>
      <c r="W77" s="85"/>
      <c r="X77" s="85"/>
      <c r="Y77" s="85"/>
      <c r="Z77" s="85"/>
      <c r="AA77" s="85"/>
      <c r="AB77" s="85"/>
      <c r="AC77" s="129"/>
      <c r="AD77" s="129"/>
      <c r="AE77" s="129"/>
      <c r="AF77" s="129"/>
      <c r="AG77" s="129"/>
      <c r="AH77" s="87"/>
      <c r="AI77" s="87"/>
      <c r="AJ77" s="87"/>
      <c r="AK77" s="87"/>
      <c r="AL77" s="90"/>
      <c r="AM77" s="90"/>
    </row>
    <row r="78" spans="1:44" s="71" customFormat="1">
      <c r="A78" s="96" t="s">
        <v>220</v>
      </c>
      <c r="B78" s="96"/>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94"/>
      <c r="AG78" s="94"/>
      <c r="AH78" s="94"/>
      <c r="AI78" s="94"/>
      <c r="AJ78" s="94"/>
      <c r="AK78" s="94"/>
      <c r="AL78" s="94"/>
      <c r="AM78" s="94"/>
    </row>
    <row r="79" spans="1:44" s="71" customFormat="1">
      <c r="A79" s="85"/>
      <c r="B79" s="85" t="s">
        <v>221</v>
      </c>
      <c r="C79" s="85"/>
      <c r="D79" s="85"/>
      <c r="E79" s="85"/>
      <c r="F79" s="85"/>
      <c r="G79" s="85"/>
      <c r="H79" s="85"/>
      <c r="I79" s="85"/>
      <c r="J79" s="85"/>
      <c r="K79" s="85"/>
      <c r="L79" s="85"/>
      <c r="M79" s="85"/>
      <c r="N79" s="85"/>
      <c r="O79" s="85"/>
      <c r="P79" s="85"/>
      <c r="Q79" s="90"/>
      <c r="R79" s="391" t="s">
        <v>461</v>
      </c>
      <c r="S79" s="391"/>
      <c r="T79" s="392"/>
      <c r="U79" s="392"/>
      <c r="V79" s="85" t="s">
        <v>127</v>
      </c>
      <c r="W79" s="393"/>
      <c r="X79" s="393"/>
      <c r="Y79" s="85" t="s">
        <v>141</v>
      </c>
      <c r="Z79" s="420"/>
      <c r="AA79" s="420"/>
      <c r="AB79" s="85" t="s">
        <v>353</v>
      </c>
      <c r="AC79" s="85" t="s">
        <v>156</v>
      </c>
      <c r="AD79" s="85"/>
      <c r="AE79" s="85"/>
      <c r="AF79" s="90"/>
      <c r="AG79" s="90"/>
      <c r="AH79" s="90"/>
      <c r="AI79" s="90"/>
      <c r="AJ79" s="90"/>
      <c r="AK79" s="90"/>
      <c r="AL79" s="90"/>
      <c r="AM79" s="90"/>
      <c r="AO79" s="1" t="str">
        <f>IF(AND(T79="",W79="",Z79=""),"NG","OK")</f>
        <v>NG</v>
      </c>
      <c r="AP79" s="46" t="str">
        <f>IF(AO79="NG","調査日を入力してください。","")</f>
        <v>調査日を入力してください。</v>
      </c>
      <c r="AQ79" s="160"/>
      <c r="AR79" s="160"/>
    </row>
    <row r="80" spans="1:44" s="71" customFormat="1">
      <c r="A80" s="85"/>
      <c r="B80" s="85" t="s">
        <v>162</v>
      </c>
      <c r="C80" s="85"/>
      <c r="D80" s="85"/>
      <c r="E80" s="85"/>
      <c r="F80" s="85"/>
      <c r="G80" s="85"/>
      <c r="H80" s="85"/>
      <c r="I80" s="85"/>
      <c r="J80" s="85"/>
      <c r="K80" s="85"/>
      <c r="L80" s="85"/>
      <c r="M80" s="85"/>
      <c r="N80" s="127"/>
      <c r="O80" s="85" t="s">
        <v>156</v>
      </c>
      <c r="P80" s="90"/>
      <c r="Q80" s="89" t="s">
        <v>11</v>
      </c>
      <c r="R80" s="392"/>
      <c r="S80" s="392"/>
      <c r="T80" s="392"/>
      <c r="U80" s="392"/>
      <c r="V80" s="85" t="s">
        <v>127</v>
      </c>
      <c r="W80" s="393"/>
      <c r="X80" s="393"/>
      <c r="Y80" s="85" t="s">
        <v>141</v>
      </c>
      <c r="Z80" s="420"/>
      <c r="AA80" s="420"/>
      <c r="AB80" s="85" t="s">
        <v>348</v>
      </c>
      <c r="AC80" s="85" t="s">
        <v>417</v>
      </c>
      <c r="AD80" s="85"/>
      <c r="AE80" s="90"/>
      <c r="AF80" s="127"/>
      <c r="AG80" s="85" t="s">
        <v>68</v>
      </c>
      <c r="AH80" s="90"/>
      <c r="AI80" s="90"/>
      <c r="AJ80" s="90"/>
      <c r="AK80" s="90"/>
      <c r="AL80" s="90"/>
      <c r="AM80" s="90"/>
      <c r="AO80" s="1" t="str">
        <f>IF(COUNTBLANK(N80)+COUNTBLANK(AF80)&lt;&gt;1,"NG","")</f>
        <v>NG</v>
      </c>
      <c r="AP80" s="46" t="str">
        <f>IF(AO80="NG","前回の検査の報告日（報告書を提出した日）を適切に入力してください","")</f>
        <v>前回の検査の報告日（報告書を提出した日）を適切に入力してください</v>
      </c>
    </row>
    <row r="81" spans="1:57" s="71" customFormat="1">
      <c r="A81" s="85"/>
      <c r="B81" s="85" t="s">
        <v>138</v>
      </c>
      <c r="C81" s="85"/>
      <c r="D81" s="85"/>
      <c r="E81" s="85"/>
      <c r="F81" s="85"/>
      <c r="G81" s="85"/>
      <c r="H81" s="85"/>
      <c r="I81" s="85"/>
      <c r="J81" s="85"/>
      <c r="K81" s="85"/>
      <c r="L81" s="85"/>
      <c r="M81" s="85"/>
      <c r="N81" s="135"/>
      <c r="O81" s="85"/>
      <c r="P81" s="85"/>
      <c r="Q81" s="127"/>
      <c r="R81" s="85" t="s">
        <v>107</v>
      </c>
      <c r="S81" s="85"/>
      <c r="T81" s="85"/>
      <c r="U81" s="127"/>
      <c r="V81" s="85" t="s">
        <v>17</v>
      </c>
      <c r="W81" s="99"/>
      <c r="X81" s="99"/>
      <c r="Y81" s="99"/>
      <c r="Z81" s="99"/>
      <c r="AA81" s="85"/>
      <c r="AB81" s="85"/>
      <c r="AC81" s="90"/>
      <c r="AD81" s="85"/>
      <c r="AE81" s="90"/>
      <c r="AF81" s="90"/>
      <c r="AG81" s="90"/>
      <c r="AH81" s="90"/>
      <c r="AI81" s="90"/>
      <c r="AJ81" s="90"/>
      <c r="AK81" s="90"/>
      <c r="AL81" s="90"/>
      <c r="AM81" s="90"/>
      <c r="AO81" s="1" t="str">
        <f>IF(AND(N80="レ",Q81="",U81=""),"NG",IF(AND(N80="レ",Q81="レ",U81="レ"),"NG",IF(AND(AF80="レ",Q81="レ"),"NG",IF(AND(N80="レ",Q81="",U81=""),"NG",""))))</f>
        <v/>
      </c>
      <c r="AP81" s="158" t="str">
        <f>IF(AO81="NG","前回の調査に関する書類の写しの有無を適切に入力してください。","")</f>
        <v/>
      </c>
    </row>
    <row r="82" spans="1:57" s="58" customFormat="1" ht="2.25" customHeight="1">
      <c r="A82" s="97"/>
      <c r="B82" s="97"/>
      <c r="C82" s="97"/>
      <c r="D82" s="97"/>
      <c r="E82" s="97"/>
      <c r="F82" s="97"/>
      <c r="G82" s="97"/>
      <c r="H82" s="97"/>
      <c r="I82" s="97"/>
      <c r="J82" s="97"/>
      <c r="K82" s="97"/>
      <c r="L82" s="97"/>
      <c r="M82" s="97"/>
      <c r="N82" s="136"/>
      <c r="O82" s="97"/>
      <c r="P82" s="97"/>
      <c r="Q82" s="97"/>
      <c r="R82" s="97"/>
      <c r="S82" s="97"/>
      <c r="T82" s="97"/>
      <c r="U82" s="97"/>
      <c r="V82" s="97"/>
      <c r="W82" s="97"/>
      <c r="X82" s="97"/>
      <c r="Y82" s="97"/>
      <c r="Z82" s="97"/>
      <c r="AA82" s="97"/>
      <c r="AB82" s="97"/>
      <c r="AC82" s="93"/>
      <c r="AD82" s="97"/>
      <c r="AE82" s="93"/>
      <c r="AF82" s="93"/>
      <c r="AG82" s="93"/>
      <c r="AH82" s="93"/>
      <c r="AI82" s="93"/>
      <c r="AJ82" s="93"/>
      <c r="AK82" s="93"/>
      <c r="AL82" s="93"/>
      <c r="AM82" s="93"/>
    </row>
    <row r="83" spans="1:57" s="71" customFormat="1" ht="12.95" customHeight="1">
      <c r="A83" s="90" t="s">
        <v>243</v>
      </c>
      <c r="B83" s="90"/>
      <c r="C83" s="90"/>
      <c r="D83" s="90"/>
      <c r="E83" s="9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row>
    <row r="84" spans="1:57" s="71" customFormat="1" ht="12.95" customHeight="1">
      <c r="A84" s="98" t="s">
        <v>224</v>
      </c>
      <c r="B84" s="90"/>
      <c r="C84" s="90"/>
      <c r="D84" s="90"/>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row>
    <row r="85" spans="1:57" s="71" customFormat="1" ht="12.95" customHeight="1">
      <c r="A85" s="90"/>
      <c r="B85" s="85" t="s">
        <v>459</v>
      </c>
      <c r="C85" s="85"/>
      <c r="D85" s="85"/>
      <c r="E85" s="85"/>
      <c r="F85" s="85"/>
      <c r="G85" s="85"/>
      <c r="H85" s="85"/>
      <c r="I85" s="85"/>
      <c r="J85" s="85"/>
      <c r="K85" s="417"/>
      <c r="L85" s="417"/>
      <c r="M85" s="417"/>
      <c r="N85" s="417"/>
      <c r="O85" s="417"/>
      <c r="P85" s="417"/>
      <c r="Q85" s="417"/>
      <c r="R85" s="417"/>
      <c r="S85" s="417"/>
      <c r="T85" s="417"/>
      <c r="U85" s="417"/>
      <c r="V85" s="89" t="s">
        <v>11</v>
      </c>
      <c r="W85" s="414"/>
      <c r="X85" s="414"/>
      <c r="Y85" s="414"/>
      <c r="Z85" s="414"/>
      <c r="AA85" s="414"/>
      <c r="AB85" s="85" t="s">
        <v>227</v>
      </c>
      <c r="AC85" s="138"/>
      <c r="AD85" s="85"/>
      <c r="AE85" s="85" t="s">
        <v>230</v>
      </c>
      <c r="AF85" s="418"/>
      <c r="AG85" s="418"/>
      <c r="AH85" s="418"/>
      <c r="AI85" s="418"/>
      <c r="AJ85" s="418"/>
      <c r="AK85" s="418"/>
      <c r="AL85" s="89" t="s">
        <v>130</v>
      </c>
      <c r="AM85" s="85"/>
      <c r="AO85" s="1" t="str">
        <f>IF(AND(AF85="",AF86=""),"NG","OK")</f>
        <v>NG</v>
      </c>
      <c r="AP85" s="46" t="str">
        <f>IF(AO85="NG","検査者の資格を入力してください。","")</f>
        <v>検査者の資格を入力してください。</v>
      </c>
      <c r="AQ85" s="160"/>
      <c r="AR85" s="160"/>
    </row>
    <row r="86" spans="1:57" s="71" customFormat="1" ht="12.95" customHeight="1">
      <c r="A86" s="90"/>
      <c r="B86" s="85"/>
      <c r="C86" s="85"/>
      <c r="D86" s="85"/>
      <c r="E86" s="85"/>
      <c r="F86" s="85"/>
      <c r="G86" s="85"/>
      <c r="H86" s="85"/>
      <c r="I86" s="85"/>
      <c r="J86" s="85"/>
      <c r="K86" s="85"/>
      <c r="L86" s="85"/>
      <c r="M86" s="85"/>
      <c r="N86" s="85"/>
      <c r="O86" s="85"/>
      <c r="P86" s="85"/>
      <c r="Q86" s="85"/>
      <c r="R86" s="85"/>
      <c r="S86" s="85"/>
      <c r="T86" s="85"/>
      <c r="U86" s="85"/>
      <c r="V86" s="85"/>
      <c r="W86" s="143"/>
      <c r="X86" s="90"/>
      <c r="Y86" s="90"/>
      <c r="Z86" s="85"/>
      <c r="AA86" s="85"/>
      <c r="AB86" s="85"/>
      <c r="AC86" s="85"/>
      <c r="AD86" s="85"/>
      <c r="AE86" s="85"/>
      <c r="AF86" s="85"/>
      <c r="AG86" s="85"/>
      <c r="AH86" s="85"/>
      <c r="AI86" s="85"/>
      <c r="AJ86" s="85"/>
      <c r="AK86" s="85"/>
      <c r="AL86" s="89"/>
      <c r="AM86" s="90"/>
    </row>
    <row r="87" spans="1:57" s="71" customFormat="1" ht="12.95" customHeight="1">
      <c r="A87" s="90"/>
      <c r="B87" s="85" t="s">
        <v>66</v>
      </c>
      <c r="C87" s="85"/>
      <c r="D87" s="85"/>
      <c r="E87" s="85"/>
      <c r="F87" s="85"/>
      <c r="G87" s="85"/>
      <c r="H87" s="85"/>
      <c r="I87" s="85"/>
      <c r="J87" s="85"/>
      <c r="K87" s="416"/>
      <c r="L87" s="416"/>
      <c r="M87" s="416"/>
      <c r="N87" s="416"/>
      <c r="O87" s="416"/>
      <c r="P87" s="416"/>
      <c r="Q87" s="416"/>
      <c r="R87" s="416"/>
      <c r="S87" s="416"/>
      <c r="T87" s="416"/>
      <c r="U87" s="416"/>
      <c r="V87" s="416"/>
      <c r="W87" s="416"/>
      <c r="X87" s="416"/>
      <c r="Y87" s="416"/>
      <c r="Z87" s="416"/>
      <c r="AA87" s="416"/>
      <c r="AB87" s="416"/>
      <c r="AC87" s="416"/>
      <c r="AD87" s="416"/>
      <c r="AE87" s="416"/>
      <c r="AF87" s="416"/>
      <c r="AG87" s="416"/>
      <c r="AH87" s="416"/>
      <c r="AI87" s="416"/>
      <c r="AJ87" s="416"/>
      <c r="AK87" s="416"/>
      <c r="AL87" s="416"/>
      <c r="AM87" s="416"/>
      <c r="AP87" s="100"/>
      <c r="AQ87" s="100"/>
      <c r="AR87" s="100"/>
      <c r="BC87" s="100"/>
      <c r="BD87" s="100"/>
      <c r="BE87" s="100"/>
    </row>
    <row r="88" spans="1:57" s="71" customFormat="1" ht="12.95" customHeight="1">
      <c r="A88" s="90"/>
      <c r="B88" s="85" t="s">
        <v>104</v>
      </c>
      <c r="C88" s="85"/>
      <c r="D88" s="85"/>
      <c r="E88" s="85"/>
      <c r="F88" s="85"/>
      <c r="G88" s="85"/>
      <c r="H88" s="85"/>
      <c r="I88" s="85"/>
      <c r="J88" s="85"/>
      <c r="K88" s="416"/>
      <c r="L88" s="416"/>
      <c r="M88" s="416"/>
      <c r="N88" s="416"/>
      <c r="O88" s="416"/>
      <c r="P88" s="416"/>
      <c r="Q88" s="416"/>
      <c r="R88" s="416"/>
      <c r="S88" s="416"/>
      <c r="T88" s="416"/>
      <c r="U88" s="416"/>
      <c r="V88" s="416"/>
      <c r="W88" s="416"/>
      <c r="X88" s="416"/>
      <c r="Y88" s="416"/>
      <c r="Z88" s="416"/>
      <c r="AA88" s="416"/>
      <c r="AB88" s="416"/>
      <c r="AC88" s="416"/>
      <c r="AD88" s="416"/>
      <c r="AE88" s="416"/>
      <c r="AF88" s="416"/>
      <c r="AG88" s="416"/>
      <c r="AH88" s="416"/>
      <c r="AI88" s="416"/>
      <c r="AJ88" s="416"/>
      <c r="AK88" s="416"/>
      <c r="AL88" s="416"/>
      <c r="AM88" s="416"/>
      <c r="AO88" s="1" t="str">
        <f>IF(K88="","NG","OK")</f>
        <v>NG</v>
      </c>
      <c r="AP88" s="46" t="str">
        <f>IF(AO88="NG","検査者の氏名を入力してください。","")</f>
        <v>検査者の氏名を入力してください。</v>
      </c>
      <c r="AQ88" s="160"/>
      <c r="AR88" s="160"/>
    </row>
    <row r="89" spans="1:57" s="71" customFormat="1" ht="12.95" customHeight="1">
      <c r="A89" s="90"/>
      <c r="B89" s="85" t="s">
        <v>29</v>
      </c>
      <c r="C89" s="85"/>
      <c r="D89" s="85"/>
      <c r="E89" s="85"/>
      <c r="F89" s="85"/>
      <c r="G89" s="85"/>
      <c r="H89" s="85"/>
      <c r="I89" s="85"/>
      <c r="J89" s="85"/>
      <c r="K89" s="416"/>
      <c r="L89" s="416"/>
      <c r="M89" s="416"/>
      <c r="N89" s="416"/>
      <c r="O89" s="416"/>
      <c r="P89" s="416"/>
      <c r="Q89" s="416"/>
      <c r="R89" s="416"/>
      <c r="S89" s="416"/>
      <c r="T89" s="416"/>
      <c r="U89" s="416"/>
      <c r="V89" s="416"/>
      <c r="W89" s="416"/>
      <c r="X89" s="416"/>
      <c r="Y89" s="416"/>
      <c r="Z89" s="416"/>
      <c r="AA89" s="416"/>
      <c r="AB89" s="416"/>
      <c r="AC89" s="416"/>
      <c r="AD89" s="416"/>
      <c r="AE89" s="416"/>
      <c r="AF89" s="416"/>
      <c r="AG89" s="416"/>
      <c r="AH89" s="416"/>
      <c r="AI89" s="416"/>
      <c r="AJ89" s="416"/>
      <c r="AK89" s="416"/>
      <c r="AL89" s="416"/>
      <c r="AM89" s="416"/>
    </row>
    <row r="90" spans="1:57" s="71" customFormat="1" ht="12.95" customHeight="1">
      <c r="A90" s="90"/>
      <c r="B90" s="85"/>
      <c r="C90" s="85"/>
      <c r="D90" s="85"/>
      <c r="E90" s="85"/>
      <c r="F90" s="85"/>
      <c r="G90" s="85"/>
      <c r="H90" s="85"/>
      <c r="I90" s="85"/>
      <c r="J90" s="85"/>
      <c r="K90" s="85"/>
      <c r="L90" s="89" t="s">
        <v>11</v>
      </c>
      <c r="M90" s="417"/>
      <c r="N90" s="417"/>
      <c r="O90" s="417"/>
      <c r="P90" s="85" t="s">
        <v>158</v>
      </c>
      <c r="Q90" s="85"/>
      <c r="R90" s="85"/>
      <c r="S90" s="85"/>
      <c r="T90" s="85"/>
      <c r="U90" s="85"/>
      <c r="V90" s="85"/>
      <c r="W90" s="85"/>
      <c r="X90" s="89" t="s">
        <v>11</v>
      </c>
      <c r="Y90" s="417"/>
      <c r="Z90" s="417"/>
      <c r="AA90" s="417"/>
      <c r="AB90" s="138" t="s">
        <v>137</v>
      </c>
      <c r="AC90" s="85"/>
      <c r="AD90" s="90"/>
      <c r="AE90" s="85"/>
      <c r="AF90" s="85"/>
      <c r="AG90" s="420"/>
      <c r="AH90" s="420"/>
      <c r="AI90" s="420"/>
      <c r="AJ90" s="420"/>
      <c r="AK90" s="420"/>
      <c r="AL90" s="420"/>
      <c r="AM90" s="89" t="s">
        <v>130</v>
      </c>
    </row>
    <row r="91" spans="1:57" s="71" customFormat="1" ht="12.95" customHeight="1">
      <c r="A91" s="90"/>
      <c r="B91" s="85" t="s">
        <v>65</v>
      </c>
      <c r="C91" s="85"/>
      <c r="D91" s="85"/>
      <c r="E91" s="85"/>
      <c r="F91" s="85"/>
      <c r="G91" s="85"/>
      <c r="H91" s="85"/>
      <c r="I91" s="85"/>
      <c r="J91" s="85"/>
      <c r="K91" s="419"/>
      <c r="L91" s="419"/>
      <c r="M91" s="419"/>
      <c r="N91" s="419"/>
      <c r="O91" s="419"/>
      <c r="P91" s="419"/>
      <c r="Q91" s="419"/>
      <c r="R91" s="419"/>
      <c r="S91" s="419"/>
      <c r="T91" s="419"/>
      <c r="U91" s="419"/>
      <c r="V91" s="419"/>
      <c r="W91" s="419"/>
      <c r="X91" s="419"/>
      <c r="Y91" s="419"/>
      <c r="Z91" s="419"/>
      <c r="AA91" s="419"/>
      <c r="AB91" s="419"/>
      <c r="AC91" s="419"/>
      <c r="AD91" s="419"/>
      <c r="AE91" s="419"/>
      <c r="AF91" s="419"/>
      <c r="AG91" s="419"/>
      <c r="AH91" s="419"/>
      <c r="AI91" s="419"/>
      <c r="AJ91" s="419"/>
      <c r="AK91" s="419"/>
      <c r="AL91" s="419"/>
      <c r="AM91" s="419"/>
    </row>
    <row r="92" spans="1:57" s="71" customFormat="1" ht="12.95" customHeight="1">
      <c r="A92" s="90"/>
      <c r="B92" s="85" t="s">
        <v>27</v>
      </c>
      <c r="C92" s="85"/>
      <c r="D92" s="85"/>
      <c r="E92" s="85"/>
      <c r="F92" s="85"/>
      <c r="G92" s="85"/>
      <c r="H92" s="85"/>
      <c r="I92" s="85"/>
      <c r="J92" s="85"/>
      <c r="K92" s="416"/>
      <c r="L92" s="416"/>
      <c r="M92" s="416"/>
      <c r="N92" s="416"/>
      <c r="O92" s="416"/>
      <c r="P92" s="416"/>
      <c r="Q92" s="416"/>
      <c r="R92" s="416"/>
      <c r="S92" s="416"/>
      <c r="T92" s="416"/>
      <c r="U92" s="416"/>
      <c r="V92" s="416"/>
      <c r="W92" s="416"/>
      <c r="X92" s="416"/>
      <c r="Y92" s="416"/>
      <c r="Z92" s="416"/>
      <c r="AA92" s="416"/>
      <c r="AB92" s="416"/>
      <c r="AC92" s="416"/>
      <c r="AD92" s="416"/>
      <c r="AE92" s="416"/>
      <c r="AF92" s="416"/>
      <c r="AG92" s="416"/>
      <c r="AH92" s="416"/>
      <c r="AI92" s="416"/>
      <c r="AJ92" s="416"/>
      <c r="AK92" s="416"/>
      <c r="AL92" s="416"/>
      <c r="AM92" s="416"/>
      <c r="AO92" s="1" t="str">
        <f>IF(K92="","NG","OK")</f>
        <v>NG</v>
      </c>
      <c r="AP92" s="46" t="str">
        <f>IF(AO92="NG","検査者の所在地（住所）を入力してください。","")</f>
        <v>検査者の所在地（住所）を入力してください。</v>
      </c>
      <c r="AQ92" s="160"/>
      <c r="AR92" s="160"/>
    </row>
    <row r="93" spans="1:57" s="71" customFormat="1" ht="12.95" customHeight="1">
      <c r="A93" s="90"/>
      <c r="B93" s="85" t="s">
        <v>113</v>
      </c>
      <c r="C93" s="85"/>
      <c r="D93" s="85"/>
      <c r="E93" s="85"/>
      <c r="F93" s="85"/>
      <c r="G93" s="85"/>
      <c r="H93" s="85"/>
      <c r="I93" s="85"/>
      <c r="J93" s="85"/>
      <c r="K93" s="419"/>
      <c r="L93" s="419"/>
      <c r="M93" s="419"/>
      <c r="N93" s="419"/>
      <c r="O93" s="419"/>
      <c r="P93" s="419"/>
      <c r="Q93" s="419"/>
      <c r="R93" s="419"/>
      <c r="S93" s="419"/>
      <c r="T93" s="419"/>
      <c r="U93" s="419"/>
      <c r="V93" s="419"/>
      <c r="W93" s="419"/>
      <c r="X93" s="419"/>
      <c r="Y93" s="419"/>
      <c r="Z93" s="419"/>
      <c r="AA93" s="419"/>
      <c r="AB93" s="419"/>
      <c r="AC93" s="419"/>
      <c r="AD93" s="419"/>
      <c r="AE93" s="419"/>
      <c r="AF93" s="419"/>
      <c r="AG93" s="419"/>
      <c r="AH93" s="419"/>
      <c r="AI93" s="419"/>
      <c r="AJ93" s="419"/>
      <c r="AK93" s="419"/>
      <c r="AL93" s="419"/>
      <c r="AM93" s="419"/>
      <c r="AO93" s="1" t="str">
        <f>IF(K93="","NG","OK")</f>
        <v>NG</v>
      </c>
      <c r="AP93" s="46" t="str">
        <f>IF(AO93="NG","検査者の電話番号を入力してください。","")</f>
        <v>検査者の電話番号を入力してください。</v>
      </c>
      <c r="AQ93" s="160"/>
      <c r="AR93" s="160"/>
    </row>
    <row r="94" spans="1:57" s="71" customFormat="1" ht="12.95" customHeight="1">
      <c r="A94" s="90" t="s">
        <v>202</v>
      </c>
      <c r="B94" s="85"/>
      <c r="C94" s="85"/>
      <c r="D94" s="85"/>
      <c r="E94" s="85"/>
      <c r="F94" s="85"/>
      <c r="G94" s="85"/>
      <c r="H94" s="85"/>
      <c r="I94" s="85"/>
      <c r="J94" s="85"/>
      <c r="K94" s="85"/>
      <c r="L94" s="90"/>
      <c r="M94" s="90"/>
      <c r="N94" s="90"/>
      <c r="O94" s="90"/>
      <c r="P94" s="90"/>
      <c r="Q94" s="90"/>
      <c r="R94" s="90"/>
      <c r="S94" s="90"/>
      <c r="T94" s="90"/>
      <c r="U94" s="90"/>
      <c r="V94" s="90"/>
      <c r="W94" s="90"/>
      <c r="X94" s="90"/>
      <c r="Y94" s="90"/>
      <c r="Z94" s="90"/>
      <c r="AA94" s="90"/>
      <c r="AB94" s="90"/>
      <c r="AC94" s="90"/>
      <c r="AD94" s="90"/>
      <c r="AE94" s="90"/>
      <c r="AF94" s="90"/>
      <c r="AG94" s="90"/>
      <c r="AH94" s="90"/>
      <c r="AI94" s="90"/>
      <c r="AJ94" s="90"/>
      <c r="AK94" s="90"/>
      <c r="AL94" s="90"/>
      <c r="AM94" s="90"/>
    </row>
    <row r="95" spans="1:57" s="71" customFormat="1" ht="12.95" customHeight="1">
      <c r="A95" s="90"/>
      <c r="B95" s="85" t="s">
        <v>459</v>
      </c>
      <c r="C95" s="85"/>
      <c r="D95" s="85"/>
      <c r="E95" s="85"/>
      <c r="F95" s="85"/>
      <c r="G95" s="85"/>
      <c r="H95" s="85"/>
      <c r="I95" s="85"/>
      <c r="J95" s="85"/>
      <c r="K95" s="417"/>
      <c r="L95" s="417"/>
      <c r="M95" s="417"/>
      <c r="N95" s="417"/>
      <c r="O95" s="417"/>
      <c r="P95" s="417"/>
      <c r="Q95" s="417"/>
      <c r="R95" s="417"/>
      <c r="S95" s="417"/>
      <c r="T95" s="417"/>
      <c r="U95" s="417"/>
      <c r="V95" s="89" t="s">
        <v>11</v>
      </c>
      <c r="W95" s="414"/>
      <c r="X95" s="414"/>
      <c r="Y95" s="414"/>
      <c r="Z95" s="414"/>
      <c r="AA95" s="414"/>
      <c r="AB95" s="85" t="s">
        <v>227</v>
      </c>
      <c r="AC95" s="138"/>
      <c r="AD95" s="85"/>
      <c r="AE95" s="85" t="s">
        <v>230</v>
      </c>
      <c r="AF95" s="418"/>
      <c r="AG95" s="418"/>
      <c r="AH95" s="418"/>
      <c r="AI95" s="418"/>
      <c r="AJ95" s="418"/>
      <c r="AK95" s="418"/>
      <c r="AL95" s="89" t="s">
        <v>130</v>
      </c>
      <c r="AM95" s="85"/>
    </row>
    <row r="96" spans="1:57" s="71" customFormat="1" ht="12.95" customHeight="1">
      <c r="A96" s="90"/>
      <c r="B96" s="85"/>
      <c r="C96" s="85"/>
      <c r="D96" s="85"/>
      <c r="E96" s="85"/>
      <c r="F96" s="85"/>
      <c r="G96" s="85"/>
      <c r="H96" s="85"/>
      <c r="I96" s="85"/>
      <c r="J96" s="85"/>
      <c r="K96" s="85"/>
      <c r="L96" s="85"/>
      <c r="M96" s="85"/>
      <c r="N96" s="85"/>
      <c r="O96" s="85"/>
      <c r="P96" s="85"/>
      <c r="Q96" s="85"/>
      <c r="R96" s="85"/>
      <c r="S96" s="85"/>
      <c r="T96" s="85"/>
      <c r="U96" s="85"/>
      <c r="V96" s="85"/>
      <c r="W96" s="143"/>
      <c r="X96" s="90"/>
      <c r="Y96" s="90"/>
      <c r="Z96" s="85"/>
      <c r="AA96" s="85"/>
      <c r="AB96" s="85"/>
      <c r="AC96" s="85"/>
      <c r="AD96" s="85"/>
      <c r="AE96" s="85"/>
      <c r="AF96" s="85"/>
      <c r="AG96" s="85"/>
      <c r="AH96" s="85"/>
      <c r="AI96" s="85"/>
      <c r="AJ96" s="85"/>
      <c r="AK96" s="85"/>
      <c r="AL96" s="89"/>
      <c r="AM96" s="90"/>
    </row>
    <row r="97" spans="1:44" s="71" customFormat="1" ht="12.95" customHeight="1">
      <c r="A97" s="90"/>
      <c r="B97" s="85" t="s">
        <v>66</v>
      </c>
      <c r="C97" s="85"/>
      <c r="D97" s="85"/>
      <c r="E97" s="85"/>
      <c r="F97" s="85"/>
      <c r="G97" s="85"/>
      <c r="H97" s="85"/>
      <c r="I97" s="85"/>
      <c r="J97" s="85"/>
      <c r="K97" s="416"/>
      <c r="L97" s="416"/>
      <c r="M97" s="416"/>
      <c r="N97" s="416"/>
      <c r="O97" s="416"/>
      <c r="P97" s="416"/>
      <c r="Q97" s="416"/>
      <c r="R97" s="416"/>
      <c r="S97" s="416"/>
      <c r="T97" s="416"/>
      <c r="U97" s="416"/>
      <c r="V97" s="416"/>
      <c r="W97" s="416"/>
      <c r="X97" s="416"/>
      <c r="Y97" s="416"/>
      <c r="Z97" s="416"/>
      <c r="AA97" s="416"/>
      <c r="AB97" s="416"/>
      <c r="AC97" s="416"/>
      <c r="AD97" s="416"/>
      <c r="AE97" s="416"/>
      <c r="AF97" s="416"/>
      <c r="AG97" s="416"/>
      <c r="AH97" s="416"/>
      <c r="AI97" s="416"/>
      <c r="AJ97" s="416"/>
      <c r="AK97" s="416"/>
      <c r="AL97" s="416"/>
      <c r="AM97" s="416"/>
    </row>
    <row r="98" spans="1:44" s="71" customFormat="1" ht="12.95" customHeight="1">
      <c r="A98" s="90"/>
      <c r="B98" s="85" t="s">
        <v>104</v>
      </c>
      <c r="C98" s="85"/>
      <c r="D98" s="85"/>
      <c r="E98" s="85"/>
      <c r="F98" s="85"/>
      <c r="G98" s="85"/>
      <c r="H98" s="85"/>
      <c r="I98" s="85"/>
      <c r="J98" s="85"/>
      <c r="K98" s="416"/>
      <c r="L98" s="416"/>
      <c r="M98" s="416"/>
      <c r="N98" s="416"/>
      <c r="O98" s="416"/>
      <c r="P98" s="416"/>
      <c r="Q98" s="416"/>
      <c r="R98" s="416"/>
      <c r="S98" s="416"/>
      <c r="T98" s="416"/>
      <c r="U98" s="416"/>
      <c r="V98" s="416"/>
      <c r="W98" s="416"/>
      <c r="X98" s="416"/>
      <c r="Y98" s="416"/>
      <c r="Z98" s="416"/>
      <c r="AA98" s="416"/>
      <c r="AB98" s="416"/>
      <c r="AC98" s="416"/>
      <c r="AD98" s="416"/>
      <c r="AE98" s="416"/>
      <c r="AF98" s="416"/>
      <c r="AG98" s="416"/>
      <c r="AH98" s="416"/>
      <c r="AI98" s="416"/>
      <c r="AJ98" s="416"/>
      <c r="AK98" s="416"/>
      <c r="AL98" s="416"/>
      <c r="AM98" s="416"/>
    </row>
    <row r="99" spans="1:44" s="71" customFormat="1" ht="12.95" customHeight="1">
      <c r="A99" s="90"/>
      <c r="B99" s="85" t="s">
        <v>29</v>
      </c>
      <c r="C99" s="85"/>
      <c r="D99" s="85"/>
      <c r="E99" s="85"/>
      <c r="F99" s="85"/>
      <c r="G99" s="85"/>
      <c r="H99" s="85"/>
      <c r="I99" s="85"/>
      <c r="J99" s="85"/>
      <c r="K99" s="416"/>
      <c r="L99" s="416"/>
      <c r="M99" s="416"/>
      <c r="N99" s="416"/>
      <c r="O99" s="416"/>
      <c r="P99" s="416"/>
      <c r="Q99" s="416"/>
      <c r="R99" s="416"/>
      <c r="S99" s="416"/>
      <c r="T99" s="416"/>
      <c r="U99" s="416"/>
      <c r="V99" s="416"/>
      <c r="W99" s="416"/>
      <c r="X99" s="416"/>
      <c r="Y99" s="416"/>
      <c r="Z99" s="416"/>
      <c r="AA99" s="416"/>
      <c r="AB99" s="416"/>
      <c r="AC99" s="416"/>
      <c r="AD99" s="416"/>
      <c r="AE99" s="416"/>
      <c r="AF99" s="416"/>
      <c r="AG99" s="416"/>
      <c r="AH99" s="416"/>
      <c r="AI99" s="416"/>
      <c r="AJ99" s="416"/>
      <c r="AK99" s="416"/>
      <c r="AL99" s="416"/>
      <c r="AM99" s="416"/>
    </row>
    <row r="100" spans="1:44" s="71" customFormat="1" ht="12.95" customHeight="1">
      <c r="A100" s="90"/>
      <c r="B100" s="85"/>
      <c r="C100" s="85"/>
      <c r="D100" s="85"/>
      <c r="E100" s="85"/>
      <c r="F100" s="85"/>
      <c r="G100" s="85"/>
      <c r="H100" s="85"/>
      <c r="I100" s="85"/>
      <c r="J100" s="85"/>
      <c r="K100" s="85"/>
      <c r="L100" s="89" t="s">
        <v>11</v>
      </c>
      <c r="M100" s="417"/>
      <c r="N100" s="417"/>
      <c r="O100" s="417"/>
      <c r="P100" s="138" t="s">
        <v>158</v>
      </c>
      <c r="Q100" s="85"/>
      <c r="R100" s="85"/>
      <c r="S100" s="85"/>
      <c r="T100" s="85"/>
      <c r="U100" s="85"/>
      <c r="V100" s="85"/>
      <c r="W100" s="85"/>
      <c r="X100" s="89" t="s">
        <v>11</v>
      </c>
      <c r="Y100" s="417"/>
      <c r="Z100" s="417"/>
      <c r="AA100" s="417"/>
      <c r="AB100" s="138" t="s">
        <v>137</v>
      </c>
      <c r="AC100" s="85"/>
      <c r="AD100" s="90"/>
      <c r="AE100" s="85"/>
      <c r="AF100" s="85"/>
      <c r="AG100" s="418"/>
      <c r="AH100" s="418"/>
      <c r="AI100" s="418"/>
      <c r="AJ100" s="418"/>
      <c r="AK100" s="418"/>
      <c r="AL100" s="418"/>
      <c r="AM100" s="89" t="s">
        <v>130</v>
      </c>
    </row>
    <row r="101" spans="1:44" s="71" customFormat="1" ht="12.95" customHeight="1">
      <c r="A101" s="90"/>
      <c r="B101" s="85" t="s">
        <v>65</v>
      </c>
      <c r="C101" s="85"/>
      <c r="D101" s="85"/>
      <c r="E101" s="85"/>
      <c r="F101" s="85"/>
      <c r="G101" s="85"/>
      <c r="H101" s="85"/>
      <c r="I101" s="85"/>
      <c r="J101" s="85"/>
      <c r="K101" s="419"/>
      <c r="L101" s="419"/>
      <c r="M101" s="419"/>
      <c r="N101" s="419"/>
      <c r="O101" s="419"/>
      <c r="P101" s="419"/>
      <c r="Q101" s="419"/>
      <c r="R101" s="419"/>
      <c r="S101" s="419"/>
      <c r="T101" s="419"/>
      <c r="U101" s="419"/>
      <c r="V101" s="419"/>
      <c r="W101" s="419"/>
      <c r="X101" s="419"/>
      <c r="Y101" s="419"/>
      <c r="Z101" s="419"/>
      <c r="AA101" s="419"/>
      <c r="AB101" s="419"/>
      <c r="AC101" s="419"/>
      <c r="AD101" s="419"/>
      <c r="AE101" s="419"/>
      <c r="AF101" s="419"/>
      <c r="AG101" s="419"/>
      <c r="AH101" s="419"/>
      <c r="AI101" s="419"/>
      <c r="AJ101" s="419"/>
      <c r="AK101" s="419"/>
      <c r="AL101" s="419"/>
      <c r="AM101" s="419"/>
    </row>
    <row r="102" spans="1:44" s="71" customFormat="1" ht="12.95" customHeight="1">
      <c r="A102" s="90"/>
      <c r="B102" s="85" t="s">
        <v>27</v>
      </c>
      <c r="C102" s="85"/>
      <c r="D102" s="85"/>
      <c r="E102" s="85"/>
      <c r="F102" s="85"/>
      <c r="G102" s="85"/>
      <c r="H102" s="85"/>
      <c r="I102" s="85"/>
      <c r="J102" s="85"/>
      <c r="K102" s="416"/>
      <c r="L102" s="416"/>
      <c r="M102" s="416"/>
      <c r="N102" s="416"/>
      <c r="O102" s="416"/>
      <c r="P102" s="416"/>
      <c r="Q102" s="416"/>
      <c r="R102" s="416"/>
      <c r="S102" s="416"/>
      <c r="T102" s="416"/>
      <c r="U102" s="416"/>
      <c r="V102" s="416"/>
      <c r="W102" s="416"/>
      <c r="X102" s="416"/>
      <c r="Y102" s="416"/>
      <c r="Z102" s="416"/>
      <c r="AA102" s="416"/>
      <c r="AB102" s="416"/>
      <c r="AC102" s="416"/>
      <c r="AD102" s="416"/>
      <c r="AE102" s="416"/>
      <c r="AF102" s="416"/>
      <c r="AG102" s="416"/>
      <c r="AH102" s="416"/>
      <c r="AI102" s="416"/>
      <c r="AJ102" s="416"/>
      <c r="AK102" s="416"/>
      <c r="AL102" s="416"/>
      <c r="AM102" s="416"/>
    </row>
    <row r="103" spans="1:44" s="71" customFormat="1" ht="12.95" customHeight="1">
      <c r="A103" s="90"/>
      <c r="B103" s="85" t="s">
        <v>113</v>
      </c>
      <c r="C103" s="85"/>
      <c r="D103" s="85"/>
      <c r="E103" s="85"/>
      <c r="F103" s="85"/>
      <c r="G103" s="85"/>
      <c r="H103" s="85"/>
      <c r="I103" s="85"/>
      <c r="J103" s="85"/>
      <c r="K103" s="419"/>
      <c r="L103" s="419"/>
      <c r="M103" s="419"/>
      <c r="N103" s="419"/>
      <c r="O103" s="419"/>
      <c r="P103" s="419"/>
      <c r="Q103" s="419"/>
      <c r="R103" s="419"/>
      <c r="S103" s="419"/>
      <c r="T103" s="419"/>
      <c r="U103" s="419"/>
      <c r="V103" s="419"/>
      <c r="W103" s="419"/>
      <c r="X103" s="419"/>
      <c r="Y103" s="419"/>
      <c r="Z103" s="419"/>
      <c r="AA103" s="419"/>
      <c r="AB103" s="419"/>
      <c r="AC103" s="419"/>
      <c r="AD103" s="419"/>
      <c r="AE103" s="419"/>
      <c r="AF103" s="419"/>
      <c r="AG103" s="419"/>
      <c r="AH103" s="419"/>
      <c r="AI103" s="419"/>
      <c r="AJ103" s="419"/>
      <c r="AK103" s="419"/>
      <c r="AL103" s="419"/>
      <c r="AM103" s="419"/>
    </row>
    <row r="104" spans="1:44" ht="2.25" customHeight="1">
      <c r="A104" s="90"/>
      <c r="B104" s="85"/>
      <c r="C104" s="85"/>
      <c r="D104" s="85"/>
      <c r="E104" s="85"/>
      <c r="F104" s="85"/>
      <c r="G104" s="85"/>
      <c r="H104" s="85"/>
      <c r="I104" s="85"/>
      <c r="J104" s="85"/>
      <c r="K104" s="90"/>
      <c r="L104" s="85"/>
      <c r="M104" s="85"/>
      <c r="N104" s="85"/>
      <c r="O104" s="85"/>
      <c r="P104" s="85"/>
      <c r="Q104" s="85"/>
      <c r="R104" s="85"/>
      <c r="S104" s="107"/>
      <c r="T104" s="107"/>
      <c r="U104" s="107"/>
      <c r="V104" s="107"/>
      <c r="W104" s="107"/>
      <c r="X104" s="107"/>
      <c r="Y104" s="107"/>
      <c r="Z104" s="107"/>
      <c r="AA104" s="107"/>
      <c r="AB104" s="107"/>
      <c r="AC104" s="107"/>
      <c r="AD104" s="107"/>
      <c r="AE104" s="107"/>
      <c r="AF104" s="107"/>
      <c r="AG104" s="90"/>
      <c r="AH104" s="90"/>
      <c r="AI104" s="90"/>
      <c r="AJ104" s="90"/>
      <c r="AK104" s="90"/>
      <c r="AL104" s="90"/>
      <c r="AM104" s="90"/>
    </row>
    <row r="105" spans="1:44">
      <c r="A105" s="94" t="s">
        <v>247</v>
      </c>
      <c r="B105" s="94"/>
      <c r="C105" s="94"/>
      <c r="D105" s="94"/>
      <c r="E105" s="94"/>
      <c r="F105" s="94"/>
      <c r="G105" s="94"/>
      <c r="H105" s="94"/>
      <c r="I105" s="94"/>
      <c r="J105" s="94"/>
      <c r="K105" s="94"/>
      <c r="L105" s="94"/>
      <c r="M105" s="94"/>
      <c r="N105" s="94"/>
      <c r="O105" s="94"/>
      <c r="P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row>
    <row r="106" spans="1:44" ht="14.25" customHeight="1">
      <c r="A106" s="90"/>
      <c r="B106" s="85" t="s">
        <v>249</v>
      </c>
      <c r="C106" s="85"/>
      <c r="D106" s="85"/>
      <c r="E106" s="85"/>
      <c r="F106" s="85"/>
      <c r="G106" s="85"/>
      <c r="H106" s="85"/>
      <c r="I106" s="85"/>
      <c r="J106" s="85"/>
      <c r="K106" s="85"/>
      <c r="L106" s="85"/>
      <c r="M106" s="85"/>
      <c r="N106" s="105"/>
      <c r="O106" s="127"/>
      <c r="P106" s="125" t="s">
        <v>440</v>
      </c>
      <c r="Q106" s="140"/>
      <c r="R106" s="140"/>
      <c r="S106" s="140"/>
      <c r="T106" s="140"/>
      <c r="U106" s="140"/>
      <c r="V106" s="140"/>
      <c r="W106" s="85"/>
      <c r="X106" s="85"/>
      <c r="Y106" s="414"/>
      <c r="Z106" s="414"/>
      <c r="AA106" s="99" t="s">
        <v>73</v>
      </c>
      <c r="AB106" s="105"/>
      <c r="AC106" s="127"/>
      <c r="AD106" s="99" t="s">
        <v>233</v>
      </c>
      <c r="AE106" s="99"/>
      <c r="AF106" s="85"/>
      <c r="AG106" s="85"/>
      <c r="AH106" s="85"/>
      <c r="AI106" s="85"/>
      <c r="AJ106" s="99"/>
      <c r="AK106" s="99"/>
      <c r="AL106" s="99"/>
      <c r="AM106" s="105"/>
      <c r="AN106" s="71"/>
    </row>
    <row r="107" spans="1:44" ht="2.25" customHeight="1">
      <c r="A107" s="90"/>
      <c r="B107" s="85"/>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c r="AG107" s="85"/>
      <c r="AH107" s="85"/>
      <c r="AI107" s="85"/>
      <c r="AJ107" s="85"/>
      <c r="AK107" s="85"/>
      <c r="AL107" s="85"/>
      <c r="AM107" s="85"/>
      <c r="AN107" s="71"/>
    </row>
    <row r="108" spans="1:44" ht="14.25" customHeight="1">
      <c r="A108" s="90"/>
      <c r="B108" s="85"/>
      <c r="C108" s="85"/>
      <c r="D108" s="85"/>
      <c r="E108" s="85"/>
      <c r="F108" s="85"/>
      <c r="G108" s="85"/>
      <c r="H108" s="85"/>
      <c r="I108" s="85"/>
      <c r="J108" s="105"/>
      <c r="K108" s="85"/>
      <c r="L108" s="85"/>
      <c r="M108" s="85"/>
      <c r="N108" s="105"/>
      <c r="O108" s="127"/>
      <c r="P108" s="139" t="s">
        <v>278</v>
      </c>
      <c r="Q108" s="105"/>
      <c r="R108" s="105"/>
      <c r="S108" s="85"/>
      <c r="T108" s="85"/>
      <c r="U108" s="85"/>
      <c r="V108" s="85"/>
      <c r="W108" s="85"/>
      <c r="X108" s="85"/>
      <c r="Y108" s="414"/>
      <c r="Z108" s="414"/>
      <c r="AA108" s="99" t="s">
        <v>73</v>
      </c>
      <c r="AB108" s="105"/>
      <c r="AC108" s="127"/>
      <c r="AD108" s="85" t="s">
        <v>441</v>
      </c>
      <c r="AE108" s="151"/>
      <c r="AF108" s="151"/>
      <c r="AG108" s="415"/>
      <c r="AH108" s="415"/>
      <c r="AI108" s="415"/>
      <c r="AJ108" s="415"/>
      <c r="AK108" s="415"/>
      <c r="AL108" s="415"/>
      <c r="AM108" s="85" t="s">
        <v>109</v>
      </c>
      <c r="AN108" s="71"/>
    </row>
    <row r="109" spans="1:44" ht="2.25" customHeight="1">
      <c r="A109" s="90"/>
      <c r="B109" s="85"/>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5"/>
      <c r="AH109" s="85"/>
      <c r="AI109" s="85"/>
      <c r="AJ109" s="85"/>
      <c r="AK109" s="85"/>
      <c r="AL109" s="85"/>
      <c r="AM109" s="85"/>
      <c r="AN109" s="71"/>
    </row>
    <row r="110" spans="1:44" ht="14.25" customHeight="1">
      <c r="A110" s="90"/>
      <c r="B110" s="85" t="s">
        <v>250</v>
      </c>
      <c r="C110" s="85"/>
      <c r="D110" s="85"/>
      <c r="E110" s="85"/>
      <c r="F110" s="85"/>
      <c r="G110" s="85"/>
      <c r="H110" s="85"/>
      <c r="I110" s="85"/>
      <c r="J110" s="127"/>
      <c r="K110" s="85" t="s">
        <v>120</v>
      </c>
      <c r="L110" s="85"/>
      <c r="M110" s="85"/>
      <c r="N110" s="85" t="s">
        <v>11</v>
      </c>
      <c r="O110" s="393"/>
      <c r="P110" s="393"/>
      <c r="Q110" s="393"/>
      <c r="R110" s="85" t="s">
        <v>253</v>
      </c>
      <c r="S110" s="85" t="s">
        <v>109</v>
      </c>
      <c r="T110" s="85"/>
      <c r="U110" s="85"/>
      <c r="V110" s="115"/>
      <c r="W110" s="115"/>
      <c r="X110" s="115"/>
      <c r="Y110" s="115"/>
      <c r="Z110" s="127"/>
      <c r="AA110" s="85" t="s">
        <v>255</v>
      </c>
      <c r="AB110" s="85"/>
      <c r="AC110" s="85"/>
      <c r="AD110" s="85"/>
      <c r="AE110" s="85"/>
      <c r="AF110" s="85"/>
      <c r="AG110" s="85" t="s">
        <v>11</v>
      </c>
      <c r="AH110" s="393"/>
      <c r="AI110" s="393"/>
      <c r="AJ110" s="393"/>
      <c r="AK110" s="85" t="s">
        <v>253</v>
      </c>
      <c r="AL110" s="85" t="s">
        <v>109</v>
      </c>
      <c r="AM110" s="105"/>
      <c r="AN110" s="71"/>
      <c r="AO110" t="str">
        <f>IF(AND(J110="",Z110="",J112="",Z112="",J114=""),"NG",IF(OR(AND(J110="レ",O110=""),AND(Z110="レ",AH110=""),AND(J112="レ",T112=""),AND(Z112="レ",AH112=""),AND(J114="レ",O114="")),"NG","OK"))</f>
        <v>NG</v>
      </c>
      <c r="AP110" s="46" t="str">
        <f>IF(AO110="NG","対象の防火設備について正しく入力してください。","")</f>
        <v>対象の防火設備について正しく入力してください。</v>
      </c>
      <c r="AQ110" s="160"/>
      <c r="AR110" s="160"/>
    </row>
    <row r="111" spans="1:44" ht="2.25" customHeight="1">
      <c r="A111" s="90"/>
      <c r="B111" s="85"/>
      <c r="C111" s="85"/>
      <c r="D111" s="85"/>
      <c r="E111" s="85"/>
      <c r="F111" s="85"/>
      <c r="G111" s="85"/>
      <c r="H111" s="85"/>
      <c r="I111" s="85"/>
      <c r="J111" s="85"/>
      <c r="K111" s="85"/>
      <c r="L111" s="85"/>
      <c r="M111" s="85"/>
      <c r="N111" s="85"/>
      <c r="O111" s="85"/>
      <c r="P111" s="85"/>
      <c r="Q111" s="85"/>
      <c r="R111" s="85"/>
      <c r="S111" s="85"/>
      <c r="T111" s="85"/>
      <c r="U111" s="85"/>
      <c r="V111" s="85"/>
      <c r="W111" s="85"/>
      <c r="X111" s="85"/>
      <c r="Y111" s="85"/>
      <c r="Z111" s="85"/>
      <c r="AA111" s="85"/>
      <c r="AB111" s="85"/>
      <c r="AC111" s="85"/>
      <c r="AD111" s="85"/>
      <c r="AE111" s="85"/>
      <c r="AF111" s="85"/>
      <c r="AG111" s="85"/>
      <c r="AH111" s="85"/>
      <c r="AI111" s="85"/>
      <c r="AJ111" s="85"/>
      <c r="AK111" s="85"/>
      <c r="AL111" s="85"/>
      <c r="AM111" s="85"/>
      <c r="AN111" s="71"/>
    </row>
    <row r="112" spans="1:44" ht="14.25" customHeight="1">
      <c r="A112" s="90"/>
      <c r="B112" s="85"/>
      <c r="C112" s="85"/>
      <c r="D112" s="85"/>
      <c r="E112" s="85"/>
      <c r="F112" s="85"/>
      <c r="G112" s="85"/>
      <c r="H112" s="85"/>
      <c r="I112" s="85"/>
      <c r="J112" s="127"/>
      <c r="K112" s="85" t="s">
        <v>258</v>
      </c>
      <c r="L112" s="85"/>
      <c r="M112" s="85"/>
      <c r="N112" s="85"/>
      <c r="O112" s="85"/>
      <c r="P112" s="85"/>
      <c r="Q112" s="85"/>
      <c r="R112" s="85"/>
      <c r="S112" s="85" t="s">
        <v>11</v>
      </c>
      <c r="T112" s="393"/>
      <c r="U112" s="393"/>
      <c r="V112" s="393"/>
      <c r="W112" s="85" t="s">
        <v>256</v>
      </c>
      <c r="X112" s="85" t="s">
        <v>109</v>
      </c>
      <c r="Y112" s="85"/>
      <c r="Z112" s="127"/>
      <c r="AA112" s="85" t="s">
        <v>259</v>
      </c>
      <c r="AB112" s="85"/>
      <c r="AC112" s="85"/>
      <c r="AD112" s="85"/>
      <c r="AE112" s="85"/>
      <c r="AF112" s="115"/>
      <c r="AG112" s="85" t="s">
        <v>11</v>
      </c>
      <c r="AH112" s="393"/>
      <c r="AI112" s="393"/>
      <c r="AJ112" s="393"/>
      <c r="AK112" s="85" t="s">
        <v>260</v>
      </c>
      <c r="AL112" s="85" t="s">
        <v>109</v>
      </c>
      <c r="AM112" s="85"/>
      <c r="AN112" s="71"/>
    </row>
    <row r="113" spans="1:45" ht="2.25" customHeight="1">
      <c r="A113" s="90"/>
      <c r="B113" s="85"/>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c r="AG113" s="85"/>
      <c r="AH113" s="85"/>
      <c r="AI113" s="85"/>
      <c r="AJ113" s="85"/>
      <c r="AK113" s="85"/>
      <c r="AL113" s="85"/>
      <c r="AM113" s="85"/>
      <c r="AN113" s="71"/>
    </row>
    <row r="114" spans="1:45" ht="15" customHeight="1">
      <c r="A114" s="90"/>
      <c r="B114" s="85"/>
      <c r="C114" s="85"/>
      <c r="D114" s="85"/>
      <c r="E114" s="85"/>
      <c r="F114" s="85"/>
      <c r="G114" s="85"/>
      <c r="H114" s="85"/>
      <c r="I114" s="85"/>
      <c r="J114" s="127"/>
      <c r="K114" s="85" t="s">
        <v>49</v>
      </c>
      <c r="L114" s="85"/>
      <c r="M114" s="85"/>
      <c r="N114" s="85" t="s">
        <v>11</v>
      </c>
      <c r="O114" s="393"/>
      <c r="P114" s="393"/>
      <c r="Q114" s="393"/>
      <c r="R114" s="393"/>
      <c r="S114" s="393"/>
      <c r="T114" s="393"/>
      <c r="U114" s="85" t="s">
        <v>242</v>
      </c>
      <c r="V114" s="85"/>
      <c r="W114" s="85"/>
      <c r="X114" s="85"/>
      <c r="Y114" s="85"/>
      <c r="Z114" s="85"/>
      <c r="AA114" s="85"/>
      <c r="AB114" s="85"/>
      <c r="AC114" s="85"/>
      <c r="AD114" s="85"/>
      <c r="AE114" s="85"/>
      <c r="AF114" s="85"/>
      <c r="AG114" s="85"/>
      <c r="AH114" s="85"/>
      <c r="AI114" s="85"/>
      <c r="AJ114" s="85"/>
      <c r="AK114" s="85"/>
      <c r="AL114" s="85"/>
      <c r="AM114" s="85"/>
      <c r="AN114" s="71"/>
    </row>
    <row r="115" spans="1:45" ht="2.25" customHeight="1">
      <c r="A115" s="93"/>
      <c r="B115" s="103"/>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c r="AD115" s="103"/>
      <c r="AE115" s="103"/>
      <c r="AF115" s="103"/>
      <c r="AG115" s="103"/>
      <c r="AH115" s="103"/>
      <c r="AI115" s="103"/>
      <c r="AJ115" s="103"/>
      <c r="AK115" s="103"/>
      <c r="AL115" s="103"/>
      <c r="AM115" s="103"/>
      <c r="AN115" s="71"/>
    </row>
    <row r="116" spans="1:45">
      <c r="A116" s="90" t="s">
        <v>262</v>
      </c>
      <c r="B116" s="90"/>
      <c r="C116" s="90"/>
      <c r="D116" s="90"/>
      <c r="E116" s="90"/>
      <c r="F116" s="90"/>
      <c r="G116" s="90"/>
      <c r="H116" s="90"/>
      <c r="I116" s="90"/>
      <c r="J116" s="90"/>
      <c r="K116" s="90"/>
      <c r="L116" s="90"/>
      <c r="M116" s="90"/>
      <c r="N116" s="90"/>
      <c r="O116" s="90"/>
      <c r="P116" s="90"/>
      <c r="Q116" s="90"/>
      <c r="R116" s="90"/>
      <c r="S116" s="90"/>
      <c r="T116" s="90"/>
      <c r="U116" s="90"/>
      <c r="V116" s="90"/>
      <c r="W116" s="90"/>
      <c r="X116" s="90"/>
      <c r="Y116" s="90"/>
      <c r="Z116" s="90"/>
      <c r="AA116" s="90"/>
      <c r="AB116" s="90"/>
      <c r="AC116" s="90"/>
      <c r="AD116" s="90"/>
      <c r="AE116" s="90"/>
      <c r="AF116" s="90"/>
      <c r="AG116" s="90"/>
      <c r="AH116" s="90"/>
      <c r="AI116" s="90"/>
      <c r="AJ116" s="90"/>
      <c r="AK116" s="90"/>
      <c r="AL116" s="90"/>
      <c r="AM116" s="90"/>
      <c r="AO116" t="str">
        <f>IF(K117=AB117,"NG",IF(AND(K117="",T117="レ"),"NG","OK"))</f>
        <v>NG</v>
      </c>
      <c r="AP116" s="46" t="str">
        <f>IF(AO116="NG","指摘の内容を正しく入力してください。","")</f>
        <v>指摘の内容を正しく入力してください。</v>
      </c>
      <c r="AQ116" s="160"/>
      <c r="AR116" s="160"/>
    </row>
    <row r="117" spans="1:45">
      <c r="A117" s="90"/>
      <c r="B117" s="85" t="s">
        <v>263</v>
      </c>
      <c r="C117" s="85"/>
      <c r="D117" s="85"/>
      <c r="E117" s="85"/>
      <c r="F117" s="85"/>
      <c r="G117" s="85"/>
      <c r="H117" s="85"/>
      <c r="I117" s="85"/>
      <c r="J117" s="85"/>
      <c r="K117" s="127"/>
      <c r="L117" s="85" t="s">
        <v>267</v>
      </c>
      <c r="M117" s="85"/>
      <c r="N117" s="85"/>
      <c r="O117" s="85"/>
      <c r="P117" s="85"/>
      <c r="Q117" s="85"/>
      <c r="R117" s="85"/>
      <c r="S117" s="85" t="s">
        <v>11</v>
      </c>
      <c r="T117" s="127"/>
      <c r="U117" s="85" t="s">
        <v>123</v>
      </c>
      <c r="V117" s="85"/>
      <c r="W117" s="85"/>
      <c r="X117" s="85"/>
      <c r="Y117" s="85"/>
      <c r="Z117" s="85" t="s">
        <v>109</v>
      </c>
      <c r="AA117" s="85"/>
      <c r="AB117" s="127"/>
      <c r="AC117" s="85" t="s">
        <v>215</v>
      </c>
      <c r="AD117" s="90"/>
      <c r="AE117" s="90"/>
      <c r="AF117" s="90"/>
      <c r="AG117" s="90"/>
      <c r="AH117" s="90"/>
      <c r="AI117" s="90"/>
      <c r="AJ117" s="90"/>
      <c r="AK117" s="90"/>
      <c r="AL117" s="90"/>
      <c r="AM117" s="90"/>
      <c r="AO117" t="str">
        <f>IF(K117=AB117,"NG",IF(AND(K117="",T117="レ"),"NG","OK"))</f>
        <v>NG</v>
      </c>
      <c r="AP117" s="46" t="str">
        <f>IF(AO117="NG","要是正の指摘がある場合は指摘の概要を入力してください。","")</f>
        <v>要是正の指摘がある場合は指摘の概要を入力してください。</v>
      </c>
      <c r="AQ117" s="160"/>
      <c r="AR117" s="160"/>
      <c r="AS117" s="163" t="str">
        <f>IF(AO116="NG","-",IF(AB117="レ","A",IF(AND(K117="レ",T117="レ"),"Aｷ",IF(AND(K117="レ",T117="",OR(K119="",P119="",S119="")),"C2","C1"))))</f>
        <v>-</v>
      </c>
    </row>
    <row r="118" spans="1:45" ht="51" customHeight="1">
      <c r="A118" s="90"/>
      <c r="B118" s="104" t="s">
        <v>248</v>
      </c>
      <c r="C118" s="85"/>
      <c r="D118" s="85"/>
      <c r="E118" s="85"/>
      <c r="F118" s="85"/>
      <c r="G118" s="85"/>
      <c r="H118" s="90"/>
      <c r="I118" s="85"/>
      <c r="J118" s="86"/>
      <c r="K118" s="382"/>
      <c r="L118" s="382"/>
      <c r="M118" s="382"/>
      <c r="N118" s="382"/>
      <c r="O118" s="382"/>
      <c r="P118" s="382"/>
      <c r="Q118" s="382"/>
      <c r="R118" s="382"/>
      <c r="S118" s="382"/>
      <c r="T118" s="382"/>
      <c r="U118" s="382"/>
      <c r="V118" s="382"/>
      <c r="W118" s="382"/>
      <c r="X118" s="382"/>
      <c r="Y118" s="382"/>
      <c r="Z118" s="382"/>
      <c r="AA118" s="382"/>
      <c r="AB118" s="382"/>
      <c r="AC118" s="382"/>
      <c r="AD118" s="382"/>
      <c r="AE118" s="382"/>
      <c r="AF118" s="382"/>
      <c r="AG118" s="382"/>
      <c r="AH118" s="382"/>
      <c r="AI118" s="382"/>
      <c r="AJ118" s="382"/>
      <c r="AK118" s="382"/>
      <c r="AL118" s="382"/>
      <c r="AM118" s="382"/>
      <c r="AO118" t="str">
        <f>IF(AND(K117="レ",T117="",K118=""),"NG",IF(AND(K117="レ",T117="レ",K118=""),"NG","OK"))</f>
        <v>OK</v>
      </c>
      <c r="AP118" s="159" t="str">
        <f>IF(AO118="NG","改善予定の有無を正しく入力してください。","")</f>
        <v/>
      </c>
      <c r="AQ118" s="160"/>
      <c r="AR118" s="160"/>
    </row>
    <row r="119" spans="1:45">
      <c r="A119" s="90"/>
      <c r="B119" s="85" t="s">
        <v>268</v>
      </c>
      <c r="C119" s="85"/>
      <c r="D119" s="85"/>
      <c r="E119" s="85"/>
      <c r="F119" s="85"/>
      <c r="G119" s="89"/>
      <c r="H119" s="85"/>
      <c r="I119" s="85"/>
      <c r="J119" s="86"/>
      <c r="K119" s="127"/>
      <c r="L119" s="115"/>
      <c r="M119" s="85" t="s">
        <v>11</v>
      </c>
      <c r="N119" s="391" t="s">
        <v>461</v>
      </c>
      <c r="O119" s="391"/>
      <c r="P119" s="392"/>
      <c r="Q119" s="392"/>
      <c r="R119" s="87" t="s">
        <v>127</v>
      </c>
      <c r="S119" s="393"/>
      <c r="T119" s="393"/>
      <c r="U119" s="87" t="s">
        <v>141</v>
      </c>
      <c r="V119" s="85" t="s">
        <v>157</v>
      </c>
      <c r="W119" s="87"/>
      <c r="X119" s="87"/>
      <c r="Y119" s="87"/>
      <c r="Z119" s="87"/>
      <c r="AA119" s="87"/>
      <c r="AB119" s="127"/>
      <c r="AC119" s="87" t="s">
        <v>50</v>
      </c>
      <c r="AD119" s="115"/>
      <c r="AE119" s="115"/>
      <c r="AF119" s="87"/>
      <c r="AG119" s="87"/>
      <c r="AH119" s="87"/>
      <c r="AI119" s="86"/>
      <c r="AJ119" s="86"/>
      <c r="AK119" s="86"/>
      <c r="AL119" s="86"/>
      <c r="AM119" s="90"/>
      <c r="AO119" t="str">
        <f>IF(AND(K119="レ",AB119="レ"),"NG",IF(AND(AB117="レ",K119="レ"),"NG",IF(AND(K117="レ",T117="",K119="",AB119=""),"NG","OK")))</f>
        <v>OK</v>
      </c>
      <c r="AP119" s="46" t="str">
        <f>IF(AO119="NG","要是正の指摘（既存不適格を除く）がある場合は改善予定をご検討のうえ提出してください。","")</f>
        <v/>
      </c>
      <c r="AQ119" s="160"/>
      <c r="AR119" s="160"/>
    </row>
    <row r="120" spans="1:45" ht="3" customHeight="1">
      <c r="A120" s="90"/>
      <c r="B120" s="85"/>
      <c r="C120" s="85"/>
      <c r="D120" s="85"/>
      <c r="E120" s="85"/>
      <c r="F120" s="85"/>
      <c r="G120" s="85"/>
      <c r="H120" s="85"/>
      <c r="I120" s="85"/>
      <c r="J120" s="86"/>
      <c r="K120" s="86"/>
      <c r="L120" s="86"/>
      <c r="M120" s="86"/>
      <c r="N120" s="86"/>
      <c r="O120" s="86"/>
      <c r="P120" s="86"/>
      <c r="Q120" s="86"/>
      <c r="R120" s="86"/>
      <c r="S120" s="86"/>
      <c r="T120" s="86"/>
      <c r="U120" s="86"/>
      <c r="V120" s="86"/>
      <c r="W120" s="86"/>
      <c r="X120" s="86"/>
      <c r="Y120" s="86"/>
      <c r="Z120" s="86"/>
      <c r="AA120" s="86"/>
      <c r="AB120" s="86"/>
      <c r="AC120" s="86"/>
      <c r="AD120" s="86"/>
      <c r="AE120" s="86"/>
      <c r="AF120" s="86"/>
      <c r="AG120" s="86"/>
      <c r="AH120" s="86"/>
      <c r="AI120" s="86"/>
      <c r="AJ120" s="86"/>
      <c r="AK120" s="86"/>
      <c r="AL120" s="86"/>
      <c r="AM120" s="90"/>
    </row>
    <row r="121" spans="1:45">
      <c r="A121" s="94" t="s">
        <v>270</v>
      </c>
      <c r="B121" s="94"/>
      <c r="C121" s="94"/>
      <c r="D121" s="94"/>
      <c r="E121" s="94"/>
      <c r="F121" s="94"/>
      <c r="G121" s="94"/>
      <c r="H121" s="94"/>
      <c r="I121" s="94"/>
      <c r="J121" s="94"/>
      <c r="K121" s="94"/>
      <c r="L121" s="94"/>
      <c r="M121" s="94"/>
      <c r="N121" s="94"/>
      <c r="O121" s="94"/>
      <c r="P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row>
    <row r="122" spans="1:45">
      <c r="A122" s="90"/>
      <c r="B122" s="85" t="s">
        <v>271</v>
      </c>
      <c r="C122" s="85"/>
      <c r="D122" s="85"/>
      <c r="E122" s="85"/>
      <c r="F122" s="85"/>
      <c r="G122" s="85"/>
      <c r="H122" s="85"/>
      <c r="I122" s="85"/>
      <c r="J122" s="88"/>
      <c r="K122" s="127"/>
      <c r="L122" s="88" t="s">
        <v>160</v>
      </c>
      <c r="M122" s="88"/>
      <c r="N122" s="88"/>
      <c r="O122" s="127"/>
      <c r="P122" s="88" t="s">
        <v>50</v>
      </c>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O122" t="str">
        <f>IF(OR(AND(K122="レ",O122="レ"),AND(K122="",O122="")),"NG","OK")</f>
        <v>NG</v>
      </c>
      <c r="AP122" s="46" t="str">
        <f>IF(AO122="NG","不具合の有無を正しく入力してください。","")</f>
        <v>不具合の有無を正しく入力してください。</v>
      </c>
    </row>
    <row r="123" spans="1:45" ht="2.25" customHeight="1">
      <c r="A123" s="90"/>
      <c r="B123" s="85"/>
      <c r="C123" s="85"/>
      <c r="D123" s="85"/>
      <c r="E123" s="85"/>
      <c r="F123" s="85"/>
      <c r="G123" s="85"/>
      <c r="H123" s="85"/>
      <c r="I123" s="85"/>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c r="AG123" s="88"/>
      <c r="AH123" s="88"/>
      <c r="AI123" s="88"/>
      <c r="AJ123" s="88"/>
      <c r="AK123" s="88"/>
      <c r="AL123" s="88"/>
      <c r="AM123" s="88"/>
    </row>
    <row r="124" spans="1:45">
      <c r="A124" s="90"/>
      <c r="B124" s="104" t="s">
        <v>276</v>
      </c>
      <c r="C124" s="85"/>
      <c r="D124" s="85"/>
      <c r="E124" s="85"/>
      <c r="F124" s="85"/>
      <c r="G124" s="85"/>
      <c r="H124" s="90"/>
      <c r="I124" s="85"/>
      <c r="J124" s="88"/>
      <c r="K124" s="127"/>
      <c r="L124" s="88" t="s">
        <v>160</v>
      </c>
      <c r="M124" s="88"/>
      <c r="N124" s="88"/>
      <c r="O124" s="127"/>
      <c r="P124" s="88" t="s">
        <v>50</v>
      </c>
      <c r="Q124" s="88"/>
      <c r="R124" s="88"/>
      <c r="S124" s="88"/>
      <c r="T124" s="88"/>
      <c r="U124" s="88"/>
      <c r="V124" s="88"/>
      <c r="W124" s="88"/>
      <c r="X124" s="88"/>
      <c r="Y124" s="88"/>
      <c r="Z124" s="88"/>
      <c r="AA124" s="88"/>
      <c r="AB124" s="88"/>
      <c r="AC124" s="88"/>
      <c r="AD124" s="88"/>
      <c r="AE124" s="88"/>
      <c r="AF124" s="88"/>
      <c r="AG124" s="88"/>
      <c r="AH124" s="88"/>
      <c r="AI124" s="88"/>
      <c r="AJ124" s="88"/>
      <c r="AK124" s="88"/>
      <c r="AL124" s="88"/>
      <c r="AM124" s="88"/>
      <c r="AO124" t="str">
        <f>IF(AND(K122="レ",K124="",O124=""),"NG","OK")</f>
        <v>OK</v>
      </c>
      <c r="AP124" s="158" t="str">
        <f>IF(AO124="NG","不具合等の記録を入力してください。","")</f>
        <v/>
      </c>
    </row>
    <row r="125" spans="1:45" ht="2.25" customHeight="1">
      <c r="A125" s="90"/>
      <c r="B125" s="104"/>
      <c r="C125" s="85"/>
      <c r="D125" s="85"/>
      <c r="E125" s="85"/>
      <c r="F125" s="85"/>
      <c r="G125" s="85"/>
      <c r="H125" s="90"/>
      <c r="I125" s="85"/>
      <c r="J125" s="88"/>
      <c r="K125" s="88"/>
      <c r="L125" s="85"/>
      <c r="M125" s="88"/>
      <c r="N125" s="88"/>
      <c r="O125" s="88"/>
      <c r="P125" s="88"/>
      <c r="Q125" s="88"/>
      <c r="R125" s="88"/>
      <c r="S125" s="88"/>
      <c r="T125" s="88"/>
      <c r="U125" s="88"/>
      <c r="V125" s="88"/>
      <c r="W125" s="88"/>
      <c r="X125" s="88"/>
      <c r="Y125" s="88"/>
      <c r="Z125" s="88"/>
      <c r="AA125" s="88"/>
      <c r="AB125" s="88"/>
      <c r="AC125" s="88"/>
      <c r="AD125" s="88"/>
      <c r="AE125" s="88"/>
      <c r="AF125" s="88"/>
      <c r="AG125" s="88"/>
      <c r="AH125" s="88"/>
      <c r="AI125" s="88"/>
      <c r="AJ125" s="88"/>
      <c r="AK125" s="88"/>
      <c r="AL125" s="88"/>
      <c r="AM125" s="88"/>
    </row>
    <row r="126" spans="1:45">
      <c r="A126" s="90"/>
      <c r="B126" s="85" t="s">
        <v>122</v>
      </c>
      <c r="C126" s="85"/>
      <c r="D126" s="85"/>
      <c r="E126" s="85"/>
      <c r="F126" s="85"/>
      <c r="G126" s="85"/>
      <c r="H126" s="90"/>
      <c r="I126" s="85"/>
      <c r="J126" s="88"/>
      <c r="K126" s="127"/>
      <c r="L126" s="85" t="s">
        <v>15</v>
      </c>
      <c r="M126" s="88"/>
      <c r="N126" s="88"/>
      <c r="O126" s="88"/>
      <c r="P126" s="88"/>
      <c r="Q126" s="88"/>
      <c r="R126" s="88"/>
      <c r="S126" s="88"/>
      <c r="T126" s="88"/>
      <c r="U126" s="88"/>
      <c r="V126" s="88"/>
      <c r="W126" s="88"/>
      <c r="X126" s="88"/>
      <c r="Y126" s="88"/>
      <c r="Z126" s="88"/>
      <c r="AA126" s="88"/>
      <c r="AB126" s="88"/>
      <c r="AC126" s="88"/>
      <c r="AD126" s="88"/>
      <c r="AE126" s="88"/>
      <c r="AF126" s="88"/>
      <c r="AG126" s="88"/>
      <c r="AH126" s="88"/>
      <c r="AI126" s="88"/>
      <c r="AJ126" s="88"/>
      <c r="AK126" s="88"/>
      <c r="AL126" s="88"/>
      <c r="AM126" s="88"/>
      <c r="AP126" s="158"/>
    </row>
    <row r="127" spans="1:45" ht="2.25" customHeight="1">
      <c r="A127" s="90"/>
      <c r="B127" s="104"/>
      <c r="C127" s="85"/>
      <c r="D127" s="85"/>
      <c r="E127" s="85"/>
      <c r="F127" s="85"/>
      <c r="G127" s="85"/>
      <c r="H127" s="90"/>
      <c r="I127" s="85"/>
      <c r="J127" s="88"/>
      <c r="K127" s="88"/>
      <c r="L127" s="88"/>
      <c r="M127" s="88"/>
      <c r="N127" s="88"/>
      <c r="O127" s="88"/>
      <c r="P127" s="88"/>
      <c r="Q127" s="88"/>
      <c r="R127" s="88"/>
      <c r="S127" s="88"/>
      <c r="T127" s="88"/>
      <c r="U127" s="88"/>
      <c r="V127" s="88"/>
      <c r="W127" s="88"/>
      <c r="X127" s="88"/>
      <c r="Y127" s="88"/>
      <c r="Z127" s="88"/>
      <c r="AA127" s="88"/>
      <c r="AB127" s="88"/>
      <c r="AC127" s="88"/>
      <c r="AD127" s="88"/>
      <c r="AE127" s="88"/>
      <c r="AF127" s="88"/>
      <c r="AG127" s="88"/>
      <c r="AH127" s="88"/>
      <c r="AI127" s="88"/>
      <c r="AJ127" s="88"/>
      <c r="AK127" s="88"/>
      <c r="AL127" s="88"/>
      <c r="AM127" s="88"/>
    </row>
    <row r="128" spans="1:45">
      <c r="A128" s="90"/>
      <c r="B128" s="105"/>
      <c r="C128" s="85"/>
      <c r="D128" s="85"/>
      <c r="E128" s="85"/>
      <c r="F128" s="85"/>
      <c r="G128" s="89"/>
      <c r="H128" s="85"/>
      <c r="I128" s="85"/>
      <c r="J128" s="88"/>
      <c r="K128" s="127"/>
      <c r="L128" s="85" t="s">
        <v>438</v>
      </c>
      <c r="M128" s="88"/>
      <c r="N128" s="88"/>
      <c r="O128" s="115"/>
      <c r="P128" s="88" t="s">
        <v>11</v>
      </c>
      <c r="Q128" s="392"/>
      <c r="R128" s="392"/>
      <c r="S128" s="392"/>
      <c r="T128" s="392"/>
      <c r="U128" s="87" t="s">
        <v>127</v>
      </c>
      <c r="V128" s="393"/>
      <c r="W128" s="393"/>
      <c r="X128" s="87" t="s">
        <v>141</v>
      </c>
      <c r="Y128" s="85" t="s">
        <v>157</v>
      </c>
      <c r="Z128" s="88"/>
      <c r="AA128" s="88"/>
      <c r="AB128" s="88"/>
      <c r="AC128" s="88"/>
      <c r="AD128" s="88"/>
      <c r="AE128" s="127"/>
      <c r="AF128" s="85" t="s">
        <v>161</v>
      </c>
      <c r="AG128" s="88"/>
      <c r="AH128" s="88"/>
      <c r="AI128" s="88"/>
      <c r="AJ128" s="88"/>
      <c r="AK128" s="88"/>
      <c r="AL128" s="88"/>
      <c r="AM128" s="88"/>
      <c r="AO128" t="str">
        <f>IF(AND(K122="レ",K126="",AE128="",K128=""),"NG","OK")</f>
        <v>OK</v>
      </c>
      <c r="AP128" s="158" t="str">
        <f>IF(AO128="NG","改善の状況を入力してください。","")</f>
        <v/>
      </c>
    </row>
    <row r="129" spans="1:39" ht="2.25" customHeight="1">
      <c r="A129" s="93"/>
      <c r="B129" s="106"/>
      <c r="C129" s="106"/>
      <c r="D129" s="106"/>
      <c r="E129" s="106"/>
      <c r="F129" s="106"/>
      <c r="G129" s="106"/>
      <c r="H129" s="106"/>
      <c r="I129" s="106"/>
      <c r="J129" s="106"/>
      <c r="K129" s="106"/>
      <c r="L129" s="106"/>
      <c r="M129" s="106"/>
      <c r="N129" s="106"/>
      <c r="O129" s="106"/>
      <c r="P129" s="106"/>
      <c r="Q129" s="106"/>
      <c r="R129" s="141"/>
      <c r="S129" s="106"/>
      <c r="T129" s="106"/>
      <c r="U129" s="106"/>
      <c r="V129" s="106"/>
      <c r="W129" s="106"/>
      <c r="X129" s="106"/>
      <c r="Y129" s="106"/>
      <c r="Z129" s="106"/>
      <c r="AA129" s="106"/>
      <c r="AB129" s="106"/>
      <c r="AC129" s="106"/>
      <c r="AD129" s="106"/>
      <c r="AE129" s="106"/>
      <c r="AF129" s="106"/>
      <c r="AG129" s="106"/>
      <c r="AH129" s="106"/>
      <c r="AI129" s="106"/>
      <c r="AJ129" s="106"/>
      <c r="AK129" s="106"/>
      <c r="AL129" s="106"/>
      <c r="AM129" s="106"/>
    </row>
    <row r="130" spans="1:39" ht="13.5" customHeight="1">
      <c r="A130" s="90" t="s">
        <v>274</v>
      </c>
      <c r="B130" s="88"/>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88"/>
      <c r="AK130" s="88"/>
      <c r="AL130" s="88"/>
      <c r="AM130" s="88"/>
    </row>
    <row r="131" spans="1:39" ht="13.5" customHeight="1">
      <c r="A131" s="90"/>
      <c r="B131" s="382"/>
      <c r="C131" s="382"/>
      <c r="D131" s="382"/>
      <c r="E131" s="382"/>
      <c r="F131" s="382"/>
      <c r="G131" s="382"/>
      <c r="H131" s="382"/>
      <c r="I131" s="382"/>
      <c r="J131" s="382"/>
      <c r="K131" s="382"/>
      <c r="L131" s="382"/>
      <c r="M131" s="382"/>
      <c r="N131" s="382"/>
      <c r="O131" s="382"/>
      <c r="P131" s="382"/>
      <c r="Q131" s="382"/>
      <c r="R131" s="382"/>
      <c r="S131" s="382"/>
      <c r="T131" s="382"/>
      <c r="U131" s="382"/>
      <c r="V131" s="382"/>
      <c r="W131" s="382"/>
      <c r="X131" s="382"/>
      <c r="Y131" s="382"/>
      <c r="Z131" s="382"/>
      <c r="AA131" s="382"/>
      <c r="AB131" s="382"/>
      <c r="AC131" s="382"/>
      <c r="AD131" s="382"/>
      <c r="AE131" s="382"/>
      <c r="AF131" s="382"/>
      <c r="AG131" s="382"/>
      <c r="AH131" s="382"/>
      <c r="AI131" s="382"/>
      <c r="AJ131" s="382"/>
      <c r="AK131" s="382"/>
      <c r="AL131" s="382"/>
      <c r="AM131" s="382"/>
    </row>
    <row r="132" spans="1:39" ht="13.5" customHeight="1">
      <c r="A132" s="90"/>
      <c r="B132" s="382"/>
      <c r="C132" s="382"/>
      <c r="D132" s="382"/>
      <c r="E132" s="382"/>
      <c r="F132" s="382"/>
      <c r="G132" s="382"/>
      <c r="H132" s="382"/>
      <c r="I132" s="382"/>
      <c r="J132" s="382"/>
      <c r="K132" s="382"/>
      <c r="L132" s="382"/>
      <c r="M132" s="382"/>
      <c r="N132" s="382"/>
      <c r="O132" s="382"/>
      <c r="P132" s="382"/>
      <c r="Q132" s="382"/>
      <c r="R132" s="382"/>
      <c r="S132" s="382"/>
      <c r="T132" s="382"/>
      <c r="U132" s="382"/>
      <c r="V132" s="382"/>
      <c r="W132" s="382"/>
      <c r="X132" s="382"/>
      <c r="Y132" s="382"/>
      <c r="Z132" s="382"/>
      <c r="AA132" s="382"/>
      <c r="AB132" s="382"/>
      <c r="AC132" s="382"/>
      <c r="AD132" s="382"/>
      <c r="AE132" s="382"/>
      <c r="AF132" s="382"/>
      <c r="AG132" s="382"/>
      <c r="AH132" s="382"/>
      <c r="AI132" s="382"/>
      <c r="AJ132" s="382"/>
      <c r="AK132" s="382"/>
      <c r="AL132" s="382"/>
      <c r="AM132" s="382"/>
    </row>
    <row r="133" spans="1:39" ht="13.5" customHeight="1">
      <c r="A133" s="90"/>
      <c r="B133" s="382"/>
      <c r="C133" s="382"/>
      <c r="D133" s="382"/>
      <c r="E133" s="382"/>
      <c r="F133" s="382"/>
      <c r="G133" s="382"/>
      <c r="H133" s="382"/>
      <c r="I133" s="382"/>
      <c r="J133" s="382"/>
      <c r="K133" s="382"/>
      <c r="L133" s="382"/>
      <c r="M133" s="382"/>
      <c r="N133" s="382"/>
      <c r="O133" s="382"/>
      <c r="P133" s="382"/>
      <c r="Q133" s="382"/>
      <c r="R133" s="382"/>
      <c r="S133" s="382"/>
      <c r="T133" s="382"/>
      <c r="U133" s="382"/>
      <c r="V133" s="382"/>
      <c r="W133" s="382"/>
      <c r="X133" s="382"/>
      <c r="Y133" s="382"/>
      <c r="Z133" s="382"/>
      <c r="AA133" s="382"/>
      <c r="AB133" s="382"/>
      <c r="AC133" s="382"/>
      <c r="AD133" s="382"/>
      <c r="AE133" s="382"/>
      <c r="AF133" s="382"/>
      <c r="AG133" s="382"/>
      <c r="AH133" s="382"/>
      <c r="AI133" s="382"/>
      <c r="AJ133" s="382"/>
      <c r="AK133" s="382"/>
      <c r="AL133" s="382"/>
      <c r="AM133" s="382"/>
    </row>
    <row r="134" spans="1:39" ht="2.25" customHeight="1">
      <c r="A134" s="90"/>
      <c r="B134" s="88"/>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88"/>
    </row>
    <row r="135" spans="1:39">
      <c r="A135" s="394" t="s">
        <v>361</v>
      </c>
      <c r="B135" s="394"/>
      <c r="C135" s="394"/>
      <c r="D135" s="394"/>
      <c r="E135" s="394"/>
      <c r="F135" s="394"/>
      <c r="G135" s="394"/>
      <c r="H135" s="394"/>
      <c r="I135" s="394"/>
      <c r="J135" s="394"/>
      <c r="K135" s="394"/>
      <c r="L135" s="394"/>
      <c r="M135" s="394"/>
      <c r="N135" s="394"/>
      <c r="O135" s="394"/>
      <c r="P135" s="394"/>
      <c r="Q135" s="394"/>
      <c r="R135" s="394"/>
      <c r="S135" s="394"/>
      <c r="T135" s="394"/>
      <c r="U135" s="394"/>
      <c r="V135" s="394"/>
      <c r="W135" s="394"/>
      <c r="X135" s="394"/>
      <c r="Y135" s="394"/>
      <c r="Z135" s="394"/>
      <c r="AA135" s="394"/>
      <c r="AB135" s="394"/>
      <c r="AC135" s="394"/>
      <c r="AD135" s="394"/>
      <c r="AE135" s="394"/>
      <c r="AF135" s="395"/>
      <c r="AG135" s="395"/>
      <c r="AH135" s="395"/>
      <c r="AI135" s="395"/>
      <c r="AJ135" s="395"/>
      <c r="AK135" s="395"/>
      <c r="AL135" s="395"/>
      <c r="AM135" s="395"/>
    </row>
    <row r="136" spans="1:39">
      <c r="A136" s="93" t="s">
        <v>481</v>
      </c>
      <c r="B136" s="93"/>
      <c r="C136" s="93"/>
      <c r="D136" s="93"/>
      <c r="E136" s="93"/>
      <c r="F136" s="93"/>
      <c r="G136" s="93"/>
      <c r="H136" s="93"/>
      <c r="I136" s="93"/>
      <c r="J136" s="93"/>
      <c r="K136" s="93"/>
      <c r="L136" s="93"/>
      <c r="M136" s="93"/>
      <c r="N136" s="93"/>
      <c r="O136" s="93"/>
      <c r="P136" s="93"/>
      <c r="Q136" s="93"/>
      <c r="R136" s="93"/>
      <c r="S136" s="93"/>
      <c r="T136" s="93"/>
      <c r="U136" s="93"/>
      <c r="V136" s="93"/>
      <c r="W136" s="93"/>
      <c r="X136" s="93"/>
      <c r="Y136" s="93"/>
      <c r="Z136" s="93"/>
      <c r="AA136" s="93"/>
      <c r="AB136" s="93"/>
      <c r="AC136" s="93"/>
      <c r="AD136" s="93"/>
      <c r="AE136" s="93"/>
      <c r="AF136" s="93"/>
      <c r="AG136" s="93"/>
      <c r="AH136" s="93"/>
      <c r="AI136" s="93"/>
      <c r="AJ136" s="93"/>
      <c r="AK136" s="93"/>
      <c r="AL136" s="93"/>
      <c r="AM136" s="93"/>
    </row>
    <row r="137" spans="1:39">
      <c r="A137" s="90"/>
      <c r="B137" s="90"/>
      <c r="C137" s="90"/>
      <c r="D137" s="90"/>
      <c r="E137" s="90"/>
      <c r="F137" s="90"/>
      <c r="G137" s="90"/>
      <c r="H137" s="90"/>
      <c r="I137" s="90"/>
      <c r="J137" s="90"/>
      <c r="K137" s="90"/>
      <c r="L137" s="90"/>
      <c r="M137" s="90"/>
      <c r="N137" s="90"/>
      <c r="O137" s="90"/>
      <c r="P137" s="90"/>
      <c r="Q137" s="90"/>
      <c r="R137" s="90"/>
      <c r="S137" s="90"/>
      <c r="T137" s="90"/>
      <c r="U137" s="90"/>
      <c r="V137" s="90"/>
      <c r="W137" s="90"/>
      <c r="X137" s="90"/>
      <c r="Y137" s="90"/>
      <c r="Z137" s="90"/>
      <c r="AA137" s="90"/>
      <c r="AB137" s="90"/>
      <c r="AC137" s="90"/>
      <c r="AD137" s="90"/>
      <c r="AE137" s="90"/>
      <c r="AF137" s="90"/>
      <c r="AG137" s="90"/>
      <c r="AH137" s="90"/>
      <c r="AI137" s="90"/>
      <c r="AJ137" s="90"/>
      <c r="AK137" s="90"/>
      <c r="AL137" s="90"/>
      <c r="AM137" s="90"/>
    </row>
    <row r="138" spans="1:39">
      <c r="A138" s="383" t="s">
        <v>488</v>
      </c>
      <c r="B138" s="383"/>
      <c r="C138" s="383"/>
      <c r="D138" s="383"/>
      <c r="E138" s="383"/>
      <c r="F138" s="383" t="s">
        <v>117</v>
      </c>
      <c r="G138" s="383"/>
      <c r="H138" s="383"/>
      <c r="I138" s="383"/>
      <c r="J138" s="383"/>
      <c r="K138" s="383"/>
      <c r="L138" s="383"/>
      <c r="M138" s="383"/>
      <c r="N138" s="383" t="s">
        <v>427</v>
      </c>
      <c r="O138" s="383"/>
      <c r="P138" s="383"/>
      <c r="Q138" s="383"/>
      <c r="R138" s="383"/>
      <c r="S138" s="383"/>
      <c r="T138" s="383"/>
      <c r="U138" s="383"/>
      <c r="V138" s="383" t="s">
        <v>118</v>
      </c>
      <c r="W138" s="383"/>
      <c r="X138" s="383"/>
      <c r="Y138" s="383"/>
      <c r="Z138" s="383"/>
      <c r="AA138" s="383" t="s">
        <v>119</v>
      </c>
      <c r="AB138" s="383"/>
      <c r="AC138" s="383"/>
      <c r="AD138" s="383"/>
      <c r="AE138" s="383"/>
      <c r="AF138" s="383"/>
      <c r="AG138" s="383"/>
      <c r="AH138" s="383"/>
      <c r="AI138" s="383"/>
      <c r="AJ138" s="383"/>
      <c r="AK138" s="383"/>
      <c r="AL138" s="383"/>
      <c r="AM138" s="383"/>
    </row>
    <row r="139" spans="1:39">
      <c r="A139" s="383"/>
      <c r="B139" s="383"/>
      <c r="C139" s="383"/>
      <c r="D139" s="383"/>
      <c r="E139" s="383"/>
      <c r="F139" s="383"/>
      <c r="G139" s="383"/>
      <c r="H139" s="383"/>
      <c r="I139" s="383"/>
      <c r="J139" s="383"/>
      <c r="K139" s="383"/>
      <c r="L139" s="383"/>
      <c r="M139" s="383"/>
      <c r="N139" s="383"/>
      <c r="O139" s="383"/>
      <c r="P139" s="383"/>
      <c r="Q139" s="383"/>
      <c r="R139" s="383"/>
      <c r="S139" s="383"/>
      <c r="T139" s="383"/>
      <c r="U139" s="383"/>
      <c r="V139" s="383"/>
      <c r="W139" s="383"/>
      <c r="X139" s="383"/>
      <c r="Y139" s="383"/>
      <c r="Z139" s="383"/>
      <c r="AA139" s="383"/>
      <c r="AB139" s="383"/>
      <c r="AC139" s="383"/>
      <c r="AD139" s="383"/>
      <c r="AE139" s="383"/>
      <c r="AF139" s="383"/>
      <c r="AG139" s="383"/>
      <c r="AH139" s="383"/>
      <c r="AI139" s="383"/>
      <c r="AJ139" s="383"/>
      <c r="AK139" s="383"/>
      <c r="AL139" s="383"/>
      <c r="AM139" s="383"/>
    </row>
    <row r="140" spans="1:39">
      <c r="A140" s="383"/>
      <c r="B140" s="383"/>
      <c r="C140" s="383"/>
      <c r="D140" s="383"/>
      <c r="E140" s="383"/>
      <c r="F140" s="383"/>
      <c r="G140" s="383"/>
      <c r="H140" s="383"/>
      <c r="I140" s="383"/>
      <c r="J140" s="383"/>
      <c r="K140" s="383"/>
      <c r="L140" s="383"/>
      <c r="M140" s="383"/>
      <c r="N140" s="383"/>
      <c r="O140" s="383"/>
      <c r="P140" s="383"/>
      <c r="Q140" s="383"/>
      <c r="R140" s="383"/>
      <c r="S140" s="383"/>
      <c r="T140" s="383"/>
      <c r="U140" s="383"/>
      <c r="V140" s="383"/>
      <c r="W140" s="383"/>
      <c r="X140" s="383"/>
      <c r="Y140" s="383"/>
      <c r="Z140" s="383"/>
      <c r="AA140" s="383"/>
      <c r="AB140" s="383"/>
      <c r="AC140" s="383"/>
      <c r="AD140" s="383"/>
      <c r="AE140" s="383"/>
      <c r="AF140" s="383"/>
      <c r="AG140" s="383"/>
      <c r="AH140" s="383"/>
      <c r="AI140" s="383"/>
      <c r="AJ140" s="383"/>
      <c r="AK140" s="383"/>
      <c r="AL140" s="383"/>
      <c r="AM140" s="383"/>
    </row>
    <row r="141" spans="1:39">
      <c r="A141" s="384"/>
      <c r="B141" s="384"/>
      <c r="C141" s="384"/>
      <c r="D141" s="384"/>
      <c r="E141" s="384"/>
      <c r="F141" s="359"/>
      <c r="G141" s="359"/>
      <c r="H141" s="359"/>
      <c r="I141" s="359"/>
      <c r="J141" s="359"/>
      <c r="K141" s="359"/>
      <c r="L141" s="359"/>
      <c r="M141" s="359"/>
      <c r="N141" s="359"/>
      <c r="O141" s="359"/>
      <c r="P141" s="359"/>
      <c r="Q141" s="359"/>
      <c r="R141" s="359"/>
      <c r="S141" s="359"/>
      <c r="T141" s="359"/>
      <c r="U141" s="359"/>
      <c r="V141" s="384"/>
      <c r="W141" s="384"/>
      <c r="X141" s="384"/>
      <c r="Y141" s="384"/>
      <c r="Z141" s="384"/>
      <c r="AA141" s="359"/>
      <c r="AB141" s="359"/>
      <c r="AC141" s="359"/>
      <c r="AD141" s="359"/>
      <c r="AE141" s="359"/>
      <c r="AF141" s="359"/>
      <c r="AG141" s="359"/>
      <c r="AH141" s="359"/>
      <c r="AI141" s="359"/>
      <c r="AJ141" s="359"/>
      <c r="AK141" s="359"/>
      <c r="AL141" s="359"/>
      <c r="AM141" s="359"/>
    </row>
    <row r="142" spans="1:39">
      <c r="A142" s="384"/>
      <c r="B142" s="384"/>
      <c r="C142" s="384"/>
      <c r="D142" s="384"/>
      <c r="E142" s="384"/>
      <c r="F142" s="359"/>
      <c r="G142" s="359"/>
      <c r="H142" s="359"/>
      <c r="I142" s="359"/>
      <c r="J142" s="359"/>
      <c r="K142" s="359"/>
      <c r="L142" s="359"/>
      <c r="M142" s="359"/>
      <c r="N142" s="359"/>
      <c r="O142" s="359"/>
      <c r="P142" s="359"/>
      <c r="Q142" s="359"/>
      <c r="R142" s="359"/>
      <c r="S142" s="359"/>
      <c r="T142" s="359"/>
      <c r="U142" s="359"/>
      <c r="V142" s="384"/>
      <c r="W142" s="384"/>
      <c r="X142" s="384"/>
      <c r="Y142" s="384"/>
      <c r="Z142" s="384"/>
      <c r="AA142" s="359"/>
      <c r="AB142" s="359"/>
      <c r="AC142" s="359"/>
      <c r="AD142" s="359"/>
      <c r="AE142" s="359"/>
      <c r="AF142" s="359"/>
      <c r="AG142" s="359"/>
      <c r="AH142" s="359"/>
      <c r="AI142" s="359"/>
      <c r="AJ142" s="359"/>
      <c r="AK142" s="359"/>
      <c r="AL142" s="359"/>
      <c r="AM142" s="359"/>
    </row>
    <row r="143" spans="1:39">
      <c r="A143" s="384"/>
      <c r="B143" s="384"/>
      <c r="C143" s="384"/>
      <c r="D143" s="384"/>
      <c r="E143" s="384"/>
      <c r="F143" s="359"/>
      <c r="G143" s="359"/>
      <c r="H143" s="359"/>
      <c r="I143" s="359"/>
      <c r="J143" s="359"/>
      <c r="K143" s="359"/>
      <c r="L143" s="359"/>
      <c r="M143" s="359"/>
      <c r="N143" s="359"/>
      <c r="O143" s="359"/>
      <c r="P143" s="359"/>
      <c r="Q143" s="359"/>
      <c r="R143" s="359"/>
      <c r="S143" s="359"/>
      <c r="T143" s="359"/>
      <c r="U143" s="359"/>
      <c r="V143" s="384"/>
      <c r="W143" s="384"/>
      <c r="X143" s="384"/>
      <c r="Y143" s="384"/>
      <c r="Z143" s="384"/>
      <c r="AA143" s="359"/>
      <c r="AB143" s="359"/>
      <c r="AC143" s="359"/>
      <c r="AD143" s="359"/>
      <c r="AE143" s="359"/>
      <c r="AF143" s="359"/>
      <c r="AG143" s="359"/>
      <c r="AH143" s="359"/>
      <c r="AI143" s="359"/>
      <c r="AJ143" s="359"/>
      <c r="AK143" s="359"/>
      <c r="AL143" s="359"/>
      <c r="AM143" s="359"/>
    </row>
    <row r="144" spans="1:39">
      <c r="A144" s="384"/>
      <c r="B144" s="384"/>
      <c r="C144" s="384"/>
      <c r="D144" s="384"/>
      <c r="E144" s="384"/>
      <c r="F144" s="359"/>
      <c r="G144" s="359"/>
      <c r="H144" s="359"/>
      <c r="I144" s="359"/>
      <c r="J144" s="359"/>
      <c r="K144" s="359"/>
      <c r="L144" s="359"/>
      <c r="M144" s="359"/>
      <c r="N144" s="359"/>
      <c r="O144" s="359"/>
      <c r="P144" s="359"/>
      <c r="Q144" s="359"/>
      <c r="R144" s="359"/>
      <c r="S144" s="359"/>
      <c r="T144" s="359"/>
      <c r="U144" s="359"/>
      <c r="V144" s="384"/>
      <c r="W144" s="384"/>
      <c r="X144" s="384"/>
      <c r="Y144" s="384"/>
      <c r="Z144" s="384"/>
      <c r="AA144" s="359"/>
      <c r="AB144" s="359"/>
      <c r="AC144" s="359"/>
      <c r="AD144" s="359"/>
      <c r="AE144" s="359"/>
      <c r="AF144" s="359"/>
      <c r="AG144" s="359"/>
      <c r="AH144" s="359"/>
      <c r="AI144" s="359"/>
      <c r="AJ144" s="359"/>
      <c r="AK144" s="359"/>
      <c r="AL144" s="359"/>
      <c r="AM144" s="359"/>
    </row>
    <row r="145" spans="1:39">
      <c r="A145" s="384"/>
      <c r="B145" s="384"/>
      <c r="C145" s="384"/>
      <c r="D145" s="384"/>
      <c r="E145" s="384"/>
      <c r="F145" s="359"/>
      <c r="G145" s="359"/>
      <c r="H145" s="359"/>
      <c r="I145" s="359"/>
      <c r="J145" s="359"/>
      <c r="K145" s="359"/>
      <c r="L145" s="359"/>
      <c r="M145" s="359"/>
      <c r="N145" s="359"/>
      <c r="O145" s="359"/>
      <c r="P145" s="359"/>
      <c r="Q145" s="359"/>
      <c r="R145" s="359"/>
      <c r="S145" s="359"/>
      <c r="T145" s="359"/>
      <c r="U145" s="359"/>
      <c r="V145" s="384"/>
      <c r="W145" s="384"/>
      <c r="X145" s="384"/>
      <c r="Y145" s="384"/>
      <c r="Z145" s="384"/>
      <c r="AA145" s="359"/>
      <c r="AB145" s="359"/>
      <c r="AC145" s="359"/>
      <c r="AD145" s="359"/>
      <c r="AE145" s="359"/>
      <c r="AF145" s="359"/>
      <c r="AG145" s="359"/>
      <c r="AH145" s="359"/>
      <c r="AI145" s="359"/>
      <c r="AJ145" s="359"/>
      <c r="AK145" s="359"/>
      <c r="AL145" s="359"/>
      <c r="AM145" s="359"/>
    </row>
    <row r="146" spans="1:39">
      <c r="A146" s="384"/>
      <c r="B146" s="384"/>
      <c r="C146" s="384"/>
      <c r="D146" s="384"/>
      <c r="E146" s="384"/>
      <c r="F146" s="359"/>
      <c r="G146" s="359"/>
      <c r="H146" s="359"/>
      <c r="I146" s="359"/>
      <c r="J146" s="359"/>
      <c r="K146" s="359"/>
      <c r="L146" s="359"/>
      <c r="M146" s="359"/>
      <c r="N146" s="359"/>
      <c r="O146" s="359"/>
      <c r="P146" s="359"/>
      <c r="Q146" s="359"/>
      <c r="R146" s="359"/>
      <c r="S146" s="359"/>
      <c r="T146" s="359"/>
      <c r="U146" s="359"/>
      <c r="V146" s="384"/>
      <c r="W146" s="384"/>
      <c r="X146" s="384"/>
      <c r="Y146" s="384"/>
      <c r="Z146" s="384"/>
      <c r="AA146" s="359"/>
      <c r="AB146" s="359"/>
      <c r="AC146" s="359"/>
      <c r="AD146" s="359"/>
      <c r="AE146" s="359"/>
      <c r="AF146" s="359"/>
      <c r="AG146" s="359"/>
      <c r="AH146" s="359"/>
      <c r="AI146" s="359"/>
      <c r="AJ146" s="359"/>
      <c r="AK146" s="359"/>
      <c r="AL146" s="359"/>
      <c r="AM146" s="359"/>
    </row>
    <row r="147" spans="1:39">
      <c r="A147" s="397"/>
      <c r="B147" s="398"/>
      <c r="C147" s="398"/>
      <c r="D147" s="398"/>
      <c r="E147" s="399"/>
      <c r="F147" s="406"/>
      <c r="G147" s="407"/>
      <c r="H147" s="407"/>
      <c r="I147" s="407"/>
      <c r="J147" s="407"/>
      <c r="K147" s="407"/>
      <c r="L147" s="407"/>
      <c r="M147" s="408"/>
      <c r="N147" s="406"/>
      <c r="O147" s="407"/>
      <c r="P147" s="407"/>
      <c r="Q147" s="407"/>
      <c r="R147" s="407"/>
      <c r="S147" s="407"/>
      <c r="T147" s="407"/>
      <c r="U147" s="408"/>
      <c r="V147" s="397"/>
      <c r="W147" s="398"/>
      <c r="X147" s="398"/>
      <c r="Y147" s="398"/>
      <c r="Z147" s="399"/>
      <c r="AA147" s="406"/>
      <c r="AB147" s="407"/>
      <c r="AC147" s="407"/>
      <c r="AD147" s="407"/>
      <c r="AE147" s="407"/>
      <c r="AF147" s="407"/>
      <c r="AG147" s="407"/>
      <c r="AH147" s="407"/>
      <c r="AI147" s="407"/>
      <c r="AJ147" s="407"/>
      <c r="AK147" s="407"/>
      <c r="AL147" s="407"/>
      <c r="AM147" s="408"/>
    </row>
    <row r="148" spans="1:39">
      <c r="A148" s="400"/>
      <c r="B148" s="401"/>
      <c r="C148" s="401"/>
      <c r="D148" s="401"/>
      <c r="E148" s="402"/>
      <c r="F148" s="409"/>
      <c r="G148" s="382"/>
      <c r="H148" s="382"/>
      <c r="I148" s="382"/>
      <c r="J148" s="382"/>
      <c r="K148" s="382"/>
      <c r="L148" s="382"/>
      <c r="M148" s="410"/>
      <c r="N148" s="409"/>
      <c r="O148" s="382"/>
      <c r="P148" s="382"/>
      <c r="Q148" s="382"/>
      <c r="R148" s="382"/>
      <c r="S148" s="382"/>
      <c r="T148" s="382"/>
      <c r="U148" s="410"/>
      <c r="V148" s="400"/>
      <c r="W148" s="401"/>
      <c r="X148" s="401"/>
      <c r="Y148" s="401"/>
      <c r="Z148" s="402"/>
      <c r="AA148" s="409"/>
      <c r="AB148" s="382"/>
      <c r="AC148" s="382"/>
      <c r="AD148" s="382"/>
      <c r="AE148" s="382"/>
      <c r="AF148" s="382"/>
      <c r="AG148" s="382"/>
      <c r="AH148" s="382"/>
      <c r="AI148" s="382"/>
      <c r="AJ148" s="382"/>
      <c r="AK148" s="382"/>
      <c r="AL148" s="382"/>
      <c r="AM148" s="410"/>
    </row>
    <row r="149" spans="1:39">
      <c r="A149" s="403"/>
      <c r="B149" s="404"/>
      <c r="C149" s="404"/>
      <c r="D149" s="404"/>
      <c r="E149" s="405"/>
      <c r="F149" s="411"/>
      <c r="G149" s="412"/>
      <c r="H149" s="412"/>
      <c r="I149" s="412"/>
      <c r="J149" s="412"/>
      <c r="K149" s="412"/>
      <c r="L149" s="412"/>
      <c r="M149" s="413"/>
      <c r="N149" s="411"/>
      <c r="O149" s="412"/>
      <c r="P149" s="412"/>
      <c r="Q149" s="412"/>
      <c r="R149" s="412"/>
      <c r="S149" s="412"/>
      <c r="T149" s="412"/>
      <c r="U149" s="413"/>
      <c r="V149" s="403"/>
      <c r="W149" s="404"/>
      <c r="X149" s="404"/>
      <c r="Y149" s="404"/>
      <c r="Z149" s="405"/>
      <c r="AA149" s="411"/>
      <c r="AB149" s="412"/>
      <c r="AC149" s="412"/>
      <c r="AD149" s="412"/>
      <c r="AE149" s="412"/>
      <c r="AF149" s="412"/>
      <c r="AG149" s="412"/>
      <c r="AH149" s="412"/>
      <c r="AI149" s="412"/>
      <c r="AJ149" s="412"/>
      <c r="AK149" s="412"/>
      <c r="AL149" s="412"/>
      <c r="AM149" s="413"/>
    </row>
    <row r="150" spans="1:39">
      <c r="A150" s="384"/>
      <c r="B150" s="384"/>
      <c r="C150" s="384"/>
      <c r="D150" s="384"/>
      <c r="E150" s="384"/>
      <c r="F150" s="359"/>
      <c r="G150" s="359"/>
      <c r="H150" s="359"/>
      <c r="I150" s="359"/>
      <c r="J150" s="359"/>
      <c r="K150" s="359"/>
      <c r="L150" s="359"/>
      <c r="M150" s="359"/>
      <c r="N150" s="359"/>
      <c r="O150" s="359"/>
      <c r="P150" s="359"/>
      <c r="Q150" s="359"/>
      <c r="R150" s="359"/>
      <c r="S150" s="359"/>
      <c r="T150" s="359"/>
      <c r="U150" s="359"/>
      <c r="V150" s="384"/>
      <c r="W150" s="384"/>
      <c r="X150" s="384"/>
      <c r="Y150" s="384"/>
      <c r="Z150" s="384"/>
      <c r="AA150" s="359"/>
      <c r="AB150" s="359"/>
      <c r="AC150" s="359"/>
      <c r="AD150" s="359"/>
      <c r="AE150" s="359"/>
      <c r="AF150" s="359"/>
      <c r="AG150" s="359"/>
      <c r="AH150" s="359"/>
      <c r="AI150" s="359"/>
      <c r="AJ150" s="359"/>
      <c r="AK150" s="359"/>
      <c r="AL150" s="359"/>
      <c r="AM150" s="359"/>
    </row>
    <row r="151" spans="1:39">
      <c r="A151" s="384"/>
      <c r="B151" s="384"/>
      <c r="C151" s="384"/>
      <c r="D151" s="384"/>
      <c r="E151" s="384"/>
      <c r="F151" s="359"/>
      <c r="G151" s="359"/>
      <c r="H151" s="359"/>
      <c r="I151" s="359"/>
      <c r="J151" s="359"/>
      <c r="K151" s="359"/>
      <c r="L151" s="359"/>
      <c r="M151" s="359"/>
      <c r="N151" s="359"/>
      <c r="O151" s="359"/>
      <c r="P151" s="359"/>
      <c r="Q151" s="359"/>
      <c r="R151" s="359"/>
      <c r="S151" s="359"/>
      <c r="T151" s="359"/>
      <c r="U151" s="359"/>
      <c r="V151" s="384"/>
      <c r="W151" s="384"/>
      <c r="X151" s="384"/>
      <c r="Y151" s="384"/>
      <c r="Z151" s="384"/>
      <c r="AA151" s="359"/>
      <c r="AB151" s="359"/>
      <c r="AC151" s="359"/>
      <c r="AD151" s="359"/>
      <c r="AE151" s="359"/>
      <c r="AF151" s="359"/>
      <c r="AG151" s="359"/>
      <c r="AH151" s="359"/>
      <c r="AI151" s="359"/>
      <c r="AJ151" s="359"/>
      <c r="AK151" s="359"/>
      <c r="AL151" s="359"/>
      <c r="AM151" s="359"/>
    </row>
    <row r="152" spans="1:39">
      <c r="A152" s="384"/>
      <c r="B152" s="384"/>
      <c r="C152" s="384"/>
      <c r="D152" s="384"/>
      <c r="E152" s="384"/>
      <c r="F152" s="359"/>
      <c r="G152" s="359"/>
      <c r="H152" s="359"/>
      <c r="I152" s="359"/>
      <c r="J152" s="359"/>
      <c r="K152" s="359"/>
      <c r="L152" s="359"/>
      <c r="M152" s="359"/>
      <c r="N152" s="359"/>
      <c r="O152" s="359"/>
      <c r="P152" s="359"/>
      <c r="Q152" s="359"/>
      <c r="R152" s="359"/>
      <c r="S152" s="359"/>
      <c r="T152" s="359"/>
      <c r="U152" s="359"/>
      <c r="V152" s="384"/>
      <c r="W152" s="384"/>
      <c r="X152" s="384"/>
      <c r="Y152" s="384"/>
      <c r="Z152" s="384"/>
      <c r="AA152" s="359"/>
      <c r="AB152" s="359"/>
      <c r="AC152" s="359"/>
      <c r="AD152" s="359"/>
      <c r="AE152" s="359"/>
      <c r="AF152" s="359"/>
      <c r="AG152" s="359"/>
      <c r="AH152" s="359"/>
      <c r="AI152" s="359"/>
      <c r="AJ152" s="359"/>
      <c r="AK152" s="359"/>
      <c r="AL152" s="359"/>
      <c r="AM152" s="359"/>
    </row>
    <row r="153" spans="1:39">
      <c r="A153" s="96"/>
      <c r="B153" s="96"/>
      <c r="C153" s="96"/>
      <c r="D153" s="96"/>
      <c r="E153" s="96"/>
      <c r="F153" s="96"/>
      <c r="G153" s="96"/>
      <c r="H153" s="96"/>
      <c r="I153" s="96"/>
      <c r="J153" s="96"/>
      <c r="K153" s="96"/>
      <c r="L153" s="96"/>
      <c r="M153" s="96"/>
      <c r="N153" s="96"/>
      <c r="O153" s="96"/>
      <c r="P153" s="96"/>
      <c r="Q153" s="96"/>
      <c r="R153" s="96"/>
      <c r="S153" s="96"/>
      <c r="T153" s="96"/>
      <c r="U153" s="96"/>
      <c r="V153" s="96"/>
      <c r="W153" s="96"/>
      <c r="X153" s="96"/>
      <c r="Y153" s="96"/>
      <c r="Z153" s="96"/>
      <c r="AA153" s="96"/>
      <c r="AB153" s="96"/>
      <c r="AC153" s="96"/>
      <c r="AD153" s="96"/>
      <c r="AE153" s="96"/>
      <c r="AF153" s="96"/>
      <c r="AG153" s="96"/>
      <c r="AH153" s="96"/>
      <c r="AI153" s="96"/>
      <c r="AJ153" s="96"/>
      <c r="AK153" s="96"/>
      <c r="AL153" s="96"/>
      <c r="AM153" s="96"/>
    </row>
    <row r="154" spans="1:39">
      <c r="A154" s="85"/>
      <c r="B154" s="85"/>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c r="AA154" s="85"/>
      <c r="AB154" s="85"/>
      <c r="AC154" s="85"/>
      <c r="AD154" s="85"/>
      <c r="AE154" s="85"/>
      <c r="AF154" s="85"/>
      <c r="AG154" s="85"/>
      <c r="AH154" s="85"/>
      <c r="AI154" s="85"/>
      <c r="AJ154" s="85"/>
      <c r="AK154" s="85"/>
      <c r="AL154" s="85"/>
      <c r="AM154" s="85"/>
    </row>
    <row r="155" spans="1:39">
      <c r="A155" s="395" t="s">
        <v>26</v>
      </c>
      <c r="B155" s="395"/>
      <c r="C155" s="395"/>
      <c r="D155" s="395"/>
      <c r="E155" s="395"/>
      <c r="F155" s="395"/>
      <c r="G155" s="395"/>
      <c r="H155" s="395"/>
      <c r="I155" s="395"/>
      <c r="J155" s="395"/>
      <c r="K155" s="395"/>
      <c r="L155" s="395"/>
      <c r="M155" s="395"/>
      <c r="N155" s="395"/>
      <c r="O155" s="395"/>
      <c r="P155" s="395"/>
      <c r="Q155" s="395"/>
      <c r="R155" s="395"/>
      <c r="S155" s="395"/>
      <c r="T155" s="395"/>
      <c r="U155" s="395"/>
      <c r="V155" s="395"/>
      <c r="W155" s="395"/>
      <c r="X155" s="395"/>
      <c r="Y155" s="395"/>
      <c r="Z155" s="395"/>
      <c r="AA155" s="395"/>
      <c r="AB155" s="395"/>
      <c r="AC155" s="395"/>
      <c r="AD155" s="395"/>
      <c r="AE155" s="395"/>
      <c r="AF155" s="395"/>
      <c r="AG155" s="395"/>
      <c r="AH155" s="395"/>
      <c r="AI155" s="395"/>
      <c r="AJ155" s="395"/>
      <c r="AK155" s="395"/>
      <c r="AL155" s="395"/>
      <c r="AM155" s="395"/>
    </row>
    <row r="156" spans="1:39">
      <c r="A156" s="395" t="s">
        <v>9</v>
      </c>
      <c r="B156" s="396"/>
      <c r="C156" s="396"/>
      <c r="D156" s="396"/>
      <c r="E156" s="396"/>
      <c r="F156" s="396"/>
      <c r="G156" s="396"/>
      <c r="H156" s="396"/>
      <c r="I156" s="396"/>
      <c r="J156" s="396"/>
      <c r="K156" s="396"/>
      <c r="L156" s="396"/>
      <c r="M156" s="396"/>
      <c r="N156" s="396"/>
      <c r="O156" s="396"/>
      <c r="P156" s="396"/>
      <c r="Q156" s="396"/>
      <c r="R156" s="396"/>
      <c r="S156" s="396"/>
      <c r="T156" s="396"/>
      <c r="U156" s="396"/>
      <c r="V156" s="396"/>
      <c r="W156" s="396"/>
      <c r="X156" s="396"/>
      <c r="Y156" s="396"/>
      <c r="Z156" s="396"/>
      <c r="AA156" s="396"/>
      <c r="AB156" s="396"/>
      <c r="AC156" s="396"/>
      <c r="AD156" s="396"/>
      <c r="AE156" s="396"/>
      <c r="AF156" s="396"/>
      <c r="AG156" s="396"/>
      <c r="AH156" s="396"/>
      <c r="AI156" s="396"/>
      <c r="AJ156" s="396"/>
      <c r="AK156" s="396"/>
      <c r="AL156" s="396"/>
      <c r="AM156" s="396"/>
    </row>
    <row r="157" spans="1:39">
      <c r="A157" s="90"/>
      <c r="B157" s="108" t="s">
        <v>1</v>
      </c>
      <c r="C157" s="387" t="s">
        <v>32</v>
      </c>
      <c r="D157" s="387"/>
      <c r="E157" s="387"/>
      <c r="F157" s="387"/>
      <c r="G157" s="387"/>
      <c r="H157" s="387"/>
      <c r="I157" s="387"/>
      <c r="J157" s="387"/>
      <c r="K157" s="387"/>
      <c r="L157" s="387"/>
      <c r="M157" s="387"/>
      <c r="N157" s="387"/>
      <c r="O157" s="387"/>
      <c r="P157" s="387"/>
      <c r="Q157" s="387"/>
      <c r="R157" s="387"/>
      <c r="S157" s="387"/>
      <c r="T157" s="387"/>
      <c r="U157" s="387"/>
      <c r="V157" s="387"/>
      <c r="W157" s="387"/>
      <c r="X157" s="387"/>
      <c r="Y157" s="387"/>
      <c r="Z157" s="387"/>
      <c r="AA157" s="387"/>
      <c r="AB157" s="387"/>
      <c r="AC157" s="387"/>
      <c r="AD157" s="387"/>
      <c r="AE157" s="387"/>
      <c r="AF157" s="387"/>
      <c r="AG157" s="387"/>
      <c r="AH157" s="387"/>
      <c r="AI157" s="387"/>
      <c r="AJ157" s="387"/>
      <c r="AK157" s="387"/>
      <c r="AL157" s="387"/>
      <c r="AM157" s="387"/>
    </row>
    <row r="158" spans="1:39">
      <c r="A158" s="90"/>
      <c r="B158" s="108" t="s">
        <v>7</v>
      </c>
      <c r="C158" s="387" t="s">
        <v>36</v>
      </c>
      <c r="D158" s="387"/>
      <c r="E158" s="387"/>
      <c r="F158" s="387"/>
      <c r="G158" s="387"/>
      <c r="H158" s="387"/>
      <c r="I158" s="387"/>
      <c r="J158" s="387"/>
      <c r="K158" s="387"/>
      <c r="L158" s="387"/>
      <c r="M158" s="387"/>
      <c r="N158" s="387"/>
      <c r="O158" s="387"/>
      <c r="P158" s="387"/>
      <c r="Q158" s="387"/>
      <c r="R158" s="387"/>
      <c r="S158" s="387"/>
      <c r="T158" s="387"/>
      <c r="U158" s="387"/>
      <c r="V158" s="387"/>
      <c r="W158" s="387"/>
      <c r="X158" s="387"/>
      <c r="Y158" s="387"/>
      <c r="Z158" s="387"/>
      <c r="AA158" s="387"/>
      <c r="AB158" s="387"/>
      <c r="AC158" s="387"/>
      <c r="AD158" s="387"/>
      <c r="AE158" s="387"/>
      <c r="AF158" s="387"/>
      <c r="AG158" s="387"/>
      <c r="AH158" s="387"/>
      <c r="AI158" s="387"/>
      <c r="AJ158" s="387"/>
      <c r="AK158" s="387"/>
      <c r="AL158" s="387"/>
      <c r="AM158" s="387"/>
    </row>
    <row r="159" spans="1:39" ht="27" customHeight="1">
      <c r="A159" s="90"/>
      <c r="B159" s="108" t="s">
        <v>23</v>
      </c>
      <c r="C159" s="387" t="s">
        <v>81</v>
      </c>
      <c r="D159" s="387"/>
      <c r="E159" s="387"/>
      <c r="F159" s="387"/>
      <c r="G159" s="387"/>
      <c r="H159" s="387"/>
      <c r="I159" s="387"/>
      <c r="J159" s="387"/>
      <c r="K159" s="387"/>
      <c r="L159" s="387"/>
      <c r="M159" s="387"/>
      <c r="N159" s="387"/>
      <c r="O159" s="387"/>
      <c r="P159" s="387"/>
      <c r="Q159" s="387"/>
      <c r="R159" s="387"/>
      <c r="S159" s="387"/>
      <c r="T159" s="387"/>
      <c r="U159" s="387"/>
      <c r="V159" s="387"/>
      <c r="W159" s="387"/>
      <c r="X159" s="387"/>
      <c r="Y159" s="387"/>
      <c r="Z159" s="387"/>
      <c r="AA159" s="387"/>
      <c r="AB159" s="387"/>
      <c r="AC159" s="387"/>
      <c r="AD159" s="387"/>
      <c r="AE159" s="387"/>
      <c r="AF159" s="387"/>
      <c r="AG159" s="387"/>
      <c r="AH159" s="387"/>
      <c r="AI159" s="387"/>
      <c r="AJ159" s="387"/>
      <c r="AK159" s="387"/>
      <c r="AL159" s="387"/>
      <c r="AM159" s="387"/>
    </row>
    <row r="160" spans="1:39">
      <c r="A160" s="388" t="s">
        <v>38</v>
      </c>
      <c r="B160" s="389"/>
      <c r="C160" s="389"/>
      <c r="D160" s="389"/>
      <c r="E160" s="389"/>
      <c r="F160" s="389"/>
      <c r="G160" s="389"/>
      <c r="H160" s="389"/>
      <c r="I160" s="389"/>
      <c r="J160" s="389"/>
      <c r="K160" s="389"/>
      <c r="L160" s="389"/>
      <c r="M160" s="389"/>
      <c r="N160" s="389"/>
      <c r="O160" s="389"/>
      <c r="P160" s="389"/>
      <c r="Q160" s="389"/>
      <c r="R160" s="389"/>
      <c r="S160" s="389"/>
      <c r="T160" s="389"/>
      <c r="U160" s="389"/>
      <c r="V160" s="389"/>
      <c r="W160" s="389"/>
      <c r="X160" s="389"/>
      <c r="Y160" s="389"/>
      <c r="Z160" s="389"/>
      <c r="AA160" s="389"/>
      <c r="AB160" s="389"/>
      <c r="AC160" s="389"/>
      <c r="AD160" s="389"/>
      <c r="AE160" s="389"/>
      <c r="AF160" s="389"/>
      <c r="AG160" s="389"/>
      <c r="AH160" s="389"/>
      <c r="AI160" s="389"/>
      <c r="AJ160" s="389"/>
      <c r="AK160" s="389"/>
      <c r="AL160" s="389"/>
      <c r="AM160" s="389"/>
    </row>
    <row r="161" spans="1:39">
      <c r="A161" s="90"/>
      <c r="B161" s="108" t="s">
        <v>1</v>
      </c>
      <c r="C161" s="387" t="s">
        <v>186</v>
      </c>
      <c r="D161" s="387"/>
      <c r="E161" s="387"/>
      <c r="F161" s="387"/>
      <c r="G161" s="387"/>
      <c r="H161" s="387"/>
      <c r="I161" s="387"/>
      <c r="J161" s="387"/>
      <c r="K161" s="387"/>
      <c r="L161" s="387"/>
      <c r="M161" s="387"/>
      <c r="N161" s="387"/>
      <c r="O161" s="387"/>
      <c r="P161" s="387"/>
      <c r="Q161" s="387"/>
      <c r="R161" s="387"/>
      <c r="S161" s="387"/>
      <c r="T161" s="387"/>
      <c r="U161" s="387"/>
      <c r="V161" s="387"/>
      <c r="W161" s="387"/>
      <c r="X161" s="387"/>
      <c r="Y161" s="387"/>
      <c r="Z161" s="387"/>
      <c r="AA161" s="387"/>
      <c r="AB161" s="387"/>
      <c r="AC161" s="387"/>
      <c r="AD161" s="387"/>
      <c r="AE161" s="387"/>
      <c r="AF161" s="387"/>
      <c r="AG161" s="387"/>
      <c r="AH161" s="387"/>
      <c r="AI161" s="387"/>
      <c r="AJ161" s="387"/>
      <c r="AK161" s="387"/>
      <c r="AL161" s="387"/>
      <c r="AM161" s="387"/>
    </row>
    <row r="162" spans="1:39" ht="27" customHeight="1">
      <c r="A162" s="90"/>
      <c r="B162" s="108" t="s">
        <v>7</v>
      </c>
      <c r="C162" s="387" t="s">
        <v>40</v>
      </c>
      <c r="D162" s="387"/>
      <c r="E162" s="387"/>
      <c r="F162" s="387"/>
      <c r="G162" s="387"/>
      <c r="H162" s="387"/>
      <c r="I162" s="387"/>
      <c r="J162" s="387"/>
      <c r="K162" s="387"/>
      <c r="L162" s="387"/>
      <c r="M162" s="387"/>
      <c r="N162" s="387"/>
      <c r="O162" s="387"/>
      <c r="P162" s="387"/>
      <c r="Q162" s="387"/>
      <c r="R162" s="387"/>
      <c r="S162" s="387"/>
      <c r="T162" s="387"/>
      <c r="U162" s="387"/>
      <c r="V162" s="387"/>
      <c r="W162" s="387"/>
      <c r="X162" s="387"/>
      <c r="Y162" s="387"/>
      <c r="Z162" s="387"/>
      <c r="AA162" s="387"/>
      <c r="AB162" s="387"/>
      <c r="AC162" s="387"/>
      <c r="AD162" s="387"/>
      <c r="AE162" s="387"/>
      <c r="AF162" s="387"/>
      <c r="AG162" s="387"/>
      <c r="AH162" s="387"/>
      <c r="AI162" s="387"/>
      <c r="AJ162" s="387"/>
      <c r="AK162" s="387"/>
      <c r="AL162" s="387"/>
      <c r="AM162" s="387"/>
    </row>
    <row r="163" spans="1:39" ht="59.25" customHeight="1">
      <c r="A163" s="90"/>
      <c r="B163" s="108" t="s">
        <v>23</v>
      </c>
      <c r="C163" s="387" t="s">
        <v>94</v>
      </c>
      <c r="D163" s="387"/>
      <c r="E163" s="387"/>
      <c r="F163" s="387"/>
      <c r="G163" s="387"/>
      <c r="H163" s="387"/>
      <c r="I163" s="387"/>
      <c r="J163" s="387"/>
      <c r="K163" s="387"/>
      <c r="L163" s="387"/>
      <c r="M163" s="387"/>
      <c r="N163" s="387"/>
      <c r="O163" s="387"/>
      <c r="P163" s="387"/>
      <c r="Q163" s="387"/>
      <c r="R163" s="387"/>
      <c r="S163" s="387"/>
      <c r="T163" s="387"/>
      <c r="U163" s="387"/>
      <c r="V163" s="387"/>
      <c r="W163" s="387"/>
      <c r="X163" s="387"/>
      <c r="Y163" s="387"/>
      <c r="Z163" s="387"/>
      <c r="AA163" s="387"/>
      <c r="AB163" s="387"/>
      <c r="AC163" s="387"/>
      <c r="AD163" s="387"/>
      <c r="AE163" s="387"/>
      <c r="AF163" s="387"/>
      <c r="AG163" s="387"/>
      <c r="AH163" s="387"/>
      <c r="AI163" s="387"/>
      <c r="AJ163" s="387"/>
      <c r="AK163" s="387"/>
      <c r="AL163" s="387"/>
      <c r="AM163" s="387"/>
    </row>
    <row r="164" spans="1:39">
      <c r="A164" s="388" t="s">
        <v>56</v>
      </c>
      <c r="B164" s="390"/>
      <c r="C164" s="390"/>
      <c r="D164" s="390"/>
      <c r="E164" s="390"/>
      <c r="F164" s="390"/>
      <c r="G164" s="390"/>
      <c r="H164" s="390"/>
      <c r="I164" s="390"/>
      <c r="J164" s="390"/>
      <c r="K164" s="390"/>
      <c r="L164" s="390"/>
      <c r="M164" s="390"/>
      <c r="N164" s="390"/>
      <c r="O164" s="390"/>
      <c r="P164" s="390"/>
      <c r="Q164" s="390"/>
      <c r="R164" s="390"/>
      <c r="S164" s="390"/>
      <c r="T164" s="390"/>
      <c r="U164" s="390"/>
      <c r="V164" s="390"/>
      <c r="W164" s="390"/>
      <c r="X164" s="390"/>
      <c r="Y164" s="390"/>
      <c r="Z164" s="390"/>
      <c r="AA164" s="390"/>
      <c r="AB164" s="390"/>
      <c r="AC164" s="390"/>
      <c r="AD164" s="390"/>
      <c r="AE164" s="390"/>
      <c r="AF164" s="390"/>
      <c r="AG164" s="390"/>
      <c r="AH164" s="390"/>
      <c r="AI164" s="390"/>
      <c r="AJ164" s="390"/>
      <c r="AK164" s="390"/>
      <c r="AL164" s="390"/>
      <c r="AM164" s="390"/>
    </row>
    <row r="165" spans="1:39" ht="28.5" customHeight="1">
      <c r="A165" s="90"/>
      <c r="B165" s="108" t="s">
        <v>1</v>
      </c>
      <c r="C165" s="387" t="s">
        <v>280</v>
      </c>
      <c r="D165" s="387"/>
      <c r="E165" s="387"/>
      <c r="F165" s="387"/>
      <c r="G165" s="387"/>
      <c r="H165" s="387"/>
      <c r="I165" s="387"/>
      <c r="J165" s="387"/>
      <c r="K165" s="387"/>
      <c r="L165" s="387"/>
      <c r="M165" s="387"/>
      <c r="N165" s="387"/>
      <c r="O165" s="387"/>
      <c r="P165" s="387"/>
      <c r="Q165" s="387"/>
      <c r="R165" s="387"/>
      <c r="S165" s="387"/>
      <c r="T165" s="387"/>
      <c r="U165" s="387"/>
      <c r="V165" s="387"/>
      <c r="W165" s="387"/>
      <c r="X165" s="387"/>
      <c r="Y165" s="387"/>
      <c r="Z165" s="387"/>
      <c r="AA165" s="387"/>
      <c r="AB165" s="387"/>
      <c r="AC165" s="387"/>
      <c r="AD165" s="387"/>
      <c r="AE165" s="387"/>
      <c r="AF165" s="387"/>
      <c r="AG165" s="387"/>
      <c r="AH165" s="387"/>
      <c r="AI165" s="387"/>
      <c r="AJ165" s="387"/>
      <c r="AK165" s="387"/>
      <c r="AL165" s="387"/>
      <c r="AM165" s="387"/>
    </row>
    <row r="166" spans="1:39" ht="45.75" customHeight="1">
      <c r="A166" s="90"/>
      <c r="B166" s="108" t="s">
        <v>7</v>
      </c>
      <c r="C166" s="387" t="s">
        <v>284</v>
      </c>
      <c r="D166" s="387"/>
      <c r="E166" s="387"/>
      <c r="F166" s="387"/>
      <c r="G166" s="387"/>
      <c r="H166" s="387"/>
      <c r="I166" s="387"/>
      <c r="J166" s="387"/>
      <c r="K166" s="387"/>
      <c r="L166" s="387"/>
      <c r="M166" s="387"/>
      <c r="N166" s="387"/>
      <c r="O166" s="387"/>
      <c r="P166" s="387"/>
      <c r="Q166" s="387"/>
      <c r="R166" s="387"/>
      <c r="S166" s="387"/>
      <c r="T166" s="387"/>
      <c r="U166" s="387"/>
      <c r="V166" s="387"/>
      <c r="W166" s="387"/>
      <c r="X166" s="387"/>
      <c r="Y166" s="387"/>
      <c r="Z166" s="387"/>
      <c r="AA166" s="387"/>
      <c r="AB166" s="387"/>
      <c r="AC166" s="387"/>
      <c r="AD166" s="387"/>
      <c r="AE166" s="387"/>
      <c r="AF166" s="387"/>
      <c r="AG166" s="387"/>
      <c r="AH166" s="387"/>
      <c r="AI166" s="387"/>
      <c r="AJ166" s="387"/>
      <c r="AK166" s="387"/>
      <c r="AL166" s="387"/>
      <c r="AM166" s="387"/>
    </row>
    <row r="167" spans="1:39" ht="31.5" customHeight="1">
      <c r="A167" s="90"/>
      <c r="B167" s="108" t="s">
        <v>23</v>
      </c>
      <c r="C167" s="387" t="s">
        <v>287</v>
      </c>
      <c r="D167" s="387"/>
      <c r="E167" s="387"/>
      <c r="F167" s="387"/>
      <c r="G167" s="387"/>
      <c r="H167" s="387"/>
      <c r="I167" s="387"/>
      <c r="J167" s="387"/>
      <c r="K167" s="387"/>
      <c r="L167" s="387"/>
      <c r="M167" s="387"/>
      <c r="N167" s="387"/>
      <c r="O167" s="387"/>
      <c r="P167" s="387"/>
      <c r="Q167" s="387"/>
      <c r="R167" s="387"/>
      <c r="S167" s="387"/>
      <c r="T167" s="387"/>
      <c r="U167" s="387"/>
      <c r="V167" s="387"/>
      <c r="W167" s="387"/>
      <c r="X167" s="387"/>
      <c r="Y167" s="387"/>
      <c r="Z167" s="387"/>
      <c r="AA167" s="387"/>
      <c r="AB167" s="387"/>
      <c r="AC167" s="387"/>
      <c r="AD167" s="387"/>
      <c r="AE167" s="387"/>
      <c r="AF167" s="387"/>
      <c r="AG167" s="387"/>
      <c r="AH167" s="387"/>
      <c r="AI167" s="387"/>
      <c r="AJ167" s="387"/>
      <c r="AK167" s="387"/>
      <c r="AL167" s="387"/>
      <c r="AM167" s="387"/>
    </row>
    <row r="168" spans="1:39" ht="30.75" customHeight="1">
      <c r="A168" s="90"/>
      <c r="B168" s="108" t="s">
        <v>16</v>
      </c>
      <c r="C168" s="387" t="s">
        <v>289</v>
      </c>
      <c r="D168" s="387"/>
      <c r="E168" s="387"/>
      <c r="F168" s="387"/>
      <c r="G168" s="387"/>
      <c r="H168" s="387"/>
      <c r="I168" s="387"/>
      <c r="J168" s="387"/>
      <c r="K168" s="387"/>
      <c r="L168" s="387"/>
      <c r="M168" s="387"/>
      <c r="N168" s="387"/>
      <c r="O168" s="387"/>
      <c r="P168" s="387"/>
      <c r="Q168" s="387"/>
      <c r="R168" s="387"/>
      <c r="S168" s="387"/>
      <c r="T168" s="387"/>
      <c r="U168" s="387"/>
      <c r="V168" s="387"/>
      <c r="W168" s="387"/>
      <c r="X168" s="387"/>
      <c r="Y168" s="387"/>
      <c r="Z168" s="387"/>
      <c r="AA168" s="387"/>
      <c r="AB168" s="387"/>
      <c r="AC168" s="387"/>
      <c r="AD168" s="387"/>
      <c r="AE168" s="387"/>
      <c r="AF168" s="387"/>
      <c r="AG168" s="387"/>
      <c r="AH168" s="387"/>
      <c r="AI168" s="387"/>
      <c r="AJ168" s="387"/>
      <c r="AK168" s="387"/>
      <c r="AL168" s="387"/>
      <c r="AM168" s="387"/>
    </row>
    <row r="169" spans="1:39" ht="29.25" customHeight="1">
      <c r="A169" s="90"/>
      <c r="B169" s="108" t="s">
        <v>24</v>
      </c>
      <c r="C169" s="387" t="s">
        <v>2</v>
      </c>
      <c r="D169" s="387"/>
      <c r="E169" s="387"/>
      <c r="F169" s="387"/>
      <c r="G169" s="387"/>
      <c r="H169" s="387"/>
      <c r="I169" s="387"/>
      <c r="J169" s="387"/>
      <c r="K169" s="387"/>
      <c r="L169" s="387"/>
      <c r="M169" s="387"/>
      <c r="N169" s="387"/>
      <c r="O169" s="387"/>
      <c r="P169" s="387"/>
      <c r="Q169" s="387"/>
      <c r="R169" s="387"/>
      <c r="S169" s="387"/>
      <c r="T169" s="387"/>
      <c r="U169" s="387"/>
      <c r="V169" s="387"/>
      <c r="W169" s="387"/>
      <c r="X169" s="387"/>
      <c r="Y169" s="387"/>
      <c r="Z169" s="387"/>
      <c r="AA169" s="387"/>
      <c r="AB169" s="387"/>
      <c r="AC169" s="387"/>
      <c r="AD169" s="387"/>
      <c r="AE169" s="387"/>
      <c r="AF169" s="387"/>
      <c r="AG169" s="387"/>
      <c r="AH169" s="387"/>
      <c r="AI169" s="387"/>
      <c r="AJ169" s="387"/>
      <c r="AK169" s="387"/>
      <c r="AL169" s="387"/>
      <c r="AM169" s="387"/>
    </row>
    <row r="170" spans="1:39" ht="27.75" customHeight="1">
      <c r="A170" s="90"/>
      <c r="B170" s="108" t="s">
        <v>31</v>
      </c>
      <c r="C170" s="387" t="s">
        <v>290</v>
      </c>
      <c r="D170" s="387"/>
      <c r="E170" s="387"/>
      <c r="F170" s="387"/>
      <c r="G170" s="387"/>
      <c r="H170" s="387"/>
      <c r="I170" s="387"/>
      <c r="J170" s="387"/>
      <c r="K170" s="387"/>
      <c r="L170" s="387"/>
      <c r="M170" s="387"/>
      <c r="N170" s="387"/>
      <c r="O170" s="387"/>
      <c r="P170" s="387"/>
      <c r="Q170" s="387"/>
      <c r="R170" s="387"/>
      <c r="S170" s="387"/>
      <c r="T170" s="387"/>
      <c r="U170" s="387"/>
      <c r="V170" s="387"/>
      <c r="W170" s="387"/>
      <c r="X170" s="387"/>
      <c r="Y170" s="387"/>
      <c r="Z170" s="387"/>
      <c r="AA170" s="387"/>
      <c r="AB170" s="387"/>
      <c r="AC170" s="387"/>
      <c r="AD170" s="387"/>
      <c r="AE170" s="387"/>
      <c r="AF170" s="387"/>
      <c r="AG170" s="387"/>
      <c r="AH170" s="387"/>
      <c r="AI170" s="387"/>
      <c r="AJ170" s="387"/>
      <c r="AK170" s="387"/>
      <c r="AL170" s="387"/>
      <c r="AM170" s="387"/>
    </row>
    <row r="171" spans="1:39" ht="44.25" customHeight="1">
      <c r="A171" s="90"/>
      <c r="B171" s="108" t="s">
        <v>44</v>
      </c>
      <c r="C171" s="387" t="s">
        <v>171</v>
      </c>
      <c r="D171" s="387"/>
      <c r="E171" s="387"/>
      <c r="F171" s="387"/>
      <c r="G171" s="387"/>
      <c r="H171" s="387"/>
      <c r="I171" s="387"/>
      <c r="J171" s="387"/>
      <c r="K171" s="387"/>
      <c r="L171" s="387"/>
      <c r="M171" s="387"/>
      <c r="N171" s="387"/>
      <c r="O171" s="387"/>
      <c r="P171" s="387"/>
      <c r="Q171" s="387"/>
      <c r="R171" s="387"/>
      <c r="S171" s="387"/>
      <c r="T171" s="387"/>
      <c r="U171" s="387"/>
      <c r="V171" s="387"/>
      <c r="W171" s="387"/>
      <c r="X171" s="387"/>
      <c r="Y171" s="387"/>
      <c r="Z171" s="387"/>
      <c r="AA171" s="387"/>
      <c r="AB171" s="387"/>
      <c r="AC171" s="387"/>
      <c r="AD171" s="387"/>
      <c r="AE171" s="387"/>
      <c r="AF171" s="387"/>
      <c r="AG171" s="387"/>
      <c r="AH171" s="387"/>
      <c r="AI171" s="387"/>
      <c r="AJ171" s="387"/>
      <c r="AK171" s="387"/>
      <c r="AL171" s="387"/>
      <c r="AM171" s="387"/>
    </row>
    <row r="172" spans="1:39" ht="30.75" customHeight="1">
      <c r="A172" s="99"/>
      <c r="B172" s="109" t="s">
        <v>46</v>
      </c>
      <c r="C172" s="385" t="s">
        <v>129</v>
      </c>
      <c r="D172" s="385"/>
      <c r="E172" s="385"/>
      <c r="F172" s="385"/>
      <c r="G172" s="385"/>
      <c r="H172" s="385"/>
      <c r="I172" s="385"/>
      <c r="J172" s="385"/>
      <c r="K172" s="385"/>
      <c r="L172" s="385"/>
      <c r="M172" s="385"/>
      <c r="N172" s="385"/>
      <c r="O172" s="385"/>
      <c r="P172" s="385"/>
      <c r="Q172" s="385"/>
      <c r="R172" s="385"/>
      <c r="S172" s="385"/>
      <c r="T172" s="385"/>
      <c r="U172" s="385"/>
      <c r="V172" s="385"/>
      <c r="W172" s="385"/>
      <c r="X172" s="385"/>
      <c r="Y172" s="385"/>
      <c r="Z172" s="385"/>
      <c r="AA172" s="385"/>
      <c r="AB172" s="385"/>
      <c r="AC172" s="385"/>
      <c r="AD172" s="385"/>
      <c r="AE172" s="385"/>
      <c r="AF172" s="385"/>
      <c r="AG172" s="385"/>
      <c r="AH172" s="385"/>
      <c r="AI172" s="385"/>
      <c r="AJ172" s="385"/>
      <c r="AK172" s="385"/>
      <c r="AL172" s="385"/>
      <c r="AM172" s="385"/>
    </row>
    <row r="173" spans="1:39" ht="32.25" customHeight="1">
      <c r="A173" s="99"/>
      <c r="B173" s="109" t="s">
        <v>4</v>
      </c>
      <c r="C173" s="385" t="s">
        <v>241</v>
      </c>
      <c r="D173" s="385"/>
      <c r="E173" s="385"/>
      <c r="F173" s="385"/>
      <c r="G173" s="385"/>
      <c r="H173" s="385"/>
      <c r="I173" s="385"/>
      <c r="J173" s="385"/>
      <c r="K173" s="385"/>
      <c r="L173" s="385"/>
      <c r="M173" s="385"/>
      <c r="N173" s="385"/>
      <c r="O173" s="385"/>
      <c r="P173" s="385"/>
      <c r="Q173" s="385"/>
      <c r="R173" s="385"/>
      <c r="S173" s="385"/>
      <c r="T173" s="385"/>
      <c r="U173" s="385"/>
      <c r="V173" s="385"/>
      <c r="W173" s="385"/>
      <c r="X173" s="385"/>
      <c r="Y173" s="385"/>
      <c r="Z173" s="385"/>
      <c r="AA173" s="385"/>
      <c r="AB173" s="385"/>
      <c r="AC173" s="385"/>
      <c r="AD173" s="385"/>
      <c r="AE173" s="385"/>
      <c r="AF173" s="385"/>
      <c r="AG173" s="385"/>
      <c r="AH173" s="385"/>
      <c r="AI173" s="385"/>
      <c r="AJ173" s="385"/>
      <c r="AK173" s="385"/>
      <c r="AL173" s="385"/>
      <c r="AM173" s="385"/>
    </row>
    <row r="174" spans="1:39" ht="39.75" customHeight="1">
      <c r="A174" s="99"/>
      <c r="B174" s="109" t="s">
        <v>53</v>
      </c>
      <c r="C174" s="385" t="s">
        <v>176</v>
      </c>
      <c r="D174" s="385"/>
      <c r="E174" s="385"/>
      <c r="F174" s="385"/>
      <c r="G174" s="385"/>
      <c r="H174" s="385"/>
      <c r="I174" s="385"/>
      <c r="J174" s="385"/>
      <c r="K174" s="385"/>
      <c r="L174" s="385"/>
      <c r="M174" s="385"/>
      <c r="N174" s="385"/>
      <c r="O174" s="385"/>
      <c r="P174" s="385"/>
      <c r="Q174" s="385"/>
      <c r="R174" s="385"/>
      <c r="S174" s="385"/>
      <c r="T174" s="385"/>
      <c r="U174" s="385"/>
      <c r="V174" s="385"/>
      <c r="W174" s="385"/>
      <c r="X174" s="385"/>
      <c r="Y174" s="385"/>
      <c r="Z174" s="385"/>
      <c r="AA174" s="385"/>
      <c r="AB174" s="385"/>
      <c r="AC174" s="385"/>
      <c r="AD174" s="385"/>
      <c r="AE174" s="385"/>
      <c r="AF174" s="385"/>
      <c r="AG174" s="385"/>
      <c r="AH174" s="385"/>
      <c r="AI174" s="385"/>
      <c r="AJ174" s="385"/>
      <c r="AK174" s="385"/>
      <c r="AL174" s="385"/>
      <c r="AM174" s="385"/>
    </row>
    <row r="175" spans="1:39" ht="167.25" customHeight="1">
      <c r="A175" s="99"/>
      <c r="B175" s="109" t="s">
        <v>0</v>
      </c>
      <c r="C175" s="385" t="s">
        <v>442</v>
      </c>
      <c r="D175" s="385"/>
      <c r="E175" s="385"/>
      <c r="F175" s="385"/>
      <c r="G175" s="385"/>
      <c r="H175" s="385"/>
      <c r="I175" s="385"/>
      <c r="J175" s="385"/>
      <c r="K175" s="385"/>
      <c r="L175" s="385"/>
      <c r="M175" s="385"/>
      <c r="N175" s="385"/>
      <c r="O175" s="385"/>
      <c r="P175" s="385"/>
      <c r="Q175" s="385"/>
      <c r="R175" s="385"/>
      <c r="S175" s="385"/>
      <c r="T175" s="385"/>
      <c r="U175" s="385"/>
      <c r="V175" s="385"/>
      <c r="W175" s="385"/>
      <c r="X175" s="385"/>
      <c r="Y175" s="385"/>
      <c r="Z175" s="385"/>
      <c r="AA175" s="385"/>
      <c r="AB175" s="385"/>
      <c r="AC175" s="385"/>
      <c r="AD175" s="385"/>
      <c r="AE175" s="385"/>
      <c r="AF175" s="385"/>
      <c r="AG175" s="385"/>
      <c r="AH175" s="385"/>
      <c r="AI175" s="385"/>
      <c r="AJ175" s="385"/>
      <c r="AK175" s="385"/>
      <c r="AL175" s="385"/>
      <c r="AM175" s="385"/>
    </row>
    <row r="176" spans="1:39" ht="57.75" customHeight="1">
      <c r="A176" s="99"/>
      <c r="B176" s="109" t="s">
        <v>60</v>
      </c>
      <c r="C176" s="385" t="s">
        <v>291</v>
      </c>
      <c r="D176" s="385"/>
      <c r="E176" s="385"/>
      <c r="F176" s="385"/>
      <c r="G176" s="385"/>
      <c r="H176" s="385"/>
      <c r="I176" s="385"/>
      <c r="J176" s="385"/>
      <c r="K176" s="385"/>
      <c r="L176" s="385"/>
      <c r="M176" s="385"/>
      <c r="N176" s="385"/>
      <c r="O176" s="385"/>
      <c r="P176" s="385"/>
      <c r="Q176" s="385"/>
      <c r="R176" s="385"/>
      <c r="S176" s="385"/>
      <c r="T176" s="385"/>
      <c r="U176" s="385"/>
      <c r="V176" s="385"/>
      <c r="W176" s="385"/>
      <c r="X176" s="385"/>
      <c r="Y176" s="385"/>
      <c r="Z176" s="385"/>
      <c r="AA176" s="385"/>
      <c r="AB176" s="385"/>
      <c r="AC176" s="385"/>
      <c r="AD176" s="385"/>
      <c r="AE176" s="385"/>
      <c r="AF176" s="385"/>
      <c r="AG176" s="385"/>
      <c r="AH176" s="385"/>
      <c r="AI176" s="385"/>
      <c r="AJ176" s="385"/>
      <c r="AK176" s="385"/>
      <c r="AL176" s="385"/>
      <c r="AM176" s="385"/>
    </row>
    <row r="177" spans="1:39" ht="55.5" customHeight="1">
      <c r="A177" s="99"/>
      <c r="B177" s="109" t="s">
        <v>62</v>
      </c>
      <c r="C177" s="385" t="s">
        <v>292</v>
      </c>
      <c r="D177" s="385"/>
      <c r="E177" s="385"/>
      <c r="F177" s="385"/>
      <c r="G177" s="385"/>
      <c r="H177" s="385"/>
      <c r="I177" s="385"/>
      <c r="J177" s="385"/>
      <c r="K177" s="385"/>
      <c r="L177" s="385"/>
      <c r="M177" s="385"/>
      <c r="N177" s="385"/>
      <c r="O177" s="385"/>
      <c r="P177" s="385"/>
      <c r="Q177" s="385"/>
      <c r="R177" s="385"/>
      <c r="S177" s="385"/>
      <c r="T177" s="385"/>
      <c r="U177" s="385"/>
      <c r="V177" s="385"/>
      <c r="W177" s="385"/>
      <c r="X177" s="385"/>
      <c r="Y177" s="385"/>
      <c r="Z177" s="385"/>
      <c r="AA177" s="385"/>
      <c r="AB177" s="385"/>
      <c r="AC177" s="385"/>
      <c r="AD177" s="385"/>
      <c r="AE177" s="385"/>
      <c r="AF177" s="385"/>
      <c r="AG177" s="385"/>
      <c r="AH177" s="385"/>
      <c r="AI177" s="385"/>
      <c r="AJ177" s="385"/>
      <c r="AK177" s="385"/>
      <c r="AL177" s="385"/>
      <c r="AM177" s="385"/>
    </row>
    <row r="178" spans="1:39" ht="45" customHeight="1">
      <c r="A178" s="99"/>
      <c r="B178" s="109" t="s">
        <v>63</v>
      </c>
      <c r="C178" s="385" t="s">
        <v>235</v>
      </c>
      <c r="D178" s="385"/>
      <c r="E178" s="385"/>
      <c r="F178" s="385"/>
      <c r="G178" s="385"/>
      <c r="H178" s="385"/>
      <c r="I178" s="385"/>
      <c r="J178" s="385"/>
      <c r="K178" s="385"/>
      <c r="L178" s="385"/>
      <c r="M178" s="385"/>
      <c r="N178" s="385"/>
      <c r="O178" s="385"/>
      <c r="P178" s="385"/>
      <c r="Q178" s="385"/>
      <c r="R178" s="385"/>
      <c r="S178" s="385"/>
      <c r="T178" s="385"/>
      <c r="U178" s="385"/>
      <c r="V178" s="385"/>
      <c r="W178" s="385"/>
      <c r="X178" s="385"/>
      <c r="Y178" s="385"/>
      <c r="Z178" s="385"/>
      <c r="AA178" s="385"/>
      <c r="AB178" s="385"/>
      <c r="AC178" s="385"/>
      <c r="AD178" s="385"/>
      <c r="AE178" s="385"/>
      <c r="AF178" s="385"/>
      <c r="AG178" s="385"/>
      <c r="AH178" s="385"/>
      <c r="AI178" s="385"/>
      <c r="AJ178" s="385"/>
      <c r="AK178" s="385"/>
      <c r="AL178" s="385"/>
      <c r="AM178" s="385"/>
    </row>
    <row r="179" spans="1:39" ht="59.25" customHeight="1">
      <c r="A179" s="99"/>
      <c r="B179" s="109" t="s">
        <v>43</v>
      </c>
      <c r="C179" s="385" t="s">
        <v>293</v>
      </c>
      <c r="D179" s="385"/>
      <c r="E179" s="385"/>
      <c r="F179" s="385"/>
      <c r="G179" s="385"/>
      <c r="H179" s="385"/>
      <c r="I179" s="385"/>
      <c r="J179" s="385"/>
      <c r="K179" s="385"/>
      <c r="L179" s="385"/>
      <c r="M179" s="385"/>
      <c r="N179" s="385"/>
      <c r="O179" s="385"/>
      <c r="P179" s="385"/>
      <c r="Q179" s="385"/>
      <c r="R179" s="385"/>
      <c r="S179" s="385"/>
      <c r="T179" s="385"/>
      <c r="U179" s="385"/>
      <c r="V179" s="385"/>
      <c r="W179" s="385"/>
      <c r="X179" s="385"/>
      <c r="Y179" s="385"/>
      <c r="Z179" s="385"/>
      <c r="AA179" s="385"/>
      <c r="AB179" s="385"/>
      <c r="AC179" s="385"/>
      <c r="AD179" s="385"/>
      <c r="AE179" s="385"/>
      <c r="AF179" s="385"/>
      <c r="AG179" s="385"/>
      <c r="AH179" s="385"/>
      <c r="AI179" s="385"/>
      <c r="AJ179" s="385"/>
      <c r="AK179" s="385"/>
      <c r="AL179" s="385"/>
      <c r="AM179" s="385"/>
    </row>
    <row r="180" spans="1:39" ht="136.5" customHeight="1">
      <c r="A180" s="99"/>
      <c r="B180" s="109" t="s">
        <v>64</v>
      </c>
      <c r="C180" s="385" t="s">
        <v>51</v>
      </c>
      <c r="D180" s="385"/>
      <c r="E180" s="385"/>
      <c r="F180" s="385"/>
      <c r="G180" s="385"/>
      <c r="H180" s="385"/>
      <c r="I180" s="385"/>
      <c r="J180" s="385"/>
      <c r="K180" s="385"/>
      <c r="L180" s="385"/>
      <c r="M180" s="385"/>
      <c r="N180" s="385"/>
      <c r="O180" s="385"/>
      <c r="P180" s="385"/>
      <c r="Q180" s="385"/>
      <c r="R180" s="385"/>
      <c r="S180" s="385"/>
      <c r="T180" s="385"/>
      <c r="U180" s="385"/>
      <c r="V180" s="385"/>
      <c r="W180" s="385"/>
      <c r="X180" s="385"/>
      <c r="Y180" s="385"/>
      <c r="Z180" s="385"/>
      <c r="AA180" s="385"/>
      <c r="AB180" s="385"/>
      <c r="AC180" s="385"/>
      <c r="AD180" s="385"/>
      <c r="AE180" s="385"/>
      <c r="AF180" s="385"/>
      <c r="AG180" s="385"/>
      <c r="AH180" s="385"/>
      <c r="AI180" s="385"/>
      <c r="AJ180" s="385"/>
      <c r="AK180" s="385"/>
      <c r="AL180" s="385"/>
      <c r="AM180" s="385"/>
    </row>
    <row r="181" spans="1:39" ht="29.25" customHeight="1">
      <c r="A181" s="99"/>
      <c r="B181" s="109" t="s">
        <v>277</v>
      </c>
      <c r="C181" s="385" t="s">
        <v>210</v>
      </c>
      <c r="D181" s="385"/>
      <c r="E181" s="385"/>
      <c r="F181" s="385"/>
      <c r="G181" s="385"/>
      <c r="H181" s="385"/>
      <c r="I181" s="385"/>
      <c r="J181" s="385"/>
      <c r="K181" s="385"/>
      <c r="L181" s="385"/>
      <c r="M181" s="385"/>
      <c r="N181" s="385"/>
      <c r="O181" s="385"/>
      <c r="P181" s="385"/>
      <c r="Q181" s="385"/>
      <c r="R181" s="385"/>
      <c r="S181" s="385"/>
      <c r="T181" s="385"/>
      <c r="U181" s="385"/>
      <c r="V181" s="385"/>
      <c r="W181" s="385"/>
      <c r="X181" s="385"/>
      <c r="Y181" s="385"/>
      <c r="Z181" s="385"/>
      <c r="AA181" s="385"/>
      <c r="AB181" s="385"/>
      <c r="AC181" s="385"/>
      <c r="AD181" s="385"/>
      <c r="AE181" s="385"/>
      <c r="AF181" s="385"/>
      <c r="AG181" s="385"/>
      <c r="AH181" s="385"/>
      <c r="AI181" s="385"/>
      <c r="AJ181" s="385"/>
      <c r="AK181" s="385"/>
      <c r="AL181" s="385"/>
      <c r="AM181" s="385"/>
    </row>
    <row r="182" spans="1:39">
      <c r="A182" s="386" t="s">
        <v>121</v>
      </c>
      <c r="B182" s="386"/>
      <c r="C182" s="386"/>
      <c r="D182" s="386"/>
      <c r="E182" s="386"/>
      <c r="F182" s="386"/>
      <c r="G182" s="386"/>
      <c r="H182" s="386"/>
      <c r="I182" s="386"/>
      <c r="J182" s="386"/>
      <c r="K182" s="386"/>
      <c r="L182" s="386"/>
      <c r="M182" s="386"/>
      <c r="N182" s="386"/>
      <c r="O182" s="386"/>
      <c r="P182" s="386"/>
      <c r="Q182" s="386"/>
      <c r="R182" s="386"/>
      <c r="S182" s="386"/>
      <c r="T182" s="386"/>
      <c r="U182" s="386"/>
      <c r="V182" s="386"/>
      <c r="W182" s="386"/>
      <c r="X182" s="386"/>
      <c r="Y182" s="386"/>
      <c r="Z182" s="386"/>
      <c r="AA182" s="386"/>
      <c r="AB182" s="386"/>
      <c r="AC182" s="386"/>
      <c r="AD182" s="386"/>
      <c r="AE182" s="386"/>
      <c r="AF182" s="386"/>
      <c r="AG182" s="386"/>
      <c r="AH182" s="386"/>
      <c r="AI182" s="386"/>
      <c r="AJ182" s="386"/>
      <c r="AK182" s="386"/>
      <c r="AL182" s="386"/>
      <c r="AM182" s="386"/>
    </row>
    <row r="183" spans="1:39" ht="41.25" customHeight="1">
      <c r="A183" s="99"/>
      <c r="B183" s="109" t="s">
        <v>1</v>
      </c>
      <c r="C183" s="385" t="s">
        <v>294</v>
      </c>
      <c r="D183" s="385"/>
      <c r="E183" s="385"/>
      <c r="F183" s="385"/>
      <c r="G183" s="385"/>
      <c r="H183" s="385"/>
      <c r="I183" s="385"/>
      <c r="J183" s="385"/>
      <c r="K183" s="385"/>
      <c r="L183" s="385"/>
      <c r="M183" s="385"/>
      <c r="N183" s="385"/>
      <c r="O183" s="385"/>
      <c r="P183" s="385"/>
      <c r="Q183" s="385"/>
      <c r="R183" s="385"/>
      <c r="S183" s="385"/>
      <c r="T183" s="385"/>
      <c r="U183" s="385"/>
      <c r="V183" s="385"/>
      <c r="W183" s="385"/>
      <c r="X183" s="385"/>
      <c r="Y183" s="385"/>
      <c r="Z183" s="385"/>
      <c r="AA183" s="385"/>
      <c r="AB183" s="385"/>
      <c r="AC183" s="385"/>
      <c r="AD183" s="385"/>
      <c r="AE183" s="385"/>
      <c r="AF183" s="385"/>
      <c r="AG183" s="385"/>
      <c r="AH183" s="385"/>
      <c r="AI183" s="385"/>
      <c r="AJ183" s="385"/>
      <c r="AK183" s="385"/>
      <c r="AL183" s="385"/>
      <c r="AM183" s="385"/>
    </row>
    <row r="184" spans="1:39">
      <c r="A184" s="99"/>
      <c r="B184" s="109" t="s">
        <v>7</v>
      </c>
      <c r="C184" s="385" t="s">
        <v>12</v>
      </c>
      <c r="D184" s="385"/>
      <c r="E184" s="385"/>
      <c r="F184" s="385"/>
      <c r="G184" s="385"/>
      <c r="H184" s="385"/>
      <c r="I184" s="385"/>
      <c r="J184" s="385"/>
      <c r="K184" s="385"/>
      <c r="L184" s="385"/>
      <c r="M184" s="385"/>
      <c r="N184" s="385"/>
      <c r="O184" s="385"/>
      <c r="P184" s="385"/>
      <c r="Q184" s="385"/>
      <c r="R184" s="385"/>
      <c r="S184" s="385"/>
      <c r="T184" s="385"/>
      <c r="U184" s="385"/>
      <c r="V184" s="385"/>
      <c r="W184" s="385"/>
      <c r="X184" s="385"/>
      <c r="Y184" s="385"/>
      <c r="Z184" s="385"/>
      <c r="AA184" s="385"/>
      <c r="AB184" s="385"/>
      <c r="AC184" s="385"/>
      <c r="AD184" s="385"/>
      <c r="AE184" s="385"/>
      <c r="AF184" s="385"/>
      <c r="AG184" s="385"/>
      <c r="AH184" s="385"/>
      <c r="AI184" s="385"/>
      <c r="AJ184" s="385"/>
      <c r="AK184" s="385"/>
      <c r="AL184" s="385"/>
      <c r="AM184" s="385"/>
    </row>
    <row r="185" spans="1:39" ht="45.75" customHeight="1">
      <c r="A185" s="99"/>
      <c r="B185" s="109" t="s">
        <v>23</v>
      </c>
      <c r="C185" s="385" t="s">
        <v>295</v>
      </c>
      <c r="D185" s="385"/>
      <c r="E185" s="385"/>
      <c r="F185" s="385"/>
      <c r="G185" s="385"/>
      <c r="H185" s="385"/>
      <c r="I185" s="385"/>
      <c r="J185" s="385"/>
      <c r="K185" s="385"/>
      <c r="L185" s="385"/>
      <c r="M185" s="385"/>
      <c r="N185" s="385"/>
      <c r="O185" s="385"/>
      <c r="P185" s="385"/>
      <c r="Q185" s="385"/>
      <c r="R185" s="385"/>
      <c r="S185" s="385"/>
      <c r="T185" s="385"/>
      <c r="U185" s="385"/>
      <c r="V185" s="385"/>
      <c r="W185" s="385"/>
      <c r="X185" s="385"/>
      <c r="Y185" s="385"/>
      <c r="Z185" s="385"/>
      <c r="AA185" s="385"/>
      <c r="AB185" s="385"/>
      <c r="AC185" s="385"/>
      <c r="AD185" s="385"/>
      <c r="AE185" s="385"/>
      <c r="AF185" s="385"/>
      <c r="AG185" s="385"/>
      <c r="AH185" s="385"/>
      <c r="AI185" s="385"/>
      <c r="AJ185" s="385"/>
      <c r="AK185" s="385"/>
      <c r="AL185" s="385"/>
      <c r="AM185" s="385"/>
    </row>
    <row r="186" spans="1:39" ht="32.25" customHeight="1">
      <c r="A186" s="99"/>
      <c r="B186" s="109" t="s">
        <v>16</v>
      </c>
      <c r="C186" s="385" t="s">
        <v>431</v>
      </c>
      <c r="D186" s="385"/>
      <c r="E186" s="385"/>
      <c r="F186" s="385"/>
      <c r="G186" s="385"/>
      <c r="H186" s="385"/>
      <c r="I186" s="385"/>
      <c r="J186" s="385"/>
      <c r="K186" s="385"/>
      <c r="L186" s="385"/>
      <c r="M186" s="385"/>
      <c r="N186" s="385"/>
      <c r="O186" s="385"/>
      <c r="P186" s="385"/>
      <c r="Q186" s="385"/>
      <c r="R186" s="385"/>
      <c r="S186" s="385"/>
      <c r="T186" s="385"/>
      <c r="U186" s="385"/>
      <c r="V186" s="385"/>
      <c r="W186" s="385"/>
      <c r="X186" s="385"/>
      <c r="Y186" s="385"/>
      <c r="Z186" s="385"/>
      <c r="AA186" s="385"/>
      <c r="AB186" s="385"/>
      <c r="AC186" s="385"/>
      <c r="AD186" s="385"/>
      <c r="AE186" s="385"/>
      <c r="AF186" s="385"/>
      <c r="AG186" s="385"/>
      <c r="AH186" s="385"/>
      <c r="AI186" s="385"/>
      <c r="AJ186" s="385"/>
      <c r="AK186" s="385"/>
      <c r="AL186" s="385"/>
      <c r="AM186" s="385"/>
    </row>
    <row r="187" spans="1:39" ht="30.75" customHeight="1">
      <c r="A187" s="99"/>
      <c r="B187" s="109" t="s">
        <v>24</v>
      </c>
      <c r="C187" s="385" t="s">
        <v>297</v>
      </c>
      <c r="D187" s="385"/>
      <c r="E187" s="385"/>
      <c r="F187" s="385"/>
      <c r="G187" s="385"/>
      <c r="H187" s="385"/>
      <c r="I187" s="385"/>
      <c r="J187" s="385"/>
      <c r="K187" s="385"/>
      <c r="L187" s="385"/>
      <c r="M187" s="385"/>
      <c r="N187" s="385"/>
      <c r="O187" s="385"/>
      <c r="P187" s="385"/>
      <c r="Q187" s="385"/>
      <c r="R187" s="385"/>
      <c r="S187" s="385"/>
      <c r="T187" s="385"/>
      <c r="U187" s="385"/>
      <c r="V187" s="385"/>
      <c r="W187" s="385"/>
      <c r="X187" s="385"/>
      <c r="Y187" s="385"/>
      <c r="Z187" s="385"/>
      <c r="AA187" s="385"/>
      <c r="AB187" s="385"/>
      <c r="AC187" s="385"/>
      <c r="AD187" s="385"/>
      <c r="AE187" s="385"/>
      <c r="AF187" s="385"/>
      <c r="AG187" s="385"/>
      <c r="AH187" s="385"/>
      <c r="AI187" s="385"/>
      <c r="AJ187" s="385"/>
      <c r="AK187" s="385"/>
      <c r="AL187" s="385"/>
      <c r="AM187" s="385"/>
    </row>
    <row r="188" spans="1:39" ht="27.75" customHeight="1">
      <c r="A188" s="99"/>
      <c r="B188" s="109" t="s">
        <v>31</v>
      </c>
      <c r="C188" s="385" t="s">
        <v>298</v>
      </c>
      <c r="D188" s="385"/>
      <c r="E188" s="385"/>
      <c r="F188" s="385"/>
      <c r="G188" s="385"/>
      <c r="H188" s="385"/>
      <c r="I188" s="385"/>
      <c r="J188" s="385"/>
      <c r="K188" s="385"/>
      <c r="L188" s="385"/>
      <c r="M188" s="385"/>
      <c r="N188" s="385"/>
      <c r="O188" s="385"/>
      <c r="P188" s="385"/>
      <c r="Q188" s="385"/>
      <c r="R188" s="385"/>
      <c r="S188" s="385"/>
      <c r="T188" s="385"/>
      <c r="U188" s="385"/>
      <c r="V188" s="385"/>
      <c r="W188" s="385"/>
      <c r="X188" s="385"/>
      <c r="Y188" s="385"/>
      <c r="Z188" s="385"/>
      <c r="AA188" s="385"/>
      <c r="AB188" s="385"/>
      <c r="AC188" s="385"/>
      <c r="AD188" s="385"/>
      <c r="AE188" s="385"/>
      <c r="AF188" s="385"/>
      <c r="AG188" s="385"/>
      <c r="AH188" s="385"/>
      <c r="AI188" s="385"/>
      <c r="AJ188" s="385"/>
      <c r="AK188" s="385"/>
      <c r="AL188" s="385"/>
      <c r="AM188" s="385"/>
    </row>
    <row r="189" spans="1:39">
      <c r="A189" s="100"/>
      <c r="B189" s="100"/>
      <c r="C189" s="100"/>
      <c r="D189" s="100"/>
      <c r="E189" s="100"/>
      <c r="F189" s="100"/>
      <c r="G189" s="100"/>
      <c r="H189" s="100"/>
      <c r="I189" s="100"/>
      <c r="J189" s="100"/>
      <c r="K189" s="100"/>
      <c r="L189" s="100"/>
      <c r="M189" s="100"/>
      <c r="N189" s="100"/>
      <c r="O189" s="100"/>
      <c r="P189" s="100"/>
      <c r="Q189" s="100"/>
      <c r="R189" s="100"/>
      <c r="S189" s="100"/>
      <c r="T189" s="100"/>
      <c r="U189" s="100"/>
      <c r="V189" s="100"/>
      <c r="W189" s="100"/>
      <c r="X189" s="100"/>
      <c r="Y189" s="100"/>
      <c r="Z189" s="100"/>
      <c r="AA189" s="100"/>
      <c r="AB189" s="100"/>
      <c r="AC189" s="100"/>
      <c r="AD189" s="100"/>
      <c r="AE189" s="100"/>
      <c r="AF189" s="100"/>
      <c r="AG189" s="100"/>
      <c r="AH189" s="100"/>
      <c r="AI189" s="100"/>
      <c r="AJ189" s="100"/>
      <c r="AK189" s="100"/>
      <c r="AL189" s="100"/>
      <c r="AM189" s="100"/>
    </row>
    <row r="190" spans="1:39">
      <c r="A190" s="100"/>
      <c r="B190" s="110"/>
      <c r="C190" s="110"/>
      <c r="D190" s="110"/>
      <c r="E190" s="110"/>
      <c r="F190" s="110"/>
      <c r="G190" s="110"/>
      <c r="H190" s="110"/>
      <c r="I190" s="110"/>
      <c r="J190" s="110"/>
      <c r="K190" s="110"/>
      <c r="L190" s="110"/>
      <c r="M190" s="110"/>
      <c r="N190" s="110"/>
      <c r="O190" s="110"/>
      <c r="P190" s="110"/>
      <c r="Q190" s="110"/>
      <c r="R190" s="110"/>
      <c r="S190" s="110"/>
      <c r="T190" s="110"/>
      <c r="U190" s="110"/>
      <c r="V190" s="110"/>
      <c r="W190" s="110"/>
      <c r="X190" s="110"/>
      <c r="Y190" s="110"/>
      <c r="Z190" s="110"/>
      <c r="AA190" s="110"/>
      <c r="AB190" s="110"/>
      <c r="AC190" s="110"/>
      <c r="AD190" s="110"/>
      <c r="AE190" s="110"/>
      <c r="AF190" s="110"/>
      <c r="AG190" s="110"/>
      <c r="AH190" s="110"/>
      <c r="AI190" s="110"/>
      <c r="AJ190" s="110"/>
      <c r="AK190" s="110"/>
      <c r="AL190" s="110"/>
      <c r="AM190" s="110"/>
    </row>
    <row r="191" spans="1:39">
      <c r="A191" s="58"/>
      <c r="B191" s="111"/>
      <c r="C191" s="64"/>
      <c r="D191" s="64"/>
      <c r="E191" s="64"/>
      <c r="F191" s="64"/>
      <c r="G191" s="64"/>
      <c r="H191" s="64"/>
      <c r="I191" s="64"/>
      <c r="J191" s="64"/>
      <c r="K191" s="64"/>
      <c r="L191" s="64"/>
      <c r="M191" s="64"/>
      <c r="N191" s="64"/>
      <c r="O191" s="64"/>
      <c r="P191" s="64"/>
      <c r="Q191" s="64"/>
      <c r="R191" s="64"/>
      <c r="S191" s="64"/>
      <c r="T191" s="64"/>
      <c r="U191" s="64"/>
      <c r="V191" s="64"/>
      <c r="W191" s="64"/>
      <c r="X191" s="64"/>
      <c r="Y191" s="64"/>
      <c r="Z191" s="64"/>
      <c r="AA191" s="64"/>
      <c r="AB191" s="64"/>
      <c r="AC191" s="64"/>
      <c r="AD191" s="64"/>
      <c r="AE191" s="64"/>
      <c r="AF191" s="64"/>
      <c r="AG191" s="64"/>
      <c r="AH191" s="64"/>
      <c r="AI191" s="64"/>
      <c r="AJ191" s="64"/>
      <c r="AK191" s="64"/>
      <c r="AL191" s="64"/>
      <c r="AM191" s="64"/>
    </row>
    <row r="192" spans="1:39">
      <c r="A192" s="58"/>
      <c r="B192" s="111"/>
      <c r="C192" s="64"/>
      <c r="D192" s="64"/>
      <c r="E192" s="64"/>
      <c r="F192" s="64"/>
      <c r="G192" s="64"/>
      <c r="H192" s="64"/>
      <c r="I192" s="64"/>
      <c r="J192" s="64"/>
      <c r="K192" s="64"/>
      <c r="L192" s="64"/>
      <c r="M192" s="64"/>
      <c r="N192" s="64"/>
      <c r="O192" s="64"/>
      <c r="P192" s="64"/>
      <c r="Q192" s="64"/>
      <c r="R192" s="64"/>
      <c r="S192" s="64"/>
      <c r="T192" s="64"/>
      <c r="U192" s="64"/>
      <c r="V192" s="64"/>
      <c r="W192" s="64"/>
      <c r="X192" s="64"/>
      <c r="Y192" s="64"/>
      <c r="Z192" s="64"/>
      <c r="AA192" s="64"/>
      <c r="AB192" s="64"/>
      <c r="AC192" s="64"/>
      <c r="AD192" s="64"/>
      <c r="AE192" s="64"/>
      <c r="AF192" s="64"/>
      <c r="AG192" s="64"/>
      <c r="AH192" s="64"/>
      <c r="AI192" s="64"/>
      <c r="AJ192" s="64"/>
      <c r="AK192" s="64"/>
      <c r="AL192" s="64"/>
      <c r="AM192" s="64"/>
    </row>
    <row r="193" spans="1:39" ht="13.5" hidden="1" customHeight="1">
      <c r="A193" s="101"/>
      <c r="B193" s="111"/>
      <c r="C193" s="64"/>
      <c r="D193" s="64"/>
      <c r="E193" s="64"/>
      <c r="F193" s="64"/>
      <c r="G193" s="64"/>
      <c r="H193" s="64"/>
      <c r="I193" s="64"/>
      <c r="J193" s="64"/>
      <c r="K193" s="64"/>
      <c r="L193" s="64"/>
      <c r="M193" s="64"/>
      <c r="N193" s="64"/>
      <c r="O193" s="64"/>
      <c r="P193" s="64"/>
      <c r="Q193" s="64"/>
      <c r="R193" s="64"/>
      <c r="S193" s="64"/>
      <c r="T193" s="64"/>
      <c r="U193" s="64"/>
      <c r="V193" s="64"/>
      <c r="W193" s="64"/>
      <c r="X193" s="64"/>
      <c r="Y193" s="64"/>
      <c r="Z193" s="64"/>
      <c r="AA193" s="64"/>
      <c r="AB193" s="64"/>
      <c r="AC193" s="64"/>
      <c r="AD193" s="64"/>
      <c r="AE193" s="64"/>
      <c r="AF193" s="64"/>
      <c r="AG193" s="64"/>
      <c r="AH193" s="64"/>
      <c r="AI193" s="64"/>
      <c r="AJ193" s="64"/>
      <c r="AK193" s="64"/>
      <c r="AL193" s="64"/>
      <c r="AM193" s="64"/>
    </row>
    <row r="194" spans="1:39" ht="13.5" hidden="1" customHeight="1">
      <c r="A194" s="102">
        <v>1</v>
      </c>
      <c r="B194" s="58"/>
      <c r="C194" s="110"/>
      <c r="D194" s="110"/>
      <c r="E194" s="110"/>
      <c r="F194" s="110"/>
      <c r="G194" s="110"/>
      <c r="H194" s="110"/>
      <c r="I194" s="110"/>
      <c r="J194" s="110"/>
      <c r="K194" s="110"/>
      <c r="L194" s="110"/>
      <c r="M194" s="110"/>
      <c r="N194" s="110"/>
      <c r="O194" s="110"/>
      <c r="P194" s="110"/>
      <c r="Q194" s="110"/>
      <c r="R194" s="110"/>
      <c r="S194" s="110"/>
      <c r="T194" s="110"/>
      <c r="U194" s="110"/>
      <c r="V194" s="110"/>
      <c r="W194" s="110"/>
      <c r="X194" s="110"/>
      <c r="Y194" s="110"/>
      <c r="Z194" s="110"/>
      <c r="AA194" s="110"/>
      <c r="AB194" s="110"/>
      <c r="AC194" s="110"/>
      <c r="AD194" s="110"/>
      <c r="AE194" s="110"/>
      <c r="AF194" s="110"/>
      <c r="AG194" s="110"/>
      <c r="AH194" s="110"/>
      <c r="AI194" s="110"/>
      <c r="AJ194" s="110"/>
      <c r="AK194" s="110"/>
      <c r="AL194" s="110"/>
      <c r="AM194" s="110"/>
    </row>
    <row r="195" spans="1:39" ht="13.5" hidden="1" customHeight="1">
      <c r="A195" s="102">
        <v>2</v>
      </c>
      <c r="B195" s="111"/>
      <c r="C195" s="64"/>
      <c r="D195" s="64"/>
      <c r="E195" s="64"/>
      <c r="F195" s="64"/>
      <c r="G195" s="64"/>
      <c r="H195" s="64"/>
      <c r="I195" s="64"/>
      <c r="J195" s="64"/>
      <c r="K195" s="64"/>
      <c r="L195" s="64"/>
      <c r="M195" s="64"/>
      <c r="N195" s="64"/>
      <c r="O195" s="64"/>
      <c r="P195" s="64"/>
      <c r="Q195" s="64"/>
      <c r="R195" s="64"/>
      <c r="S195" s="64"/>
      <c r="T195" s="64"/>
      <c r="U195" s="64"/>
      <c r="V195" s="64"/>
      <c r="W195" s="64"/>
      <c r="X195" s="64"/>
      <c r="Y195" s="64"/>
      <c r="Z195" s="64"/>
      <c r="AA195" s="64"/>
      <c r="AB195" s="64"/>
      <c r="AC195" s="64"/>
      <c r="AD195" s="64"/>
      <c r="AE195" s="64"/>
      <c r="AF195" s="64"/>
      <c r="AG195" s="64"/>
      <c r="AH195" s="64"/>
      <c r="AI195" s="64"/>
      <c r="AJ195" s="64"/>
      <c r="AK195" s="64"/>
      <c r="AL195" s="64"/>
      <c r="AM195" s="64"/>
    </row>
    <row r="196" spans="1:39" ht="13.5" hidden="1" customHeight="1">
      <c r="A196" s="102">
        <v>3</v>
      </c>
      <c r="B196" s="111"/>
      <c r="C196" s="64"/>
      <c r="D196" s="64"/>
      <c r="E196" s="64"/>
      <c r="F196" s="64"/>
      <c r="G196" s="64"/>
      <c r="H196" s="64"/>
      <c r="I196" s="64"/>
      <c r="J196" s="64"/>
      <c r="K196" s="64"/>
      <c r="L196" s="64"/>
      <c r="M196" s="64"/>
      <c r="N196" s="64"/>
      <c r="O196" s="64"/>
      <c r="P196" s="64"/>
      <c r="Q196" s="64"/>
      <c r="R196" s="64"/>
      <c r="S196" s="64"/>
      <c r="T196" s="64"/>
      <c r="U196" s="64"/>
      <c r="V196" s="64"/>
      <c r="W196" s="64"/>
      <c r="X196" s="64"/>
      <c r="Y196" s="64"/>
      <c r="Z196" s="64"/>
      <c r="AA196" s="64"/>
      <c r="AB196" s="64"/>
      <c r="AC196" s="64"/>
      <c r="AD196" s="64"/>
      <c r="AE196" s="64"/>
      <c r="AF196" s="64"/>
      <c r="AG196" s="64"/>
      <c r="AH196" s="64"/>
      <c r="AI196" s="64"/>
      <c r="AJ196" s="64"/>
      <c r="AK196" s="64"/>
      <c r="AL196" s="64"/>
      <c r="AM196" s="64"/>
    </row>
    <row r="197" spans="1:39" ht="13.5" hidden="1" customHeight="1">
      <c r="A197" s="102">
        <v>4</v>
      </c>
      <c r="B197" s="111"/>
      <c r="C197" s="64"/>
      <c r="D197" s="64"/>
      <c r="E197" s="64"/>
      <c r="F197" s="64"/>
      <c r="G197" s="64"/>
      <c r="H197" s="64"/>
      <c r="I197" s="64"/>
      <c r="J197" s="64"/>
      <c r="K197" s="64"/>
      <c r="L197" s="64"/>
      <c r="M197" s="64"/>
      <c r="N197" s="64"/>
      <c r="O197" s="64"/>
      <c r="P197" s="64"/>
      <c r="Q197" s="64"/>
      <c r="R197" s="64"/>
      <c r="S197" s="64"/>
      <c r="T197" s="64"/>
      <c r="U197" s="64"/>
      <c r="V197" s="64"/>
      <c r="W197" s="64"/>
      <c r="X197" s="64"/>
      <c r="Y197" s="64"/>
      <c r="Z197" s="64"/>
      <c r="AA197" s="64"/>
      <c r="AB197" s="64"/>
      <c r="AC197" s="64"/>
      <c r="AD197" s="64"/>
      <c r="AE197" s="64"/>
      <c r="AF197" s="64"/>
      <c r="AG197" s="64"/>
      <c r="AH197" s="64"/>
      <c r="AI197" s="64"/>
      <c r="AJ197" s="64"/>
      <c r="AK197" s="64"/>
      <c r="AL197" s="64"/>
      <c r="AM197" s="64"/>
    </row>
    <row r="198" spans="1:39" ht="13.5" hidden="1" customHeight="1">
      <c r="A198" s="102">
        <v>5</v>
      </c>
      <c r="B198" s="111"/>
      <c r="C198" s="64"/>
      <c r="D198" s="64"/>
      <c r="E198" s="64"/>
      <c r="F198" s="64"/>
      <c r="G198" s="64"/>
      <c r="H198" s="64"/>
      <c r="I198" s="64"/>
      <c r="J198" s="64"/>
      <c r="K198" s="64"/>
      <c r="L198" s="64"/>
      <c r="M198" s="64"/>
      <c r="N198" s="64"/>
      <c r="O198" s="64"/>
      <c r="P198" s="64"/>
      <c r="Q198" s="64"/>
      <c r="R198" s="64"/>
      <c r="S198" s="64"/>
      <c r="T198" s="64"/>
      <c r="U198" s="64"/>
      <c r="V198" s="64"/>
      <c r="W198" s="64"/>
      <c r="X198" s="64"/>
      <c r="Y198" s="64"/>
      <c r="Z198" s="64"/>
      <c r="AA198" s="64"/>
      <c r="AB198" s="64"/>
      <c r="AC198" s="64"/>
      <c r="AD198" s="64"/>
      <c r="AE198" s="64"/>
      <c r="AF198" s="64"/>
      <c r="AG198" s="64"/>
      <c r="AH198" s="64"/>
      <c r="AI198" s="64"/>
      <c r="AJ198" s="64"/>
      <c r="AK198" s="64"/>
      <c r="AL198" s="64"/>
      <c r="AM198" s="64"/>
    </row>
    <row r="199" spans="1:39" ht="13.5" hidden="1" customHeight="1">
      <c r="A199" s="102">
        <v>6</v>
      </c>
      <c r="B199" s="111"/>
      <c r="C199" s="64"/>
      <c r="D199" s="64"/>
      <c r="E199" s="64"/>
      <c r="F199" s="64"/>
      <c r="G199" s="64"/>
      <c r="H199" s="64"/>
      <c r="I199" s="64"/>
      <c r="J199" s="64"/>
      <c r="K199" s="64"/>
      <c r="L199" s="64"/>
      <c r="M199" s="64"/>
      <c r="N199" s="64"/>
      <c r="O199" s="64"/>
      <c r="P199" s="64"/>
      <c r="Q199" s="64"/>
      <c r="R199" s="64"/>
      <c r="S199" s="64"/>
      <c r="T199" s="64"/>
      <c r="U199" s="64"/>
      <c r="V199" s="64"/>
      <c r="W199" s="64"/>
      <c r="X199" s="64"/>
      <c r="Y199" s="64"/>
      <c r="Z199" s="64"/>
      <c r="AA199" s="64"/>
      <c r="AB199" s="64"/>
      <c r="AC199" s="64"/>
      <c r="AD199" s="64"/>
      <c r="AE199" s="64"/>
      <c r="AF199" s="64"/>
      <c r="AG199" s="64"/>
      <c r="AH199" s="64"/>
      <c r="AI199" s="64"/>
      <c r="AJ199" s="64"/>
      <c r="AK199" s="64"/>
      <c r="AL199" s="64"/>
      <c r="AM199" s="64"/>
    </row>
    <row r="200" spans="1:39" ht="13.5" hidden="1" customHeight="1">
      <c r="A200" s="102">
        <v>7</v>
      </c>
      <c r="B200" s="111"/>
      <c r="C200" s="64"/>
      <c r="D200" s="64"/>
      <c r="E200" s="64"/>
      <c r="F200" s="64"/>
      <c r="G200" s="64"/>
      <c r="H200" s="64"/>
      <c r="I200" s="64"/>
      <c r="J200" s="64"/>
      <c r="K200" s="64"/>
      <c r="L200" s="64"/>
      <c r="M200" s="64"/>
      <c r="N200" s="64"/>
      <c r="O200" s="64"/>
      <c r="P200" s="64"/>
      <c r="Q200" s="64"/>
      <c r="R200" s="64"/>
      <c r="S200" s="64"/>
      <c r="T200" s="64"/>
      <c r="U200" s="64"/>
      <c r="V200" s="64"/>
      <c r="W200" s="64"/>
      <c r="X200" s="64"/>
      <c r="Y200" s="64"/>
      <c r="Z200" s="64"/>
      <c r="AA200" s="64"/>
      <c r="AB200" s="64"/>
      <c r="AC200" s="64"/>
      <c r="AD200" s="64"/>
      <c r="AE200" s="64"/>
      <c r="AF200" s="64"/>
      <c r="AG200" s="64"/>
      <c r="AH200" s="64"/>
      <c r="AI200" s="64"/>
      <c r="AJ200" s="64"/>
      <c r="AK200" s="64"/>
      <c r="AL200" s="64"/>
      <c r="AM200" s="64"/>
    </row>
    <row r="201" spans="1:39" ht="13.5" hidden="1" customHeight="1">
      <c r="A201" s="102">
        <v>8</v>
      </c>
      <c r="B201" s="111"/>
      <c r="C201" s="64"/>
      <c r="D201" s="64"/>
      <c r="E201" s="64"/>
      <c r="F201" s="64"/>
      <c r="G201" s="64"/>
      <c r="H201" s="64"/>
      <c r="I201" s="64"/>
      <c r="J201" s="64"/>
      <c r="K201" s="64"/>
      <c r="L201" s="64"/>
      <c r="M201" s="64"/>
      <c r="N201" s="64"/>
      <c r="O201" s="64"/>
      <c r="P201" s="64"/>
      <c r="Q201" s="64"/>
      <c r="R201" s="64"/>
      <c r="S201" s="64"/>
      <c r="T201" s="64"/>
      <c r="U201" s="64"/>
      <c r="V201" s="64"/>
      <c r="W201" s="64"/>
      <c r="X201" s="64"/>
      <c r="Y201" s="64"/>
      <c r="Z201" s="64"/>
      <c r="AA201" s="64"/>
      <c r="AB201" s="64"/>
      <c r="AC201" s="64"/>
      <c r="AD201" s="64"/>
      <c r="AE201" s="64"/>
      <c r="AF201" s="64"/>
      <c r="AG201" s="64"/>
      <c r="AH201" s="64"/>
      <c r="AI201" s="64"/>
      <c r="AJ201" s="64"/>
      <c r="AK201" s="64"/>
      <c r="AL201" s="64"/>
      <c r="AM201" s="64"/>
    </row>
    <row r="202" spans="1:39" ht="13.5" hidden="1" customHeight="1">
      <c r="A202" s="102">
        <v>9</v>
      </c>
      <c r="B202" s="111"/>
      <c r="C202" s="64"/>
      <c r="D202" s="64"/>
      <c r="E202" s="64"/>
      <c r="F202" s="64"/>
      <c r="G202" s="64"/>
      <c r="H202" s="64"/>
      <c r="I202" s="64"/>
      <c r="J202" s="64"/>
      <c r="K202" s="64"/>
      <c r="L202" s="64"/>
      <c r="M202" s="64"/>
      <c r="N202" s="64"/>
      <c r="O202" s="64"/>
      <c r="P202" s="64"/>
      <c r="Q202" s="64"/>
      <c r="R202" s="64"/>
      <c r="S202" s="64"/>
      <c r="T202" s="64"/>
      <c r="U202" s="64"/>
      <c r="V202" s="64"/>
      <c r="W202" s="64"/>
      <c r="X202" s="64"/>
      <c r="Y202" s="64"/>
      <c r="Z202" s="64"/>
      <c r="AA202" s="64"/>
      <c r="AB202" s="64"/>
      <c r="AC202" s="64"/>
      <c r="AD202" s="64"/>
      <c r="AE202" s="64"/>
      <c r="AF202" s="64"/>
      <c r="AG202" s="64"/>
      <c r="AH202" s="64"/>
      <c r="AI202" s="64"/>
      <c r="AJ202" s="64"/>
      <c r="AK202" s="64"/>
      <c r="AL202" s="64"/>
      <c r="AM202" s="64"/>
    </row>
    <row r="203" spans="1:39" ht="13.5" hidden="1" customHeight="1">
      <c r="A203" s="102">
        <v>10</v>
      </c>
      <c r="B203" s="111"/>
      <c r="C203" s="64"/>
      <c r="D203" s="64"/>
      <c r="E203" s="64"/>
      <c r="F203" s="64"/>
      <c r="G203" s="64"/>
      <c r="H203" s="64"/>
      <c r="I203" s="64"/>
      <c r="J203" s="64"/>
      <c r="K203" s="64"/>
      <c r="L203" s="64"/>
      <c r="M203" s="64"/>
      <c r="N203" s="64"/>
      <c r="O203" s="64"/>
      <c r="P203" s="64"/>
      <c r="Q203" s="64"/>
      <c r="R203" s="64"/>
      <c r="S203" s="64"/>
      <c r="T203" s="64"/>
      <c r="U203" s="64"/>
      <c r="V203" s="64"/>
      <c r="W203" s="64"/>
      <c r="X203" s="64"/>
      <c r="Y203" s="64"/>
      <c r="Z203" s="64"/>
      <c r="AA203" s="64"/>
      <c r="AB203" s="64"/>
      <c r="AC203" s="64"/>
      <c r="AD203" s="64"/>
      <c r="AE203" s="64"/>
      <c r="AF203" s="64"/>
      <c r="AG203" s="64"/>
      <c r="AH203" s="64"/>
      <c r="AI203" s="64"/>
      <c r="AJ203" s="64"/>
      <c r="AK203" s="64"/>
      <c r="AL203" s="64"/>
      <c r="AM203" s="64"/>
    </row>
    <row r="204" spans="1:39" ht="13.5" hidden="1" customHeight="1">
      <c r="A204" s="102">
        <v>11</v>
      </c>
      <c r="B204" s="111"/>
      <c r="C204" s="64"/>
      <c r="D204" s="64"/>
      <c r="E204" s="64"/>
      <c r="F204" s="64"/>
      <c r="G204" s="64"/>
      <c r="H204" s="64"/>
      <c r="I204" s="64"/>
      <c r="J204" s="64"/>
      <c r="K204" s="64"/>
      <c r="L204" s="64"/>
      <c r="M204" s="64"/>
      <c r="N204" s="64"/>
      <c r="O204" s="64"/>
      <c r="P204" s="64"/>
      <c r="Q204" s="64"/>
      <c r="R204" s="64"/>
      <c r="S204" s="64"/>
      <c r="T204" s="64"/>
      <c r="U204" s="64"/>
      <c r="V204" s="64"/>
      <c r="W204" s="64"/>
      <c r="X204" s="64"/>
      <c r="Y204" s="64"/>
      <c r="Z204" s="64"/>
      <c r="AA204" s="64"/>
      <c r="AB204" s="64"/>
      <c r="AC204" s="64"/>
      <c r="AD204" s="64"/>
      <c r="AE204" s="64"/>
      <c r="AF204" s="64"/>
      <c r="AG204" s="64"/>
      <c r="AH204" s="64"/>
      <c r="AI204" s="64"/>
      <c r="AJ204" s="64"/>
      <c r="AK204" s="64"/>
      <c r="AL204" s="64"/>
      <c r="AM204" s="64"/>
    </row>
    <row r="205" spans="1:39" ht="13.5" hidden="1" customHeight="1">
      <c r="A205" s="102">
        <v>12</v>
      </c>
      <c r="B205" s="111"/>
      <c r="C205" s="64"/>
      <c r="D205" s="64"/>
      <c r="E205" s="64"/>
      <c r="F205" s="64"/>
      <c r="G205" s="64"/>
      <c r="H205" s="64"/>
      <c r="I205" s="64"/>
      <c r="J205" s="64"/>
      <c r="K205" s="64"/>
      <c r="L205" s="64"/>
      <c r="M205" s="64"/>
      <c r="N205" s="64"/>
      <c r="O205" s="64"/>
      <c r="P205" s="64"/>
      <c r="Q205" s="64"/>
      <c r="R205" s="64"/>
      <c r="S205" s="64"/>
      <c r="T205" s="64"/>
      <c r="U205" s="64"/>
      <c r="V205" s="64"/>
      <c r="W205" s="64"/>
      <c r="X205" s="64"/>
      <c r="Y205" s="64"/>
      <c r="Z205" s="64"/>
      <c r="AA205" s="64"/>
      <c r="AB205" s="64"/>
      <c r="AC205" s="64"/>
      <c r="AD205" s="64"/>
      <c r="AE205" s="64"/>
      <c r="AF205" s="64"/>
      <c r="AG205" s="64"/>
      <c r="AH205" s="64"/>
      <c r="AI205" s="64"/>
      <c r="AJ205" s="64"/>
      <c r="AK205" s="64"/>
      <c r="AL205" s="64"/>
      <c r="AM205" s="64"/>
    </row>
    <row r="206" spans="1:39" ht="13.5" hidden="1" customHeight="1">
      <c r="A206" s="102">
        <v>13</v>
      </c>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row>
    <row r="207" spans="1:39" ht="13.5" hidden="1" customHeight="1">
      <c r="A207" s="102">
        <v>14</v>
      </c>
      <c r="B207" s="111"/>
      <c r="C207" s="64"/>
      <c r="D207" s="64"/>
      <c r="E207" s="64"/>
      <c r="F207" s="64"/>
      <c r="G207" s="64"/>
      <c r="H207" s="64"/>
      <c r="I207" s="64"/>
      <c r="J207" s="64"/>
      <c r="K207" s="64"/>
      <c r="L207" s="64"/>
      <c r="M207" s="64"/>
      <c r="N207" s="64"/>
      <c r="O207" s="64"/>
      <c r="P207" s="64"/>
      <c r="Q207" s="64"/>
      <c r="R207" s="64"/>
      <c r="S207" s="64"/>
      <c r="T207" s="64"/>
      <c r="U207" s="64"/>
      <c r="V207" s="64"/>
      <c r="W207" s="64"/>
      <c r="X207" s="64"/>
      <c r="Y207" s="64"/>
      <c r="Z207" s="64"/>
      <c r="AA207" s="64"/>
      <c r="AB207" s="64"/>
      <c r="AC207" s="64"/>
      <c r="AD207" s="64"/>
      <c r="AE207" s="64"/>
      <c r="AF207" s="64"/>
      <c r="AG207" s="64"/>
      <c r="AH207" s="64"/>
      <c r="AI207" s="64"/>
      <c r="AJ207" s="64"/>
      <c r="AK207" s="64"/>
      <c r="AL207" s="64"/>
      <c r="AM207" s="64"/>
    </row>
    <row r="208" spans="1:39" ht="13.5" hidden="1" customHeight="1">
      <c r="A208" s="102">
        <v>15</v>
      </c>
      <c r="B208" s="113"/>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row>
    <row r="209" spans="1:39" ht="13.5" hidden="1" customHeight="1">
      <c r="A209" s="102">
        <v>16</v>
      </c>
      <c r="B209" s="113"/>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row>
    <row r="210" spans="1:39" ht="13.5" hidden="1" customHeight="1">
      <c r="A210" s="102">
        <v>17</v>
      </c>
      <c r="B210" s="113"/>
      <c r="C210" s="83"/>
      <c r="D210" s="83"/>
      <c r="E210" s="83"/>
      <c r="F210" s="83"/>
      <c r="G210" s="83"/>
      <c r="H210" s="83"/>
      <c r="I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row>
    <row r="211" spans="1:39" ht="13.5" hidden="1" customHeight="1">
      <c r="A211" s="102">
        <v>18</v>
      </c>
      <c r="B211" s="113"/>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row>
    <row r="212" spans="1:39" ht="13.5" hidden="1" customHeight="1">
      <c r="A212" s="102">
        <v>19</v>
      </c>
      <c r="B212" s="113"/>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row>
    <row r="213" spans="1:39" ht="13.5" hidden="1" customHeight="1">
      <c r="A213" s="102">
        <v>20</v>
      </c>
      <c r="B213" s="113"/>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row>
    <row r="214" spans="1:39" ht="13.5" hidden="1" customHeight="1">
      <c r="A214" s="102">
        <v>21</v>
      </c>
      <c r="B214" s="113"/>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row>
    <row r="215" spans="1:39" ht="13.5" hidden="1" customHeight="1">
      <c r="A215" s="102">
        <v>22</v>
      </c>
      <c r="B215" s="113"/>
      <c r="C215" s="83"/>
      <c r="D215" s="83"/>
      <c r="E215" s="83"/>
      <c r="F215" s="83"/>
      <c r="G215" s="83"/>
      <c r="H215" s="83"/>
      <c r="I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row>
    <row r="216" spans="1:39" ht="13.5" hidden="1" customHeight="1">
      <c r="A216" s="102">
        <v>23</v>
      </c>
      <c r="B216" s="113"/>
      <c r="C216" s="83"/>
      <c r="D216" s="83"/>
      <c r="E216" s="83"/>
      <c r="F216" s="83"/>
      <c r="G216" s="83"/>
      <c r="H216" s="83"/>
      <c r="I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row>
    <row r="217" spans="1:39" ht="13.5" hidden="1" customHeight="1">
      <c r="A217" s="102">
        <v>24</v>
      </c>
      <c r="B217" s="113"/>
      <c r="C217" s="83"/>
      <c r="D217" s="83"/>
      <c r="E217" s="83"/>
      <c r="F217" s="83"/>
      <c r="G217" s="83"/>
      <c r="H217" s="83"/>
      <c r="I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row>
    <row r="218" spans="1:39" ht="13.5" hidden="1" customHeight="1">
      <c r="A218" s="102">
        <v>25</v>
      </c>
      <c r="B218" s="113"/>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row>
    <row r="219" spans="1:39" ht="13.5" hidden="1" customHeight="1">
      <c r="A219" s="102">
        <v>26</v>
      </c>
      <c r="B219" s="113"/>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row>
    <row r="220" spans="1:39" ht="13.5" hidden="1" customHeight="1">
      <c r="A220" s="102">
        <v>27</v>
      </c>
      <c r="B220" s="113"/>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row>
    <row r="221" spans="1:39" ht="13.5" hidden="1" customHeight="1">
      <c r="A221" s="102">
        <v>28</v>
      </c>
      <c r="B221" s="113"/>
      <c r="C221" s="83"/>
      <c r="D221" s="83"/>
      <c r="E221" s="83"/>
      <c r="F221" s="83"/>
      <c r="G221" s="83"/>
      <c r="H221" s="83"/>
      <c r="I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row>
    <row r="222" spans="1:39" ht="13.5" hidden="1" customHeight="1">
      <c r="A222" s="102">
        <v>29</v>
      </c>
      <c r="B222" s="113"/>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row>
    <row r="223" spans="1:39" ht="13.5" hidden="1" customHeight="1">
      <c r="A223" s="102">
        <v>30</v>
      </c>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row>
    <row r="224" spans="1:39" ht="13.5" hidden="1" customHeight="1">
      <c r="A224" s="102">
        <v>31</v>
      </c>
      <c r="B224" s="113"/>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row>
    <row r="225" spans="1:39" ht="13.5" hidden="1" customHeight="1">
      <c r="A225" s="102">
        <v>32</v>
      </c>
      <c r="B225" s="113"/>
      <c r="C225" s="83"/>
      <c r="D225" s="83"/>
      <c r="E225" s="83"/>
      <c r="F225" s="83"/>
      <c r="G225" s="83"/>
      <c r="H225" s="83"/>
      <c r="I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row>
    <row r="226" spans="1:39" ht="13.5" hidden="1" customHeight="1">
      <c r="A226" s="102">
        <v>33</v>
      </c>
      <c r="B226" s="113"/>
      <c r="C226" s="83"/>
      <c r="D226" s="83"/>
      <c r="E226" s="83"/>
      <c r="F226" s="83"/>
      <c r="G226" s="83"/>
      <c r="H226" s="83"/>
      <c r="I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row>
    <row r="227" spans="1:39" ht="13.5" hidden="1" customHeight="1">
      <c r="A227" s="102">
        <v>34</v>
      </c>
      <c r="B227" s="113"/>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row>
    <row r="228" spans="1:39" ht="13.5" hidden="1" customHeight="1">
      <c r="A228" s="102">
        <v>35</v>
      </c>
      <c r="B228" s="113"/>
      <c r="C228" s="83"/>
      <c r="D228" s="83"/>
      <c r="E228" s="83"/>
      <c r="F228" s="83"/>
      <c r="G228" s="83"/>
      <c r="H228" s="83"/>
      <c r="I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row>
    <row r="229" spans="1:39" ht="13.5" hidden="1" customHeight="1">
      <c r="A229" s="102">
        <v>36</v>
      </c>
      <c r="B229" s="113"/>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row>
    <row r="230" spans="1:39" ht="13.5" hidden="1" customHeight="1">
      <c r="A230" s="102">
        <v>37</v>
      </c>
      <c r="B230" s="113"/>
      <c r="C230" s="83"/>
      <c r="D230" s="83"/>
      <c r="E230" s="83"/>
      <c r="F230" s="83"/>
      <c r="G230" s="83"/>
      <c r="H230" s="83"/>
      <c r="I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row>
    <row r="231" spans="1:39" ht="13.5" hidden="1" customHeight="1">
      <c r="A231" s="102">
        <v>38</v>
      </c>
      <c r="B231" s="113"/>
      <c r="C231" s="83"/>
      <c r="D231" s="83"/>
      <c r="E231" s="83"/>
      <c r="F231" s="83"/>
      <c r="G231" s="83"/>
      <c r="H231" s="83"/>
      <c r="I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row>
    <row r="232" spans="1:39" ht="13.5" hidden="1" customHeight="1">
      <c r="A232" s="102">
        <v>39</v>
      </c>
      <c r="B232" s="113"/>
      <c r="C232" s="83"/>
      <c r="D232" s="83"/>
      <c r="E232" s="83"/>
      <c r="F232" s="83"/>
      <c r="G232" s="83"/>
      <c r="H232" s="83"/>
      <c r="I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row>
    <row r="233" spans="1:39" ht="13.5" hidden="1" customHeight="1">
      <c r="A233" s="102">
        <v>40</v>
      </c>
      <c r="B233" s="113"/>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row>
    <row r="234" spans="1:39" ht="13.5" hidden="1" customHeight="1">
      <c r="A234" s="102">
        <v>41</v>
      </c>
      <c r="B234" s="113"/>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row>
    <row r="235" spans="1:39" ht="13.5" hidden="1" customHeight="1">
      <c r="A235" s="102">
        <v>42</v>
      </c>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row>
    <row r="236" spans="1:39" ht="13.5" hidden="1" customHeight="1">
      <c r="A236" s="102">
        <v>43</v>
      </c>
      <c r="B236" s="113"/>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row>
    <row r="237" spans="1:39" ht="13.5" hidden="1" customHeight="1">
      <c r="A237" s="102">
        <v>44</v>
      </c>
      <c r="B237" s="113"/>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row>
    <row r="238" spans="1:39" ht="13.5" hidden="1" customHeight="1">
      <c r="A238" s="102">
        <v>45</v>
      </c>
      <c r="B238" s="113"/>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row>
    <row r="239" spans="1:39" ht="13.5" hidden="1" customHeight="1">
      <c r="A239" s="102">
        <v>46</v>
      </c>
      <c r="B239" s="113"/>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row>
    <row r="240" spans="1:39" ht="13.5" hidden="1" customHeight="1">
      <c r="A240" s="102">
        <v>47</v>
      </c>
      <c r="B240" s="113"/>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row>
    <row r="241" spans="1:39" ht="13.5" hidden="1" customHeight="1">
      <c r="A241" s="102">
        <v>48</v>
      </c>
      <c r="B241" s="113"/>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row>
    <row r="242" spans="1:39" ht="13.5" hidden="1" customHeight="1">
      <c r="A242" s="102">
        <v>49</v>
      </c>
      <c r="B242" s="113"/>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row>
    <row r="243" spans="1:39" ht="13.5" hidden="1" customHeight="1">
      <c r="A243" s="102">
        <v>50</v>
      </c>
      <c r="B243" s="113"/>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row>
    <row r="244" spans="1:39" ht="13.5" hidden="1" customHeight="1">
      <c r="A244" s="102">
        <v>51</v>
      </c>
      <c r="B244" s="113"/>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row>
    <row r="245" spans="1:39" ht="13.5" hidden="1" customHeight="1">
      <c r="A245" s="102">
        <v>52</v>
      </c>
      <c r="B245" s="113"/>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c r="AA245" s="83"/>
      <c r="AB245" s="83"/>
      <c r="AC245" s="83"/>
      <c r="AD245" s="83"/>
      <c r="AE245" s="83"/>
      <c r="AF245" s="83"/>
      <c r="AG245" s="83"/>
      <c r="AH245" s="83"/>
      <c r="AI245" s="83"/>
      <c r="AJ245" s="83"/>
      <c r="AK245" s="83"/>
      <c r="AL245" s="83"/>
      <c r="AM245" s="83"/>
    </row>
    <row r="246" spans="1:39" ht="13.5" hidden="1" customHeight="1">
      <c r="A246" s="102">
        <v>53</v>
      </c>
      <c r="B246" s="113"/>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c r="AA246" s="83"/>
      <c r="AB246" s="83"/>
      <c r="AC246" s="83"/>
      <c r="AD246" s="83"/>
      <c r="AE246" s="83"/>
      <c r="AF246" s="83"/>
      <c r="AG246" s="83"/>
      <c r="AH246" s="83"/>
      <c r="AI246" s="83"/>
      <c r="AJ246" s="83"/>
      <c r="AK246" s="83"/>
      <c r="AL246" s="83"/>
      <c r="AM246" s="83"/>
    </row>
    <row r="247" spans="1:39" ht="13.5" hidden="1" customHeight="1">
      <c r="A247" s="102">
        <v>54</v>
      </c>
      <c r="B247" s="113"/>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c r="AA247" s="83"/>
      <c r="AB247" s="83"/>
      <c r="AC247" s="83"/>
      <c r="AD247" s="83"/>
      <c r="AE247" s="83"/>
      <c r="AF247" s="83"/>
      <c r="AG247" s="83"/>
      <c r="AH247" s="83"/>
      <c r="AI247" s="83"/>
      <c r="AJ247" s="83"/>
      <c r="AK247" s="83"/>
      <c r="AL247" s="83"/>
      <c r="AM247" s="83"/>
    </row>
    <row r="248" spans="1:39" ht="13.5" hidden="1" customHeight="1">
      <c r="A248" s="102">
        <v>55</v>
      </c>
      <c r="B248" s="113"/>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c r="AA248" s="83"/>
      <c r="AB248" s="83"/>
      <c r="AC248" s="83"/>
      <c r="AD248" s="83"/>
      <c r="AE248" s="83"/>
      <c r="AF248" s="83"/>
      <c r="AG248" s="83"/>
      <c r="AH248" s="83"/>
      <c r="AI248" s="83"/>
      <c r="AJ248" s="83"/>
      <c r="AK248" s="83"/>
      <c r="AL248" s="83"/>
      <c r="AM248" s="83"/>
    </row>
    <row r="249" spans="1:39" ht="13.5" hidden="1" customHeight="1">
      <c r="A249" s="102">
        <v>56</v>
      </c>
      <c r="B249" s="113"/>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c r="AA249" s="83"/>
      <c r="AB249" s="83"/>
      <c r="AC249" s="83"/>
      <c r="AD249" s="83"/>
      <c r="AE249" s="83"/>
      <c r="AF249" s="83"/>
      <c r="AG249" s="83"/>
      <c r="AH249" s="83"/>
      <c r="AI249" s="83"/>
      <c r="AJ249" s="83"/>
      <c r="AK249" s="83"/>
      <c r="AL249" s="83"/>
      <c r="AM249" s="83"/>
    </row>
    <row r="250" spans="1:39" ht="13.5" hidden="1" customHeight="1">
      <c r="A250" s="102">
        <v>57</v>
      </c>
      <c r="B250" s="113"/>
      <c r="C250" s="83"/>
      <c r="D250" s="83"/>
      <c r="E250" s="83"/>
      <c r="F250" s="83"/>
      <c r="G250" s="83"/>
      <c r="H250" s="83"/>
      <c r="I250" s="83"/>
      <c r="J250" s="83"/>
      <c r="K250" s="83"/>
      <c r="L250" s="83"/>
      <c r="M250" s="83"/>
      <c r="N250" s="83"/>
      <c r="O250" s="83"/>
      <c r="P250" s="83"/>
      <c r="Q250" s="83"/>
      <c r="R250" s="83"/>
      <c r="S250" s="83"/>
      <c r="T250" s="83"/>
      <c r="U250" s="83"/>
      <c r="V250" s="83"/>
      <c r="W250" s="83"/>
      <c r="X250" s="83"/>
      <c r="Y250" s="83"/>
      <c r="Z250" s="83"/>
      <c r="AA250" s="83"/>
      <c r="AB250" s="83"/>
      <c r="AC250" s="83"/>
      <c r="AD250" s="83"/>
      <c r="AE250" s="83"/>
      <c r="AF250" s="83"/>
      <c r="AG250" s="83"/>
      <c r="AH250" s="83"/>
      <c r="AI250" s="83"/>
      <c r="AJ250" s="83"/>
      <c r="AK250" s="83"/>
      <c r="AL250" s="83"/>
      <c r="AM250" s="83"/>
    </row>
    <row r="251" spans="1:39" ht="13.5" hidden="1" customHeight="1">
      <c r="A251" s="102">
        <v>58</v>
      </c>
      <c r="B251" s="113"/>
      <c r="C251" s="83"/>
      <c r="D251" s="83"/>
      <c r="E251" s="83"/>
      <c r="F251" s="83"/>
      <c r="G251" s="83"/>
      <c r="H251" s="83"/>
      <c r="I251" s="83"/>
      <c r="J251" s="83"/>
      <c r="K251" s="83"/>
      <c r="L251" s="83"/>
      <c r="M251" s="83"/>
      <c r="N251" s="83"/>
      <c r="O251" s="83"/>
      <c r="P251" s="83"/>
      <c r="Q251" s="83"/>
      <c r="R251" s="83"/>
      <c r="S251" s="83"/>
      <c r="T251" s="83"/>
      <c r="U251" s="83"/>
      <c r="V251" s="83"/>
      <c r="W251" s="83"/>
      <c r="X251" s="83"/>
      <c r="Y251" s="83"/>
      <c r="Z251" s="83"/>
      <c r="AA251" s="83"/>
      <c r="AB251" s="83"/>
      <c r="AC251" s="83"/>
      <c r="AD251" s="83"/>
      <c r="AE251" s="83"/>
      <c r="AF251" s="83"/>
      <c r="AG251" s="83"/>
      <c r="AH251" s="83"/>
      <c r="AI251" s="83"/>
      <c r="AJ251" s="83"/>
      <c r="AK251" s="83"/>
      <c r="AL251" s="83"/>
      <c r="AM251" s="83"/>
    </row>
    <row r="252" spans="1:39" ht="13.5" hidden="1" customHeight="1">
      <c r="A252" s="102">
        <v>59</v>
      </c>
      <c r="B252" s="113"/>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c r="AA252" s="83"/>
      <c r="AB252" s="83"/>
      <c r="AC252" s="83"/>
      <c r="AD252" s="83"/>
      <c r="AE252" s="83"/>
      <c r="AF252" s="83"/>
      <c r="AG252" s="83"/>
      <c r="AH252" s="83"/>
      <c r="AI252" s="83"/>
      <c r="AJ252" s="83"/>
      <c r="AK252" s="83"/>
      <c r="AL252" s="83"/>
      <c r="AM252" s="83"/>
    </row>
    <row r="253" spans="1:39" ht="13.5" hidden="1" customHeight="1">
      <c r="A253" s="102">
        <v>60</v>
      </c>
      <c r="B253" s="113"/>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c r="AA253" s="83"/>
      <c r="AB253" s="83"/>
      <c r="AC253" s="83"/>
      <c r="AD253" s="83"/>
      <c r="AE253" s="83"/>
      <c r="AF253" s="83"/>
      <c r="AG253" s="83"/>
      <c r="AH253" s="83"/>
      <c r="AI253" s="83"/>
      <c r="AJ253" s="83"/>
      <c r="AK253" s="83"/>
      <c r="AL253" s="83"/>
      <c r="AM253" s="83"/>
    </row>
    <row r="254" spans="1:39" ht="13.5" hidden="1" customHeight="1">
      <c r="A254" s="102">
        <v>61</v>
      </c>
      <c r="B254" s="113"/>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c r="AA254" s="83"/>
      <c r="AB254" s="83"/>
      <c r="AC254" s="83"/>
      <c r="AD254" s="83"/>
      <c r="AE254" s="83"/>
      <c r="AF254" s="83"/>
      <c r="AG254" s="83"/>
      <c r="AH254" s="83"/>
      <c r="AI254" s="83"/>
      <c r="AJ254" s="83"/>
      <c r="AK254" s="83"/>
      <c r="AL254" s="83"/>
      <c r="AM254" s="83"/>
    </row>
    <row r="255" spans="1:39" ht="13.5" hidden="1" customHeight="1">
      <c r="A255" s="102">
        <v>62</v>
      </c>
      <c r="B255" s="113"/>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c r="AA255" s="83"/>
      <c r="AB255" s="83"/>
      <c r="AC255" s="83"/>
      <c r="AD255" s="83"/>
      <c r="AE255" s="83"/>
      <c r="AF255" s="83"/>
      <c r="AG255" s="83"/>
      <c r="AH255" s="83"/>
      <c r="AI255" s="83"/>
      <c r="AJ255" s="83"/>
      <c r="AK255" s="83"/>
      <c r="AL255" s="83"/>
      <c r="AM255" s="83"/>
    </row>
    <row r="256" spans="1:39" ht="13.5" hidden="1" customHeight="1">
      <c r="A256" s="102">
        <v>63</v>
      </c>
      <c r="B256" s="113"/>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c r="AA256" s="83"/>
      <c r="AB256" s="83"/>
      <c r="AC256" s="83"/>
      <c r="AD256" s="83"/>
      <c r="AE256" s="83"/>
      <c r="AF256" s="83"/>
      <c r="AG256" s="83"/>
      <c r="AH256" s="83"/>
      <c r="AI256" s="83"/>
      <c r="AJ256" s="83"/>
      <c r="AK256" s="83"/>
      <c r="AL256" s="83"/>
      <c r="AM256" s="83"/>
    </row>
    <row r="257" spans="1:39" ht="13.5" hidden="1" customHeight="1">
      <c r="A257" s="102">
        <v>64</v>
      </c>
      <c r="B257" s="113"/>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c r="AA257" s="83"/>
      <c r="AB257" s="83"/>
      <c r="AC257" s="83"/>
      <c r="AD257" s="83"/>
      <c r="AE257" s="83"/>
      <c r="AF257" s="83"/>
      <c r="AG257" s="83"/>
      <c r="AH257" s="83"/>
      <c r="AI257" s="83"/>
      <c r="AJ257" s="83"/>
      <c r="AK257" s="83"/>
      <c r="AL257" s="83"/>
      <c r="AM257" s="83"/>
    </row>
    <row r="258" spans="1:39">
      <c r="A258" s="71"/>
      <c r="B258" s="113"/>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c r="AA258" s="83"/>
      <c r="AB258" s="83"/>
      <c r="AC258" s="83"/>
      <c r="AD258" s="83"/>
      <c r="AE258" s="83"/>
      <c r="AF258" s="83"/>
      <c r="AG258" s="83"/>
      <c r="AH258" s="83"/>
      <c r="AI258" s="83"/>
      <c r="AJ258" s="83"/>
      <c r="AK258" s="83"/>
      <c r="AL258" s="83"/>
      <c r="AM258" s="83"/>
    </row>
    <row r="259" spans="1:39">
      <c r="A259" s="71"/>
      <c r="B259" s="113"/>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c r="AA259" s="83"/>
      <c r="AB259" s="83"/>
      <c r="AC259" s="83"/>
      <c r="AD259" s="83"/>
      <c r="AE259" s="83"/>
      <c r="AF259" s="83"/>
      <c r="AG259" s="83"/>
      <c r="AH259" s="83"/>
      <c r="AI259" s="83"/>
      <c r="AJ259" s="83"/>
      <c r="AK259" s="83"/>
      <c r="AL259" s="83"/>
      <c r="AM259" s="83"/>
    </row>
    <row r="260" spans="1:39">
      <c r="A260" s="71"/>
      <c r="B260" s="113"/>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c r="AA260" s="83"/>
      <c r="AB260" s="83"/>
      <c r="AC260" s="83"/>
      <c r="AD260" s="83"/>
      <c r="AE260" s="83"/>
      <c r="AF260" s="83"/>
      <c r="AG260" s="83"/>
      <c r="AH260" s="83"/>
      <c r="AI260" s="83"/>
      <c r="AJ260" s="83"/>
      <c r="AK260" s="83"/>
      <c r="AL260" s="83"/>
      <c r="AM260" s="83"/>
    </row>
    <row r="261" spans="1:39">
      <c r="A261" s="71"/>
      <c r="B261" s="113"/>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c r="AA261" s="83"/>
      <c r="AB261" s="83"/>
      <c r="AC261" s="83"/>
      <c r="AD261" s="83"/>
      <c r="AE261" s="83"/>
      <c r="AF261" s="83"/>
      <c r="AG261" s="83"/>
      <c r="AH261" s="83"/>
      <c r="AI261" s="83"/>
      <c r="AJ261" s="83"/>
      <c r="AK261" s="83"/>
      <c r="AL261" s="83"/>
      <c r="AM261" s="83"/>
    </row>
    <row r="262" spans="1:39">
      <c r="A262" s="71"/>
      <c r="B262" s="113"/>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c r="AA262" s="83"/>
      <c r="AB262" s="83"/>
      <c r="AC262" s="83"/>
      <c r="AD262" s="83"/>
      <c r="AE262" s="83"/>
      <c r="AF262" s="83"/>
      <c r="AG262" s="83"/>
      <c r="AH262" s="83"/>
      <c r="AI262" s="83"/>
      <c r="AJ262" s="83"/>
      <c r="AK262" s="83"/>
      <c r="AL262" s="83"/>
      <c r="AM262" s="83"/>
    </row>
    <row r="263" spans="1:39">
      <c r="A263" s="71"/>
      <c r="B263" s="113"/>
      <c r="C263" s="83"/>
      <c r="D263" s="83"/>
      <c r="E263" s="83"/>
      <c r="F263" s="83"/>
      <c r="G263" s="83"/>
      <c r="H263" s="83"/>
      <c r="I263" s="83"/>
      <c r="J263" s="83"/>
      <c r="K263" s="83"/>
      <c r="L263" s="83"/>
      <c r="M263" s="83"/>
      <c r="N263" s="83"/>
      <c r="O263" s="83"/>
      <c r="P263" s="83"/>
      <c r="Q263" s="83"/>
      <c r="R263" s="83"/>
      <c r="S263" s="83"/>
      <c r="T263" s="83"/>
      <c r="U263" s="83"/>
      <c r="V263" s="83"/>
      <c r="W263" s="83"/>
      <c r="X263" s="83"/>
      <c r="Y263" s="83"/>
      <c r="Z263" s="83"/>
      <c r="AA263" s="83"/>
      <c r="AB263" s="83"/>
      <c r="AC263" s="83"/>
      <c r="AD263" s="83"/>
      <c r="AE263" s="83"/>
      <c r="AF263" s="83"/>
      <c r="AG263" s="83"/>
      <c r="AH263" s="83"/>
      <c r="AI263" s="83"/>
      <c r="AJ263" s="83"/>
      <c r="AK263" s="83"/>
      <c r="AL263" s="83"/>
      <c r="AM263" s="83"/>
    </row>
    <row r="264" spans="1:39">
      <c r="A264" s="71"/>
      <c r="B264" s="113"/>
      <c r="C264" s="83"/>
      <c r="D264" s="83"/>
      <c r="E264" s="83"/>
      <c r="F264" s="83"/>
      <c r="G264" s="83"/>
      <c r="H264" s="83"/>
      <c r="I264" s="83"/>
      <c r="J264" s="83"/>
      <c r="K264" s="83"/>
      <c r="L264" s="83"/>
      <c r="M264" s="83"/>
      <c r="N264" s="83"/>
      <c r="O264" s="83"/>
      <c r="P264" s="83"/>
      <c r="Q264" s="83"/>
      <c r="R264" s="83"/>
      <c r="S264" s="83"/>
      <c r="T264" s="83"/>
      <c r="U264" s="83"/>
      <c r="V264" s="83"/>
      <c r="W264" s="83"/>
      <c r="X264" s="83"/>
      <c r="Y264" s="83"/>
      <c r="Z264" s="83"/>
      <c r="AA264" s="83"/>
      <c r="AB264" s="83"/>
      <c r="AC264" s="83"/>
      <c r="AD264" s="83"/>
      <c r="AE264" s="83"/>
      <c r="AF264" s="83"/>
      <c r="AG264" s="83"/>
      <c r="AH264" s="83"/>
      <c r="AI264" s="83"/>
      <c r="AJ264" s="83"/>
      <c r="AK264" s="83"/>
      <c r="AL264" s="83"/>
      <c r="AM264" s="83"/>
    </row>
    <row r="265" spans="1:39">
      <c r="A265" s="71"/>
      <c r="B265" s="113"/>
      <c r="C265" s="83"/>
      <c r="D265" s="83"/>
      <c r="E265" s="83"/>
      <c r="F265" s="83"/>
      <c r="G265" s="83"/>
      <c r="H265" s="83"/>
      <c r="I265" s="83"/>
      <c r="J265" s="83"/>
      <c r="K265" s="83"/>
      <c r="L265" s="83"/>
      <c r="M265" s="83"/>
      <c r="N265" s="83"/>
      <c r="O265" s="83"/>
      <c r="P265" s="83"/>
      <c r="Q265" s="83"/>
      <c r="R265" s="83"/>
      <c r="S265" s="83"/>
      <c r="T265" s="83"/>
      <c r="U265" s="83"/>
      <c r="V265" s="83"/>
      <c r="W265" s="83"/>
      <c r="X265" s="83"/>
      <c r="Y265" s="83"/>
      <c r="Z265" s="83"/>
      <c r="AA265" s="83"/>
      <c r="AB265" s="83"/>
      <c r="AC265" s="83"/>
      <c r="AD265" s="83"/>
      <c r="AE265" s="83"/>
      <c r="AF265" s="83"/>
      <c r="AG265" s="83"/>
      <c r="AH265" s="83"/>
      <c r="AI265" s="83"/>
      <c r="AJ265" s="83"/>
      <c r="AK265" s="83"/>
      <c r="AL265" s="83"/>
      <c r="AM265" s="83"/>
    </row>
    <row r="266" spans="1:39">
      <c r="A266" s="71"/>
      <c r="B266" s="113"/>
      <c r="C266" s="83"/>
      <c r="D266" s="83"/>
      <c r="E266" s="83"/>
      <c r="F266" s="83"/>
      <c r="G266" s="83"/>
      <c r="H266" s="83"/>
      <c r="I266" s="83"/>
      <c r="J266" s="83"/>
      <c r="K266" s="83"/>
      <c r="L266" s="83"/>
      <c r="M266" s="83"/>
      <c r="N266" s="83"/>
      <c r="O266" s="83"/>
      <c r="P266" s="83"/>
      <c r="Q266" s="83"/>
      <c r="R266" s="83"/>
      <c r="S266" s="83"/>
      <c r="T266" s="83"/>
      <c r="U266" s="83"/>
      <c r="V266" s="83"/>
      <c r="W266" s="83"/>
      <c r="X266" s="83"/>
      <c r="Y266" s="83"/>
      <c r="Z266" s="83"/>
      <c r="AA266" s="83"/>
      <c r="AB266" s="83"/>
      <c r="AC266" s="83"/>
      <c r="AD266" s="83"/>
      <c r="AE266" s="83"/>
      <c r="AF266" s="83"/>
      <c r="AG266" s="83"/>
      <c r="AH266" s="83"/>
      <c r="AI266" s="83"/>
      <c r="AJ266" s="83"/>
      <c r="AK266" s="83"/>
      <c r="AL266" s="83"/>
      <c r="AM266" s="83"/>
    </row>
    <row r="267" spans="1:39">
      <c r="A267" s="71"/>
      <c r="B267" s="113"/>
      <c r="C267" s="83"/>
      <c r="D267" s="83"/>
      <c r="E267" s="83"/>
      <c r="F267" s="83"/>
      <c r="G267" s="83"/>
      <c r="H267" s="83"/>
      <c r="I267" s="83"/>
      <c r="J267" s="83"/>
      <c r="K267" s="83"/>
      <c r="L267" s="83"/>
      <c r="M267" s="83"/>
      <c r="N267" s="83"/>
      <c r="O267" s="83"/>
      <c r="P267" s="83"/>
      <c r="Q267" s="83"/>
      <c r="R267" s="83"/>
      <c r="S267" s="83"/>
      <c r="T267" s="83"/>
      <c r="U267" s="83"/>
      <c r="V267" s="83"/>
      <c r="W267" s="83"/>
      <c r="X267" s="83"/>
      <c r="Y267" s="83"/>
      <c r="Z267" s="83"/>
      <c r="AA267" s="83"/>
      <c r="AB267" s="83"/>
      <c r="AC267" s="83"/>
      <c r="AD267" s="83"/>
      <c r="AE267" s="83"/>
      <c r="AF267" s="83"/>
      <c r="AG267" s="83"/>
      <c r="AH267" s="83"/>
      <c r="AI267" s="83"/>
      <c r="AJ267" s="83"/>
      <c r="AK267" s="83"/>
      <c r="AL267" s="83"/>
      <c r="AM267" s="83"/>
    </row>
    <row r="268" spans="1:39">
      <c r="A268" s="71"/>
      <c r="B268" s="113"/>
      <c r="C268" s="83"/>
      <c r="D268" s="83"/>
      <c r="E268" s="83"/>
      <c r="F268" s="83"/>
      <c r="G268" s="83"/>
      <c r="H268" s="83"/>
      <c r="I268" s="83"/>
      <c r="J268" s="83"/>
      <c r="K268" s="83"/>
      <c r="L268" s="83"/>
      <c r="M268" s="83"/>
      <c r="N268" s="83"/>
      <c r="O268" s="83"/>
      <c r="P268" s="83"/>
      <c r="Q268" s="83"/>
      <c r="R268" s="83"/>
      <c r="S268" s="83"/>
      <c r="T268" s="83"/>
      <c r="U268" s="83"/>
      <c r="V268" s="83"/>
      <c r="W268" s="83"/>
      <c r="X268" s="83"/>
      <c r="Y268" s="83"/>
      <c r="Z268" s="83"/>
      <c r="AA268" s="83"/>
      <c r="AB268" s="83"/>
      <c r="AC268" s="83"/>
      <c r="AD268" s="83"/>
      <c r="AE268" s="83"/>
      <c r="AF268" s="83"/>
      <c r="AG268" s="83"/>
      <c r="AH268" s="83"/>
      <c r="AI268" s="83"/>
      <c r="AJ268" s="83"/>
      <c r="AK268" s="83"/>
      <c r="AL268" s="83"/>
      <c r="AM268" s="83"/>
    </row>
    <row r="269" spans="1:39">
      <c r="A269" s="71"/>
      <c r="B269" s="113"/>
      <c r="C269" s="83"/>
      <c r="D269" s="83"/>
      <c r="E269" s="83"/>
      <c r="F269" s="83"/>
      <c r="G269" s="83"/>
      <c r="H269" s="83"/>
      <c r="I269" s="83"/>
      <c r="J269" s="83"/>
      <c r="K269" s="83"/>
      <c r="L269" s="83"/>
      <c r="M269" s="83"/>
      <c r="N269" s="83"/>
      <c r="O269" s="83"/>
      <c r="P269" s="83"/>
      <c r="Q269" s="83"/>
      <c r="R269" s="83"/>
      <c r="S269" s="83"/>
      <c r="T269" s="83"/>
      <c r="U269" s="83"/>
      <c r="V269" s="83"/>
      <c r="W269" s="83"/>
      <c r="X269" s="83"/>
      <c r="Y269" s="83"/>
      <c r="Z269" s="83"/>
      <c r="AA269" s="83"/>
      <c r="AB269" s="83"/>
      <c r="AC269" s="83"/>
      <c r="AD269" s="83"/>
      <c r="AE269" s="83"/>
      <c r="AF269" s="83"/>
      <c r="AG269" s="83"/>
      <c r="AH269" s="83"/>
      <c r="AI269" s="83"/>
      <c r="AJ269" s="83"/>
      <c r="AK269" s="83"/>
      <c r="AL269" s="83"/>
      <c r="AM269" s="83"/>
    </row>
    <row r="270" spans="1:39">
      <c r="A270" s="71"/>
      <c r="B270" s="113"/>
      <c r="C270" s="83"/>
      <c r="D270" s="83"/>
      <c r="E270" s="83"/>
      <c r="F270" s="83"/>
      <c r="G270" s="83"/>
      <c r="H270" s="83"/>
      <c r="I270" s="83"/>
      <c r="J270" s="83"/>
      <c r="K270" s="83"/>
      <c r="L270" s="83"/>
      <c r="M270" s="83"/>
      <c r="N270" s="83"/>
      <c r="O270" s="83"/>
      <c r="P270" s="83"/>
      <c r="Q270" s="83"/>
      <c r="R270" s="83"/>
      <c r="S270" s="83"/>
      <c r="T270" s="83"/>
      <c r="U270" s="83"/>
      <c r="V270" s="83"/>
      <c r="W270" s="83"/>
      <c r="X270" s="83"/>
      <c r="Y270" s="83"/>
      <c r="Z270" s="83"/>
      <c r="AA270" s="83"/>
      <c r="AB270" s="83"/>
      <c r="AC270" s="83"/>
      <c r="AD270" s="83"/>
      <c r="AE270" s="83"/>
      <c r="AF270" s="83"/>
      <c r="AG270" s="83"/>
      <c r="AH270" s="83"/>
      <c r="AI270" s="83"/>
      <c r="AJ270" s="83"/>
      <c r="AK270" s="83"/>
      <c r="AL270" s="83"/>
      <c r="AM270" s="83"/>
    </row>
    <row r="271" spans="1:39">
      <c r="A271" s="71"/>
      <c r="B271" s="113"/>
      <c r="C271" s="83"/>
      <c r="D271" s="83"/>
      <c r="E271" s="83"/>
      <c r="F271" s="83"/>
      <c r="G271" s="83"/>
      <c r="H271" s="83"/>
      <c r="I271" s="83"/>
      <c r="J271" s="83"/>
      <c r="K271" s="83"/>
      <c r="L271" s="83"/>
      <c r="M271" s="83"/>
      <c r="N271" s="83"/>
      <c r="O271" s="83"/>
      <c r="P271" s="83"/>
      <c r="Q271" s="83"/>
      <c r="R271" s="83"/>
      <c r="S271" s="83"/>
      <c r="T271" s="83"/>
      <c r="U271" s="83"/>
      <c r="V271" s="83"/>
      <c r="W271" s="83"/>
      <c r="X271" s="83"/>
      <c r="Y271" s="83"/>
      <c r="Z271" s="83"/>
      <c r="AA271" s="83"/>
      <c r="AB271" s="83"/>
      <c r="AC271" s="83"/>
      <c r="AD271" s="83"/>
      <c r="AE271" s="83"/>
      <c r="AF271" s="83"/>
      <c r="AG271" s="83"/>
      <c r="AH271" s="83"/>
      <c r="AI271" s="83"/>
      <c r="AJ271" s="83"/>
      <c r="AK271" s="83"/>
      <c r="AL271" s="83"/>
      <c r="AM271" s="83"/>
    </row>
    <row r="272" spans="1:39">
      <c r="A272" s="71"/>
      <c r="B272" s="113"/>
      <c r="C272" s="83"/>
      <c r="D272" s="83"/>
      <c r="E272" s="83"/>
      <c r="F272" s="83"/>
      <c r="G272" s="83"/>
      <c r="H272" s="83"/>
      <c r="I272" s="83"/>
      <c r="J272" s="83"/>
      <c r="K272" s="83"/>
      <c r="L272" s="83"/>
      <c r="M272" s="83"/>
      <c r="N272" s="83"/>
      <c r="O272" s="83"/>
      <c r="P272" s="83"/>
      <c r="Q272" s="83"/>
      <c r="R272" s="83"/>
      <c r="S272" s="83"/>
      <c r="T272" s="83"/>
      <c r="U272" s="83"/>
      <c r="V272" s="83"/>
      <c r="W272" s="83"/>
      <c r="X272" s="83"/>
      <c r="Y272" s="83"/>
      <c r="Z272" s="83"/>
      <c r="AA272" s="83"/>
      <c r="AB272" s="83"/>
      <c r="AC272" s="83"/>
      <c r="AD272" s="83"/>
      <c r="AE272" s="83"/>
      <c r="AF272" s="83"/>
      <c r="AG272" s="83"/>
      <c r="AH272" s="83"/>
      <c r="AI272" s="83"/>
      <c r="AJ272" s="83"/>
      <c r="AK272" s="83"/>
      <c r="AL272" s="83"/>
      <c r="AM272" s="83"/>
    </row>
    <row r="273" spans="1:39">
      <c r="A273" s="71"/>
      <c r="B273" s="113"/>
      <c r="C273" s="83"/>
      <c r="D273" s="83"/>
      <c r="E273" s="83"/>
      <c r="F273" s="83"/>
      <c r="G273" s="83"/>
      <c r="H273" s="83"/>
      <c r="I273" s="83"/>
      <c r="J273" s="83"/>
      <c r="K273" s="83"/>
      <c r="L273" s="83"/>
      <c r="M273" s="83"/>
      <c r="N273" s="83"/>
      <c r="O273" s="83"/>
      <c r="P273" s="83"/>
      <c r="Q273" s="83"/>
      <c r="R273" s="83"/>
      <c r="S273" s="83"/>
      <c r="T273" s="83"/>
      <c r="U273" s="83"/>
      <c r="V273" s="83"/>
      <c r="W273" s="83"/>
      <c r="X273" s="83"/>
      <c r="Y273" s="83"/>
      <c r="Z273" s="83"/>
      <c r="AA273" s="83"/>
      <c r="AB273" s="83"/>
      <c r="AC273" s="83"/>
      <c r="AD273" s="83"/>
      <c r="AE273" s="83"/>
      <c r="AF273" s="83"/>
      <c r="AG273" s="83"/>
      <c r="AH273" s="83"/>
      <c r="AI273" s="83"/>
      <c r="AJ273" s="83"/>
      <c r="AK273" s="83"/>
      <c r="AL273" s="83"/>
      <c r="AM273" s="83"/>
    </row>
    <row r="274" spans="1:39">
      <c r="A274" s="71"/>
      <c r="B274" s="113"/>
      <c r="C274" s="83"/>
      <c r="D274" s="83"/>
      <c r="E274" s="83"/>
      <c r="F274" s="83"/>
      <c r="G274" s="83"/>
      <c r="H274" s="83"/>
      <c r="I274" s="83"/>
      <c r="J274" s="83"/>
      <c r="K274" s="83"/>
      <c r="L274" s="83"/>
      <c r="M274" s="83"/>
      <c r="N274" s="83"/>
      <c r="O274" s="83"/>
      <c r="P274" s="83"/>
      <c r="Q274" s="83"/>
      <c r="R274" s="83"/>
      <c r="S274" s="83"/>
      <c r="T274" s="83"/>
      <c r="U274" s="83"/>
      <c r="V274" s="83"/>
      <c r="W274" s="83"/>
      <c r="X274" s="83"/>
      <c r="Y274" s="83"/>
      <c r="Z274" s="83"/>
      <c r="AA274" s="83"/>
      <c r="AB274" s="83"/>
      <c r="AC274" s="83"/>
      <c r="AD274" s="83"/>
      <c r="AE274" s="83"/>
      <c r="AF274" s="83"/>
      <c r="AG274" s="83"/>
      <c r="AH274" s="83"/>
      <c r="AI274" s="83"/>
      <c r="AJ274" s="83"/>
      <c r="AK274" s="83"/>
      <c r="AL274" s="83"/>
      <c r="AM274" s="83"/>
    </row>
    <row r="275" spans="1:39">
      <c r="A275" s="71"/>
      <c r="B275" s="113"/>
      <c r="C275" s="83"/>
      <c r="D275" s="83"/>
      <c r="E275" s="83"/>
      <c r="F275" s="83"/>
      <c r="G275" s="83"/>
      <c r="H275" s="83"/>
      <c r="I275" s="83"/>
      <c r="J275" s="83"/>
      <c r="K275" s="83"/>
      <c r="L275" s="83"/>
      <c r="M275" s="83"/>
      <c r="N275" s="83"/>
      <c r="O275" s="83"/>
      <c r="P275" s="83"/>
      <c r="Q275" s="83"/>
      <c r="R275" s="83"/>
      <c r="S275" s="83"/>
      <c r="T275" s="83"/>
      <c r="U275" s="83"/>
      <c r="V275" s="83"/>
      <c r="W275" s="83"/>
      <c r="X275" s="83"/>
      <c r="Y275" s="83"/>
      <c r="Z275" s="83"/>
      <c r="AA275" s="83"/>
      <c r="AB275" s="83"/>
      <c r="AC275" s="83"/>
      <c r="AD275" s="83"/>
      <c r="AE275" s="83"/>
      <c r="AF275" s="83"/>
      <c r="AG275" s="83"/>
      <c r="AH275" s="83"/>
      <c r="AI275" s="83"/>
      <c r="AJ275" s="83"/>
      <c r="AK275" s="83"/>
      <c r="AL275" s="83"/>
      <c r="AM275" s="83"/>
    </row>
    <row r="276" spans="1:39">
      <c r="A276" s="71"/>
      <c r="B276" s="113"/>
      <c r="C276" s="83"/>
      <c r="D276" s="83"/>
      <c r="E276" s="83"/>
      <c r="F276" s="83"/>
      <c r="G276" s="83"/>
      <c r="H276" s="83"/>
      <c r="I276" s="83"/>
      <c r="J276" s="83"/>
      <c r="K276" s="83"/>
      <c r="L276" s="83"/>
      <c r="M276" s="83"/>
      <c r="N276" s="83"/>
      <c r="O276" s="83"/>
      <c r="P276" s="83"/>
      <c r="Q276" s="83"/>
      <c r="R276" s="83"/>
      <c r="S276" s="83"/>
      <c r="T276" s="83"/>
      <c r="U276" s="83"/>
      <c r="V276" s="83"/>
      <c r="W276" s="83"/>
      <c r="X276" s="83"/>
      <c r="Y276" s="83"/>
      <c r="Z276" s="83"/>
      <c r="AA276" s="83"/>
      <c r="AB276" s="83"/>
      <c r="AC276" s="83"/>
      <c r="AD276" s="83"/>
      <c r="AE276" s="83"/>
      <c r="AF276" s="83"/>
      <c r="AG276" s="83"/>
      <c r="AH276" s="83"/>
      <c r="AI276" s="83"/>
      <c r="AJ276" s="83"/>
      <c r="AK276" s="83"/>
      <c r="AL276" s="83"/>
      <c r="AM276" s="83"/>
    </row>
    <row r="277" spans="1:39">
      <c r="A277" s="71"/>
      <c r="B277" s="113"/>
      <c r="C277" s="83"/>
      <c r="D277" s="83"/>
      <c r="E277" s="83"/>
      <c r="F277" s="83"/>
      <c r="G277" s="83"/>
      <c r="H277" s="83"/>
      <c r="I277" s="83"/>
      <c r="J277" s="83"/>
      <c r="K277" s="83"/>
      <c r="L277" s="83"/>
      <c r="M277" s="83"/>
      <c r="N277" s="83"/>
      <c r="O277" s="83"/>
      <c r="P277" s="83"/>
      <c r="Q277" s="83"/>
      <c r="R277" s="83"/>
      <c r="S277" s="83"/>
      <c r="T277" s="83"/>
      <c r="U277" s="83"/>
      <c r="V277" s="83"/>
      <c r="W277" s="83"/>
      <c r="X277" s="83"/>
      <c r="Y277" s="83"/>
      <c r="Z277" s="83"/>
      <c r="AA277" s="83"/>
      <c r="AB277" s="83"/>
      <c r="AC277" s="83"/>
      <c r="AD277" s="83"/>
      <c r="AE277" s="83"/>
      <c r="AF277" s="83"/>
      <c r="AG277" s="83"/>
      <c r="AH277" s="83"/>
      <c r="AI277" s="83"/>
      <c r="AJ277" s="83"/>
      <c r="AK277" s="83"/>
      <c r="AL277" s="83"/>
      <c r="AM277" s="83"/>
    </row>
    <row r="278" spans="1:39">
      <c r="A278" s="71"/>
      <c r="B278" s="113"/>
      <c r="C278" s="83"/>
      <c r="D278" s="83"/>
      <c r="E278" s="83"/>
      <c r="F278" s="83"/>
      <c r="G278" s="83"/>
      <c r="H278" s="83"/>
      <c r="I278" s="83"/>
      <c r="J278" s="83"/>
      <c r="K278" s="83"/>
      <c r="L278" s="83"/>
      <c r="M278" s="83"/>
      <c r="N278" s="83"/>
      <c r="O278" s="83"/>
      <c r="P278" s="83"/>
      <c r="Q278" s="83"/>
      <c r="R278" s="83"/>
      <c r="S278" s="83"/>
      <c r="T278" s="83"/>
      <c r="U278" s="83"/>
      <c r="V278" s="83"/>
      <c r="W278" s="83"/>
      <c r="X278" s="83"/>
      <c r="Y278" s="83"/>
      <c r="Z278" s="83"/>
      <c r="AA278" s="83"/>
      <c r="AB278" s="83"/>
      <c r="AC278" s="83"/>
      <c r="AD278" s="83"/>
      <c r="AE278" s="83"/>
      <c r="AF278" s="83"/>
      <c r="AG278" s="83"/>
      <c r="AH278" s="83"/>
      <c r="AI278" s="83"/>
      <c r="AJ278" s="83"/>
      <c r="AK278" s="83"/>
      <c r="AL278" s="83"/>
      <c r="AM278" s="83"/>
    </row>
    <row r="279" spans="1:39">
      <c r="A279" s="71"/>
      <c r="B279" s="113"/>
      <c r="C279" s="83"/>
      <c r="D279" s="83"/>
      <c r="E279" s="83"/>
      <c r="F279" s="83"/>
      <c r="G279" s="83"/>
      <c r="H279" s="83"/>
      <c r="I279" s="83"/>
      <c r="J279" s="83"/>
      <c r="K279" s="83"/>
      <c r="L279" s="83"/>
      <c r="M279" s="83"/>
      <c r="N279" s="83"/>
      <c r="O279" s="83"/>
      <c r="P279" s="83"/>
      <c r="Q279" s="83"/>
      <c r="R279" s="83"/>
      <c r="S279" s="83"/>
      <c r="T279" s="83"/>
      <c r="U279" s="83"/>
      <c r="V279" s="83"/>
      <c r="W279" s="83"/>
      <c r="X279" s="83"/>
      <c r="Y279" s="83"/>
      <c r="Z279" s="83"/>
      <c r="AA279" s="83"/>
      <c r="AB279" s="83"/>
      <c r="AC279" s="83"/>
      <c r="AD279" s="83"/>
      <c r="AE279" s="83"/>
      <c r="AF279" s="83"/>
      <c r="AG279" s="83"/>
      <c r="AH279" s="83"/>
      <c r="AI279" s="83"/>
      <c r="AJ279" s="83"/>
      <c r="AK279" s="83"/>
      <c r="AL279" s="83"/>
      <c r="AM279" s="83"/>
    </row>
    <row r="280" spans="1:39">
      <c r="A280" s="71"/>
      <c r="B280" s="113"/>
      <c r="C280" s="83"/>
      <c r="D280" s="83"/>
      <c r="E280" s="83"/>
      <c r="F280" s="83"/>
      <c r="G280" s="83"/>
      <c r="H280" s="83"/>
      <c r="I280" s="83"/>
      <c r="J280" s="83"/>
      <c r="K280" s="83"/>
      <c r="L280" s="83"/>
      <c r="M280" s="83"/>
      <c r="N280" s="83"/>
      <c r="O280" s="83"/>
      <c r="P280" s="83"/>
      <c r="Q280" s="83"/>
      <c r="R280" s="83"/>
      <c r="S280" s="83"/>
      <c r="T280" s="83"/>
      <c r="U280" s="83"/>
      <c r="V280" s="83"/>
      <c r="W280" s="83"/>
      <c r="X280" s="83"/>
      <c r="Y280" s="83"/>
      <c r="Z280" s="83"/>
      <c r="AA280" s="83"/>
      <c r="AB280" s="83"/>
      <c r="AC280" s="83"/>
      <c r="AD280" s="83"/>
      <c r="AE280" s="83"/>
      <c r="AF280" s="83"/>
      <c r="AG280" s="83"/>
      <c r="AH280" s="83"/>
      <c r="AI280" s="83"/>
      <c r="AJ280" s="83"/>
      <c r="AK280" s="83"/>
      <c r="AL280" s="83"/>
      <c r="AM280" s="83"/>
    </row>
    <row r="281" spans="1:39">
      <c r="A281" s="71"/>
      <c r="B281" s="113"/>
      <c r="C281" s="83"/>
      <c r="D281" s="83"/>
      <c r="E281" s="83"/>
      <c r="F281" s="83"/>
      <c r="G281" s="83"/>
      <c r="H281" s="83"/>
      <c r="I281" s="83"/>
      <c r="J281" s="83"/>
      <c r="K281" s="83"/>
      <c r="L281" s="83"/>
      <c r="M281" s="83"/>
      <c r="N281" s="83"/>
      <c r="O281" s="83"/>
      <c r="P281" s="83"/>
      <c r="Q281" s="83"/>
      <c r="R281" s="83"/>
      <c r="S281" s="83"/>
      <c r="T281" s="83"/>
      <c r="U281" s="83"/>
      <c r="V281" s="83"/>
      <c r="W281" s="83"/>
      <c r="X281" s="83"/>
      <c r="Y281" s="83"/>
      <c r="Z281" s="83"/>
      <c r="AA281" s="83"/>
      <c r="AB281" s="83"/>
      <c r="AC281" s="83"/>
      <c r="AD281" s="83"/>
      <c r="AE281" s="83"/>
      <c r="AF281" s="83"/>
      <c r="AG281" s="83"/>
      <c r="AH281" s="83"/>
      <c r="AI281" s="83"/>
      <c r="AJ281" s="83"/>
      <c r="AK281" s="83"/>
      <c r="AL281" s="83"/>
      <c r="AM281" s="83"/>
    </row>
    <row r="282" spans="1:39">
      <c r="A282" s="71"/>
      <c r="B282" s="113"/>
      <c r="C282" s="83"/>
      <c r="D282" s="83"/>
      <c r="E282" s="83"/>
      <c r="F282" s="83"/>
      <c r="G282" s="83"/>
      <c r="H282" s="83"/>
      <c r="I282" s="83"/>
      <c r="J282" s="83"/>
      <c r="K282" s="83"/>
      <c r="L282" s="83"/>
      <c r="M282" s="83"/>
      <c r="N282" s="83"/>
      <c r="O282" s="83"/>
      <c r="P282" s="83"/>
      <c r="Q282" s="83"/>
      <c r="R282" s="83"/>
      <c r="S282" s="83"/>
      <c r="T282" s="83"/>
      <c r="U282" s="83"/>
      <c r="V282" s="83"/>
      <c r="W282" s="83"/>
      <c r="X282" s="83"/>
      <c r="Y282" s="83"/>
      <c r="Z282" s="83"/>
      <c r="AA282" s="83"/>
      <c r="AB282" s="83"/>
      <c r="AC282" s="83"/>
      <c r="AD282" s="83"/>
      <c r="AE282" s="83"/>
      <c r="AF282" s="83"/>
      <c r="AG282" s="83"/>
      <c r="AH282" s="83"/>
      <c r="AI282" s="83"/>
      <c r="AJ282" s="83"/>
      <c r="AK282" s="83"/>
      <c r="AL282" s="83"/>
      <c r="AM282" s="83"/>
    </row>
    <row r="283" spans="1:39">
      <c r="A283" s="71"/>
      <c r="B283" s="113"/>
      <c r="C283" s="83"/>
      <c r="D283" s="83"/>
      <c r="E283" s="83"/>
      <c r="F283" s="83"/>
      <c r="G283" s="83"/>
      <c r="H283" s="83"/>
      <c r="I283" s="83"/>
      <c r="J283" s="83"/>
      <c r="K283" s="83"/>
      <c r="L283" s="83"/>
      <c r="M283" s="83"/>
      <c r="N283" s="83"/>
      <c r="O283" s="83"/>
      <c r="P283" s="83"/>
      <c r="Q283" s="83"/>
      <c r="R283" s="83"/>
      <c r="S283" s="83"/>
      <c r="T283" s="83"/>
      <c r="U283" s="83"/>
      <c r="V283" s="83"/>
      <c r="W283" s="83"/>
      <c r="X283" s="83"/>
      <c r="Y283" s="83"/>
      <c r="Z283" s="83"/>
      <c r="AA283" s="83"/>
      <c r="AB283" s="83"/>
      <c r="AC283" s="83"/>
      <c r="AD283" s="83"/>
      <c r="AE283" s="83"/>
      <c r="AF283" s="83"/>
      <c r="AG283" s="83"/>
      <c r="AH283" s="83"/>
      <c r="AI283" s="83"/>
      <c r="AJ283" s="83"/>
      <c r="AK283" s="83"/>
      <c r="AL283" s="83"/>
      <c r="AM283" s="83"/>
    </row>
    <row r="284" spans="1:39">
      <c r="A284" s="71"/>
      <c r="B284" s="113"/>
      <c r="C284" s="83"/>
      <c r="D284" s="83"/>
      <c r="E284" s="83"/>
      <c r="F284" s="83"/>
      <c r="G284" s="83"/>
      <c r="H284" s="83"/>
      <c r="I284" s="83"/>
      <c r="J284" s="83"/>
      <c r="K284" s="83"/>
      <c r="L284" s="83"/>
      <c r="M284" s="83"/>
      <c r="N284" s="83"/>
      <c r="O284" s="83"/>
      <c r="P284" s="83"/>
      <c r="Q284" s="83"/>
      <c r="R284" s="83"/>
      <c r="S284" s="83"/>
      <c r="T284" s="83"/>
      <c r="U284" s="83"/>
      <c r="V284" s="83"/>
      <c r="W284" s="83"/>
      <c r="X284" s="83"/>
      <c r="Y284" s="83"/>
      <c r="Z284" s="83"/>
      <c r="AA284" s="83"/>
      <c r="AB284" s="83"/>
      <c r="AC284" s="83"/>
      <c r="AD284" s="83"/>
      <c r="AE284" s="83"/>
      <c r="AF284" s="83"/>
      <c r="AG284" s="83"/>
      <c r="AH284" s="83"/>
      <c r="AI284" s="83"/>
      <c r="AJ284" s="83"/>
      <c r="AK284" s="83"/>
      <c r="AL284" s="83"/>
      <c r="AM284" s="83"/>
    </row>
    <row r="285" spans="1:39">
      <c r="A285" s="71"/>
      <c r="B285" s="113"/>
      <c r="C285" s="83"/>
      <c r="D285" s="83"/>
      <c r="E285" s="83"/>
      <c r="F285" s="83"/>
      <c r="G285" s="83"/>
      <c r="H285" s="83"/>
      <c r="I285" s="83"/>
      <c r="J285" s="83"/>
      <c r="K285" s="83"/>
      <c r="L285" s="83"/>
      <c r="M285" s="83"/>
      <c r="N285" s="83"/>
      <c r="O285" s="83"/>
      <c r="P285" s="83"/>
      <c r="Q285" s="83"/>
      <c r="R285" s="83"/>
      <c r="S285" s="83"/>
      <c r="T285" s="83"/>
      <c r="U285" s="83"/>
      <c r="V285" s="83"/>
      <c r="W285" s="83"/>
      <c r="X285" s="83"/>
      <c r="Y285" s="83"/>
      <c r="Z285" s="83"/>
      <c r="AA285" s="83"/>
      <c r="AB285" s="83"/>
      <c r="AC285" s="83"/>
      <c r="AD285" s="83"/>
      <c r="AE285" s="83"/>
      <c r="AF285" s="83"/>
      <c r="AG285" s="83"/>
      <c r="AH285" s="83"/>
      <c r="AI285" s="83"/>
      <c r="AJ285" s="83"/>
      <c r="AK285" s="83"/>
      <c r="AL285" s="83"/>
      <c r="AM285" s="83"/>
    </row>
    <row r="286" spans="1:39">
      <c r="A286" s="71"/>
      <c r="B286" s="113"/>
      <c r="C286" s="83"/>
      <c r="D286" s="83"/>
      <c r="E286" s="83"/>
      <c r="F286" s="83"/>
      <c r="G286" s="83"/>
      <c r="H286" s="83"/>
      <c r="I286" s="83"/>
      <c r="J286" s="83"/>
      <c r="K286" s="83"/>
      <c r="L286" s="83"/>
      <c r="M286" s="83"/>
      <c r="N286" s="83"/>
      <c r="O286" s="83"/>
      <c r="P286" s="83"/>
      <c r="Q286" s="83"/>
      <c r="R286" s="83"/>
      <c r="S286" s="83"/>
      <c r="T286" s="83"/>
      <c r="U286" s="83"/>
      <c r="V286" s="83"/>
      <c r="W286" s="83"/>
      <c r="X286" s="83"/>
      <c r="Y286" s="83"/>
      <c r="Z286" s="83"/>
      <c r="AA286" s="83"/>
      <c r="AB286" s="83"/>
      <c r="AC286" s="83"/>
      <c r="AD286" s="83"/>
      <c r="AE286" s="83"/>
      <c r="AF286" s="83"/>
      <c r="AG286" s="83"/>
      <c r="AH286" s="83"/>
      <c r="AI286" s="83"/>
      <c r="AJ286" s="83"/>
      <c r="AK286" s="83"/>
      <c r="AL286" s="83"/>
      <c r="AM286" s="83"/>
    </row>
    <row r="287" spans="1:39">
      <c r="A287" s="71"/>
      <c r="B287" s="113"/>
      <c r="C287" s="83"/>
      <c r="D287" s="83"/>
      <c r="E287" s="83"/>
      <c r="F287" s="83"/>
      <c r="G287" s="83"/>
      <c r="H287" s="83"/>
      <c r="I287" s="83"/>
      <c r="J287" s="83"/>
      <c r="K287" s="83"/>
      <c r="L287" s="83"/>
      <c r="M287" s="83"/>
      <c r="N287" s="83"/>
      <c r="O287" s="83"/>
      <c r="P287" s="83"/>
      <c r="Q287" s="83"/>
      <c r="R287" s="83"/>
      <c r="S287" s="83"/>
      <c r="T287" s="83"/>
      <c r="U287" s="83"/>
      <c r="V287" s="83"/>
      <c r="W287" s="83"/>
      <c r="X287" s="83"/>
      <c r="Y287" s="83"/>
      <c r="Z287" s="83"/>
      <c r="AA287" s="83"/>
      <c r="AB287" s="83"/>
      <c r="AC287" s="83"/>
      <c r="AD287" s="83"/>
      <c r="AE287" s="83"/>
      <c r="AF287" s="83"/>
      <c r="AG287" s="83"/>
      <c r="AH287" s="83"/>
      <c r="AI287" s="83"/>
      <c r="AJ287" s="83"/>
      <c r="AK287" s="83"/>
      <c r="AL287" s="83"/>
      <c r="AM287" s="83"/>
    </row>
    <row r="288" spans="1:39">
      <c r="A288" s="71"/>
      <c r="B288" s="113"/>
      <c r="C288" s="83"/>
      <c r="D288" s="83"/>
      <c r="E288" s="83"/>
      <c r="F288" s="83"/>
      <c r="G288" s="83"/>
      <c r="H288" s="83"/>
      <c r="I288" s="83"/>
      <c r="J288" s="83"/>
      <c r="K288" s="83"/>
      <c r="L288" s="83"/>
      <c r="M288" s="83"/>
      <c r="N288" s="83"/>
      <c r="O288" s="83"/>
      <c r="P288" s="83"/>
      <c r="Q288" s="83"/>
      <c r="R288" s="83"/>
      <c r="S288" s="83"/>
      <c r="T288" s="83"/>
      <c r="U288" s="83"/>
      <c r="V288" s="83"/>
      <c r="W288" s="83"/>
      <c r="X288" s="83"/>
      <c r="Y288" s="83"/>
      <c r="Z288" s="83"/>
      <c r="AA288" s="83"/>
      <c r="AB288" s="83"/>
      <c r="AC288" s="83"/>
      <c r="AD288" s="83"/>
      <c r="AE288" s="83"/>
      <c r="AF288" s="83"/>
      <c r="AG288" s="83"/>
      <c r="AH288" s="83"/>
      <c r="AI288" s="83"/>
      <c r="AJ288" s="83"/>
      <c r="AK288" s="83"/>
      <c r="AL288" s="83"/>
      <c r="AM288" s="83"/>
    </row>
    <row r="289" spans="1:39">
      <c r="A289" s="71"/>
      <c r="B289" s="113"/>
      <c r="C289" s="83"/>
      <c r="D289" s="83"/>
      <c r="E289" s="83"/>
      <c r="F289" s="83"/>
      <c r="G289" s="83"/>
      <c r="H289" s="83"/>
      <c r="I289" s="83"/>
      <c r="J289" s="83"/>
      <c r="K289" s="83"/>
      <c r="L289" s="83"/>
      <c r="M289" s="83"/>
      <c r="N289" s="83"/>
      <c r="O289" s="83"/>
      <c r="P289" s="83"/>
      <c r="Q289" s="83"/>
      <c r="R289" s="83"/>
      <c r="S289" s="83"/>
      <c r="T289" s="83"/>
      <c r="U289" s="83"/>
      <c r="V289" s="83"/>
      <c r="W289" s="83"/>
      <c r="X289" s="83"/>
      <c r="Y289" s="83"/>
      <c r="Z289" s="83"/>
      <c r="AA289" s="83"/>
      <c r="AB289" s="83"/>
      <c r="AC289" s="83"/>
      <c r="AD289" s="83"/>
      <c r="AE289" s="83"/>
      <c r="AF289" s="83"/>
      <c r="AG289" s="83"/>
      <c r="AH289" s="83"/>
      <c r="AI289" s="83"/>
      <c r="AJ289" s="83"/>
      <c r="AK289" s="83"/>
      <c r="AL289" s="83"/>
      <c r="AM289" s="83"/>
    </row>
    <row r="290" spans="1:39">
      <c r="A290" s="71"/>
      <c r="B290" s="113"/>
      <c r="C290" s="83"/>
      <c r="D290" s="83"/>
      <c r="E290" s="83"/>
      <c r="F290" s="83"/>
      <c r="G290" s="83"/>
      <c r="H290" s="83"/>
      <c r="I290" s="83"/>
      <c r="J290" s="83"/>
      <c r="K290" s="83"/>
      <c r="L290" s="83"/>
      <c r="M290" s="83"/>
      <c r="N290" s="83"/>
      <c r="O290" s="83"/>
      <c r="P290" s="83"/>
      <c r="Q290" s="83"/>
      <c r="R290" s="83"/>
      <c r="S290" s="83"/>
      <c r="T290" s="83"/>
      <c r="U290" s="83"/>
      <c r="V290" s="83"/>
      <c r="W290" s="83"/>
      <c r="X290" s="83"/>
      <c r="Y290" s="83"/>
      <c r="Z290" s="83"/>
      <c r="AA290" s="83"/>
      <c r="AB290" s="83"/>
      <c r="AC290" s="83"/>
      <c r="AD290" s="83"/>
      <c r="AE290" s="83"/>
      <c r="AF290" s="83"/>
      <c r="AG290" s="83"/>
      <c r="AH290" s="83"/>
      <c r="AI290" s="83"/>
      <c r="AJ290" s="83"/>
      <c r="AK290" s="83"/>
      <c r="AL290" s="83"/>
      <c r="AM290" s="83"/>
    </row>
    <row r="291" spans="1:39">
      <c r="A291" s="71"/>
      <c r="B291" s="113"/>
      <c r="C291" s="83"/>
      <c r="D291" s="83"/>
      <c r="E291" s="83"/>
      <c r="F291" s="83"/>
      <c r="G291" s="83"/>
      <c r="H291" s="83"/>
      <c r="I291" s="83"/>
      <c r="J291" s="83"/>
      <c r="K291" s="83"/>
      <c r="L291" s="83"/>
      <c r="M291" s="83"/>
      <c r="N291" s="83"/>
      <c r="O291" s="83"/>
      <c r="P291" s="83"/>
      <c r="Q291" s="83"/>
      <c r="R291" s="83"/>
      <c r="S291" s="83"/>
      <c r="T291" s="83"/>
      <c r="U291" s="83"/>
      <c r="V291" s="83"/>
      <c r="W291" s="83"/>
      <c r="X291" s="83"/>
      <c r="Y291" s="83"/>
      <c r="Z291" s="83"/>
      <c r="AA291" s="83"/>
      <c r="AB291" s="83"/>
      <c r="AC291" s="83"/>
      <c r="AD291" s="83"/>
      <c r="AE291" s="83"/>
      <c r="AF291" s="83"/>
      <c r="AG291" s="83"/>
      <c r="AH291" s="83"/>
      <c r="AI291" s="83"/>
      <c r="AJ291" s="83"/>
      <c r="AK291" s="83"/>
      <c r="AL291" s="83"/>
      <c r="AM291" s="83"/>
    </row>
    <row r="292" spans="1:39">
      <c r="A292" s="71"/>
      <c r="B292" s="113"/>
      <c r="C292" s="83"/>
      <c r="D292" s="83"/>
      <c r="E292" s="83"/>
      <c r="F292" s="83"/>
      <c r="G292" s="83"/>
      <c r="H292" s="83"/>
      <c r="I292" s="83"/>
      <c r="J292" s="83"/>
      <c r="K292" s="83"/>
      <c r="L292" s="83"/>
      <c r="M292" s="83"/>
      <c r="N292" s="83"/>
      <c r="O292" s="83"/>
      <c r="P292" s="83"/>
      <c r="Q292" s="83"/>
      <c r="R292" s="83"/>
      <c r="S292" s="83"/>
      <c r="T292" s="83"/>
      <c r="U292" s="83"/>
      <c r="V292" s="83"/>
      <c r="W292" s="83"/>
      <c r="X292" s="83"/>
      <c r="Y292" s="83"/>
      <c r="Z292" s="83"/>
      <c r="AA292" s="83"/>
      <c r="AB292" s="83"/>
      <c r="AC292" s="83"/>
      <c r="AD292" s="83"/>
      <c r="AE292" s="83"/>
      <c r="AF292" s="83"/>
      <c r="AG292" s="83"/>
      <c r="AH292" s="83"/>
      <c r="AI292" s="83"/>
      <c r="AJ292" s="83"/>
      <c r="AK292" s="83"/>
      <c r="AL292" s="83"/>
      <c r="AM292" s="83"/>
    </row>
    <row r="293" spans="1:39">
      <c r="A293" s="71"/>
      <c r="B293" s="113"/>
      <c r="C293" s="83"/>
      <c r="D293" s="83"/>
      <c r="E293" s="83"/>
      <c r="F293" s="83"/>
      <c r="G293" s="83"/>
      <c r="H293" s="83"/>
      <c r="I293" s="83"/>
      <c r="J293" s="83"/>
      <c r="K293" s="83"/>
      <c r="L293" s="83"/>
      <c r="M293" s="83"/>
      <c r="N293" s="83"/>
      <c r="O293" s="83"/>
      <c r="P293" s="83"/>
      <c r="Q293" s="83"/>
      <c r="R293" s="83"/>
      <c r="S293" s="83"/>
      <c r="T293" s="83"/>
      <c r="U293" s="83"/>
      <c r="V293" s="83"/>
      <c r="W293" s="83"/>
      <c r="X293" s="83"/>
      <c r="Y293" s="83"/>
      <c r="Z293" s="83"/>
      <c r="AA293" s="83"/>
      <c r="AB293" s="83"/>
      <c r="AC293" s="83"/>
      <c r="AD293" s="83"/>
      <c r="AE293" s="83"/>
      <c r="AF293" s="83"/>
      <c r="AG293" s="83"/>
      <c r="AH293" s="83"/>
      <c r="AI293" s="83"/>
      <c r="AJ293" s="83"/>
      <c r="AK293" s="83"/>
      <c r="AL293" s="83"/>
      <c r="AM293" s="83"/>
    </row>
    <row r="294" spans="1:39">
      <c r="A294" s="71"/>
      <c r="B294" s="113"/>
      <c r="C294" s="360"/>
      <c r="D294" s="360"/>
      <c r="E294" s="360"/>
      <c r="F294" s="360"/>
      <c r="G294" s="360"/>
      <c r="H294" s="360"/>
      <c r="I294" s="360"/>
      <c r="J294" s="360"/>
      <c r="K294" s="360"/>
      <c r="L294" s="360"/>
      <c r="M294" s="360"/>
      <c r="N294" s="360"/>
      <c r="O294" s="360"/>
      <c r="P294" s="360"/>
      <c r="Q294" s="360"/>
      <c r="R294" s="360"/>
      <c r="S294" s="360"/>
      <c r="T294" s="360"/>
      <c r="U294" s="360"/>
      <c r="V294" s="360"/>
      <c r="W294" s="360"/>
      <c r="X294" s="360"/>
      <c r="Y294" s="360"/>
      <c r="Z294" s="360"/>
      <c r="AA294" s="360"/>
      <c r="AB294" s="360"/>
      <c r="AC294" s="360"/>
      <c r="AD294" s="360"/>
      <c r="AE294" s="360"/>
      <c r="AF294" s="360"/>
      <c r="AG294" s="360"/>
      <c r="AH294" s="360"/>
      <c r="AI294" s="360"/>
      <c r="AJ294" s="360"/>
      <c r="AK294" s="360"/>
      <c r="AL294" s="360"/>
      <c r="AM294" s="360"/>
    </row>
    <row r="295" spans="1:39">
      <c r="A295" s="71"/>
      <c r="B295" s="113"/>
      <c r="C295" s="360"/>
      <c r="D295" s="360"/>
      <c r="E295" s="360"/>
      <c r="F295" s="360"/>
      <c r="G295" s="360"/>
      <c r="H295" s="360"/>
      <c r="I295" s="360"/>
      <c r="J295" s="360"/>
      <c r="K295" s="360"/>
      <c r="L295" s="360"/>
      <c r="M295" s="360"/>
      <c r="N295" s="360"/>
      <c r="O295" s="360"/>
      <c r="P295" s="360"/>
      <c r="Q295" s="360"/>
      <c r="R295" s="360"/>
      <c r="S295" s="360"/>
      <c r="T295" s="360"/>
      <c r="U295" s="360"/>
      <c r="V295" s="360"/>
      <c r="W295" s="360"/>
      <c r="X295" s="360"/>
      <c r="Y295" s="360"/>
      <c r="Z295" s="360"/>
      <c r="AA295" s="360"/>
      <c r="AB295" s="360"/>
      <c r="AC295" s="360"/>
      <c r="AD295" s="360"/>
      <c r="AE295" s="360"/>
      <c r="AF295" s="360"/>
      <c r="AG295" s="360"/>
      <c r="AH295" s="360"/>
      <c r="AI295" s="360"/>
      <c r="AJ295" s="360"/>
      <c r="AK295" s="360"/>
      <c r="AL295" s="360"/>
      <c r="AM295" s="360"/>
    </row>
    <row r="296" spans="1:39">
      <c r="A296" s="71"/>
      <c r="B296" s="113"/>
      <c r="C296" s="360"/>
      <c r="D296" s="360"/>
      <c r="E296" s="360"/>
      <c r="F296" s="360"/>
      <c r="G296" s="360"/>
      <c r="H296" s="360"/>
      <c r="I296" s="360"/>
      <c r="J296" s="360"/>
      <c r="K296" s="360"/>
      <c r="L296" s="360"/>
      <c r="M296" s="360"/>
      <c r="N296" s="360"/>
      <c r="O296" s="360"/>
      <c r="P296" s="360"/>
      <c r="Q296" s="360"/>
      <c r="R296" s="360"/>
      <c r="S296" s="360"/>
      <c r="T296" s="360"/>
      <c r="U296" s="360"/>
      <c r="V296" s="360"/>
      <c r="W296" s="360"/>
      <c r="X296" s="360"/>
      <c r="Y296" s="360"/>
      <c r="Z296" s="360"/>
      <c r="AA296" s="360"/>
      <c r="AB296" s="360"/>
      <c r="AC296" s="360"/>
      <c r="AD296" s="360"/>
      <c r="AE296" s="360"/>
      <c r="AF296" s="360"/>
      <c r="AG296" s="360"/>
      <c r="AH296" s="360"/>
      <c r="AI296" s="360"/>
      <c r="AJ296" s="360"/>
      <c r="AK296" s="360"/>
      <c r="AL296" s="360"/>
      <c r="AM296" s="360"/>
    </row>
    <row r="297" spans="1:39">
      <c r="A297" s="71"/>
      <c r="B297" s="113"/>
      <c r="C297" s="360"/>
      <c r="D297" s="360"/>
      <c r="E297" s="360"/>
      <c r="F297" s="360"/>
      <c r="G297" s="360"/>
      <c r="H297" s="360"/>
      <c r="I297" s="360"/>
      <c r="J297" s="360"/>
      <c r="K297" s="360"/>
      <c r="L297" s="360"/>
      <c r="M297" s="360"/>
      <c r="N297" s="360"/>
      <c r="O297" s="360"/>
      <c r="P297" s="360"/>
      <c r="Q297" s="360"/>
      <c r="R297" s="360"/>
      <c r="S297" s="360"/>
      <c r="T297" s="360"/>
      <c r="U297" s="360"/>
      <c r="V297" s="360"/>
      <c r="W297" s="360"/>
      <c r="X297" s="360"/>
      <c r="Y297" s="360"/>
      <c r="Z297" s="360"/>
      <c r="AA297" s="360"/>
      <c r="AB297" s="360"/>
      <c r="AC297" s="360"/>
      <c r="AD297" s="360"/>
      <c r="AE297" s="360"/>
      <c r="AF297" s="360"/>
      <c r="AG297" s="360"/>
      <c r="AH297" s="360"/>
      <c r="AI297" s="360"/>
      <c r="AJ297" s="360"/>
      <c r="AK297" s="360"/>
      <c r="AL297" s="360"/>
      <c r="AM297" s="360"/>
    </row>
    <row r="298" spans="1:39">
      <c r="A298" s="71"/>
      <c r="B298" s="113"/>
      <c r="C298" s="360"/>
      <c r="D298" s="360"/>
      <c r="E298" s="360"/>
      <c r="F298" s="360"/>
      <c r="G298" s="360"/>
      <c r="H298" s="360"/>
      <c r="I298" s="360"/>
      <c r="J298" s="360"/>
      <c r="K298" s="360"/>
      <c r="L298" s="360"/>
      <c r="M298" s="360"/>
      <c r="N298" s="360"/>
      <c r="O298" s="360"/>
      <c r="P298" s="360"/>
      <c r="Q298" s="360"/>
      <c r="R298" s="360"/>
      <c r="S298" s="360"/>
      <c r="T298" s="360"/>
      <c r="U298" s="360"/>
      <c r="V298" s="360"/>
      <c r="W298" s="360"/>
      <c r="X298" s="360"/>
      <c r="Y298" s="360"/>
      <c r="Z298" s="360"/>
      <c r="AA298" s="360"/>
      <c r="AB298" s="360"/>
      <c r="AC298" s="360"/>
      <c r="AD298" s="360"/>
      <c r="AE298" s="360"/>
      <c r="AF298" s="360"/>
      <c r="AG298" s="360"/>
      <c r="AH298" s="360"/>
      <c r="AI298" s="360"/>
      <c r="AJ298" s="360"/>
      <c r="AK298" s="360"/>
      <c r="AL298" s="360"/>
      <c r="AM298" s="360"/>
    </row>
    <row r="299" spans="1:39">
      <c r="A299" s="71"/>
      <c r="B299" s="113"/>
      <c r="C299" s="360"/>
      <c r="D299" s="360"/>
      <c r="E299" s="360"/>
      <c r="F299" s="360"/>
      <c r="G299" s="360"/>
      <c r="H299" s="360"/>
      <c r="I299" s="360"/>
      <c r="J299" s="360"/>
      <c r="K299" s="360"/>
      <c r="L299" s="360"/>
      <c r="M299" s="360"/>
      <c r="N299" s="360"/>
      <c r="O299" s="360"/>
      <c r="P299" s="360"/>
      <c r="Q299" s="360"/>
      <c r="R299" s="360"/>
      <c r="S299" s="360"/>
      <c r="T299" s="360"/>
      <c r="U299" s="360"/>
      <c r="V299" s="360"/>
      <c r="W299" s="360"/>
      <c r="X299" s="360"/>
      <c r="Y299" s="360"/>
      <c r="Z299" s="360"/>
      <c r="AA299" s="360"/>
      <c r="AB299" s="360"/>
      <c r="AC299" s="360"/>
      <c r="AD299" s="360"/>
      <c r="AE299" s="360"/>
      <c r="AF299" s="360"/>
      <c r="AG299" s="360"/>
      <c r="AH299" s="360"/>
      <c r="AI299" s="360"/>
      <c r="AJ299" s="360"/>
      <c r="AK299" s="360"/>
      <c r="AL299" s="360"/>
      <c r="AM299" s="360"/>
    </row>
    <row r="300" spans="1:39">
      <c r="A300" s="71"/>
      <c r="B300" s="113"/>
      <c r="C300" s="360"/>
      <c r="D300" s="360"/>
      <c r="E300" s="360"/>
      <c r="F300" s="360"/>
      <c r="G300" s="360"/>
      <c r="H300" s="360"/>
      <c r="I300" s="360"/>
      <c r="J300" s="360"/>
      <c r="K300" s="360"/>
      <c r="L300" s="360"/>
      <c r="M300" s="360"/>
      <c r="N300" s="360"/>
      <c r="O300" s="360"/>
      <c r="P300" s="360"/>
      <c r="Q300" s="360"/>
      <c r="R300" s="360"/>
      <c r="S300" s="360"/>
      <c r="T300" s="360"/>
      <c r="U300" s="360"/>
      <c r="V300" s="360"/>
      <c r="W300" s="360"/>
      <c r="X300" s="360"/>
      <c r="Y300" s="360"/>
      <c r="Z300" s="360"/>
      <c r="AA300" s="360"/>
      <c r="AB300" s="360"/>
      <c r="AC300" s="360"/>
      <c r="AD300" s="360"/>
      <c r="AE300" s="360"/>
      <c r="AF300" s="360"/>
      <c r="AG300" s="360"/>
      <c r="AH300" s="360"/>
      <c r="AI300" s="360"/>
      <c r="AJ300" s="360"/>
      <c r="AK300" s="360"/>
      <c r="AL300" s="360"/>
      <c r="AM300" s="360"/>
    </row>
    <row r="301" spans="1:39">
      <c r="A301" s="71"/>
      <c r="B301" s="113"/>
      <c r="C301" s="360"/>
      <c r="D301" s="360"/>
      <c r="E301" s="360"/>
      <c r="F301" s="360"/>
      <c r="G301" s="360"/>
      <c r="H301" s="360"/>
      <c r="I301" s="360"/>
      <c r="J301" s="360"/>
      <c r="K301" s="360"/>
      <c r="L301" s="360"/>
      <c r="M301" s="360"/>
      <c r="N301" s="360"/>
      <c r="O301" s="360"/>
      <c r="P301" s="360"/>
      <c r="Q301" s="360"/>
      <c r="R301" s="360"/>
      <c r="S301" s="360"/>
      <c r="T301" s="360"/>
      <c r="U301" s="360"/>
      <c r="V301" s="360"/>
      <c r="W301" s="360"/>
      <c r="X301" s="360"/>
      <c r="Y301" s="360"/>
      <c r="Z301" s="360"/>
      <c r="AA301" s="360"/>
      <c r="AB301" s="360"/>
      <c r="AC301" s="360"/>
      <c r="AD301" s="360"/>
      <c r="AE301" s="360"/>
      <c r="AF301" s="360"/>
      <c r="AG301" s="360"/>
      <c r="AH301" s="360"/>
      <c r="AI301" s="360"/>
      <c r="AJ301" s="360"/>
      <c r="AK301" s="360"/>
      <c r="AL301" s="360"/>
      <c r="AM301" s="360"/>
    </row>
    <row r="302" spans="1:39">
      <c r="A302" s="71"/>
      <c r="B302" s="113"/>
      <c r="C302" s="360"/>
      <c r="D302" s="360"/>
      <c r="E302" s="360"/>
      <c r="F302" s="360"/>
      <c r="G302" s="360"/>
      <c r="H302" s="360"/>
      <c r="I302" s="360"/>
      <c r="J302" s="360"/>
      <c r="K302" s="360"/>
      <c r="L302" s="360"/>
      <c r="M302" s="360"/>
      <c r="N302" s="360"/>
      <c r="O302" s="360"/>
      <c r="P302" s="360"/>
      <c r="Q302" s="360"/>
      <c r="R302" s="360"/>
      <c r="S302" s="360"/>
      <c r="T302" s="360"/>
      <c r="U302" s="360"/>
      <c r="V302" s="360"/>
      <c r="W302" s="360"/>
      <c r="X302" s="360"/>
      <c r="Y302" s="360"/>
      <c r="Z302" s="360"/>
      <c r="AA302" s="360"/>
      <c r="AB302" s="360"/>
      <c r="AC302" s="360"/>
      <c r="AD302" s="360"/>
      <c r="AE302" s="360"/>
      <c r="AF302" s="360"/>
      <c r="AG302" s="360"/>
      <c r="AH302" s="360"/>
      <c r="AI302" s="360"/>
      <c r="AJ302" s="360"/>
      <c r="AK302" s="360"/>
      <c r="AL302" s="360"/>
      <c r="AM302" s="360"/>
    </row>
    <row r="303" spans="1:39">
      <c r="A303" s="71"/>
      <c r="B303" s="113"/>
      <c r="C303" s="360"/>
      <c r="D303" s="360"/>
      <c r="E303" s="360"/>
      <c r="F303" s="360"/>
      <c r="G303" s="360"/>
      <c r="H303" s="360"/>
      <c r="I303" s="360"/>
      <c r="J303" s="360"/>
      <c r="K303" s="360"/>
      <c r="L303" s="360"/>
      <c r="M303" s="360"/>
      <c r="N303" s="360"/>
      <c r="O303" s="360"/>
      <c r="P303" s="360"/>
      <c r="Q303" s="360"/>
      <c r="R303" s="360"/>
      <c r="S303" s="360"/>
      <c r="T303" s="360"/>
      <c r="U303" s="360"/>
      <c r="V303" s="360"/>
      <c r="W303" s="360"/>
      <c r="X303" s="360"/>
      <c r="Y303" s="360"/>
      <c r="Z303" s="360"/>
      <c r="AA303" s="360"/>
      <c r="AB303" s="360"/>
      <c r="AC303" s="360"/>
      <c r="AD303" s="360"/>
      <c r="AE303" s="360"/>
      <c r="AF303" s="360"/>
      <c r="AG303" s="360"/>
      <c r="AH303" s="360"/>
      <c r="AI303" s="360"/>
      <c r="AJ303" s="360"/>
      <c r="AK303" s="360"/>
      <c r="AL303" s="360"/>
      <c r="AM303" s="360"/>
    </row>
    <row r="304" spans="1:39">
      <c r="A304" s="71"/>
      <c r="B304" s="113"/>
      <c r="C304" s="360"/>
      <c r="D304" s="360"/>
      <c r="E304" s="360"/>
      <c r="F304" s="360"/>
      <c r="G304" s="360"/>
      <c r="H304" s="360"/>
      <c r="I304" s="360"/>
      <c r="J304" s="360"/>
      <c r="K304" s="360"/>
      <c r="L304" s="360"/>
      <c r="M304" s="360"/>
      <c r="N304" s="360"/>
      <c r="O304" s="360"/>
      <c r="P304" s="360"/>
      <c r="Q304" s="360"/>
      <c r="R304" s="360"/>
      <c r="S304" s="360"/>
      <c r="T304" s="360"/>
      <c r="U304" s="360"/>
      <c r="V304" s="360"/>
      <c r="W304" s="360"/>
      <c r="X304" s="360"/>
      <c r="Y304" s="360"/>
      <c r="Z304" s="360"/>
      <c r="AA304" s="360"/>
      <c r="AB304" s="360"/>
      <c r="AC304" s="360"/>
      <c r="AD304" s="360"/>
      <c r="AE304" s="360"/>
      <c r="AF304" s="360"/>
      <c r="AG304" s="360"/>
      <c r="AH304" s="360"/>
      <c r="AI304" s="360"/>
      <c r="AJ304" s="360"/>
      <c r="AK304" s="360"/>
      <c r="AL304" s="360"/>
      <c r="AM304" s="360"/>
    </row>
    <row r="305" spans="1:39">
      <c r="A305" s="71"/>
      <c r="B305" s="113"/>
      <c r="C305" s="360"/>
      <c r="D305" s="360"/>
      <c r="E305" s="360"/>
      <c r="F305" s="360"/>
      <c r="G305" s="360"/>
      <c r="H305" s="360"/>
      <c r="I305" s="360"/>
      <c r="J305" s="360"/>
      <c r="K305" s="360"/>
      <c r="L305" s="360"/>
      <c r="M305" s="360"/>
      <c r="N305" s="360"/>
      <c r="O305" s="360"/>
      <c r="P305" s="360"/>
      <c r="Q305" s="360"/>
      <c r="R305" s="360"/>
      <c r="S305" s="360"/>
      <c r="T305" s="360"/>
      <c r="U305" s="360"/>
      <c r="V305" s="360"/>
      <c r="W305" s="360"/>
      <c r="X305" s="360"/>
      <c r="Y305" s="360"/>
      <c r="Z305" s="360"/>
      <c r="AA305" s="360"/>
      <c r="AB305" s="360"/>
      <c r="AC305" s="360"/>
      <c r="AD305" s="360"/>
      <c r="AE305" s="360"/>
      <c r="AF305" s="360"/>
      <c r="AG305" s="360"/>
      <c r="AH305" s="360"/>
      <c r="AI305" s="360"/>
      <c r="AJ305" s="360"/>
      <c r="AK305" s="360"/>
      <c r="AL305" s="360"/>
      <c r="AM305" s="360"/>
    </row>
    <row r="306" spans="1:39">
      <c r="A306" s="71"/>
      <c r="B306" s="113"/>
      <c r="C306" s="360"/>
      <c r="D306" s="360"/>
      <c r="E306" s="360"/>
      <c r="F306" s="360"/>
      <c r="G306" s="360"/>
      <c r="H306" s="360"/>
      <c r="I306" s="360"/>
      <c r="J306" s="360"/>
      <c r="K306" s="360"/>
      <c r="L306" s="360"/>
      <c r="M306" s="360"/>
      <c r="N306" s="360"/>
      <c r="O306" s="360"/>
      <c r="P306" s="360"/>
      <c r="Q306" s="360"/>
      <c r="R306" s="360"/>
      <c r="S306" s="360"/>
      <c r="T306" s="360"/>
      <c r="U306" s="360"/>
      <c r="V306" s="360"/>
      <c r="W306" s="360"/>
      <c r="X306" s="360"/>
      <c r="Y306" s="360"/>
      <c r="Z306" s="360"/>
      <c r="AA306" s="360"/>
      <c r="AB306" s="360"/>
      <c r="AC306" s="360"/>
      <c r="AD306" s="360"/>
      <c r="AE306" s="360"/>
      <c r="AF306" s="360"/>
      <c r="AG306" s="360"/>
      <c r="AH306" s="360"/>
      <c r="AI306" s="360"/>
      <c r="AJ306" s="360"/>
      <c r="AK306" s="360"/>
      <c r="AL306" s="360"/>
      <c r="AM306" s="360"/>
    </row>
    <row r="307" spans="1:39">
      <c r="A307" s="71"/>
      <c r="B307" s="113"/>
      <c r="C307" s="360"/>
      <c r="D307" s="360"/>
      <c r="E307" s="360"/>
      <c r="F307" s="360"/>
      <c r="G307" s="360"/>
      <c r="H307" s="360"/>
      <c r="I307" s="360"/>
      <c r="J307" s="360"/>
      <c r="K307" s="360"/>
      <c r="L307" s="360"/>
      <c r="M307" s="360"/>
      <c r="N307" s="360"/>
      <c r="O307" s="360"/>
      <c r="P307" s="360"/>
      <c r="Q307" s="360"/>
      <c r="R307" s="360"/>
      <c r="S307" s="360"/>
      <c r="T307" s="360"/>
      <c r="U307" s="360"/>
      <c r="V307" s="360"/>
      <c r="W307" s="360"/>
      <c r="X307" s="360"/>
      <c r="Y307" s="360"/>
      <c r="Z307" s="360"/>
      <c r="AA307" s="360"/>
      <c r="AB307" s="360"/>
      <c r="AC307" s="360"/>
      <c r="AD307" s="360"/>
      <c r="AE307" s="360"/>
      <c r="AF307" s="360"/>
      <c r="AG307" s="360"/>
      <c r="AH307" s="360"/>
      <c r="AI307" s="360"/>
      <c r="AJ307" s="360"/>
      <c r="AK307" s="360"/>
      <c r="AL307" s="360"/>
      <c r="AM307" s="360"/>
    </row>
    <row r="308" spans="1:39">
      <c r="A308" s="71"/>
      <c r="B308" s="113"/>
      <c r="C308" s="360"/>
      <c r="D308" s="360"/>
      <c r="E308" s="360"/>
      <c r="F308" s="360"/>
      <c r="G308" s="360"/>
      <c r="H308" s="360"/>
      <c r="I308" s="360"/>
      <c r="J308" s="360"/>
      <c r="K308" s="360"/>
      <c r="L308" s="360"/>
      <c r="M308" s="360"/>
      <c r="N308" s="360"/>
      <c r="O308" s="360"/>
      <c r="P308" s="360"/>
      <c r="Q308" s="360"/>
      <c r="R308" s="360"/>
      <c r="S308" s="360"/>
      <c r="T308" s="360"/>
      <c r="U308" s="360"/>
      <c r="V308" s="360"/>
      <c r="W308" s="360"/>
      <c r="X308" s="360"/>
      <c r="Y308" s="360"/>
      <c r="Z308" s="360"/>
      <c r="AA308" s="360"/>
      <c r="AB308" s="360"/>
      <c r="AC308" s="360"/>
      <c r="AD308" s="360"/>
      <c r="AE308" s="360"/>
      <c r="AF308" s="360"/>
      <c r="AG308" s="360"/>
      <c r="AH308" s="360"/>
      <c r="AI308" s="360"/>
      <c r="AJ308" s="360"/>
      <c r="AK308" s="360"/>
      <c r="AL308" s="360"/>
      <c r="AM308" s="360"/>
    </row>
    <row r="309" spans="1:39">
      <c r="A309" s="71"/>
      <c r="B309" s="113"/>
      <c r="C309" s="360"/>
      <c r="D309" s="360"/>
      <c r="E309" s="360"/>
      <c r="F309" s="360"/>
      <c r="G309" s="360"/>
      <c r="H309" s="360"/>
      <c r="I309" s="360"/>
      <c r="J309" s="360"/>
      <c r="K309" s="360"/>
      <c r="L309" s="360"/>
      <c r="M309" s="360"/>
      <c r="N309" s="360"/>
      <c r="O309" s="360"/>
      <c r="P309" s="360"/>
      <c r="Q309" s="360"/>
      <c r="R309" s="360"/>
      <c r="S309" s="360"/>
      <c r="T309" s="360"/>
      <c r="U309" s="360"/>
      <c r="V309" s="360"/>
      <c r="W309" s="360"/>
      <c r="X309" s="360"/>
      <c r="Y309" s="360"/>
      <c r="Z309" s="360"/>
      <c r="AA309" s="360"/>
      <c r="AB309" s="360"/>
      <c r="AC309" s="360"/>
      <c r="AD309" s="360"/>
      <c r="AE309" s="360"/>
      <c r="AF309" s="360"/>
      <c r="AG309" s="360"/>
      <c r="AH309" s="360"/>
      <c r="AI309" s="360"/>
      <c r="AJ309" s="360"/>
      <c r="AK309" s="360"/>
      <c r="AL309" s="360"/>
      <c r="AM309" s="360"/>
    </row>
    <row r="310" spans="1:39">
      <c r="A310" s="71"/>
      <c r="B310" s="113"/>
      <c r="C310" s="360"/>
      <c r="D310" s="360"/>
      <c r="E310" s="360"/>
      <c r="F310" s="360"/>
      <c r="G310" s="360"/>
      <c r="H310" s="360"/>
      <c r="I310" s="360"/>
      <c r="J310" s="360"/>
      <c r="K310" s="360"/>
      <c r="L310" s="360"/>
      <c r="M310" s="360"/>
      <c r="N310" s="360"/>
      <c r="O310" s="360"/>
      <c r="P310" s="360"/>
      <c r="Q310" s="360"/>
      <c r="R310" s="360"/>
      <c r="S310" s="360"/>
      <c r="T310" s="360"/>
      <c r="U310" s="360"/>
      <c r="V310" s="360"/>
      <c r="W310" s="360"/>
      <c r="X310" s="360"/>
      <c r="Y310" s="360"/>
      <c r="Z310" s="360"/>
      <c r="AA310" s="360"/>
      <c r="AB310" s="360"/>
      <c r="AC310" s="360"/>
      <c r="AD310" s="360"/>
      <c r="AE310" s="360"/>
      <c r="AF310" s="360"/>
      <c r="AG310" s="360"/>
      <c r="AH310" s="360"/>
      <c r="AI310" s="360"/>
      <c r="AJ310" s="360"/>
      <c r="AK310" s="360"/>
      <c r="AL310" s="360"/>
      <c r="AM310" s="360"/>
    </row>
    <row r="311" spans="1:39">
      <c r="A311" s="71"/>
      <c r="B311" s="113"/>
      <c r="C311" s="360"/>
      <c r="D311" s="360"/>
      <c r="E311" s="360"/>
      <c r="F311" s="360"/>
      <c r="G311" s="360"/>
      <c r="H311" s="360"/>
      <c r="I311" s="360"/>
      <c r="J311" s="360"/>
      <c r="K311" s="360"/>
      <c r="L311" s="360"/>
      <c r="M311" s="360"/>
      <c r="N311" s="360"/>
      <c r="O311" s="360"/>
      <c r="P311" s="360"/>
      <c r="Q311" s="360"/>
      <c r="R311" s="360"/>
      <c r="S311" s="360"/>
      <c r="T311" s="360"/>
      <c r="U311" s="360"/>
      <c r="V311" s="360"/>
      <c r="W311" s="360"/>
      <c r="X311" s="360"/>
      <c r="Y311" s="360"/>
      <c r="Z311" s="360"/>
      <c r="AA311" s="360"/>
      <c r="AB311" s="360"/>
      <c r="AC311" s="360"/>
      <c r="AD311" s="360"/>
      <c r="AE311" s="360"/>
      <c r="AF311" s="360"/>
      <c r="AG311" s="360"/>
      <c r="AH311" s="360"/>
      <c r="AI311" s="360"/>
      <c r="AJ311" s="360"/>
      <c r="AK311" s="360"/>
      <c r="AL311" s="360"/>
      <c r="AM311" s="360"/>
    </row>
    <row r="312" spans="1:39">
      <c r="A312" s="71"/>
      <c r="B312" s="113"/>
      <c r="C312" s="360"/>
      <c r="D312" s="360"/>
      <c r="E312" s="360"/>
      <c r="F312" s="360"/>
      <c r="G312" s="360"/>
      <c r="H312" s="360"/>
      <c r="I312" s="360"/>
      <c r="J312" s="360"/>
      <c r="K312" s="360"/>
      <c r="L312" s="360"/>
      <c r="M312" s="360"/>
      <c r="N312" s="360"/>
      <c r="O312" s="360"/>
      <c r="P312" s="360"/>
      <c r="Q312" s="360"/>
      <c r="R312" s="360"/>
      <c r="S312" s="360"/>
      <c r="T312" s="360"/>
      <c r="U312" s="360"/>
      <c r="V312" s="360"/>
      <c r="W312" s="360"/>
      <c r="X312" s="360"/>
      <c r="Y312" s="360"/>
      <c r="Z312" s="360"/>
      <c r="AA312" s="360"/>
      <c r="AB312" s="360"/>
      <c r="AC312" s="360"/>
      <c r="AD312" s="360"/>
      <c r="AE312" s="360"/>
      <c r="AF312" s="360"/>
      <c r="AG312" s="360"/>
      <c r="AH312" s="360"/>
      <c r="AI312" s="360"/>
      <c r="AJ312" s="360"/>
      <c r="AK312" s="360"/>
      <c r="AL312" s="360"/>
      <c r="AM312" s="360"/>
    </row>
    <row r="313" spans="1:39">
      <c r="A313" s="71"/>
      <c r="B313" s="113"/>
      <c r="C313" s="360"/>
      <c r="D313" s="360"/>
      <c r="E313" s="360"/>
      <c r="F313" s="360"/>
      <c r="G313" s="360"/>
      <c r="H313" s="360"/>
      <c r="I313" s="360"/>
      <c r="J313" s="360"/>
      <c r="K313" s="360"/>
      <c r="L313" s="360"/>
      <c r="M313" s="360"/>
      <c r="N313" s="360"/>
      <c r="O313" s="360"/>
      <c r="P313" s="360"/>
      <c r="Q313" s="360"/>
      <c r="R313" s="360"/>
      <c r="S313" s="360"/>
      <c r="T313" s="360"/>
      <c r="U313" s="360"/>
      <c r="V313" s="360"/>
      <c r="W313" s="360"/>
      <c r="X313" s="360"/>
      <c r="Y313" s="360"/>
      <c r="Z313" s="360"/>
      <c r="AA313" s="360"/>
      <c r="AB313" s="360"/>
      <c r="AC313" s="360"/>
      <c r="AD313" s="360"/>
      <c r="AE313" s="360"/>
      <c r="AF313" s="360"/>
      <c r="AG313" s="360"/>
      <c r="AH313" s="360"/>
      <c r="AI313" s="360"/>
      <c r="AJ313" s="360"/>
      <c r="AK313" s="360"/>
      <c r="AL313" s="360"/>
      <c r="AM313" s="360"/>
    </row>
    <row r="314" spans="1:39">
      <c r="A314" s="71"/>
      <c r="B314" s="113"/>
      <c r="C314" s="360"/>
      <c r="D314" s="360"/>
      <c r="E314" s="360"/>
      <c r="F314" s="360"/>
      <c r="G314" s="360"/>
      <c r="H314" s="360"/>
      <c r="I314" s="360"/>
      <c r="J314" s="360"/>
      <c r="K314" s="360"/>
      <c r="L314" s="360"/>
      <c r="M314" s="360"/>
      <c r="N314" s="360"/>
      <c r="O314" s="360"/>
      <c r="P314" s="360"/>
      <c r="Q314" s="360"/>
      <c r="R314" s="360"/>
      <c r="S314" s="360"/>
      <c r="T314" s="360"/>
      <c r="U314" s="360"/>
      <c r="V314" s="360"/>
      <c r="W314" s="360"/>
      <c r="X314" s="360"/>
      <c r="Y314" s="360"/>
      <c r="Z314" s="360"/>
      <c r="AA314" s="360"/>
      <c r="AB314" s="360"/>
      <c r="AC314" s="360"/>
      <c r="AD314" s="360"/>
      <c r="AE314" s="360"/>
      <c r="AF314" s="360"/>
      <c r="AG314" s="360"/>
      <c r="AH314" s="360"/>
      <c r="AI314" s="360"/>
      <c r="AJ314" s="360"/>
      <c r="AK314" s="360"/>
      <c r="AL314" s="360"/>
      <c r="AM314" s="360"/>
    </row>
    <row r="315" spans="1:39">
      <c r="A315" s="71"/>
      <c r="B315" s="113"/>
      <c r="C315" s="360"/>
      <c r="D315" s="360"/>
      <c r="E315" s="360"/>
      <c r="F315" s="360"/>
      <c r="G315" s="360"/>
      <c r="H315" s="360"/>
      <c r="I315" s="360"/>
      <c r="J315" s="360"/>
      <c r="K315" s="360"/>
      <c r="L315" s="360"/>
      <c r="M315" s="360"/>
      <c r="N315" s="360"/>
      <c r="O315" s="360"/>
      <c r="P315" s="360"/>
      <c r="Q315" s="360"/>
      <c r="R315" s="360"/>
      <c r="S315" s="360"/>
      <c r="T315" s="360"/>
      <c r="U315" s="360"/>
      <c r="V315" s="360"/>
      <c r="W315" s="360"/>
      <c r="X315" s="360"/>
      <c r="Y315" s="360"/>
      <c r="Z315" s="360"/>
      <c r="AA315" s="360"/>
      <c r="AB315" s="360"/>
      <c r="AC315" s="360"/>
      <c r="AD315" s="360"/>
      <c r="AE315" s="360"/>
      <c r="AF315" s="360"/>
      <c r="AG315" s="360"/>
      <c r="AH315" s="360"/>
      <c r="AI315" s="360"/>
      <c r="AJ315" s="360"/>
      <c r="AK315" s="360"/>
      <c r="AL315" s="360"/>
      <c r="AM315" s="360"/>
    </row>
    <row r="316" spans="1:39">
      <c r="A316" s="71"/>
      <c r="B316" s="113"/>
      <c r="C316" s="360"/>
      <c r="D316" s="360"/>
      <c r="E316" s="360"/>
      <c r="F316" s="360"/>
      <c r="G316" s="360"/>
      <c r="H316" s="360"/>
      <c r="I316" s="360"/>
      <c r="J316" s="360"/>
      <c r="K316" s="360"/>
      <c r="L316" s="360"/>
      <c r="M316" s="360"/>
      <c r="N316" s="360"/>
      <c r="O316" s="360"/>
      <c r="P316" s="360"/>
      <c r="Q316" s="360"/>
      <c r="R316" s="360"/>
      <c r="S316" s="360"/>
      <c r="T316" s="360"/>
      <c r="U316" s="360"/>
      <c r="V316" s="360"/>
      <c r="W316" s="360"/>
      <c r="X316" s="360"/>
      <c r="Y316" s="360"/>
      <c r="Z316" s="360"/>
      <c r="AA316" s="360"/>
      <c r="AB316" s="360"/>
      <c r="AC316" s="360"/>
      <c r="AD316" s="360"/>
      <c r="AE316" s="360"/>
      <c r="AF316" s="360"/>
      <c r="AG316" s="360"/>
      <c r="AH316" s="360"/>
      <c r="AI316" s="360"/>
      <c r="AJ316" s="360"/>
      <c r="AK316" s="360"/>
      <c r="AL316" s="360"/>
      <c r="AM316" s="360"/>
    </row>
    <row r="317" spans="1:39">
      <c r="A317" s="71"/>
      <c r="B317" s="113"/>
      <c r="C317" s="360"/>
      <c r="D317" s="360"/>
      <c r="E317" s="360"/>
      <c r="F317" s="360"/>
      <c r="G317" s="360"/>
      <c r="H317" s="360"/>
      <c r="I317" s="360"/>
      <c r="J317" s="360"/>
      <c r="K317" s="360"/>
      <c r="L317" s="360"/>
      <c r="M317" s="360"/>
      <c r="N317" s="360"/>
      <c r="O317" s="360"/>
      <c r="P317" s="360"/>
      <c r="Q317" s="360"/>
      <c r="R317" s="360"/>
      <c r="S317" s="360"/>
      <c r="T317" s="360"/>
      <c r="U317" s="360"/>
      <c r="V317" s="360"/>
      <c r="W317" s="360"/>
      <c r="X317" s="360"/>
      <c r="Y317" s="360"/>
      <c r="Z317" s="360"/>
      <c r="AA317" s="360"/>
      <c r="AB317" s="360"/>
      <c r="AC317" s="360"/>
      <c r="AD317" s="360"/>
      <c r="AE317" s="360"/>
      <c r="AF317" s="360"/>
      <c r="AG317" s="360"/>
      <c r="AH317" s="360"/>
      <c r="AI317" s="360"/>
      <c r="AJ317" s="360"/>
      <c r="AK317" s="360"/>
      <c r="AL317" s="360"/>
      <c r="AM317" s="360"/>
    </row>
    <row r="318" spans="1:39">
      <c r="A318" s="71"/>
      <c r="B318" s="113"/>
      <c r="C318" s="360"/>
      <c r="D318" s="360"/>
      <c r="E318" s="360"/>
      <c r="F318" s="360"/>
      <c r="G318" s="360"/>
      <c r="H318" s="360"/>
      <c r="I318" s="360"/>
      <c r="J318" s="360"/>
      <c r="K318" s="360"/>
      <c r="L318" s="360"/>
      <c r="M318" s="360"/>
      <c r="N318" s="360"/>
      <c r="O318" s="360"/>
      <c r="P318" s="360"/>
      <c r="Q318" s="360"/>
      <c r="R318" s="360"/>
      <c r="S318" s="360"/>
      <c r="T318" s="360"/>
      <c r="U318" s="360"/>
      <c r="V318" s="360"/>
      <c r="W318" s="360"/>
      <c r="X318" s="360"/>
      <c r="Y318" s="360"/>
      <c r="Z318" s="360"/>
      <c r="AA318" s="360"/>
      <c r="AB318" s="360"/>
      <c r="AC318" s="360"/>
      <c r="AD318" s="360"/>
      <c r="AE318" s="360"/>
      <c r="AF318" s="360"/>
      <c r="AG318" s="360"/>
      <c r="AH318" s="360"/>
      <c r="AI318" s="360"/>
      <c r="AJ318" s="360"/>
      <c r="AK318" s="360"/>
      <c r="AL318" s="360"/>
      <c r="AM318" s="360"/>
    </row>
    <row r="319" spans="1:39">
      <c r="A319" s="71"/>
      <c r="B319" s="113"/>
      <c r="C319" s="360"/>
      <c r="D319" s="360"/>
      <c r="E319" s="360"/>
      <c r="F319" s="360"/>
      <c r="G319" s="360"/>
      <c r="H319" s="360"/>
      <c r="I319" s="360"/>
      <c r="J319" s="360"/>
      <c r="K319" s="360"/>
      <c r="L319" s="360"/>
      <c r="M319" s="360"/>
      <c r="N319" s="360"/>
      <c r="O319" s="360"/>
      <c r="P319" s="360"/>
      <c r="Q319" s="360"/>
      <c r="R319" s="360"/>
      <c r="S319" s="360"/>
      <c r="T319" s="360"/>
      <c r="U319" s="360"/>
      <c r="V319" s="360"/>
      <c r="W319" s="360"/>
      <c r="X319" s="360"/>
      <c r="Y319" s="360"/>
      <c r="Z319" s="360"/>
      <c r="AA319" s="360"/>
      <c r="AB319" s="360"/>
      <c r="AC319" s="360"/>
      <c r="AD319" s="360"/>
      <c r="AE319" s="360"/>
      <c r="AF319" s="360"/>
      <c r="AG319" s="360"/>
      <c r="AH319" s="360"/>
      <c r="AI319" s="360"/>
      <c r="AJ319" s="360"/>
      <c r="AK319" s="360"/>
      <c r="AL319" s="360"/>
      <c r="AM319" s="360"/>
    </row>
  </sheetData>
  <sheetProtection algorithmName="SHA-512" hashValue="knaqprDnaoVzkoVOPj08aM+mi+4ZBg8BG/q+FMhKw4we4MBQYFJBAqfURdwL+2KqeZ4ezfXTnIXZUV2CyOpCDA==" saltValue="GgL9MIzUTJjteGvdMKeVGw==" spinCount="100000" sheet="1" objects="1" scenarios="1"/>
  <mergeCells count="197">
    <mergeCell ref="A2:AM2"/>
    <mergeCell ref="A3:AM3"/>
    <mergeCell ref="A4:AM4"/>
    <mergeCell ref="A5:AM5"/>
    <mergeCell ref="A6:AM6"/>
    <mergeCell ref="AC7:AD7"/>
    <mergeCell ref="AE7:AF7"/>
    <mergeCell ref="AH7:AI7"/>
    <mergeCell ref="AK7:AL7"/>
    <mergeCell ref="AV9:AW9"/>
    <mergeCell ref="T10:Y10"/>
    <mergeCell ref="Z10:AL10"/>
    <mergeCell ref="T11:Y11"/>
    <mergeCell ref="Z11:AL11"/>
    <mergeCell ref="J13:AM13"/>
    <mergeCell ref="J14:AM14"/>
    <mergeCell ref="J15:AM15"/>
    <mergeCell ref="J16:AM16"/>
    <mergeCell ref="J17:AM17"/>
    <mergeCell ref="J19:AM19"/>
    <mergeCell ref="J20:AM20"/>
    <mergeCell ref="J21:AM21"/>
    <mergeCell ref="J22:AM22"/>
    <mergeCell ref="J23:AM23"/>
    <mergeCell ref="K24:AM24"/>
    <mergeCell ref="K25:AM25"/>
    <mergeCell ref="K26:AM26"/>
    <mergeCell ref="K27:AM27"/>
    <mergeCell ref="K28:AM28"/>
    <mergeCell ref="AB55:AM55"/>
    <mergeCell ref="AB56:AC56"/>
    <mergeCell ref="AE56:AF56"/>
    <mergeCell ref="AH56:AJ56"/>
    <mergeCell ref="AL56:AM56"/>
    <mergeCell ref="AY61:AZ61"/>
    <mergeCell ref="AB62:AM62"/>
    <mergeCell ref="A65:AM65"/>
    <mergeCell ref="K68:N68"/>
    <mergeCell ref="T68:W68"/>
    <mergeCell ref="I69:O69"/>
    <mergeCell ref="I70:O70"/>
    <mergeCell ref="T73:U73"/>
    <mergeCell ref="V73:W73"/>
    <mergeCell ref="Y73:Z73"/>
    <mergeCell ref="AB73:AC73"/>
    <mergeCell ref="AG73:AJ73"/>
    <mergeCell ref="AC74:AL74"/>
    <mergeCell ref="T75:U75"/>
    <mergeCell ref="V75:W75"/>
    <mergeCell ref="Y75:Z75"/>
    <mergeCell ref="AB75:AC75"/>
    <mergeCell ref="AG75:AJ75"/>
    <mergeCell ref="AC76:AL76"/>
    <mergeCell ref="R79:S79"/>
    <mergeCell ref="T79:U79"/>
    <mergeCell ref="W79:X79"/>
    <mergeCell ref="Z79:AA79"/>
    <mergeCell ref="R80:S80"/>
    <mergeCell ref="T80:U80"/>
    <mergeCell ref="W80:X80"/>
    <mergeCell ref="Z80:AA80"/>
    <mergeCell ref="K85:U85"/>
    <mergeCell ref="W85:AA85"/>
    <mergeCell ref="AF85:AK85"/>
    <mergeCell ref="K87:AM87"/>
    <mergeCell ref="K88:AM88"/>
    <mergeCell ref="K89:AM89"/>
    <mergeCell ref="M90:O90"/>
    <mergeCell ref="Y90:AA90"/>
    <mergeCell ref="AG90:AL90"/>
    <mergeCell ref="K91:AM91"/>
    <mergeCell ref="K92:AM92"/>
    <mergeCell ref="K93:AM93"/>
    <mergeCell ref="K95:U95"/>
    <mergeCell ref="W95:AA95"/>
    <mergeCell ref="AF95:AK95"/>
    <mergeCell ref="K97:AM97"/>
    <mergeCell ref="K98:AM98"/>
    <mergeCell ref="K99:AM99"/>
    <mergeCell ref="M100:O100"/>
    <mergeCell ref="Y100:AA100"/>
    <mergeCell ref="AG100:AL100"/>
    <mergeCell ref="K101:AM101"/>
    <mergeCell ref="K102:AM102"/>
    <mergeCell ref="K103:AM103"/>
    <mergeCell ref="Y106:Z106"/>
    <mergeCell ref="Y108:Z108"/>
    <mergeCell ref="AG108:AL108"/>
    <mergeCell ref="O110:Q110"/>
    <mergeCell ref="AH110:AJ110"/>
    <mergeCell ref="T112:V112"/>
    <mergeCell ref="AH112:AJ112"/>
    <mergeCell ref="O114:T114"/>
    <mergeCell ref="K118:AM118"/>
    <mergeCell ref="N119:O119"/>
    <mergeCell ref="P119:Q119"/>
    <mergeCell ref="S119:T119"/>
    <mergeCell ref="Q128:R128"/>
    <mergeCell ref="S128:T128"/>
    <mergeCell ref="V128:W128"/>
    <mergeCell ref="A135:AM135"/>
    <mergeCell ref="A155:AM155"/>
    <mergeCell ref="A156:AM156"/>
    <mergeCell ref="AA141:AM143"/>
    <mergeCell ref="A144:E146"/>
    <mergeCell ref="F144:M146"/>
    <mergeCell ref="N144:U146"/>
    <mergeCell ref="V144:Z146"/>
    <mergeCell ref="AA144:AM146"/>
    <mergeCell ref="A147:E149"/>
    <mergeCell ref="F147:M149"/>
    <mergeCell ref="N147:U149"/>
    <mergeCell ref="V147:Z149"/>
    <mergeCell ref="AA147:AM149"/>
    <mergeCell ref="A150:E152"/>
    <mergeCell ref="F150:M152"/>
    <mergeCell ref="N150:U152"/>
    <mergeCell ref="V150:Z152"/>
    <mergeCell ref="C157:AM157"/>
    <mergeCell ref="C158:AM158"/>
    <mergeCell ref="C159:AM159"/>
    <mergeCell ref="A160:AM160"/>
    <mergeCell ref="C161:AM161"/>
    <mergeCell ref="C162:AM162"/>
    <mergeCell ref="C163:AM163"/>
    <mergeCell ref="A164:AM164"/>
    <mergeCell ref="C165:AM165"/>
    <mergeCell ref="C181:AM181"/>
    <mergeCell ref="A182:AM182"/>
    <mergeCell ref="C183:AM183"/>
    <mergeCell ref="C166:AM166"/>
    <mergeCell ref="C167:AM167"/>
    <mergeCell ref="C168:AM168"/>
    <mergeCell ref="C169:AM169"/>
    <mergeCell ref="C170:AM170"/>
    <mergeCell ref="C171:AM171"/>
    <mergeCell ref="C172:AM172"/>
    <mergeCell ref="C173:AM173"/>
    <mergeCell ref="C174:AM174"/>
    <mergeCell ref="C315:AM315"/>
    <mergeCell ref="C298:AM298"/>
    <mergeCell ref="C299:AM299"/>
    <mergeCell ref="C300:AM300"/>
    <mergeCell ref="C301:AM301"/>
    <mergeCell ref="C302:AM302"/>
    <mergeCell ref="C303:AM303"/>
    <mergeCell ref="C304:AM304"/>
    <mergeCell ref="C305:AM305"/>
    <mergeCell ref="C306:AM306"/>
    <mergeCell ref="V141:Z143"/>
    <mergeCell ref="C307:AM307"/>
    <mergeCell ref="C308:AM308"/>
    <mergeCell ref="C309:AM309"/>
    <mergeCell ref="C310:AM310"/>
    <mergeCell ref="C311:AM311"/>
    <mergeCell ref="C312:AM312"/>
    <mergeCell ref="C313:AM313"/>
    <mergeCell ref="C314:AM314"/>
    <mergeCell ref="C184:AM184"/>
    <mergeCell ref="C185:AM185"/>
    <mergeCell ref="C186:AM186"/>
    <mergeCell ref="C187:AM187"/>
    <mergeCell ref="C188:AM188"/>
    <mergeCell ref="C294:AM294"/>
    <mergeCell ref="C295:AM295"/>
    <mergeCell ref="C296:AM296"/>
    <mergeCell ref="C297:AM297"/>
    <mergeCell ref="C175:AM175"/>
    <mergeCell ref="C176:AM176"/>
    <mergeCell ref="C177:AM177"/>
    <mergeCell ref="C178:AM178"/>
    <mergeCell ref="C179:AM179"/>
    <mergeCell ref="C180:AM180"/>
    <mergeCell ref="AA150:AM152"/>
    <mergeCell ref="C316:AM316"/>
    <mergeCell ref="C317:AM317"/>
    <mergeCell ref="C318:AM318"/>
    <mergeCell ref="C319:AM319"/>
    <mergeCell ref="AO3:AR5"/>
    <mergeCell ref="Y8:AL9"/>
    <mergeCell ref="AP10:AS11"/>
    <mergeCell ref="AB57:AC61"/>
    <mergeCell ref="AD57:AD61"/>
    <mergeCell ref="AE57:AF61"/>
    <mergeCell ref="AG57:AG61"/>
    <mergeCell ref="AH57:AJ61"/>
    <mergeCell ref="AK57:AK61"/>
    <mergeCell ref="AL57:AM61"/>
    <mergeCell ref="B131:AM133"/>
    <mergeCell ref="A138:E140"/>
    <mergeCell ref="F138:M140"/>
    <mergeCell ref="N138:U140"/>
    <mergeCell ref="V138:Z140"/>
    <mergeCell ref="AA138:AM140"/>
    <mergeCell ref="A141:E143"/>
    <mergeCell ref="F141:M143"/>
    <mergeCell ref="N141:U143"/>
  </mergeCells>
  <phoneticPr fontId="7"/>
  <conditionalFormatting sqref="S80">
    <cfRule type="expression" dxfId="13" priority="13">
      <formula>S80="NG"</formula>
    </cfRule>
  </conditionalFormatting>
  <conditionalFormatting sqref="U73">
    <cfRule type="expression" dxfId="12" priority="15">
      <formula>U73="NG"</formula>
    </cfRule>
  </conditionalFormatting>
  <conditionalFormatting sqref="U75">
    <cfRule type="expression" dxfId="11" priority="14">
      <formula>U75="NG"</formula>
    </cfRule>
  </conditionalFormatting>
  <conditionalFormatting sqref="AO10:AO78">
    <cfRule type="expression" dxfId="10" priority="1" stopIfTrue="1">
      <formula>AO10="NG"</formula>
    </cfRule>
  </conditionalFormatting>
  <conditionalFormatting sqref="AO79:AO81">
    <cfRule type="expression" dxfId="9" priority="3">
      <formula>AO79="NG"</formula>
    </cfRule>
  </conditionalFormatting>
  <conditionalFormatting sqref="AO82:AO116">
    <cfRule type="expression" dxfId="8" priority="17" stopIfTrue="1">
      <formula>AO82="NG"</formula>
    </cfRule>
  </conditionalFormatting>
  <conditionalFormatting sqref="AO117:AO119">
    <cfRule type="expression" dxfId="7" priority="8">
      <formula>AO117="NG"</formula>
    </cfRule>
  </conditionalFormatting>
  <conditionalFormatting sqref="AO120:AO121 AO123 AO125 AO129 AO131:AO152">
    <cfRule type="expression" dxfId="6" priority="20" stopIfTrue="1">
      <formula>AO120="NG"</formula>
    </cfRule>
  </conditionalFormatting>
  <conditionalFormatting sqref="AO122">
    <cfRule type="expression" dxfId="5" priority="2">
      <formula>AO122="NG"</formula>
    </cfRule>
  </conditionalFormatting>
  <conditionalFormatting sqref="AO124">
    <cfRule type="expression" dxfId="4" priority="4">
      <formula>AO124="NG"</formula>
    </cfRule>
  </conditionalFormatting>
  <conditionalFormatting sqref="AO126:AO128">
    <cfRule type="expression" dxfId="3" priority="5">
      <formula>AO126="NG"</formula>
    </cfRule>
  </conditionalFormatting>
  <conditionalFormatting sqref="AP1">
    <cfRule type="expression" dxfId="2" priority="33">
      <formula>$AP$1="C2"</formula>
    </cfRule>
  </conditionalFormatting>
  <conditionalFormatting sqref="AR1">
    <cfRule type="expression" dxfId="1" priority="16">
      <formula>$AR$1="あり"</formula>
    </cfRule>
  </conditionalFormatting>
  <dataValidations disablePrompts="1" count="20">
    <dataValidation type="list" allowBlank="1" showInputMessage="1" showErrorMessage="1" sqref="AU7 AW7" xr:uid="{00000000-0002-0000-0300-000000000000}">
      <formula1>$AZ$7:$AZ$8</formula1>
    </dataValidation>
    <dataValidation type="list" allowBlank="1" showInputMessage="1" showErrorMessage="1" sqref="Z79:AA80 AB75:AC75 AB73:AC73 AK7:AL7" xr:uid="{00000000-0002-0000-0300-000001000000}">
      <formula1>$A$193:$A$224</formula1>
    </dataValidation>
    <dataValidation type="list" allowBlank="1" showInputMessage="1" showErrorMessage="1" sqref="Q128:R128 N119:O119 R79:S79 AC7:AD7" xr:uid="{00000000-0002-0000-0300-000002000000}">
      <formula1>$AZ$28</formula1>
    </dataValidation>
    <dataValidation type="whole" allowBlank="1" showInputMessage="1" showErrorMessage="1" errorTitle="札幌市 建築安全推進課" error="左のセルで元号を選択し、和暦で入力してください。" sqref="V73:W73 V75:W75 T79:U80 S128:T128 P119:Q119 AE7:AF7" xr:uid="{00000000-0002-0000-0300-000003000000}">
      <formula1>1</formula1>
      <formula2>64</formula2>
    </dataValidation>
    <dataValidation allowBlank="1" showInputMessage="1" showErrorMessage="1" prompt="第二面の入力内容に合わせて自動入力されます。" sqref="M30 V30 AD30" xr:uid="{00000000-0002-0000-0300-000004000000}"/>
    <dataValidation allowBlank="1" showInputMessage="1" showErrorMessage="1" prompt="（第二面）【4.防火設備の検査者】の代表となる検査者の氏名が自動入力されます。" sqref="Z11:AL11" xr:uid="{00000000-0002-0000-0300-000005000000}"/>
    <dataValidation type="list" allowBlank="1" showInputMessage="1" showErrorMessage="1" sqref="W79:X80 Y73:Z73 Y75:Z75 S119:T119 V128:W128 AH7:AI7" xr:uid="{00000000-0002-0000-0300-000006000000}">
      <formula1>"1,2,3,4,5,6,7,8,9,10,11,12"</formula1>
    </dataValidation>
    <dataValidation type="custom" allowBlank="1" showInputMessage="1" errorTitle="旭川市　建築指導課" error="アルファベット半角大文字＋半角数字5桁で入力してください。" sqref="AH56 AK57 AG57 AD56:AD57" xr:uid="{00000000-0002-0000-0300-000007000000}">
      <formula1>AND(LEN(AD56)=6,ISNUMBER(VALUE(RIGHT(AD56,5))),IF(OR(LEFT(AD56,1)="A",LEFT(AD56,1)="B",LEFT(AD56,1)="C",LEFT(AD56,1)="D",LEFT(AD56,1)="E",LEFT(AD56,1)="F",LEFT(AD56,1)="G",LEFT(AD56,1)="H",LEFT(AD56,1)="J",LEFT(AD56,1)="K"),TRUE))=TRUE</formula1>
    </dataValidation>
    <dataValidation type="custom" imeMode="halfAlpha" allowBlank="1" showInputMessage="1" errorTitle="旭川市　建築指導課" error="アルファベット半角大文字＋半角数字5桁で入力してください。" sqref="AE56 AK56" xr:uid="{00000000-0002-0000-0300-000008000000}">
      <formula1>AND(LEN(AE56)=6,ISNUMBER(VALUE(RIGHT(AE56,5))),IF(OR(LEFT(AE56,1)="A",LEFT(AE56,1)="B",LEFT(AE56,1)="C",LEFT(AE56,1)="D",LEFT(AE56,1)="E",LEFT(AE56,1)="F",LEFT(AE56,1)="G",LEFT(AE56,1)="H",LEFT(AE56,1)="J",LEFT(AE56,1)="K"),TRUE))=TRUE</formula1>
    </dataValidation>
    <dataValidation type="custom" imeMode="halfAlpha" allowBlank="1" showInputMessage="1" sqref="AB57:AC61 AE57:AF61 AH57:AJ61" xr:uid="{00000000-0002-0000-0300-000009000000}">
      <formula1>AND(LEN(#REF!)=6,ISNUMBER(VALUE(RIGHT(#REF!,5))),IF(OR(LEFT(#REF!,1)="A",LEFT(#REF!,1)="B",LEFT(#REF!,1)="C",LEFT(#REF!,1)="D",LEFT(#REF!,1)="E",LEFT(#REF!,1)="F",LEFT(#REF!,1)="G",LEFT(#REF!,1)="H",LEFT(#REF!,1)="J",LEFT(#REF!,1)="K"),TRUE))=TRUE</formula1>
    </dataValidation>
    <dataValidation type="whole" imeMode="halfAlpha" allowBlank="1" showInputMessage="1" showErrorMessage="1" error="1桁の数字を入力してください。" sqref="AL57:AM61" xr:uid="{00000000-0002-0000-0300-00000A000000}">
      <formula1>0</formula1>
      <formula2>9</formula2>
    </dataValidation>
    <dataValidation type="list" allowBlank="1" showInputMessage="1" showErrorMessage="1" sqref="M90:O90 M100:O100" xr:uid="{00000000-0002-0000-0300-00000B000000}">
      <formula1>"　,一級,二級"</formula1>
    </dataValidation>
    <dataValidation type="list" allowBlank="1" showInputMessage="1" showErrorMessage="1" sqref="N81:N82 T77 N77" xr:uid="{00000000-0002-0000-0300-00000C000000}">
      <formula1>$AZ$1:$AZ$1</formula1>
    </dataValidation>
    <dataValidation type="list" allowBlank="1" showInputMessage="1" showErrorMessage="1" sqref="AC74:AL74 AC76:AL76" xr:uid="{00000000-0002-0000-0300-00000D000000}">
      <formula1>$AZ$5:$AZ$23</formula1>
    </dataValidation>
    <dataValidation type="list" allowBlank="1" showInputMessage="1" showErrorMessage="1" sqref="T73:U73 T75:U75" xr:uid="{00000000-0002-0000-0300-00000E000000}">
      <formula1>$AZ$26:$AZ$28</formula1>
    </dataValidation>
    <dataValidation type="list" allowBlank="1" showInputMessage="1" showErrorMessage="1" sqref="R80:S80" xr:uid="{00000000-0002-0000-0300-00000F000000}">
      <formula1>$AZ$27:$AZ$28</formula1>
    </dataValidation>
    <dataValidation type="list" allowBlank="1" showInputMessage="1" showErrorMessage="1" sqref="W95 W85" xr:uid="{00000000-0002-0000-0300-000010000000}">
      <formula1>$BE$7:$BE$54</formula1>
    </dataValidation>
    <dataValidation type="list" allowBlank="1" showInputMessage="1" showErrorMessage="1" sqref="Y100:AA100 Y90:AA90" xr:uid="{00000000-0002-0000-0300-000011000000}">
      <formula1>$BF$7:$BF$53</formula1>
    </dataValidation>
    <dataValidation type="list" allowBlank="1" showInputMessage="1" showErrorMessage="1" sqref="AE128 K126 O124 K122 AB119 T117 J114 J110 Z110 AC108 O106 U81 N80 N76 N74 T74 T76 AF80 Q81 AC106 O108 Z112 J112 K117 AB117 K119 O122 K124 K128" xr:uid="{00000000-0002-0000-0300-000012000000}">
      <formula1>$AZ$1:$AZ$2</formula1>
    </dataValidation>
    <dataValidation type="list" allowBlank="1" showInputMessage="1" showErrorMessage="1" sqref="K85:U85 K95:U95" xr:uid="{00000000-0002-0000-0300-000013000000}">
      <formula1>"　,一級建築士,二級建築士,防火設備検査員"</formula1>
    </dataValidation>
  </dataValidations>
  <printOptions horizontalCentered="1"/>
  <pageMargins left="0.59055118110236227" right="0.59055118110236227" top="0.39370078740157483" bottom="0.39370078740157483" header="0.51181102362204722" footer="0.51181102362204722"/>
  <pageSetup paperSize="9" orientation="portrait" blackAndWhite="1" r:id="rId1"/>
  <headerFooter alignWithMargins="0"/>
  <rowBreaks count="4" manualBreakCount="4">
    <brk id="64" max="16383" man="1"/>
    <brk id="134" max="16383" man="1"/>
    <brk id="154" max="38" man="1"/>
    <brk id="231" max="40"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theme="9" tint="0.59999389629810485"/>
  </sheetPr>
  <dimension ref="A1:BW145"/>
  <sheetViews>
    <sheetView tabSelected="1" view="pageBreakPreview" zoomScale="60" zoomScaleNormal="100" workbookViewId="0">
      <selection activeCell="N42" sqref="N42"/>
    </sheetView>
  </sheetViews>
  <sheetFormatPr defaultRowHeight="13.5"/>
  <cols>
    <col min="1" max="32" width="2.25" style="170" customWidth="1"/>
    <col min="33" max="39" width="2.25" style="171" customWidth="1"/>
    <col min="40" max="45" width="2.25" customWidth="1"/>
    <col min="46" max="46" width="2.25" hidden="1" customWidth="1"/>
    <col min="47" max="47" width="9" customWidth="1"/>
  </cols>
  <sheetData>
    <row r="1" spans="1:46" s="172" customFormat="1" ht="13.5" customHeight="1">
      <c r="A1" s="173"/>
      <c r="B1" s="173"/>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451" t="str">
        <f>IF('１報告書'!AB57&lt;&gt;"",'１報告書'!AB57,"")</f>
        <v/>
      </c>
      <c r="AC1" s="451"/>
      <c r="AD1" s="452" t="s">
        <v>495</v>
      </c>
      <c r="AE1" s="451" t="str">
        <f>IF('１報告書'!AE57&lt;&gt;"",'１報告書'!AE57,"")</f>
        <v/>
      </c>
      <c r="AF1" s="451"/>
      <c r="AG1" s="452"/>
      <c r="AH1" s="451" t="str">
        <f>IF('１報告書'!AH57&lt;&gt;"",'１報告書'!AH57,"")</f>
        <v/>
      </c>
      <c r="AI1" s="451"/>
      <c r="AJ1" s="451"/>
      <c r="AK1" s="452" t="s">
        <v>495</v>
      </c>
      <c r="AL1" s="451" t="str">
        <f>IF('１報告書'!AL57&lt;&gt;"",'１報告書'!AL57,"")</f>
        <v/>
      </c>
      <c r="AM1" s="451"/>
      <c r="AN1" s="1"/>
      <c r="AO1" s="1"/>
      <c r="AP1" s="1"/>
      <c r="AQ1" s="1"/>
      <c r="AR1" s="1"/>
      <c r="AS1" s="1"/>
      <c r="AT1" s="1"/>
    </row>
    <row r="2" spans="1:46" s="172" customFormat="1" ht="13.5" customHeight="1">
      <c r="A2" s="173"/>
      <c r="B2" s="173"/>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451"/>
      <c r="AC2" s="451"/>
      <c r="AD2" s="452"/>
      <c r="AE2" s="451"/>
      <c r="AF2" s="451"/>
      <c r="AG2" s="452"/>
      <c r="AH2" s="451"/>
      <c r="AI2" s="451"/>
      <c r="AJ2" s="451"/>
      <c r="AK2" s="452"/>
      <c r="AL2" s="451"/>
      <c r="AM2" s="451"/>
      <c r="AN2" s="154"/>
      <c r="AO2" s="154"/>
      <c r="AP2" s="154"/>
      <c r="AQ2" s="154"/>
      <c r="AR2" s="154"/>
      <c r="AS2" s="434"/>
      <c r="AT2" s="435"/>
    </row>
    <row r="3" spans="1:46" ht="12.95" customHeight="1">
      <c r="A3" s="174" t="s">
        <v>133</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227" t="str">
        <f>'１報告書'!AR2</f>
        <v>R8.4.1ver</v>
      </c>
      <c r="AT3" s="169" t="s">
        <v>102</v>
      </c>
    </row>
    <row r="4" spans="1:46">
      <c r="A4" s="497" t="s">
        <v>429</v>
      </c>
      <c r="B4" s="497"/>
      <c r="C4" s="497"/>
      <c r="D4" s="497"/>
      <c r="E4" s="497"/>
      <c r="F4" s="497"/>
      <c r="G4" s="497"/>
      <c r="H4" s="497"/>
      <c r="I4" s="497"/>
      <c r="J4" s="497"/>
      <c r="K4" s="497"/>
      <c r="L4" s="497"/>
      <c r="M4" s="497"/>
      <c r="N4" s="497"/>
      <c r="O4" s="497"/>
      <c r="P4" s="497"/>
      <c r="Q4" s="497"/>
      <c r="R4" s="497"/>
      <c r="S4" s="497"/>
      <c r="T4" s="497"/>
      <c r="U4" s="497"/>
      <c r="V4" s="497"/>
      <c r="W4" s="497"/>
      <c r="X4" s="497"/>
      <c r="Y4" s="497"/>
      <c r="Z4" s="497"/>
      <c r="AA4" s="497"/>
      <c r="AB4" s="497"/>
      <c r="AC4" s="497"/>
      <c r="AD4" s="497"/>
      <c r="AE4" s="497"/>
      <c r="AF4" s="498"/>
      <c r="AG4" s="498"/>
      <c r="AH4" s="498"/>
      <c r="AI4" s="498"/>
      <c r="AJ4" s="498"/>
      <c r="AK4" s="498"/>
      <c r="AL4" s="498"/>
      <c r="AM4" s="498"/>
    </row>
    <row r="5" spans="1:46">
      <c r="A5" s="499" t="s">
        <v>205</v>
      </c>
      <c r="B5" s="499"/>
      <c r="C5" s="499"/>
      <c r="D5" s="499"/>
      <c r="E5" s="499"/>
      <c r="F5" s="499"/>
      <c r="G5" s="499"/>
      <c r="H5" s="499"/>
      <c r="I5" s="499"/>
      <c r="J5" s="499"/>
      <c r="K5" s="499"/>
      <c r="L5" s="499"/>
      <c r="M5" s="499"/>
      <c r="N5" s="499"/>
      <c r="O5" s="499"/>
      <c r="P5" s="499"/>
      <c r="Q5" s="499"/>
      <c r="R5" s="499"/>
      <c r="S5" s="499"/>
      <c r="T5" s="499"/>
      <c r="U5" s="499"/>
      <c r="V5" s="499"/>
      <c r="W5" s="499"/>
      <c r="X5" s="499"/>
      <c r="Y5" s="499"/>
      <c r="Z5" s="499"/>
      <c r="AA5" s="499"/>
      <c r="AB5" s="499"/>
      <c r="AC5" s="499"/>
      <c r="AD5" s="499"/>
      <c r="AE5" s="499"/>
      <c r="AF5" s="499"/>
      <c r="AG5" s="499"/>
      <c r="AH5" s="499"/>
      <c r="AI5" s="499"/>
      <c r="AJ5" s="499"/>
      <c r="AK5" s="499"/>
      <c r="AL5" s="499"/>
      <c r="AM5" s="499"/>
    </row>
    <row r="6" spans="1:46" ht="12.95" customHeight="1">
      <c r="A6" s="460" t="s">
        <v>98</v>
      </c>
      <c r="B6" s="460"/>
      <c r="C6" s="460"/>
      <c r="D6" s="460"/>
      <c r="E6" s="460"/>
      <c r="F6" s="460"/>
      <c r="G6" s="460"/>
      <c r="H6" s="460"/>
      <c r="I6" s="460"/>
      <c r="J6" s="460"/>
      <c r="K6" s="460"/>
      <c r="L6" s="460"/>
      <c r="M6" s="460"/>
      <c r="N6" s="460"/>
      <c r="O6" s="460"/>
      <c r="P6" s="460"/>
      <c r="Q6" s="460"/>
      <c r="R6" s="460"/>
      <c r="S6" s="460"/>
      <c r="T6" s="460"/>
      <c r="U6" s="460"/>
      <c r="V6" s="460"/>
      <c r="W6" s="460"/>
      <c r="X6" s="460"/>
      <c r="Y6" s="460"/>
      <c r="Z6" s="460"/>
      <c r="AA6" s="460"/>
      <c r="AB6" s="460"/>
      <c r="AC6" s="460"/>
      <c r="AD6" s="460"/>
      <c r="AE6" s="460"/>
      <c r="AF6" s="460"/>
      <c r="AG6" s="460"/>
      <c r="AH6" s="460"/>
      <c r="AI6" s="460"/>
      <c r="AJ6" s="460"/>
      <c r="AK6" s="460"/>
      <c r="AL6" s="460"/>
      <c r="AM6" s="460"/>
    </row>
    <row r="7" spans="1:46" ht="12.95" customHeight="1">
      <c r="A7" s="176"/>
      <c r="B7" s="187"/>
      <c r="C7" s="187"/>
      <c r="D7" s="187"/>
      <c r="E7" s="187"/>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224"/>
      <c r="AG7" s="224"/>
      <c r="AH7" s="224"/>
      <c r="AI7" s="224"/>
      <c r="AJ7" s="224"/>
      <c r="AK7" s="224"/>
      <c r="AL7" s="224"/>
      <c r="AM7" s="224"/>
    </row>
    <row r="8" spans="1:46" ht="12.95" customHeight="1">
      <c r="A8" s="173" t="s">
        <v>74</v>
      </c>
      <c r="B8" s="179"/>
      <c r="C8" s="179"/>
      <c r="D8" s="179"/>
      <c r="E8" s="179"/>
      <c r="F8" s="179"/>
      <c r="G8" s="179"/>
      <c r="H8" s="179"/>
      <c r="I8" s="198"/>
      <c r="J8" s="179"/>
      <c r="K8" s="179"/>
      <c r="L8" s="179"/>
      <c r="M8" s="179"/>
      <c r="N8" s="179"/>
      <c r="O8" s="179"/>
      <c r="P8" s="179"/>
      <c r="Q8" s="179"/>
      <c r="R8" s="179"/>
      <c r="S8" s="179"/>
      <c r="T8" s="179"/>
      <c r="U8" s="179"/>
      <c r="V8" s="179"/>
      <c r="W8" s="179"/>
      <c r="X8" s="179"/>
      <c r="Y8" s="179"/>
      <c r="Z8" s="179"/>
      <c r="AA8" s="179"/>
      <c r="AB8" s="179"/>
      <c r="AC8" s="179"/>
      <c r="AD8" s="179"/>
      <c r="AE8" s="179"/>
      <c r="AF8" s="179"/>
    </row>
    <row r="9" spans="1:46" ht="12.95" customHeight="1">
      <c r="A9" s="173"/>
      <c r="B9" s="188" t="s">
        <v>80</v>
      </c>
      <c r="C9" s="188"/>
      <c r="D9" s="188"/>
      <c r="E9" s="188"/>
      <c r="F9" s="188"/>
      <c r="G9" s="188"/>
      <c r="H9" s="188"/>
      <c r="I9" s="188"/>
      <c r="J9" s="495" t="str">
        <f>IF('１報告書'!$J$13&lt;&gt;"",'１報告書'!$J$13,"")</f>
        <v/>
      </c>
      <c r="K9" s="495"/>
      <c r="L9" s="495"/>
      <c r="M9" s="495"/>
      <c r="N9" s="495"/>
      <c r="O9" s="495"/>
      <c r="P9" s="495"/>
      <c r="Q9" s="495"/>
      <c r="R9" s="495"/>
      <c r="S9" s="495"/>
      <c r="T9" s="495"/>
      <c r="U9" s="495"/>
      <c r="V9" s="495"/>
      <c r="W9" s="495"/>
      <c r="X9" s="495"/>
      <c r="Y9" s="495"/>
      <c r="Z9" s="495"/>
      <c r="AA9" s="495"/>
      <c r="AB9" s="495"/>
      <c r="AC9" s="495"/>
      <c r="AD9" s="495"/>
      <c r="AE9" s="495"/>
      <c r="AF9" s="495"/>
      <c r="AG9" s="495"/>
      <c r="AH9" s="495"/>
      <c r="AI9" s="495"/>
      <c r="AJ9" s="495"/>
      <c r="AK9" s="495"/>
      <c r="AL9" s="495"/>
      <c r="AM9" s="495"/>
    </row>
    <row r="10" spans="1:46" ht="12.95" customHeight="1">
      <c r="A10" s="173"/>
      <c r="B10" s="181" t="s">
        <v>110</v>
      </c>
      <c r="C10" s="181"/>
      <c r="D10" s="181"/>
      <c r="E10" s="181"/>
      <c r="F10" s="181"/>
      <c r="G10" s="181"/>
      <c r="H10" s="181"/>
      <c r="I10" s="181"/>
      <c r="J10" s="495" t="str">
        <f>IF('１報告書'!$J$14&lt;&gt;"",'１報告書'!$J$14,"")</f>
        <v/>
      </c>
      <c r="K10" s="495"/>
      <c r="L10" s="495"/>
      <c r="M10" s="495"/>
      <c r="N10" s="495"/>
      <c r="O10" s="495"/>
      <c r="P10" s="495"/>
      <c r="Q10" s="495"/>
      <c r="R10" s="495"/>
      <c r="S10" s="495"/>
      <c r="T10" s="495"/>
      <c r="U10" s="495"/>
      <c r="V10" s="495"/>
      <c r="W10" s="495"/>
      <c r="X10" s="495"/>
      <c r="Y10" s="495"/>
      <c r="Z10" s="495"/>
      <c r="AA10" s="495"/>
      <c r="AB10" s="495"/>
      <c r="AC10" s="495"/>
      <c r="AD10" s="495"/>
      <c r="AE10" s="495"/>
      <c r="AF10" s="495"/>
      <c r="AG10" s="495"/>
      <c r="AH10" s="495"/>
      <c r="AI10" s="495"/>
      <c r="AJ10" s="495"/>
      <c r="AK10" s="495"/>
      <c r="AL10" s="495"/>
      <c r="AM10" s="495"/>
    </row>
    <row r="11" spans="1:46" ht="12.95" customHeight="1">
      <c r="A11" s="173"/>
      <c r="B11" s="181" t="s">
        <v>71</v>
      </c>
      <c r="C11" s="181"/>
      <c r="D11" s="181"/>
      <c r="E11" s="181"/>
      <c r="F11" s="181"/>
      <c r="G11" s="181"/>
      <c r="H11" s="181"/>
      <c r="I11" s="181"/>
      <c r="J11" s="495" t="str">
        <f>IF('１報告書'!$J$15&lt;&gt;"",'１報告書'!$J$15,"")</f>
        <v/>
      </c>
      <c r="K11" s="495"/>
      <c r="L11" s="495"/>
      <c r="M11" s="495"/>
      <c r="N11" s="495"/>
      <c r="O11" s="495"/>
      <c r="P11" s="495"/>
      <c r="Q11" s="495"/>
      <c r="R11" s="495"/>
      <c r="S11" s="495"/>
      <c r="T11" s="495"/>
      <c r="U11" s="495"/>
      <c r="V11" s="495"/>
      <c r="W11" s="495"/>
      <c r="X11" s="495"/>
      <c r="Y11" s="495"/>
      <c r="Z11" s="495"/>
      <c r="AA11" s="495"/>
      <c r="AB11" s="495"/>
      <c r="AC11" s="495"/>
      <c r="AD11" s="495"/>
      <c r="AE11" s="495"/>
      <c r="AF11" s="495"/>
      <c r="AG11" s="495"/>
      <c r="AH11" s="495"/>
      <c r="AI11" s="495"/>
      <c r="AJ11" s="495"/>
      <c r="AK11" s="495"/>
      <c r="AL11" s="495"/>
      <c r="AM11" s="495"/>
    </row>
    <row r="12" spans="1:46" ht="12.95" customHeight="1">
      <c r="A12" s="173"/>
      <c r="B12" s="181" t="s">
        <v>79</v>
      </c>
      <c r="C12" s="181"/>
      <c r="D12" s="181"/>
      <c r="E12" s="181"/>
      <c r="F12" s="181"/>
      <c r="G12" s="181"/>
      <c r="H12" s="181"/>
      <c r="I12" s="181"/>
      <c r="J12" s="495" t="str">
        <f>IF('１報告書'!$J$16&lt;&gt;"",'１報告書'!$J$16,"")</f>
        <v/>
      </c>
      <c r="K12" s="495"/>
      <c r="L12" s="495"/>
      <c r="M12" s="495"/>
      <c r="N12" s="495"/>
      <c r="O12" s="495"/>
      <c r="P12" s="495"/>
      <c r="Q12" s="495"/>
      <c r="R12" s="495"/>
      <c r="S12" s="495"/>
      <c r="T12" s="495"/>
      <c r="U12" s="495"/>
      <c r="V12" s="495"/>
      <c r="W12" s="495"/>
      <c r="X12" s="495"/>
      <c r="Y12" s="495"/>
      <c r="Z12" s="495"/>
      <c r="AA12" s="495"/>
      <c r="AB12" s="495"/>
      <c r="AC12" s="495"/>
      <c r="AD12" s="495"/>
      <c r="AE12" s="495"/>
      <c r="AF12" s="495"/>
      <c r="AG12" s="495"/>
      <c r="AH12" s="495"/>
      <c r="AI12" s="495"/>
      <c r="AJ12" s="495"/>
      <c r="AK12" s="495"/>
      <c r="AL12" s="495"/>
      <c r="AM12" s="495"/>
    </row>
    <row r="13" spans="1:46" ht="12.95" customHeight="1">
      <c r="A13" s="177" t="s">
        <v>18</v>
      </c>
      <c r="B13" s="189"/>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226"/>
      <c r="AH13" s="226"/>
      <c r="AI13" s="226"/>
      <c r="AJ13" s="226"/>
      <c r="AK13" s="226"/>
      <c r="AL13" s="226"/>
      <c r="AM13" s="226"/>
    </row>
    <row r="14" spans="1:46" ht="12.95" customHeight="1">
      <c r="A14" s="173"/>
      <c r="B14" s="181" t="s">
        <v>80</v>
      </c>
      <c r="C14" s="181"/>
      <c r="D14" s="181"/>
      <c r="E14" s="181"/>
      <c r="F14" s="181"/>
      <c r="G14" s="181"/>
      <c r="H14" s="181"/>
      <c r="I14" s="181"/>
      <c r="J14" s="495" t="str">
        <f>IF('１報告書'!$J$19&lt;&gt;"",'１報告書'!$J$19,"")</f>
        <v/>
      </c>
      <c r="K14" s="495"/>
      <c r="L14" s="495"/>
      <c r="M14" s="495"/>
      <c r="N14" s="495"/>
      <c r="O14" s="495"/>
      <c r="P14" s="495"/>
      <c r="Q14" s="495"/>
      <c r="R14" s="495"/>
      <c r="S14" s="495"/>
      <c r="T14" s="495"/>
      <c r="U14" s="495"/>
      <c r="V14" s="495"/>
      <c r="W14" s="495"/>
      <c r="X14" s="495"/>
      <c r="Y14" s="495"/>
      <c r="Z14" s="495"/>
      <c r="AA14" s="495"/>
      <c r="AB14" s="495"/>
      <c r="AC14" s="495"/>
      <c r="AD14" s="495"/>
      <c r="AE14" s="495"/>
      <c r="AF14" s="495"/>
      <c r="AG14" s="495"/>
      <c r="AH14" s="495"/>
      <c r="AI14" s="495"/>
      <c r="AJ14" s="495"/>
      <c r="AK14" s="495"/>
      <c r="AL14" s="495"/>
      <c r="AM14" s="495"/>
    </row>
    <row r="15" spans="1:46" ht="12.95" customHeight="1">
      <c r="A15" s="173"/>
      <c r="B15" s="181" t="s">
        <v>110</v>
      </c>
      <c r="C15" s="181"/>
      <c r="D15" s="181"/>
      <c r="E15" s="181"/>
      <c r="F15" s="181"/>
      <c r="G15" s="181"/>
      <c r="H15" s="181"/>
      <c r="I15" s="181"/>
      <c r="J15" s="495" t="str">
        <f>IF('１報告書'!$J$20&lt;&gt;"",'１報告書'!$J$20,"")</f>
        <v/>
      </c>
      <c r="K15" s="495"/>
      <c r="L15" s="495"/>
      <c r="M15" s="495"/>
      <c r="N15" s="495"/>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495"/>
      <c r="AL15" s="495"/>
      <c r="AM15" s="495"/>
    </row>
    <row r="16" spans="1:46" ht="12.95" customHeight="1">
      <c r="A16" s="173"/>
      <c r="B16" s="181" t="s">
        <v>71</v>
      </c>
      <c r="C16" s="181"/>
      <c r="D16" s="181"/>
      <c r="E16" s="181"/>
      <c r="F16" s="181"/>
      <c r="G16" s="181"/>
      <c r="H16" s="181"/>
      <c r="I16" s="181"/>
      <c r="J16" s="495" t="str">
        <f>IF('１報告書'!$J$21&lt;&gt;"",'１報告書'!$J$21,"")</f>
        <v/>
      </c>
      <c r="K16" s="495"/>
      <c r="L16" s="495"/>
      <c r="M16" s="495"/>
      <c r="N16" s="495"/>
      <c r="O16" s="495"/>
      <c r="P16" s="495"/>
      <c r="Q16" s="495"/>
      <c r="R16" s="495"/>
      <c r="S16" s="495"/>
      <c r="T16" s="495"/>
      <c r="U16" s="495"/>
      <c r="V16" s="495"/>
      <c r="W16" s="495"/>
      <c r="X16" s="495"/>
      <c r="Y16" s="495"/>
      <c r="Z16" s="495"/>
      <c r="AA16" s="495"/>
      <c r="AB16" s="495"/>
      <c r="AC16" s="495"/>
      <c r="AD16" s="495"/>
      <c r="AE16" s="495"/>
      <c r="AF16" s="495"/>
      <c r="AG16" s="495"/>
      <c r="AH16" s="495"/>
      <c r="AI16" s="495"/>
      <c r="AJ16" s="495"/>
      <c r="AK16" s="495"/>
      <c r="AL16" s="495"/>
      <c r="AM16" s="495"/>
    </row>
    <row r="17" spans="1:39" ht="12.95" customHeight="1">
      <c r="A17" s="173"/>
      <c r="B17" s="181" t="s">
        <v>79</v>
      </c>
      <c r="C17" s="181"/>
      <c r="D17" s="181"/>
      <c r="E17" s="181"/>
      <c r="F17" s="181"/>
      <c r="G17" s="181"/>
      <c r="H17" s="181"/>
      <c r="I17" s="181"/>
      <c r="J17" s="495" t="str">
        <f>IF('１報告書'!$J$22&lt;&gt;"",'１報告書'!$J$22,"")</f>
        <v/>
      </c>
      <c r="K17" s="495"/>
      <c r="L17" s="495"/>
      <c r="M17" s="495"/>
      <c r="N17" s="495"/>
      <c r="O17" s="495"/>
      <c r="P17" s="495"/>
      <c r="Q17" s="495"/>
      <c r="R17" s="495"/>
      <c r="S17" s="495"/>
      <c r="T17" s="495"/>
      <c r="U17" s="495"/>
      <c r="V17" s="495"/>
      <c r="W17" s="495"/>
      <c r="X17" s="495"/>
      <c r="Y17" s="495"/>
      <c r="Z17" s="495"/>
      <c r="AA17" s="495"/>
      <c r="AB17" s="495"/>
      <c r="AC17" s="495"/>
      <c r="AD17" s="495"/>
      <c r="AE17" s="495"/>
      <c r="AF17" s="495"/>
      <c r="AG17" s="495"/>
      <c r="AH17" s="495"/>
      <c r="AI17" s="495"/>
      <c r="AJ17" s="495"/>
      <c r="AK17" s="495"/>
      <c r="AL17" s="495"/>
      <c r="AM17" s="495"/>
    </row>
    <row r="18" spans="1:39" ht="12.95" customHeight="1">
      <c r="A18" s="177" t="s">
        <v>45</v>
      </c>
      <c r="B18" s="189"/>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226"/>
      <c r="AH18" s="226"/>
      <c r="AI18" s="226"/>
      <c r="AJ18" s="226"/>
      <c r="AK18" s="226"/>
      <c r="AL18" s="226"/>
      <c r="AM18" s="226"/>
    </row>
    <row r="19" spans="1:39" ht="12.95" customHeight="1">
      <c r="A19" s="173"/>
      <c r="B19" s="181" t="s">
        <v>96</v>
      </c>
      <c r="C19" s="181"/>
      <c r="D19" s="181"/>
      <c r="E19" s="181"/>
      <c r="F19" s="181"/>
      <c r="G19" s="181"/>
      <c r="H19" s="181"/>
      <c r="I19" s="181"/>
      <c r="J19" s="495" t="str">
        <f>IF('１報告書'!$K$25&lt;&gt;"",'１報告書'!$K$25,"")</f>
        <v/>
      </c>
      <c r="K19" s="495"/>
      <c r="L19" s="495"/>
      <c r="M19" s="495"/>
      <c r="N19" s="495"/>
      <c r="O19" s="495"/>
      <c r="P19" s="495"/>
      <c r="Q19" s="495"/>
      <c r="R19" s="495"/>
      <c r="S19" s="495"/>
      <c r="T19" s="495"/>
      <c r="U19" s="495"/>
      <c r="V19" s="495"/>
      <c r="W19" s="495"/>
      <c r="X19" s="495"/>
      <c r="Y19" s="495"/>
      <c r="Z19" s="495"/>
      <c r="AA19" s="495"/>
      <c r="AB19" s="495"/>
      <c r="AC19" s="495"/>
      <c r="AD19" s="495"/>
      <c r="AE19" s="495"/>
      <c r="AF19" s="495"/>
      <c r="AG19" s="495"/>
      <c r="AH19" s="495"/>
      <c r="AI19" s="495"/>
      <c r="AJ19" s="495"/>
      <c r="AK19" s="495"/>
      <c r="AL19" s="495"/>
      <c r="AM19" s="495"/>
    </row>
    <row r="20" spans="1:39" ht="12.95" customHeight="1">
      <c r="A20" s="173"/>
      <c r="B20" s="181" t="s">
        <v>67</v>
      </c>
      <c r="C20" s="181"/>
      <c r="D20" s="181"/>
      <c r="E20" s="181"/>
      <c r="F20" s="181"/>
      <c r="G20" s="181"/>
      <c r="H20" s="181"/>
      <c r="I20" s="181"/>
      <c r="J20" s="495" t="str">
        <f>IF('１報告書'!$K$26&lt;&gt;"",'１報告書'!$K$26,"")</f>
        <v/>
      </c>
      <c r="K20" s="495"/>
      <c r="L20" s="495"/>
      <c r="M20" s="495"/>
      <c r="N20" s="495"/>
      <c r="O20" s="495"/>
      <c r="P20" s="495"/>
      <c r="Q20" s="495"/>
      <c r="R20" s="495"/>
      <c r="S20" s="495"/>
      <c r="T20" s="495"/>
      <c r="U20" s="495"/>
      <c r="V20" s="495"/>
      <c r="W20" s="495"/>
      <c r="X20" s="495"/>
      <c r="Y20" s="495"/>
      <c r="Z20" s="495"/>
      <c r="AA20" s="495"/>
      <c r="AB20" s="495"/>
      <c r="AC20" s="495"/>
      <c r="AD20" s="495"/>
      <c r="AE20" s="495"/>
      <c r="AF20" s="495"/>
      <c r="AG20" s="495"/>
      <c r="AH20" s="495"/>
      <c r="AI20" s="495"/>
      <c r="AJ20" s="495"/>
      <c r="AK20" s="495"/>
      <c r="AL20" s="495"/>
      <c r="AM20" s="495"/>
    </row>
    <row r="21" spans="1:39" ht="12.95" customHeight="1">
      <c r="A21" s="173"/>
      <c r="B21" s="181" t="s">
        <v>19</v>
      </c>
      <c r="C21" s="181"/>
      <c r="D21" s="181"/>
      <c r="E21" s="181"/>
      <c r="F21" s="181"/>
      <c r="G21" s="181"/>
      <c r="H21" s="181"/>
      <c r="I21" s="181"/>
      <c r="J21" s="495" t="str">
        <f>IF('１報告書'!$K$27&lt;&gt;"",'１報告書'!$K$27,"")</f>
        <v/>
      </c>
      <c r="K21" s="495"/>
      <c r="L21" s="495"/>
      <c r="M21" s="495"/>
      <c r="N21" s="495"/>
      <c r="O21" s="495"/>
      <c r="P21" s="495"/>
      <c r="Q21" s="495"/>
      <c r="R21" s="495"/>
      <c r="S21" s="495"/>
      <c r="T21" s="495"/>
      <c r="U21" s="495"/>
      <c r="V21" s="495"/>
      <c r="W21" s="495"/>
      <c r="X21" s="495"/>
      <c r="Y21" s="495"/>
      <c r="Z21" s="495"/>
      <c r="AA21" s="495"/>
      <c r="AB21" s="495"/>
      <c r="AC21" s="495"/>
      <c r="AD21" s="495"/>
      <c r="AE21" s="495"/>
      <c r="AF21" s="495"/>
      <c r="AG21" s="495"/>
      <c r="AH21" s="495"/>
      <c r="AI21" s="495"/>
      <c r="AJ21" s="495"/>
      <c r="AK21" s="495"/>
      <c r="AL21" s="495"/>
      <c r="AM21" s="495"/>
    </row>
    <row r="22" spans="1:39" ht="12.95" customHeight="1">
      <c r="A22" s="173"/>
      <c r="B22" s="181" t="s">
        <v>115</v>
      </c>
      <c r="C22" s="181"/>
      <c r="D22" s="181"/>
      <c r="E22" s="181"/>
      <c r="F22" s="181"/>
      <c r="G22" s="181"/>
      <c r="H22" s="181"/>
      <c r="I22" s="181"/>
      <c r="J22" s="496" t="str">
        <f>IF('１報告書'!$K$28&lt;&gt;"",'１報告書'!$K$28,"")</f>
        <v/>
      </c>
      <c r="K22" s="496"/>
      <c r="L22" s="496"/>
      <c r="M22" s="496"/>
      <c r="N22" s="496"/>
      <c r="O22" s="496"/>
      <c r="P22" s="496"/>
      <c r="Q22" s="496"/>
      <c r="R22" s="496"/>
      <c r="S22" s="496"/>
      <c r="T22" s="496"/>
      <c r="U22" s="496"/>
      <c r="V22" s="496"/>
      <c r="W22" s="496"/>
      <c r="X22" s="496"/>
      <c r="Y22" s="496"/>
      <c r="Z22" s="496"/>
      <c r="AA22" s="496"/>
      <c r="AB22" s="496"/>
      <c r="AC22" s="496"/>
      <c r="AD22" s="496"/>
      <c r="AE22" s="496"/>
      <c r="AF22" s="496"/>
      <c r="AG22" s="496"/>
      <c r="AH22" s="496"/>
      <c r="AI22" s="496"/>
      <c r="AJ22" s="496"/>
      <c r="AK22" s="496"/>
      <c r="AL22" s="496"/>
      <c r="AM22" s="496"/>
    </row>
    <row r="23" spans="1:39" ht="2.25" customHeight="1">
      <c r="A23" s="177"/>
      <c r="B23" s="183"/>
      <c r="C23" s="183"/>
      <c r="D23" s="183"/>
      <c r="E23" s="183"/>
      <c r="F23" s="183"/>
      <c r="G23" s="183"/>
      <c r="H23" s="183"/>
      <c r="I23" s="183"/>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177"/>
      <c r="AM23" s="177"/>
    </row>
    <row r="24" spans="1:39" ht="12.95" customHeight="1">
      <c r="A24" s="173" t="s">
        <v>174</v>
      </c>
      <c r="B24" s="173"/>
      <c r="C24" s="173"/>
      <c r="D24" s="173"/>
      <c r="E24" s="173"/>
      <c r="F24" s="173"/>
      <c r="G24" s="173"/>
      <c r="H24" s="173"/>
      <c r="I24" s="173"/>
      <c r="J24" s="173"/>
      <c r="K24" s="173"/>
      <c r="L24" s="173"/>
      <c r="M24" s="211">
        <f>IF('１報告書'!$M$30&lt;&gt;"",'１報告書'!$M$30,"")</f>
        <v>0</v>
      </c>
      <c r="N24" s="181" t="s">
        <v>105</v>
      </c>
      <c r="O24" s="181"/>
      <c r="P24" s="181"/>
      <c r="Q24" s="181"/>
      <c r="R24" s="181"/>
      <c r="S24" s="181"/>
      <c r="T24" s="181"/>
      <c r="U24" s="196" t="s">
        <v>106</v>
      </c>
      <c r="V24" s="211">
        <f>IF('１報告書'!$V$30&lt;&gt;"",'１報告書'!$V$30,"")</f>
        <v>0</v>
      </c>
      <c r="W24" s="181" t="s">
        <v>8</v>
      </c>
      <c r="X24" s="181"/>
      <c r="Y24" s="181"/>
      <c r="Z24" s="181"/>
      <c r="AA24" s="181"/>
      <c r="AB24" s="171"/>
      <c r="AC24" s="173"/>
      <c r="AD24" s="211">
        <f>IF('１報告書'!$AD$30&lt;&gt;"",'１報告書'!$AD$30,"")</f>
        <v>0</v>
      </c>
      <c r="AE24" s="181" t="s">
        <v>101</v>
      </c>
      <c r="AF24" s="181"/>
      <c r="AG24" s="181"/>
      <c r="AJ24" s="173"/>
      <c r="AK24" s="173"/>
      <c r="AL24" s="173"/>
      <c r="AM24" s="173"/>
    </row>
    <row r="25" spans="1:39" ht="2.25" customHeight="1">
      <c r="A25" s="173"/>
      <c r="B25" s="173"/>
      <c r="C25" s="173"/>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row>
    <row r="26" spans="1:39" ht="12.95" customHeight="1">
      <c r="A26" s="177" t="s">
        <v>302</v>
      </c>
      <c r="B26" s="183"/>
      <c r="C26" s="183"/>
      <c r="D26" s="183"/>
      <c r="E26" s="183"/>
      <c r="F26" s="183"/>
      <c r="G26" s="183"/>
      <c r="H26" s="183"/>
      <c r="I26" s="183"/>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c r="AJ26" s="177"/>
      <c r="AK26" s="177"/>
      <c r="AL26" s="177"/>
      <c r="AM26" s="177"/>
    </row>
    <row r="27" spans="1:39" ht="12.95" customHeight="1">
      <c r="A27" s="173"/>
      <c r="B27" s="181" t="s">
        <v>304</v>
      </c>
      <c r="C27" s="181"/>
      <c r="D27" s="181"/>
      <c r="E27" s="181"/>
      <c r="F27" s="181"/>
      <c r="G27" s="181"/>
      <c r="H27" s="181"/>
      <c r="I27" s="181"/>
      <c r="J27" s="173"/>
      <c r="K27" s="205" t="str">
        <f>IF('１報告書'!$K$122&lt;&gt;"",'１報告書'!$K$122,"")</f>
        <v/>
      </c>
      <c r="L27" s="173" t="s">
        <v>160</v>
      </c>
      <c r="M27" s="173"/>
      <c r="N27" s="173"/>
      <c r="O27" s="205" t="str">
        <f>IF('１報告書'!$O$122&lt;&gt;"",'１報告書'!$O$122,"")</f>
        <v/>
      </c>
      <c r="P27" s="173" t="s">
        <v>50</v>
      </c>
      <c r="Q27" s="173"/>
      <c r="R27" s="173"/>
      <c r="S27" s="173"/>
      <c r="T27" s="173"/>
      <c r="U27" s="173"/>
      <c r="V27" s="173"/>
      <c r="W27" s="173"/>
      <c r="X27" s="173"/>
      <c r="Y27" s="173"/>
      <c r="Z27" s="173"/>
      <c r="AA27" s="173"/>
      <c r="AB27" s="173"/>
      <c r="AC27" s="173"/>
      <c r="AD27" s="173"/>
      <c r="AE27" s="173"/>
      <c r="AF27" s="173"/>
      <c r="AG27" s="173"/>
      <c r="AH27" s="173"/>
      <c r="AI27" s="173"/>
      <c r="AJ27" s="173"/>
      <c r="AK27" s="173"/>
      <c r="AL27" s="173"/>
      <c r="AM27" s="173"/>
    </row>
    <row r="28" spans="1:39" ht="2.25" customHeight="1">
      <c r="A28" s="173"/>
      <c r="B28" s="181"/>
      <c r="C28" s="181"/>
      <c r="D28" s="181"/>
      <c r="E28" s="181"/>
      <c r="F28" s="181"/>
      <c r="G28" s="181"/>
      <c r="H28" s="181"/>
      <c r="I28" s="181"/>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row>
    <row r="29" spans="1:39" ht="12.95" customHeight="1">
      <c r="A29" s="173"/>
      <c r="B29" s="181" t="s">
        <v>306</v>
      </c>
      <c r="C29" s="181"/>
      <c r="D29" s="181"/>
      <c r="E29" s="181"/>
      <c r="F29" s="181"/>
      <c r="G29" s="181"/>
      <c r="H29" s="181"/>
      <c r="I29" s="181"/>
      <c r="J29" s="173"/>
      <c r="K29" s="205" t="str">
        <f>IF('１報告書'!$K$124&lt;&gt;"",'１報告書'!$K$124,"")</f>
        <v/>
      </c>
      <c r="L29" s="173" t="s">
        <v>160</v>
      </c>
      <c r="M29" s="173"/>
      <c r="N29" s="173"/>
      <c r="O29" s="205" t="str">
        <f>IF('１報告書'!$O$124&lt;&gt;"",'１報告書'!$O$124,"")</f>
        <v/>
      </c>
      <c r="P29" s="173" t="s">
        <v>50</v>
      </c>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3"/>
    </row>
    <row r="30" spans="1:39" ht="2.25" customHeight="1">
      <c r="A30" s="173"/>
      <c r="B30" s="181"/>
      <c r="C30" s="181"/>
      <c r="D30" s="181"/>
      <c r="E30" s="181"/>
      <c r="F30" s="181"/>
      <c r="G30" s="181"/>
      <c r="H30" s="181"/>
      <c r="I30" s="181"/>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3"/>
      <c r="AL30" s="173"/>
      <c r="AM30" s="173"/>
    </row>
    <row r="31" spans="1:39" ht="12.75" customHeight="1">
      <c r="A31" s="173"/>
      <c r="B31" s="181" t="s">
        <v>308</v>
      </c>
      <c r="C31" s="181"/>
      <c r="D31" s="181"/>
      <c r="E31" s="181"/>
      <c r="F31" s="181"/>
      <c r="G31" s="181"/>
      <c r="H31" s="181"/>
      <c r="I31" s="181"/>
      <c r="J31" s="173"/>
      <c r="K31" s="476" t="str">
        <f>IF('１報告書'!$F$141&lt;&gt;"",'１報告書'!$F$141,"")</f>
        <v/>
      </c>
      <c r="L31" s="476"/>
      <c r="M31" s="476"/>
      <c r="N31" s="476"/>
      <c r="O31" s="476"/>
      <c r="P31" s="476"/>
      <c r="Q31" s="476"/>
      <c r="R31" s="476"/>
      <c r="S31" s="476"/>
      <c r="T31" s="476"/>
      <c r="U31" s="476"/>
      <c r="V31" s="476"/>
      <c r="W31" s="476"/>
      <c r="X31" s="476"/>
      <c r="Y31" s="476"/>
      <c r="Z31" s="476" t="str">
        <f>IF('１報告書'!$F$144&lt;&gt;"",'１報告書'!$F$144,"")</f>
        <v/>
      </c>
      <c r="AA31" s="476"/>
      <c r="AB31" s="476"/>
      <c r="AC31" s="476"/>
      <c r="AD31" s="476"/>
      <c r="AE31" s="476"/>
      <c r="AF31" s="476"/>
      <c r="AG31" s="476"/>
      <c r="AH31" s="476"/>
      <c r="AI31" s="476"/>
      <c r="AJ31" s="476"/>
      <c r="AK31" s="476"/>
      <c r="AL31" s="476"/>
      <c r="AM31" s="476"/>
    </row>
    <row r="32" spans="1:39" ht="12.75" customHeight="1">
      <c r="A32" s="173"/>
      <c r="B32" s="181"/>
      <c r="C32" s="181"/>
      <c r="D32" s="181"/>
      <c r="E32" s="181"/>
      <c r="F32" s="181"/>
      <c r="G32" s="181"/>
      <c r="H32" s="181"/>
      <c r="I32" s="181"/>
      <c r="J32" s="173"/>
      <c r="K32" s="476" t="str">
        <f>IF('１報告書'!$F$147&lt;&gt;"",'１報告書'!$F$147,"")</f>
        <v/>
      </c>
      <c r="L32" s="476"/>
      <c r="M32" s="476"/>
      <c r="N32" s="476"/>
      <c r="O32" s="476"/>
      <c r="P32" s="476"/>
      <c r="Q32" s="476"/>
      <c r="R32" s="476"/>
      <c r="S32" s="476"/>
      <c r="T32" s="476"/>
      <c r="U32" s="476"/>
      <c r="V32" s="476"/>
      <c r="W32" s="476"/>
      <c r="X32" s="476"/>
      <c r="Y32" s="476"/>
      <c r="Z32" s="476" t="str">
        <f>IF('１報告書'!$F$150&lt;&gt;"",'１報告書'!$F$150,"")</f>
        <v/>
      </c>
      <c r="AA32" s="476"/>
      <c r="AB32" s="476"/>
      <c r="AC32" s="476"/>
      <c r="AD32" s="476"/>
      <c r="AE32" s="476"/>
      <c r="AF32" s="476"/>
      <c r="AG32" s="476"/>
      <c r="AH32" s="476"/>
      <c r="AI32" s="476"/>
      <c r="AJ32" s="476"/>
      <c r="AK32" s="476"/>
      <c r="AL32" s="476"/>
      <c r="AM32" s="476"/>
    </row>
    <row r="33" spans="1:40" ht="2.25" customHeight="1">
      <c r="A33" s="173"/>
      <c r="B33" s="181"/>
      <c r="C33" s="181"/>
      <c r="D33" s="181"/>
      <c r="E33" s="181"/>
      <c r="F33" s="181"/>
      <c r="G33" s="181"/>
      <c r="H33" s="181"/>
      <c r="I33" s="181"/>
      <c r="J33" s="173"/>
      <c r="K33" s="173"/>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3"/>
      <c r="AL33" s="173"/>
      <c r="AM33" s="173"/>
    </row>
    <row r="34" spans="1:40" ht="12.95" customHeight="1">
      <c r="A34" s="173"/>
      <c r="B34" s="181" t="s">
        <v>309</v>
      </c>
      <c r="C34" s="181"/>
      <c r="D34" s="181"/>
      <c r="E34" s="181"/>
      <c r="F34" s="181"/>
      <c r="G34" s="181"/>
      <c r="H34" s="181"/>
      <c r="I34" s="181"/>
      <c r="J34" s="173"/>
      <c r="K34" s="205" t="str">
        <f>IF('１報告書'!$K$126&lt;&gt;"",'１報告書'!$K$126,"")</f>
        <v/>
      </c>
      <c r="L34" s="173" t="s">
        <v>15</v>
      </c>
      <c r="M34" s="173"/>
      <c r="N34" s="173"/>
      <c r="O34" s="173"/>
      <c r="P34" s="173"/>
      <c r="Q34" s="206" t="str">
        <f>IF('１報告書'!$K$128&lt;&gt;"",'１報告書'!$K$128,"")</f>
        <v/>
      </c>
      <c r="R34" s="181" t="s">
        <v>438</v>
      </c>
      <c r="S34" s="215"/>
      <c r="T34" s="215"/>
      <c r="U34" s="215"/>
      <c r="V34" s="181" t="s">
        <v>11</v>
      </c>
      <c r="W34" s="488" t="str">
        <f>IF('１報告書'!$Q$128&lt;&gt;"",'１報告書'!$Q$128,"")</f>
        <v/>
      </c>
      <c r="X34" s="488"/>
      <c r="Y34" s="488" t="str">
        <f>IF('１報告書'!$S$128&lt;&gt;"",'１報告書'!$S$128,"")</f>
        <v/>
      </c>
      <c r="Z34" s="488"/>
      <c r="AA34" s="215" t="s">
        <v>127</v>
      </c>
      <c r="AB34" s="488" t="str">
        <f>IF('１報告書'!$V$128&lt;&gt;"",'１報告書'!$V$128,"")</f>
        <v/>
      </c>
      <c r="AC34" s="488"/>
      <c r="AD34" s="215" t="s">
        <v>141</v>
      </c>
      <c r="AE34" s="181" t="s">
        <v>157</v>
      </c>
      <c r="AF34" s="215"/>
      <c r="AG34" s="215"/>
      <c r="AH34" s="215"/>
      <c r="AI34" s="215"/>
      <c r="AJ34" s="215"/>
      <c r="AK34" s="215"/>
      <c r="AL34" s="215"/>
      <c r="AM34" s="215"/>
      <c r="AN34" s="64"/>
    </row>
    <row r="35" spans="1:40" ht="2.25" customHeight="1">
      <c r="A35" s="173"/>
      <c r="B35" s="181"/>
      <c r="C35" s="181"/>
      <c r="D35" s="181"/>
      <c r="E35" s="181"/>
      <c r="F35" s="181"/>
      <c r="G35" s="181"/>
      <c r="H35" s="181"/>
      <c r="I35" s="181"/>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row>
    <row r="36" spans="1:40" ht="12.95" customHeight="1">
      <c r="A36" s="173"/>
      <c r="B36" s="181"/>
      <c r="C36" s="181"/>
      <c r="D36" s="181"/>
      <c r="E36" s="181"/>
      <c r="F36" s="181"/>
      <c r="G36" s="181"/>
      <c r="H36" s="181"/>
      <c r="I36" s="181"/>
      <c r="J36" s="173"/>
      <c r="K36" s="206" t="str">
        <f>IF('１報告書'!$AE$128&lt;&gt;"",'１報告書'!$AE$128,"")</f>
        <v/>
      </c>
      <c r="L36" s="181" t="s">
        <v>310</v>
      </c>
      <c r="M36" s="173"/>
      <c r="N36" s="173"/>
      <c r="O36" s="173"/>
      <c r="P36" s="173"/>
      <c r="Q36" s="173"/>
      <c r="R36" s="489"/>
      <c r="S36" s="489"/>
      <c r="T36" s="489"/>
      <c r="U36" s="489"/>
      <c r="V36" s="489"/>
      <c r="W36" s="489"/>
      <c r="X36" s="489"/>
      <c r="Y36" s="489"/>
      <c r="Z36" s="489"/>
      <c r="AA36" s="489"/>
      <c r="AB36" s="489"/>
      <c r="AC36" s="489"/>
      <c r="AD36" s="489"/>
      <c r="AE36" s="489"/>
      <c r="AF36" s="489"/>
      <c r="AG36" s="489"/>
      <c r="AH36" s="489"/>
      <c r="AI36" s="489"/>
      <c r="AJ36" s="489"/>
      <c r="AK36" s="489"/>
      <c r="AL36" s="489"/>
      <c r="AM36" s="173" t="s">
        <v>109</v>
      </c>
    </row>
    <row r="37" spans="1:40" ht="12.95" customHeight="1">
      <c r="A37" s="173"/>
      <c r="B37" s="181"/>
      <c r="C37" s="181"/>
      <c r="D37" s="196"/>
      <c r="E37" s="196"/>
      <c r="F37" s="196"/>
      <c r="G37" s="196"/>
      <c r="H37" s="196"/>
      <c r="I37" s="196"/>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c r="AM37" s="173"/>
    </row>
    <row r="38" spans="1:40" ht="12.95" customHeight="1">
      <c r="A38" s="173"/>
      <c r="B38" s="181"/>
      <c r="C38" s="181"/>
      <c r="D38" s="196"/>
      <c r="E38" s="196"/>
      <c r="F38" s="196"/>
      <c r="G38" s="196"/>
      <c r="H38" s="196"/>
      <c r="I38" s="196"/>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row>
    <row r="39" spans="1:40" ht="12.95" customHeight="1">
      <c r="A39" s="173"/>
      <c r="B39" s="181"/>
      <c r="C39" s="181"/>
      <c r="D39" s="181"/>
      <c r="E39" s="181"/>
      <c r="F39" s="181"/>
      <c r="G39" s="181"/>
      <c r="H39" s="181"/>
      <c r="I39" s="181"/>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row>
    <row r="40" spans="1:40" ht="12.95" customHeight="1">
      <c r="A40" s="173"/>
      <c r="B40" s="181"/>
      <c r="C40" s="181"/>
      <c r="D40" s="181"/>
      <c r="E40" s="181"/>
      <c r="F40" s="181"/>
      <c r="G40" s="181"/>
      <c r="H40" s="181"/>
      <c r="I40" s="181"/>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row>
    <row r="41" spans="1:40" ht="12.95" customHeight="1">
      <c r="A41" s="173"/>
      <c r="B41" s="181"/>
      <c r="C41" s="181"/>
      <c r="D41" s="181"/>
      <c r="E41" s="181"/>
      <c r="F41" s="181"/>
      <c r="G41" s="181"/>
      <c r="H41" s="181"/>
      <c r="I41" s="181"/>
      <c r="J41" s="173"/>
      <c r="K41" s="173"/>
      <c r="L41" s="173"/>
      <c r="M41" s="173"/>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3"/>
      <c r="AL41" s="173"/>
      <c r="AM41" s="173"/>
    </row>
    <row r="42" spans="1:40" ht="12.95" customHeight="1">
      <c r="A42" s="173"/>
      <c r="B42" s="181"/>
      <c r="C42" s="181"/>
      <c r="D42" s="181"/>
      <c r="E42" s="181"/>
      <c r="F42" s="181"/>
      <c r="G42" s="181"/>
      <c r="H42" s="181"/>
      <c r="I42" s="181"/>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3"/>
      <c r="AL42" s="173"/>
      <c r="AM42" s="173"/>
    </row>
    <row r="43" spans="1:40" ht="12.95" customHeight="1">
      <c r="A43" s="173"/>
      <c r="B43" s="181"/>
      <c r="C43" s="181"/>
      <c r="D43" s="181"/>
      <c r="E43" s="181"/>
      <c r="F43" s="181"/>
      <c r="G43" s="181"/>
      <c r="H43" s="181"/>
      <c r="I43" s="181"/>
      <c r="J43" s="173"/>
      <c r="K43" s="173"/>
      <c r="L43" s="173"/>
      <c r="M43" s="173"/>
      <c r="N43" s="173"/>
      <c r="O43" s="173"/>
      <c r="P43" s="173"/>
      <c r="Q43" s="173"/>
      <c r="R43" s="173"/>
      <c r="S43" s="173"/>
      <c r="T43" s="173"/>
      <c r="U43" s="173"/>
      <c r="V43" s="173"/>
      <c r="W43" s="173"/>
      <c r="X43" s="173"/>
      <c r="Y43" s="173"/>
      <c r="Z43" s="173"/>
      <c r="AA43" s="173"/>
      <c r="AB43" s="173"/>
      <c r="AC43" s="173"/>
      <c r="AD43" s="173"/>
      <c r="AE43" s="173"/>
      <c r="AF43" s="173"/>
      <c r="AG43" s="173"/>
      <c r="AH43" s="173"/>
      <c r="AI43" s="173"/>
      <c r="AJ43" s="173"/>
      <c r="AK43" s="173"/>
      <c r="AL43" s="173"/>
      <c r="AM43" s="173"/>
    </row>
    <row r="44" spans="1:40" ht="12.95" customHeight="1">
      <c r="A44" s="173"/>
      <c r="B44" s="181"/>
      <c r="C44" s="181"/>
      <c r="D44" s="181"/>
      <c r="E44" s="181"/>
      <c r="F44" s="181"/>
      <c r="G44" s="181"/>
      <c r="H44" s="181"/>
      <c r="I44" s="181"/>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row>
    <row r="45" spans="1:40" ht="12.95" customHeight="1">
      <c r="A45" s="173"/>
      <c r="B45" s="181"/>
      <c r="C45" s="181"/>
      <c r="D45" s="181"/>
      <c r="E45" s="181"/>
      <c r="F45" s="181"/>
      <c r="G45" s="181"/>
      <c r="H45" s="181"/>
      <c r="I45" s="181"/>
      <c r="J45" s="173"/>
      <c r="K45" s="173"/>
      <c r="L45" s="173"/>
      <c r="M45" s="173"/>
      <c r="N45" s="173"/>
      <c r="O45" s="173"/>
      <c r="P45" s="173"/>
      <c r="Q45" s="173"/>
      <c r="R45" s="173"/>
      <c r="S45" s="173"/>
      <c r="T45" s="173"/>
      <c r="U45" s="173"/>
      <c r="V45" s="173"/>
      <c r="W45" s="173"/>
      <c r="X45" s="173"/>
      <c r="Y45" s="173"/>
      <c r="Z45" s="173"/>
      <c r="AA45" s="173"/>
      <c r="AB45" s="173"/>
      <c r="AC45" s="173"/>
      <c r="AD45" s="173"/>
      <c r="AE45" s="173"/>
      <c r="AF45" s="173"/>
      <c r="AG45" s="173"/>
      <c r="AH45" s="173"/>
      <c r="AI45" s="173"/>
      <c r="AJ45" s="173"/>
      <c r="AK45" s="173"/>
      <c r="AL45" s="173"/>
      <c r="AM45" s="173"/>
    </row>
    <row r="46" spans="1:40" ht="12.95" customHeight="1">
      <c r="A46" s="173"/>
      <c r="B46" s="181"/>
      <c r="C46" s="181"/>
      <c r="D46" s="181"/>
      <c r="E46" s="181"/>
      <c r="F46" s="181"/>
      <c r="G46" s="181"/>
      <c r="H46" s="181"/>
      <c r="I46" s="181"/>
      <c r="J46" s="173"/>
      <c r="K46" s="173"/>
      <c r="L46" s="173"/>
      <c r="M46" s="173"/>
      <c r="N46" s="173"/>
      <c r="O46" s="173"/>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173"/>
      <c r="AM46" s="173"/>
    </row>
    <row r="47" spans="1:40" ht="12.95" customHeight="1">
      <c r="A47" s="173"/>
      <c r="B47" s="181"/>
      <c r="C47" s="181"/>
      <c r="D47" s="181"/>
      <c r="E47" s="181"/>
      <c r="F47" s="181"/>
      <c r="G47" s="181"/>
      <c r="H47" s="181"/>
      <c r="I47" s="181"/>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c r="AM47" s="173"/>
    </row>
    <row r="48" spans="1:40" ht="183.95" customHeight="1">
      <c r="A48" s="490"/>
      <c r="B48" s="491"/>
      <c r="C48" s="491"/>
      <c r="D48" s="491"/>
      <c r="E48" s="491"/>
      <c r="F48" s="491"/>
      <c r="G48" s="491"/>
      <c r="H48" s="491"/>
      <c r="I48" s="491"/>
      <c r="J48" s="491"/>
      <c r="K48" s="491"/>
      <c r="L48" s="491"/>
      <c r="M48" s="491"/>
      <c r="N48" s="491"/>
      <c r="O48" s="491"/>
      <c r="P48" s="491"/>
      <c r="Q48" s="491"/>
      <c r="R48" s="491"/>
      <c r="S48" s="491"/>
      <c r="T48" s="491"/>
      <c r="U48" s="491"/>
      <c r="V48" s="491"/>
      <c r="W48" s="491"/>
      <c r="X48" s="491"/>
      <c r="Y48" s="491"/>
      <c r="Z48" s="491"/>
      <c r="AA48" s="491"/>
      <c r="AB48" s="491"/>
      <c r="AC48" s="491"/>
      <c r="AD48" s="491"/>
      <c r="AE48" s="491"/>
      <c r="AF48" s="491"/>
      <c r="AG48" s="491"/>
      <c r="AH48" s="491"/>
      <c r="AI48" s="491"/>
      <c r="AJ48" s="491"/>
      <c r="AK48" s="491"/>
      <c r="AL48" s="491"/>
      <c r="AM48" s="491"/>
    </row>
    <row r="49" spans="1:40" ht="12.95" customHeight="1">
      <c r="A49" s="173"/>
      <c r="B49" s="173"/>
      <c r="C49" s="193" t="s">
        <v>69</v>
      </c>
      <c r="D49" s="197"/>
      <c r="E49" s="197"/>
      <c r="F49" s="197"/>
      <c r="G49" s="197"/>
      <c r="H49" s="197"/>
      <c r="I49" s="199"/>
      <c r="J49" s="193" t="s">
        <v>75</v>
      </c>
      <c r="K49" s="197"/>
      <c r="L49" s="197"/>
      <c r="M49" s="197"/>
      <c r="N49" s="197"/>
      <c r="O49" s="197"/>
      <c r="P49" s="197"/>
      <c r="Q49" s="197"/>
      <c r="R49" s="197"/>
      <c r="S49" s="197"/>
      <c r="T49" s="197"/>
      <c r="U49" s="197"/>
      <c r="V49" s="197"/>
      <c r="W49" s="197"/>
      <c r="X49" s="197"/>
      <c r="Y49" s="197"/>
      <c r="Z49" s="217"/>
      <c r="AA49" s="173"/>
      <c r="AB49" s="428" t="s">
        <v>494</v>
      </c>
      <c r="AC49" s="429"/>
      <c r="AD49" s="429"/>
      <c r="AE49" s="429"/>
      <c r="AF49" s="429"/>
      <c r="AG49" s="429"/>
      <c r="AH49" s="429"/>
      <c r="AI49" s="429"/>
      <c r="AJ49" s="429"/>
      <c r="AK49" s="429"/>
      <c r="AL49" s="429"/>
      <c r="AM49" s="430"/>
    </row>
    <row r="50" spans="1:40" ht="12.95" customHeight="1">
      <c r="A50" s="173"/>
      <c r="B50" s="173"/>
      <c r="C50" s="492"/>
      <c r="D50" s="493"/>
      <c r="E50" s="493"/>
      <c r="F50" s="493"/>
      <c r="G50" s="493"/>
      <c r="H50" s="493"/>
      <c r="I50" s="494"/>
      <c r="J50" s="200"/>
      <c r="K50" s="207"/>
      <c r="L50" s="207"/>
      <c r="M50" s="207"/>
      <c r="N50" s="207"/>
      <c r="O50" s="207"/>
      <c r="P50" s="207"/>
      <c r="Q50" s="207"/>
      <c r="R50" s="207"/>
      <c r="S50" s="207"/>
      <c r="T50" s="207"/>
      <c r="U50" s="207"/>
      <c r="V50" s="207"/>
      <c r="W50" s="207"/>
      <c r="X50" s="207"/>
      <c r="Y50" s="207"/>
      <c r="Z50" s="218"/>
      <c r="AA50" s="192"/>
      <c r="AB50" s="453" t="str">
        <f>IF('１報告書'!AB57&lt;&gt;"",'１報告書'!AB57,"")</f>
        <v/>
      </c>
      <c r="AC50" s="454"/>
      <c r="AD50" s="459" t="s">
        <v>91</v>
      </c>
      <c r="AE50" s="454" t="str">
        <f>IF('１報告書'!AE57&lt;&gt;"",'１報告書'!AE57,"")</f>
        <v/>
      </c>
      <c r="AF50" s="454"/>
      <c r="AG50" s="459" t="s">
        <v>91</v>
      </c>
      <c r="AH50" s="454" t="str">
        <f>IF('１報告書'!AH57&lt;&gt;"",'１報告書'!AH57,"")</f>
        <v/>
      </c>
      <c r="AI50" s="454"/>
      <c r="AJ50" s="454"/>
      <c r="AK50" s="459" t="s">
        <v>91</v>
      </c>
      <c r="AL50" s="454" t="str">
        <f>IF('１報告書'!AL57&lt;&gt;"",'１報告書'!AL57,"")</f>
        <v/>
      </c>
      <c r="AM50" s="462"/>
    </row>
    <row r="51" spans="1:40" ht="12.95" customHeight="1">
      <c r="A51" s="173"/>
      <c r="B51" s="173"/>
      <c r="C51" s="465"/>
      <c r="D51" s="466"/>
      <c r="E51" s="466"/>
      <c r="F51" s="466"/>
      <c r="G51" s="466"/>
      <c r="H51" s="466"/>
      <c r="I51" s="467"/>
      <c r="J51" s="201"/>
      <c r="K51" s="208"/>
      <c r="L51" s="208"/>
      <c r="M51" s="208"/>
      <c r="N51" s="208"/>
      <c r="O51" s="208"/>
      <c r="P51" s="208"/>
      <c r="Q51" s="208"/>
      <c r="R51" s="208"/>
      <c r="S51" s="208"/>
      <c r="T51" s="208"/>
      <c r="U51" s="208"/>
      <c r="V51" s="208"/>
      <c r="W51" s="208"/>
      <c r="X51" s="208"/>
      <c r="Y51" s="208"/>
      <c r="Z51" s="219"/>
      <c r="AA51" s="192"/>
      <c r="AB51" s="455"/>
      <c r="AC51" s="456"/>
      <c r="AD51" s="460"/>
      <c r="AE51" s="456"/>
      <c r="AF51" s="456"/>
      <c r="AG51" s="460"/>
      <c r="AH51" s="456"/>
      <c r="AI51" s="456"/>
      <c r="AJ51" s="456"/>
      <c r="AK51" s="460"/>
      <c r="AL51" s="456"/>
      <c r="AM51" s="463"/>
    </row>
    <row r="52" spans="1:40" ht="12.95" customHeight="1">
      <c r="A52" s="173"/>
      <c r="B52" s="173"/>
      <c r="C52" s="465"/>
      <c r="D52" s="466"/>
      <c r="E52" s="466"/>
      <c r="F52" s="466"/>
      <c r="G52" s="466"/>
      <c r="H52" s="466"/>
      <c r="I52" s="467"/>
      <c r="J52" s="201"/>
      <c r="K52" s="208"/>
      <c r="L52" s="208"/>
      <c r="M52" s="208"/>
      <c r="N52" s="208"/>
      <c r="O52" s="208"/>
      <c r="P52" s="208"/>
      <c r="Q52" s="208"/>
      <c r="R52" s="208"/>
      <c r="S52" s="208"/>
      <c r="T52" s="208"/>
      <c r="U52" s="208"/>
      <c r="V52" s="208"/>
      <c r="W52" s="208"/>
      <c r="X52" s="208"/>
      <c r="Y52" s="208"/>
      <c r="Z52" s="219"/>
      <c r="AA52" s="192"/>
      <c r="AB52" s="455"/>
      <c r="AC52" s="456"/>
      <c r="AD52" s="460"/>
      <c r="AE52" s="456"/>
      <c r="AF52" s="456"/>
      <c r="AG52" s="460"/>
      <c r="AH52" s="456"/>
      <c r="AI52" s="456"/>
      <c r="AJ52" s="456"/>
      <c r="AK52" s="460"/>
      <c r="AL52" s="456"/>
      <c r="AM52" s="463"/>
    </row>
    <row r="53" spans="1:40" ht="12.95" customHeight="1">
      <c r="A53" s="173"/>
      <c r="B53" s="173"/>
      <c r="C53" s="481"/>
      <c r="D53" s="482"/>
      <c r="E53" s="482"/>
      <c r="F53" s="482"/>
      <c r="G53" s="482"/>
      <c r="H53" s="482"/>
      <c r="I53" s="483"/>
      <c r="J53" s="194"/>
      <c r="K53" s="209"/>
      <c r="L53" s="208"/>
      <c r="M53" s="208"/>
      <c r="N53" s="208"/>
      <c r="O53" s="208"/>
      <c r="P53" s="208"/>
      <c r="Q53" s="208"/>
      <c r="R53" s="208"/>
      <c r="S53" s="208"/>
      <c r="T53" s="208"/>
      <c r="U53" s="208"/>
      <c r="V53" s="208"/>
      <c r="W53" s="208"/>
      <c r="X53" s="208"/>
      <c r="Y53" s="208"/>
      <c r="Z53" s="219"/>
      <c r="AA53" s="192"/>
      <c r="AB53" s="455"/>
      <c r="AC53" s="456"/>
      <c r="AD53" s="460"/>
      <c r="AE53" s="456"/>
      <c r="AF53" s="456"/>
      <c r="AG53" s="460"/>
      <c r="AH53" s="456"/>
      <c r="AI53" s="456"/>
      <c r="AJ53" s="456"/>
      <c r="AK53" s="460"/>
      <c r="AL53" s="456"/>
      <c r="AM53" s="463"/>
    </row>
    <row r="54" spans="1:40" ht="13.5" customHeight="1">
      <c r="A54" s="173"/>
      <c r="B54" s="173"/>
      <c r="C54" s="468"/>
      <c r="D54" s="469"/>
      <c r="E54" s="469"/>
      <c r="F54" s="469"/>
      <c r="G54" s="469"/>
      <c r="H54" s="469"/>
      <c r="I54" s="470"/>
      <c r="J54" s="201"/>
      <c r="K54" s="208"/>
      <c r="L54" s="208"/>
      <c r="M54" s="208"/>
      <c r="N54" s="208"/>
      <c r="O54" s="208"/>
      <c r="P54" s="208"/>
      <c r="Q54" s="208"/>
      <c r="R54" s="208"/>
      <c r="S54" s="208"/>
      <c r="T54" s="208"/>
      <c r="U54" s="208"/>
      <c r="V54" s="208"/>
      <c r="W54" s="208"/>
      <c r="X54" s="208"/>
      <c r="Y54" s="208"/>
      <c r="Z54" s="219"/>
      <c r="AA54" s="192"/>
      <c r="AB54" s="455"/>
      <c r="AC54" s="456"/>
      <c r="AD54" s="460"/>
      <c r="AE54" s="456"/>
      <c r="AF54" s="456"/>
      <c r="AG54" s="460"/>
      <c r="AH54" s="456"/>
      <c r="AI54" s="456"/>
      <c r="AJ54" s="456"/>
      <c r="AK54" s="460"/>
      <c r="AL54" s="456"/>
      <c r="AM54" s="463"/>
    </row>
    <row r="55" spans="1:40" ht="13.5" customHeight="1">
      <c r="A55" s="173"/>
      <c r="B55" s="173"/>
      <c r="C55" s="471"/>
      <c r="D55" s="472"/>
      <c r="E55" s="472"/>
      <c r="F55" s="472"/>
      <c r="G55" s="472"/>
      <c r="H55" s="472"/>
      <c r="I55" s="473"/>
      <c r="J55" s="202"/>
      <c r="K55" s="210"/>
      <c r="L55" s="210"/>
      <c r="M55" s="210"/>
      <c r="N55" s="210"/>
      <c r="O55" s="210"/>
      <c r="P55" s="210"/>
      <c r="Q55" s="210"/>
      <c r="R55" s="210"/>
      <c r="S55" s="210"/>
      <c r="T55" s="210"/>
      <c r="U55" s="210"/>
      <c r="V55" s="210"/>
      <c r="W55" s="210"/>
      <c r="X55" s="210"/>
      <c r="Y55" s="210"/>
      <c r="Z55" s="220"/>
      <c r="AA55" s="192"/>
      <c r="AB55" s="457"/>
      <c r="AC55" s="458"/>
      <c r="AD55" s="461"/>
      <c r="AE55" s="458"/>
      <c r="AF55" s="458"/>
      <c r="AG55" s="461"/>
      <c r="AH55" s="458"/>
      <c r="AI55" s="458"/>
      <c r="AJ55" s="458"/>
      <c r="AK55" s="461"/>
      <c r="AL55" s="458"/>
      <c r="AM55" s="464"/>
      <c r="AN55" s="154"/>
    </row>
    <row r="56" spans="1:40">
      <c r="A56" s="173"/>
      <c r="B56" s="173"/>
      <c r="C56" s="193" t="s">
        <v>197</v>
      </c>
      <c r="D56" s="197"/>
      <c r="E56" s="197"/>
      <c r="F56" s="197"/>
      <c r="G56" s="197"/>
      <c r="H56" s="197"/>
      <c r="I56" s="197"/>
      <c r="J56" s="197"/>
      <c r="K56" s="197"/>
      <c r="L56" s="197"/>
      <c r="M56" s="197"/>
      <c r="N56" s="197"/>
      <c r="O56" s="197"/>
      <c r="P56" s="197"/>
      <c r="Q56" s="197"/>
      <c r="R56" s="197"/>
      <c r="S56" s="197"/>
      <c r="T56" s="197"/>
      <c r="U56" s="197"/>
      <c r="V56" s="197"/>
      <c r="W56" s="197"/>
      <c r="X56" s="197"/>
      <c r="Y56" s="197"/>
      <c r="Z56" s="221"/>
      <c r="AA56" s="173"/>
      <c r="AB56" s="484" t="s">
        <v>200</v>
      </c>
      <c r="AC56" s="485"/>
      <c r="AD56" s="485"/>
      <c r="AE56" s="485"/>
      <c r="AF56" s="485"/>
      <c r="AG56" s="485"/>
      <c r="AH56" s="485"/>
      <c r="AI56" s="485"/>
      <c r="AJ56" s="485"/>
      <c r="AK56" s="485"/>
      <c r="AL56" s="485"/>
      <c r="AM56" s="486"/>
    </row>
    <row r="57" spans="1:40">
      <c r="A57" s="179"/>
      <c r="B57" s="179"/>
      <c r="C57" s="179"/>
      <c r="D57" s="179"/>
      <c r="E57" s="179"/>
      <c r="F57" s="179"/>
      <c r="G57" s="179"/>
      <c r="H57" s="179"/>
      <c r="I57" s="179"/>
      <c r="J57" s="179"/>
      <c r="K57" s="179"/>
      <c r="L57" s="179"/>
      <c r="M57" s="179"/>
      <c r="N57" s="179"/>
      <c r="O57" s="179"/>
      <c r="P57" s="179"/>
      <c r="Q57" s="179"/>
      <c r="R57" s="179"/>
      <c r="S57" s="179"/>
      <c r="T57" s="179"/>
      <c r="U57" s="179"/>
      <c r="V57" s="179"/>
      <c r="W57" s="179"/>
      <c r="X57" s="179"/>
      <c r="Y57" s="179"/>
      <c r="Z57" s="178"/>
      <c r="AA57" s="179"/>
      <c r="AB57" s="179"/>
      <c r="AC57" s="179"/>
      <c r="AD57" s="179"/>
      <c r="AE57" s="223"/>
      <c r="AF57" s="225"/>
      <c r="AG57" s="225"/>
      <c r="AH57" s="225"/>
      <c r="AI57" s="225"/>
      <c r="AJ57" s="225"/>
      <c r="AK57" s="225"/>
      <c r="AL57" s="225"/>
    </row>
    <row r="58" spans="1:40" ht="2.25" customHeight="1">
      <c r="A58" s="179"/>
      <c r="B58" s="179"/>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8"/>
      <c r="AA58" s="179"/>
      <c r="AB58" s="179"/>
      <c r="AC58" s="179"/>
      <c r="AD58" s="179"/>
      <c r="AE58" s="223"/>
      <c r="AF58" s="225"/>
      <c r="AG58" s="225"/>
      <c r="AH58" s="225"/>
      <c r="AI58" s="225"/>
      <c r="AJ58" s="225"/>
      <c r="AK58" s="225"/>
      <c r="AL58" s="225"/>
    </row>
    <row r="59" spans="1:40">
      <c r="A59" s="487" t="s">
        <v>99</v>
      </c>
      <c r="B59" s="487"/>
      <c r="C59" s="487"/>
      <c r="D59" s="487"/>
      <c r="E59" s="487"/>
      <c r="F59" s="487"/>
      <c r="G59" s="487"/>
      <c r="H59" s="487"/>
      <c r="I59" s="487"/>
      <c r="J59" s="487"/>
      <c r="K59" s="487"/>
      <c r="L59" s="487"/>
      <c r="M59" s="487"/>
      <c r="N59" s="487"/>
      <c r="O59" s="487"/>
      <c r="P59" s="487"/>
      <c r="Q59" s="487"/>
      <c r="R59" s="487"/>
      <c r="S59" s="487"/>
      <c r="T59" s="487"/>
      <c r="U59" s="487"/>
      <c r="V59" s="487"/>
      <c r="W59" s="487"/>
      <c r="X59" s="487"/>
      <c r="Y59" s="487"/>
      <c r="Z59" s="487"/>
      <c r="AA59" s="487"/>
      <c r="AB59" s="487"/>
      <c r="AC59" s="487"/>
      <c r="AD59" s="487"/>
      <c r="AE59" s="487"/>
      <c r="AF59" s="487"/>
      <c r="AG59" s="487"/>
      <c r="AH59" s="487"/>
      <c r="AI59" s="487"/>
      <c r="AJ59" s="487"/>
      <c r="AK59" s="487"/>
      <c r="AL59" s="487"/>
      <c r="AM59" s="487"/>
    </row>
    <row r="60" spans="1:40">
      <c r="A60" s="173" t="s">
        <v>207</v>
      </c>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0"/>
      <c r="AM60" s="180"/>
    </row>
    <row r="61" spans="1:40" ht="12.75" customHeight="1">
      <c r="A61" s="177" t="s">
        <v>209</v>
      </c>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7"/>
      <c r="AL61" s="177"/>
      <c r="AM61" s="177"/>
    </row>
    <row r="62" spans="1:40">
      <c r="A62" s="181"/>
      <c r="B62" s="181" t="s">
        <v>234</v>
      </c>
      <c r="C62" s="181"/>
      <c r="D62" s="181"/>
      <c r="E62" s="181"/>
      <c r="F62" s="181"/>
      <c r="G62" s="181"/>
      <c r="H62" s="181"/>
      <c r="I62" s="181" t="s">
        <v>143</v>
      </c>
      <c r="J62" s="181"/>
      <c r="K62" s="480" t="str">
        <f>IF('１報告書'!$K$68&lt;&gt;"",'１報告書'!$K$68,"")</f>
        <v/>
      </c>
      <c r="L62" s="480"/>
      <c r="M62" s="480"/>
      <c r="N62" s="480"/>
      <c r="O62" s="181" t="s">
        <v>148</v>
      </c>
      <c r="P62" s="181"/>
      <c r="Q62" s="181"/>
      <c r="R62" s="181" t="s">
        <v>150</v>
      </c>
      <c r="S62" s="181"/>
      <c r="T62" s="480" t="str">
        <f>IF('１報告書'!$T$68&lt;&gt;"",'１報告書'!$T$68,"")</f>
        <v/>
      </c>
      <c r="U62" s="480"/>
      <c r="V62" s="480"/>
      <c r="W62" s="480"/>
      <c r="X62" s="181" t="s">
        <v>148</v>
      </c>
      <c r="Y62" s="181"/>
      <c r="Z62" s="181"/>
      <c r="AA62" s="181"/>
      <c r="AB62" s="181"/>
      <c r="AC62" s="181"/>
      <c r="AD62" s="181"/>
      <c r="AE62" s="181"/>
      <c r="AF62" s="181"/>
      <c r="AG62" s="181"/>
      <c r="AH62" s="181"/>
      <c r="AI62" s="181"/>
      <c r="AJ62" s="181"/>
      <c r="AK62" s="173"/>
      <c r="AL62" s="173"/>
      <c r="AM62" s="173"/>
    </row>
    <row r="63" spans="1:40">
      <c r="A63" s="181"/>
      <c r="B63" s="181" t="s">
        <v>238</v>
      </c>
      <c r="C63" s="181"/>
      <c r="D63" s="181"/>
      <c r="E63" s="181"/>
      <c r="F63" s="181"/>
      <c r="G63" s="181"/>
      <c r="H63" s="181"/>
      <c r="I63" s="480" t="str">
        <f>IF('１報告書'!$I$69&lt;&gt;"",'１報告書'!$I$69,"")</f>
        <v/>
      </c>
      <c r="J63" s="480"/>
      <c r="K63" s="480"/>
      <c r="L63" s="480"/>
      <c r="M63" s="480"/>
      <c r="N63" s="480"/>
      <c r="O63" s="480"/>
      <c r="P63" s="181" t="s">
        <v>142</v>
      </c>
      <c r="Q63" s="181"/>
      <c r="R63" s="181"/>
      <c r="S63" s="181"/>
      <c r="T63" s="181"/>
      <c r="U63" s="181"/>
      <c r="V63" s="181"/>
      <c r="W63" s="181"/>
      <c r="X63" s="181"/>
      <c r="Y63" s="181"/>
      <c r="Z63" s="181"/>
      <c r="AA63" s="181"/>
      <c r="AB63" s="181"/>
      <c r="AC63" s="181"/>
      <c r="AD63" s="181"/>
      <c r="AE63" s="181"/>
      <c r="AF63" s="181"/>
      <c r="AG63" s="181"/>
      <c r="AH63" s="181"/>
      <c r="AI63" s="181"/>
      <c r="AJ63" s="181"/>
      <c r="AK63" s="181"/>
      <c r="AL63" s="181"/>
      <c r="AM63" s="181"/>
    </row>
    <row r="64" spans="1:40">
      <c r="A64" s="173"/>
      <c r="B64" s="181" t="s">
        <v>240</v>
      </c>
      <c r="C64" s="181"/>
      <c r="D64" s="181"/>
      <c r="E64" s="181"/>
      <c r="F64" s="181"/>
      <c r="G64" s="181"/>
      <c r="H64" s="181"/>
      <c r="I64" s="480" t="str">
        <f>IF('１報告書'!$I$70&lt;&gt;"",'１報告書'!$I$70,"")</f>
        <v/>
      </c>
      <c r="J64" s="480"/>
      <c r="K64" s="480"/>
      <c r="L64" s="480"/>
      <c r="M64" s="480"/>
      <c r="N64" s="480"/>
      <c r="O64" s="480"/>
      <c r="P64" s="181" t="s">
        <v>142</v>
      </c>
      <c r="Q64" s="181"/>
      <c r="R64" s="181"/>
      <c r="S64" s="181"/>
      <c r="T64" s="181"/>
      <c r="U64" s="181"/>
      <c r="V64" s="181"/>
      <c r="W64" s="181"/>
      <c r="X64" s="181"/>
      <c r="Y64" s="181"/>
      <c r="Z64" s="181"/>
      <c r="AA64" s="181"/>
      <c r="AB64" s="181"/>
      <c r="AC64" s="181"/>
      <c r="AD64" s="181"/>
      <c r="AE64" s="181"/>
      <c r="AF64" s="181"/>
      <c r="AG64" s="181"/>
      <c r="AH64" s="181"/>
      <c r="AI64" s="181"/>
      <c r="AJ64" s="181"/>
      <c r="AK64" s="181"/>
      <c r="AL64" s="181"/>
      <c r="AM64" s="181"/>
    </row>
    <row r="65" spans="1:39" ht="3" customHeight="1">
      <c r="A65" s="182"/>
      <c r="B65" s="184"/>
      <c r="C65" s="184"/>
      <c r="D65" s="184"/>
      <c r="E65" s="184"/>
      <c r="F65" s="184"/>
      <c r="G65" s="184"/>
      <c r="H65" s="184"/>
      <c r="I65" s="184"/>
      <c r="J65" s="184"/>
      <c r="K65" s="184"/>
      <c r="L65" s="184"/>
      <c r="M65" s="184"/>
      <c r="N65" s="184"/>
      <c r="O65" s="184"/>
      <c r="P65" s="184"/>
      <c r="Q65" s="184"/>
      <c r="R65" s="184"/>
      <c r="S65" s="184"/>
      <c r="T65" s="184"/>
      <c r="U65" s="184"/>
      <c r="V65" s="184"/>
      <c r="W65" s="184"/>
      <c r="X65" s="184"/>
      <c r="Y65" s="184"/>
      <c r="Z65" s="184"/>
      <c r="AA65" s="184"/>
      <c r="AB65" s="184"/>
      <c r="AC65" s="184"/>
      <c r="AD65" s="184"/>
      <c r="AE65" s="184"/>
      <c r="AF65" s="184"/>
      <c r="AG65" s="184"/>
      <c r="AH65" s="184"/>
      <c r="AI65" s="184"/>
      <c r="AJ65" s="184"/>
      <c r="AK65" s="184"/>
      <c r="AL65" s="184"/>
      <c r="AM65" s="184"/>
    </row>
    <row r="66" spans="1:39">
      <c r="A66" s="177" t="s">
        <v>212</v>
      </c>
      <c r="B66" s="177"/>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7"/>
      <c r="AL66" s="177"/>
      <c r="AM66" s="177"/>
    </row>
    <row r="67" spans="1:39">
      <c r="A67" s="173"/>
      <c r="B67" s="181" t="s">
        <v>213</v>
      </c>
      <c r="C67" s="181"/>
      <c r="D67" s="181"/>
      <c r="E67" s="181"/>
      <c r="F67" s="181"/>
      <c r="G67" s="181"/>
      <c r="H67" s="173"/>
      <c r="I67" s="181"/>
      <c r="J67" s="181"/>
      <c r="K67" s="181"/>
      <c r="L67" s="173"/>
      <c r="M67" s="173"/>
      <c r="N67" s="181"/>
      <c r="O67" s="181"/>
      <c r="P67" s="181"/>
      <c r="Q67" s="181"/>
      <c r="R67" s="181"/>
      <c r="S67" s="181"/>
      <c r="T67" s="478" t="str">
        <f>IF('１報告書'!T73&lt;&gt;"",'１報告書'!T73,"")</f>
        <v/>
      </c>
      <c r="U67" s="478"/>
      <c r="V67" s="477" t="str">
        <f>IF('１報告書'!V73&lt;&gt;"",'１報告書'!V73,"")</f>
        <v/>
      </c>
      <c r="W67" s="477"/>
      <c r="X67" s="181" t="s">
        <v>151</v>
      </c>
      <c r="Y67" s="477" t="str">
        <f>IF('１報告書'!$Y$73&lt;&gt;"",'１報告書'!$Y$73,"")</f>
        <v/>
      </c>
      <c r="Z67" s="477"/>
      <c r="AA67" s="181" t="s">
        <v>153</v>
      </c>
      <c r="AB67" s="477" t="str">
        <f>IF('１報告書'!$AB$73&lt;&gt;"",'１報告書'!$AB$73,"")</f>
        <v/>
      </c>
      <c r="AC67" s="477"/>
      <c r="AD67" s="181" t="s">
        <v>214</v>
      </c>
      <c r="AE67" s="181"/>
      <c r="AF67" s="181"/>
      <c r="AG67" s="480" t="str">
        <f>IF('１報告書'!$AG$73&lt;&gt;"",'１報告書'!$AG$73,"")</f>
        <v/>
      </c>
      <c r="AH67" s="480"/>
      <c r="AI67" s="480"/>
      <c r="AJ67" s="480"/>
      <c r="AK67" s="181" t="s">
        <v>128</v>
      </c>
    </row>
    <row r="68" spans="1:39">
      <c r="A68" s="173"/>
      <c r="B68" s="181" t="s">
        <v>216</v>
      </c>
      <c r="C68" s="181"/>
      <c r="D68" s="181"/>
      <c r="E68" s="181"/>
      <c r="F68" s="181"/>
      <c r="G68" s="181"/>
      <c r="H68" s="181"/>
      <c r="I68" s="181"/>
      <c r="J68" s="181"/>
      <c r="K68" s="181"/>
      <c r="L68" s="173"/>
      <c r="M68" s="173"/>
      <c r="N68" s="211" t="str">
        <f>IF('１報告書'!$N$74&lt;&gt;"",'１報告書'!$N$74,"")</f>
        <v/>
      </c>
      <c r="O68" s="181" t="s">
        <v>636</v>
      </c>
      <c r="P68" s="181"/>
      <c r="Q68" s="181"/>
      <c r="R68" s="181"/>
      <c r="S68" s="181"/>
      <c r="T68" s="211" t="str">
        <f>IF('１報告書'!$T$74&lt;&gt;"",'１報告書'!$T$74,"")</f>
        <v/>
      </c>
      <c r="U68" s="181" t="s">
        <v>136</v>
      </c>
      <c r="V68" s="173"/>
      <c r="W68" s="181"/>
      <c r="X68" s="181"/>
      <c r="Y68" s="181"/>
      <c r="Z68" s="181"/>
      <c r="AA68" s="181"/>
      <c r="AB68" s="181"/>
      <c r="AC68" s="479" t="str">
        <f>IF('１報告書'!$AC$74&lt;&gt;"",'１報告書'!$AC$74,"")</f>
        <v/>
      </c>
      <c r="AD68" s="479"/>
      <c r="AE68" s="479"/>
      <c r="AF68" s="479"/>
      <c r="AG68" s="479"/>
      <c r="AH68" s="479"/>
      <c r="AI68" s="479"/>
      <c r="AJ68" s="479"/>
      <c r="AK68" s="479"/>
      <c r="AL68" s="479"/>
      <c r="AM68" s="173" t="s">
        <v>242</v>
      </c>
    </row>
    <row r="69" spans="1:39">
      <c r="A69" s="173"/>
      <c r="B69" s="181" t="s">
        <v>6</v>
      </c>
      <c r="C69" s="181"/>
      <c r="D69" s="181"/>
      <c r="E69" s="181"/>
      <c r="F69" s="181"/>
      <c r="G69" s="181"/>
      <c r="H69" s="181"/>
      <c r="I69" s="181"/>
      <c r="J69" s="181"/>
      <c r="K69" s="181"/>
      <c r="L69" s="173"/>
      <c r="M69" s="173"/>
      <c r="N69" s="181"/>
      <c r="O69" s="181"/>
      <c r="P69" s="181"/>
      <c r="Q69" s="181"/>
      <c r="R69" s="181"/>
      <c r="S69" s="181"/>
      <c r="T69" s="478" t="str">
        <f>IF('１報告書'!T75&lt;&gt;"",'１報告書'!T75,"")</f>
        <v/>
      </c>
      <c r="U69" s="478"/>
      <c r="V69" s="477" t="str">
        <f>IF('１報告書'!V75&lt;&gt;"",'１報告書'!V75,"")</f>
        <v/>
      </c>
      <c r="W69" s="477"/>
      <c r="X69" s="181" t="s">
        <v>151</v>
      </c>
      <c r="Y69" s="477" t="str">
        <f>IF('１報告書'!$Y$75&lt;&gt;"",'１報告書'!$Y$75,"")</f>
        <v/>
      </c>
      <c r="Z69" s="477"/>
      <c r="AA69" s="181" t="s">
        <v>153</v>
      </c>
      <c r="AB69" s="477" t="str">
        <f>IF('１報告書'!$AB$75&lt;&gt;"",'１報告書'!$AB$75,"")</f>
        <v/>
      </c>
      <c r="AC69" s="477"/>
      <c r="AD69" s="181" t="s">
        <v>214</v>
      </c>
      <c r="AE69" s="181"/>
      <c r="AF69" s="181"/>
      <c r="AG69" s="480" t="str">
        <f>IF('１報告書'!AG75&lt;&gt;"",'１報告書'!AG75,"")</f>
        <v/>
      </c>
      <c r="AH69" s="480"/>
      <c r="AI69" s="480"/>
      <c r="AJ69" s="480"/>
      <c r="AK69" s="181" t="s">
        <v>128</v>
      </c>
    </row>
    <row r="70" spans="1:39">
      <c r="A70" s="173"/>
      <c r="B70" s="181" t="s">
        <v>219</v>
      </c>
      <c r="C70" s="181"/>
      <c r="D70" s="181"/>
      <c r="E70" s="181"/>
      <c r="F70" s="181"/>
      <c r="G70" s="181"/>
      <c r="H70" s="181"/>
      <c r="I70" s="181"/>
      <c r="J70" s="181"/>
      <c r="K70" s="181"/>
      <c r="L70" s="173"/>
      <c r="M70" s="173"/>
      <c r="N70" s="211" t="str">
        <f>IF('１報告書'!$N$76&lt;&gt;"",'１報告書'!$N$76,"")</f>
        <v/>
      </c>
      <c r="O70" s="181" t="s">
        <v>473</v>
      </c>
      <c r="P70" s="181"/>
      <c r="Q70" s="181"/>
      <c r="R70" s="181"/>
      <c r="S70" s="181"/>
      <c r="T70" s="211" t="str">
        <f>IF('１報告書'!$T$76&lt;&gt;"",'１報告書'!$T$76,"")</f>
        <v/>
      </c>
      <c r="U70" s="181" t="s">
        <v>136</v>
      </c>
      <c r="V70" s="173"/>
      <c r="W70" s="181"/>
      <c r="X70" s="181"/>
      <c r="Y70" s="181"/>
      <c r="Z70" s="181"/>
      <c r="AA70" s="181"/>
      <c r="AB70" s="181"/>
      <c r="AC70" s="479" t="str">
        <f>IF('１報告書'!$AC$76&lt;&gt;"",'１報告書'!$AC$76,"")</f>
        <v/>
      </c>
      <c r="AD70" s="479"/>
      <c r="AE70" s="479"/>
      <c r="AF70" s="479"/>
      <c r="AG70" s="479"/>
      <c r="AH70" s="479"/>
      <c r="AI70" s="479"/>
      <c r="AJ70" s="479"/>
      <c r="AK70" s="479"/>
      <c r="AL70" s="479"/>
      <c r="AM70" s="173" t="s">
        <v>242</v>
      </c>
    </row>
    <row r="71" spans="1:39" ht="3" customHeight="1">
      <c r="A71" s="173"/>
      <c r="B71" s="181"/>
      <c r="C71" s="181"/>
      <c r="D71" s="181"/>
      <c r="E71" s="181"/>
      <c r="F71" s="181"/>
      <c r="G71" s="181"/>
      <c r="H71" s="181"/>
      <c r="I71" s="181"/>
      <c r="J71" s="181"/>
      <c r="K71" s="181"/>
      <c r="L71" s="173"/>
      <c r="M71" s="173"/>
      <c r="N71" s="173"/>
      <c r="O71" s="173"/>
      <c r="P71" s="173"/>
      <c r="Q71" s="173"/>
      <c r="R71" s="173"/>
      <c r="S71" s="173"/>
      <c r="T71" s="173"/>
      <c r="U71" s="181"/>
      <c r="V71" s="173"/>
      <c r="W71" s="181"/>
      <c r="X71" s="181"/>
      <c r="Y71" s="181"/>
      <c r="Z71" s="181"/>
      <c r="AA71" s="181"/>
      <c r="AB71" s="181"/>
      <c r="AC71" s="181"/>
      <c r="AD71" s="181"/>
      <c r="AE71" s="181"/>
      <c r="AF71" s="181"/>
      <c r="AG71" s="181"/>
      <c r="AH71" s="181"/>
      <c r="AI71" s="181"/>
      <c r="AJ71" s="181"/>
      <c r="AK71" s="181"/>
      <c r="AL71" s="173"/>
      <c r="AM71" s="173"/>
    </row>
    <row r="72" spans="1:39">
      <c r="A72" s="183" t="s">
        <v>220</v>
      </c>
      <c r="B72" s="183"/>
      <c r="C72" s="183"/>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77"/>
      <c r="AG72" s="177"/>
      <c r="AH72" s="177"/>
      <c r="AI72" s="177"/>
      <c r="AJ72" s="177"/>
      <c r="AK72" s="177"/>
      <c r="AL72" s="177"/>
      <c r="AM72" s="177"/>
    </row>
    <row r="73" spans="1:39">
      <c r="A73" s="181"/>
      <c r="B73" s="181" t="s">
        <v>221</v>
      </c>
      <c r="C73" s="181"/>
      <c r="D73" s="181"/>
      <c r="E73" s="181"/>
      <c r="F73" s="181"/>
      <c r="G73" s="181"/>
      <c r="H73" s="181"/>
      <c r="I73" s="181"/>
      <c r="J73" s="181"/>
      <c r="K73" s="181"/>
      <c r="L73" s="181"/>
      <c r="M73" s="181"/>
      <c r="N73" s="181"/>
      <c r="O73" s="181"/>
      <c r="P73" s="181"/>
      <c r="Q73" s="173"/>
      <c r="R73" s="477" t="str">
        <f>IF('１報告書'!R79&lt;&gt;"",'１報告書'!R79,"")</f>
        <v>令和</v>
      </c>
      <c r="S73" s="477"/>
      <c r="T73" s="477" t="str">
        <f>IF('１報告書'!T79&lt;&gt;"",'１報告書'!T79,"")</f>
        <v/>
      </c>
      <c r="U73" s="477"/>
      <c r="V73" s="181" t="s">
        <v>127</v>
      </c>
      <c r="W73" s="477" t="str">
        <f>IF('１報告書'!$W$79&lt;&gt;"",'１報告書'!$W$79,"")</f>
        <v/>
      </c>
      <c r="X73" s="477"/>
      <c r="Y73" s="181" t="s">
        <v>141</v>
      </c>
      <c r="Z73" s="477" t="str">
        <f>IF('１報告書'!$Z$79&lt;&gt;"",'１報告書'!$Z$79,"")</f>
        <v/>
      </c>
      <c r="AA73" s="477"/>
      <c r="AB73" s="181" t="s">
        <v>154</v>
      </c>
      <c r="AC73" s="181"/>
      <c r="AD73" s="181"/>
      <c r="AE73" s="181"/>
      <c r="AF73" s="173"/>
      <c r="AG73" s="173"/>
      <c r="AH73" s="173"/>
      <c r="AI73" s="173"/>
      <c r="AJ73" s="173"/>
      <c r="AK73" s="173"/>
      <c r="AL73" s="173"/>
      <c r="AM73" s="173"/>
    </row>
    <row r="74" spans="1:39">
      <c r="A74" s="181"/>
      <c r="B74" s="181" t="s">
        <v>162</v>
      </c>
      <c r="C74" s="181"/>
      <c r="D74" s="181"/>
      <c r="E74" s="181"/>
      <c r="F74" s="181"/>
      <c r="G74" s="181"/>
      <c r="H74" s="181"/>
      <c r="I74" s="181"/>
      <c r="J74" s="181"/>
      <c r="K74" s="181"/>
      <c r="L74" s="181"/>
      <c r="M74" s="181"/>
      <c r="N74" s="211" t="str">
        <f>IF('１報告書'!$N$80&lt;&gt;"",'１報告書'!$N$80,"")</f>
        <v/>
      </c>
      <c r="O74" s="181" t="s">
        <v>156</v>
      </c>
      <c r="P74" s="173"/>
      <c r="Q74" s="196" t="s">
        <v>11</v>
      </c>
      <c r="R74" s="477" t="str">
        <f>IF('１報告書'!R80&lt;&gt;"",'１報告書'!R80,"")</f>
        <v/>
      </c>
      <c r="S74" s="477"/>
      <c r="T74" s="477" t="str">
        <f>IF('１報告書'!T80&lt;&gt;"",'１報告書'!T80,"")</f>
        <v/>
      </c>
      <c r="U74" s="477"/>
      <c r="V74" s="181" t="s">
        <v>127</v>
      </c>
      <c r="W74" s="477" t="str">
        <f>IF('１報告書'!$W$80&lt;&gt;"",'１報告書'!$W$80,"")</f>
        <v/>
      </c>
      <c r="X74" s="477"/>
      <c r="Y74" s="181" t="s">
        <v>141</v>
      </c>
      <c r="Z74" s="477" t="str">
        <f>IF('１報告書'!$Z$80&lt;&gt;"",'１報告書'!$Z$80,"")</f>
        <v/>
      </c>
      <c r="AA74" s="477"/>
      <c r="AB74" s="181" t="s">
        <v>222</v>
      </c>
      <c r="AC74" s="181"/>
      <c r="AD74" s="181"/>
      <c r="AE74" s="173"/>
      <c r="AF74" s="211" t="str">
        <f>IF('１報告書'!$AF$80&lt;&gt;"",'１報告書'!$AF$80,"")</f>
        <v/>
      </c>
      <c r="AG74" s="181" t="s">
        <v>68</v>
      </c>
      <c r="AH74" s="173"/>
      <c r="AI74" s="173"/>
      <c r="AJ74" s="173"/>
      <c r="AK74" s="173"/>
      <c r="AL74" s="173"/>
      <c r="AM74" s="173"/>
    </row>
    <row r="75" spans="1:39">
      <c r="A75" s="181"/>
      <c r="B75" s="181" t="s">
        <v>138</v>
      </c>
      <c r="C75" s="181"/>
      <c r="D75" s="181"/>
      <c r="E75" s="181"/>
      <c r="F75" s="181"/>
      <c r="G75" s="181"/>
      <c r="H75" s="181"/>
      <c r="I75" s="181"/>
      <c r="J75" s="181"/>
      <c r="K75" s="181"/>
      <c r="L75" s="181"/>
      <c r="M75" s="181"/>
      <c r="N75" s="212"/>
      <c r="O75" s="181"/>
      <c r="P75" s="181"/>
      <c r="Q75" s="211" t="str">
        <f>IF('１報告書'!$Q$81&lt;&gt;"",'１報告書'!$Q$81,"")</f>
        <v/>
      </c>
      <c r="R75" s="181" t="s">
        <v>107</v>
      </c>
      <c r="S75" s="181"/>
      <c r="T75" s="181"/>
      <c r="U75" s="211" t="str">
        <f>IF('１報告書'!$U$81&lt;&gt;"",'１報告書'!$U$81,"")</f>
        <v/>
      </c>
      <c r="V75" s="181" t="s">
        <v>17</v>
      </c>
      <c r="W75" s="181"/>
      <c r="X75" s="171"/>
      <c r="Y75" s="171"/>
      <c r="Z75" s="171"/>
      <c r="AA75" s="171"/>
      <c r="AB75" s="181"/>
      <c r="AC75" s="173"/>
      <c r="AD75" s="181"/>
      <c r="AE75" s="173"/>
      <c r="AF75" s="173"/>
      <c r="AG75" s="173"/>
      <c r="AH75" s="173"/>
      <c r="AI75" s="173"/>
      <c r="AJ75" s="173"/>
      <c r="AK75" s="173"/>
      <c r="AL75" s="173"/>
      <c r="AM75" s="173"/>
    </row>
    <row r="76" spans="1:39" ht="3" customHeight="1">
      <c r="A76" s="184"/>
      <c r="B76" s="184"/>
      <c r="C76" s="184"/>
      <c r="D76" s="184"/>
      <c r="E76" s="184"/>
      <c r="F76" s="184"/>
      <c r="G76" s="184"/>
      <c r="H76" s="184"/>
      <c r="I76" s="184"/>
      <c r="J76" s="184"/>
      <c r="K76" s="184"/>
      <c r="L76" s="184"/>
      <c r="M76" s="184"/>
      <c r="N76" s="213"/>
      <c r="O76" s="184"/>
      <c r="P76" s="184"/>
      <c r="Q76" s="184"/>
      <c r="R76" s="184"/>
      <c r="S76" s="184"/>
      <c r="T76" s="184"/>
      <c r="U76" s="184"/>
      <c r="V76" s="184"/>
      <c r="W76" s="184"/>
      <c r="X76" s="184"/>
      <c r="Y76" s="184"/>
      <c r="Z76" s="184"/>
      <c r="AA76" s="184"/>
      <c r="AB76" s="184"/>
      <c r="AC76" s="182"/>
      <c r="AD76" s="184"/>
      <c r="AE76" s="182"/>
      <c r="AF76" s="182"/>
      <c r="AG76" s="182"/>
      <c r="AH76" s="182"/>
      <c r="AI76" s="182"/>
      <c r="AJ76" s="182"/>
      <c r="AK76" s="182"/>
      <c r="AL76" s="182"/>
      <c r="AM76" s="182"/>
    </row>
    <row r="77" spans="1:39">
      <c r="A77" s="173" t="s">
        <v>243</v>
      </c>
      <c r="B77" s="173"/>
      <c r="C77" s="173"/>
      <c r="D77" s="173"/>
      <c r="E77" s="173"/>
      <c r="F77" s="173"/>
      <c r="G77" s="173"/>
      <c r="H77" s="173"/>
      <c r="I77" s="173"/>
      <c r="J77" s="173"/>
      <c r="K77" s="173"/>
      <c r="L77" s="173"/>
      <c r="M77" s="173"/>
      <c r="N77" s="173"/>
      <c r="O77" s="173"/>
      <c r="P77" s="173"/>
      <c r="Q77" s="173"/>
      <c r="R77" s="173"/>
      <c r="S77" s="173"/>
      <c r="T77" s="173"/>
      <c r="U77" s="173"/>
      <c r="V77" s="173"/>
      <c r="W77" s="173"/>
      <c r="X77" s="173"/>
      <c r="Y77" s="173"/>
      <c r="Z77" s="173"/>
      <c r="AA77" s="173"/>
      <c r="AB77" s="173"/>
      <c r="AC77" s="173"/>
      <c r="AD77" s="173"/>
      <c r="AE77" s="173"/>
      <c r="AF77" s="173"/>
      <c r="AG77" s="173"/>
      <c r="AH77" s="173"/>
      <c r="AI77" s="173"/>
      <c r="AJ77" s="173"/>
      <c r="AK77" s="173"/>
      <c r="AL77" s="173"/>
      <c r="AM77" s="173"/>
    </row>
    <row r="78" spans="1:39">
      <c r="A78" s="173" t="s">
        <v>224</v>
      </c>
      <c r="B78" s="173"/>
      <c r="C78" s="173"/>
      <c r="D78" s="173"/>
      <c r="E78" s="173"/>
      <c r="F78" s="173"/>
      <c r="G78" s="173"/>
      <c r="H78" s="173"/>
      <c r="I78" s="173"/>
      <c r="J78" s="173"/>
      <c r="K78" s="173"/>
      <c r="L78" s="173"/>
      <c r="M78" s="173"/>
      <c r="N78" s="173"/>
      <c r="O78" s="173"/>
      <c r="P78" s="173"/>
      <c r="Q78" s="173"/>
      <c r="R78" s="173"/>
      <c r="S78" s="173"/>
      <c r="T78" s="173"/>
      <c r="U78" s="173"/>
      <c r="V78" s="173"/>
      <c r="W78" s="173"/>
      <c r="X78" s="173"/>
      <c r="Y78" s="173"/>
      <c r="Z78" s="173"/>
      <c r="AA78" s="173"/>
      <c r="AB78" s="173"/>
      <c r="AC78" s="173"/>
      <c r="AD78" s="173"/>
      <c r="AE78" s="173"/>
      <c r="AF78" s="173"/>
      <c r="AG78" s="173"/>
      <c r="AH78" s="173"/>
      <c r="AI78" s="173"/>
      <c r="AJ78" s="173"/>
      <c r="AK78" s="173"/>
      <c r="AL78" s="173"/>
      <c r="AM78" s="173"/>
    </row>
    <row r="79" spans="1:39">
      <c r="A79" s="173"/>
      <c r="B79" s="181" t="s">
        <v>225</v>
      </c>
      <c r="C79" s="181"/>
      <c r="D79" s="181"/>
      <c r="E79" s="181"/>
      <c r="F79" s="181"/>
      <c r="G79" s="181"/>
      <c r="H79" s="181"/>
      <c r="I79" s="181"/>
      <c r="J79" s="181"/>
      <c r="K79" s="456" t="str">
        <f>IF('１報告書'!$K$85&lt;&gt;"",'１報告書'!$K$85,"")</f>
        <v/>
      </c>
      <c r="L79" s="456"/>
      <c r="M79" s="456"/>
      <c r="N79" s="456"/>
      <c r="O79" s="456"/>
      <c r="P79" s="456"/>
      <c r="Q79" s="456"/>
      <c r="R79" s="456"/>
      <c r="S79" s="456"/>
      <c r="T79" s="181"/>
      <c r="U79" s="173" t="s">
        <v>11</v>
      </c>
      <c r="V79" s="456" t="str">
        <f>IF('１報告書'!W85&lt;&gt;"",'１報告書'!W85,"")</f>
        <v/>
      </c>
      <c r="W79" s="456"/>
      <c r="X79" s="456"/>
      <c r="Y79" s="456"/>
      <c r="Z79" s="456"/>
      <c r="AA79" s="456"/>
      <c r="AB79" s="181" t="s">
        <v>227</v>
      </c>
      <c r="AC79" s="185"/>
      <c r="AD79" s="181"/>
      <c r="AE79" s="181" t="s">
        <v>230</v>
      </c>
      <c r="AF79" s="477" t="str">
        <f>IF('１報告書'!$AF$85&lt;&gt;"",'１報告書'!$AF$85,"")</f>
        <v/>
      </c>
      <c r="AG79" s="477"/>
      <c r="AH79" s="477"/>
      <c r="AI79" s="477"/>
      <c r="AJ79" s="477"/>
      <c r="AK79" s="477"/>
      <c r="AL79" s="196" t="s">
        <v>130</v>
      </c>
      <c r="AM79" s="181"/>
    </row>
    <row r="80" spans="1:39">
      <c r="A80" s="173"/>
      <c r="B80" s="181"/>
      <c r="C80" s="181"/>
      <c r="D80" s="181"/>
      <c r="E80" s="181"/>
      <c r="F80" s="181"/>
      <c r="G80" s="181"/>
      <c r="H80" s="181"/>
      <c r="I80" s="181"/>
      <c r="J80" s="181"/>
      <c r="K80" s="181"/>
      <c r="L80" s="181"/>
      <c r="M80" s="181"/>
      <c r="N80" s="181"/>
      <c r="O80" s="181"/>
      <c r="P80" s="181"/>
      <c r="Q80" s="181"/>
      <c r="R80" s="181"/>
      <c r="S80" s="181"/>
      <c r="T80" s="181"/>
      <c r="U80" s="181"/>
      <c r="V80" s="181"/>
      <c r="W80" s="173"/>
      <c r="X80" s="173"/>
      <c r="Y80" s="173"/>
      <c r="Z80" s="181"/>
      <c r="AA80" s="181"/>
      <c r="AB80" s="181"/>
      <c r="AC80" s="181"/>
      <c r="AD80" s="181"/>
      <c r="AE80" s="181"/>
      <c r="AF80" s="478"/>
      <c r="AG80" s="478"/>
      <c r="AH80" s="478"/>
      <c r="AI80" s="478"/>
      <c r="AJ80" s="478"/>
      <c r="AK80" s="478"/>
      <c r="AL80" s="196"/>
      <c r="AM80" s="173"/>
    </row>
    <row r="81" spans="1:75">
      <c r="A81" s="173"/>
      <c r="B81" s="181" t="s">
        <v>66</v>
      </c>
      <c r="C81" s="181"/>
      <c r="D81" s="181"/>
      <c r="E81" s="181"/>
      <c r="F81" s="181"/>
      <c r="G81" s="181"/>
      <c r="H81" s="181"/>
      <c r="I81" s="181"/>
      <c r="J81" s="181"/>
      <c r="K81" s="476" t="str">
        <f>IF('１報告書'!$K$87&lt;&gt;"",'１報告書'!$K$87,"")</f>
        <v/>
      </c>
      <c r="L81" s="476"/>
      <c r="M81" s="476"/>
      <c r="N81" s="476"/>
      <c r="O81" s="476"/>
      <c r="P81" s="476"/>
      <c r="Q81" s="476"/>
      <c r="R81" s="476"/>
      <c r="S81" s="476"/>
      <c r="T81" s="476"/>
      <c r="U81" s="476"/>
      <c r="V81" s="476"/>
      <c r="W81" s="476"/>
      <c r="X81" s="476"/>
      <c r="Y81" s="476"/>
      <c r="Z81" s="476"/>
      <c r="AA81" s="476"/>
      <c r="AB81" s="476"/>
      <c r="AC81" s="476"/>
      <c r="AD81" s="476"/>
      <c r="AE81" s="476"/>
      <c r="AF81" s="476"/>
      <c r="AG81" s="476"/>
      <c r="AH81" s="476"/>
      <c r="AI81" s="476"/>
      <c r="AJ81" s="476"/>
      <c r="AK81" s="476"/>
      <c r="AL81" s="476"/>
      <c r="AM81" s="476"/>
    </row>
    <row r="82" spans="1:75">
      <c r="A82" s="173"/>
      <c r="B82" s="181" t="s">
        <v>104</v>
      </c>
      <c r="C82" s="181"/>
      <c r="D82" s="181"/>
      <c r="E82" s="181"/>
      <c r="F82" s="181"/>
      <c r="G82" s="181"/>
      <c r="H82" s="181"/>
      <c r="I82" s="181"/>
      <c r="J82" s="181"/>
      <c r="K82" s="476" t="str">
        <f>IF('１報告書'!$K$88&lt;&gt;"",'１報告書'!$K$88,"")</f>
        <v/>
      </c>
      <c r="L82" s="476"/>
      <c r="M82" s="476"/>
      <c r="N82" s="476"/>
      <c r="O82" s="476"/>
      <c r="P82" s="476"/>
      <c r="Q82" s="476"/>
      <c r="R82" s="476"/>
      <c r="S82" s="476"/>
      <c r="T82" s="476"/>
      <c r="U82" s="476"/>
      <c r="V82" s="476"/>
      <c r="W82" s="476"/>
      <c r="X82" s="476"/>
      <c r="Y82" s="476"/>
      <c r="Z82" s="476"/>
      <c r="AA82" s="476"/>
      <c r="AB82" s="476"/>
      <c r="AC82" s="476"/>
      <c r="AD82" s="476"/>
      <c r="AE82" s="476"/>
      <c r="AF82" s="476"/>
      <c r="AG82" s="476"/>
      <c r="AH82" s="476"/>
      <c r="AI82" s="476"/>
      <c r="AJ82" s="476"/>
      <c r="AK82" s="476"/>
      <c r="AL82" s="476"/>
      <c r="AM82" s="476"/>
    </row>
    <row r="83" spans="1:75">
      <c r="A83" s="173"/>
      <c r="B83" s="181" t="s">
        <v>29</v>
      </c>
      <c r="C83" s="181"/>
      <c r="D83" s="181"/>
      <c r="E83" s="181"/>
      <c r="F83" s="181"/>
      <c r="G83" s="181"/>
      <c r="H83" s="181"/>
      <c r="I83" s="181"/>
      <c r="J83" s="181"/>
      <c r="K83" s="476" t="str">
        <f>IF('１報告書'!$K$89&lt;&gt;"",'１報告書'!$K$89,"")</f>
        <v/>
      </c>
      <c r="L83" s="476"/>
      <c r="M83" s="476"/>
      <c r="N83" s="476"/>
      <c r="O83" s="476"/>
      <c r="P83" s="476"/>
      <c r="Q83" s="476"/>
      <c r="R83" s="476"/>
      <c r="S83" s="476"/>
      <c r="T83" s="476"/>
      <c r="U83" s="476"/>
      <c r="V83" s="476"/>
      <c r="W83" s="476"/>
      <c r="X83" s="476"/>
      <c r="Y83" s="476"/>
      <c r="Z83" s="476"/>
      <c r="AA83" s="476"/>
      <c r="AB83" s="476"/>
      <c r="AC83" s="476"/>
      <c r="AD83" s="476"/>
      <c r="AE83" s="476"/>
      <c r="AF83" s="476"/>
      <c r="AG83" s="476"/>
      <c r="AH83" s="476"/>
      <c r="AI83" s="476"/>
      <c r="AJ83" s="476"/>
      <c r="AK83" s="476"/>
      <c r="AL83" s="476"/>
      <c r="AM83" s="476"/>
    </row>
    <row r="84" spans="1:75">
      <c r="A84" s="173"/>
      <c r="B84" s="181"/>
      <c r="C84" s="181"/>
      <c r="D84" s="181"/>
      <c r="E84" s="181"/>
      <c r="F84" s="181"/>
      <c r="G84" s="181"/>
      <c r="H84" s="181"/>
      <c r="I84" s="181"/>
      <c r="J84" s="181"/>
      <c r="K84" s="181"/>
      <c r="L84" s="196" t="s">
        <v>11</v>
      </c>
      <c r="M84" s="456" t="str">
        <f>IF('１報告書'!$M$90&lt;&gt;"",'１報告書'!$M$90,"")</f>
        <v/>
      </c>
      <c r="N84" s="456"/>
      <c r="O84" s="456"/>
      <c r="P84" s="181" t="s">
        <v>158</v>
      </c>
      <c r="Q84" s="181"/>
      <c r="R84" s="181"/>
      <c r="S84" s="181"/>
      <c r="T84" s="181"/>
      <c r="U84" s="181"/>
      <c r="V84" s="181"/>
      <c r="W84" s="196" t="s">
        <v>11</v>
      </c>
      <c r="X84" s="456" t="str">
        <f>IF('１報告書'!$Y$90&lt;&gt;"",'１報告書'!$Y$90,"")</f>
        <v/>
      </c>
      <c r="Y84" s="456"/>
      <c r="Z84" s="456"/>
      <c r="AA84" s="456"/>
      <c r="AB84" s="185" t="s">
        <v>137</v>
      </c>
      <c r="AC84" s="181"/>
      <c r="AD84" s="173"/>
      <c r="AE84" s="181"/>
      <c r="AF84" s="181"/>
      <c r="AG84" s="477" t="str">
        <f>IF('１報告書'!$AG$90&lt;&gt;"",'１報告書'!$AG$90,"")</f>
        <v/>
      </c>
      <c r="AH84" s="477"/>
      <c r="AI84" s="477"/>
      <c r="AJ84" s="477"/>
      <c r="AK84" s="477"/>
      <c r="AL84" s="477"/>
      <c r="AM84" s="196" t="s">
        <v>130</v>
      </c>
    </row>
    <row r="85" spans="1:75">
      <c r="A85" s="173"/>
      <c r="B85" s="181" t="s">
        <v>65</v>
      </c>
      <c r="C85" s="181"/>
      <c r="D85" s="181"/>
      <c r="E85" s="181"/>
      <c r="F85" s="181"/>
      <c r="G85" s="181"/>
      <c r="H85" s="181"/>
      <c r="I85" s="181"/>
      <c r="J85" s="181"/>
      <c r="K85" s="476" t="str">
        <f>IF('１報告書'!$K$91&lt;&gt;"",'１報告書'!$K$91,"")</f>
        <v/>
      </c>
      <c r="L85" s="476"/>
      <c r="M85" s="476"/>
      <c r="N85" s="476"/>
      <c r="O85" s="476"/>
      <c r="P85" s="476"/>
      <c r="Q85" s="476"/>
      <c r="R85" s="476"/>
      <c r="S85" s="476"/>
      <c r="T85" s="476"/>
      <c r="U85" s="476"/>
      <c r="V85" s="476"/>
      <c r="W85" s="476"/>
      <c r="X85" s="476"/>
      <c r="Y85" s="476"/>
      <c r="Z85" s="476"/>
      <c r="AA85" s="476"/>
      <c r="AB85" s="476"/>
      <c r="AC85" s="476"/>
      <c r="AD85" s="476"/>
      <c r="AE85" s="476"/>
      <c r="AF85" s="476"/>
      <c r="AG85" s="476"/>
      <c r="AH85" s="476"/>
      <c r="AI85" s="476"/>
      <c r="AJ85" s="476"/>
      <c r="AK85" s="476"/>
      <c r="AL85" s="476"/>
      <c r="AM85" s="476"/>
    </row>
    <row r="86" spans="1:75">
      <c r="A86" s="173"/>
      <c r="B86" s="181" t="s">
        <v>27</v>
      </c>
      <c r="C86" s="181"/>
      <c r="D86" s="181"/>
      <c r="E86" s="181"/>
      <c r="F86" s="181"/>
      <c r="G86" s="181"/>
      <c r="H86" s="181"/>
      <c r="I86" s="181"/>
      <c r="J86" s="181"/>
      <c r="K86" s="476" t="str">
        <f>IF('１報告書'!$K$92&lt;&gt;"",'１報告書'!$K$92,"")</f>
        <v/>
      </c>
      <c r="L86" s="476"/>
      <c r="M86" s="476"/>
      <c r="N86" s="476"/>
      <c r="O86" s="476"/>
      <c r="P86" s="476"/>
      <c r="Q86" s="476"/>
      <c r="R86" s="476"/>
      <c r="S86" s="476"/>
      <c r="T86" s="476"/>
      <c r="U86" s="476"/>
      <c r="V86" s="476"/>
      <c r="W86" s="476"/>
      <c r="X86" s="476"/>
      <c r="Y86" s="476"/>
      <c r="Z86" s="476"/>
      <c r="AA86" s="476"/>
      <c r="AB86" s="476"/>
      <c r="AC86" s="476"/>
      <c r="AD86" s="476"/>
      <c r="AE86" s="476"/>
      <c r="AF86" s="476"/>
      <c r="AG86" s="476"/>
      <c r="AH86" s="476"/>
      <c r="AI86" s="476"/>
      <c r="AJ86" s="476"/>
      <c r="AK86" s="476"/>
      <c r="AL86" s="476"/>
      <c r="AM86" s="476"/>
    </row>
    <row r="87" spans="1:75">
      <c r="A87" s="173"/>
      <c r="B87" s="181" t="s">
        <v>113</v>
      </c>
      <c r="C87" s="181"/>
      <c r="D87" s="181"/>
      <c r="E87" s="181"/>
      <c r="F87" s="181"/>
      <c r="G87" s="181"/>
      <c r="H87" s="181"/>
      <c r="I87" s="181"/>
      <c r="J87" s="181"/>
      <c r="K87" s="476" t="str">
        <f>IF('１報告書'!$K$93&lt;&gt;"",'１報告書'!$K$93,"")</f>
        <v/>
      </c>
      <c r="L87" s="476"/>
      <c r="M87" s="476"/>
      <c r="N87" s="476"/>
      <c r="O87" s="476"/>
      <c r="P87" s="476"/>
      <c r="Q87" s="476"/>
      <c r="R87" s="476"/>
      <c r="S87" s="476"/>
      <c r="T87" s="476"/>
      <c r="U87" s="476"/>
      <c r="V87" s="476"/>
      <c r="W87" s="476"/>
      <c r="X87" s="476"/>
      <c r="Y87" s="476"/>
      <c r="Z87" s="476"/>
      <c r="AA87" s="476"/>
      <c r="AB87" s="476"/>
      <c r="AC87" s="476"/>
      <c r="AD87" s="476"/>
      <c r="AE87" s="476"/>
      <c r="AF87" s="476"/>
      <c r="AG87" s="476"/>
      <c r="AH87" s="476"/>
      <c r="AI87" s="476"/>
      <c r="AJ87" s="476"/>
      <c r="AK87" s="476"/>
      <c r="AL87" s="476"/>
      <c r="AM87" s="476"/>
    </row>
    <row r="88" spans="1:75">
      <c r="A88" s="173" t="s">
        <v>202</v>
      </c>
      <c r="B88" s="181"/>
      <c r="C88" s="181"/>
      <c r="D88" s="181"/>
      <c r="E88" s="181"/>
      <c r="F88" s="181"/>
      <c r="G88" s="181"/>
      <c r="H88" s="181"/>
      <c r="I88" s="181"/>
      <c r="J88" s="181"/>
      <c r="K88" s="181"/>
      <c r="L88" s="173"/>
      <c r="M88" s="173"/>
      <c r="N88" s="173"/>
      <c r="O88" s="173"/>
      <c r="P88" s="173"/>
      <c r="Q88" s="173"/>
      <c r="R88" s="173"/>
      <c r="S88" s="173"/>
      <c r="T88" s="173"/>
      <c r="U88" s="173"/>
      <c r="V88" s="173"/>
      <c r="W88" s="173"/>
      <c r="X88" s="173"/>
      <c r="Y88" s="173"/>
      <c r="Z88" s="173"/>
      <c r="AA88" s="173"/>
      <c r="AB88" s="173"/>
      <c r="AC88" s="173"/>
      <c r="AD88" s="173"/>
      <c r="AE88" s="173"/>
      <c r="AF88" s="173"/>
      <c r="AG88" s="173"/>
      <c r="AH88" s="173"/>
      <c r="AI88" s="173"/>
      <c r="AJ88" s="173"/>
      <c r="AK88" s="173"/>
      <c r="AL88" s="173"/>
      <c r="AM88" s="173"/>
    </row>
    <row r="89" spans="1:75">
      <c r="A89" s="173"/>
      <c r="B89" s="181" t="s">
        <v>225</v>
      </c>
      <c r="C89" s="181"/>
      <c r="D89" s="181"/>
      <c r="E89" s="181"/>
      <c r="F89" s="181"/>
      <c r="G89" s="181"/>
      <c r="H89" s="181"/>
      <c r="I89" s="181"/>
      <c r="J89" s="181"/>
      <c r="K89" s="456" t="str">
        <f>IF('１報告書'!K95&lt;&gt;"",'１報告書'!K95,"")</f>
        <v/>
      </c>
      <c r="L89" s="456"/>
      <c r="M89" s="456"/>
      <c r="N89" s="456"/>
      <c r="O89" s="456"/>
      <c r="P89" s="456"/>
      <c r="Q89" s="456"/>
      <c r="R89" s="456"/>
      <c r="S89" s="456"/>
      <c r="T89" s="181"/>
      <c r="U89" s="173" t="s">
        <v>11</v>
      </c>
      <c r="V89" s="456" t="str">
        <f>IF('１報告書'!W95&lt;&gt;"",'１報告書'!W95,"")</f>
        <v/>
      </c>
      <c r="W89" s="456"/>
      <c r="X89" s="456"/>
      <c r="Y89" s="456"/>
      <c r="Z89" s="456"/>
      <c r="AA89" s="456"/>
      <c r="AB89" s="181" t="s">
        <v>227</v>
      </c>
      <c r="AC89" s="185"/>
      <c r="AD89" s="181"/>
      <c r="AE89" s="181" t="s">
        <v>230</v>
      </c>
      <c r="AF89" s="477" t="str">
        <f>IF('１報告書'!$AF$95&lt;&gt;"",'１報告書'!$AF$95,"")</f>
        <v/>
      </c>
      <c r="AG89" s="477"/>
      <c r="AH89" s="477"/>
      <c r="AI89" s="477"/>
      <c r="AJ89" s="477"/>
      <c r="AK89" s="477"/>
      <c r="AL89" s="196" t="s">
        <v>130</v>
      </c>
      <c r="AM89" s="181"/>
    </row>
    <row r="90" spans="1:75">
      <c r="A90" s="173"/>
      <c r="B90" s="181"/>
      <c r="C90" s="181"/>
      <c r="D90" s="181"/>
      <c r="E90" s="181"/>
      <c r="F90" s="181"/>
      <c r="G90" s="181"/>
      <c r="H90" s="181"/>
      <c r="I90" s="181"/>
      <c r="J90" s="181"/>
      <c r="K90" s="181"/>
      <c r="L90" s="181"/>
      <c r="M90" s="181"/>
      <c r="N90" s="181"/>
      <c r="O90" s="181"/>
      <c r="P90" s="181"/>
      <c r="Q90" s="181"/>
      <c r="R90" s="181"/>
      <c r="S90" s="181"/>
      <c r="T90" s="181"/>
      <c r="U90" s="181"/>
      <c r="V90" s="181"/>
      <c r="W90" s="173"/>
      <c r="X90" s="173"/>
      <c r="Y90" s="173"/>
      <c r="Z90" s="181"/>
      <c r="AA90" s="181"/>
      <c r="AB90" s="181"/>
      <c r="AC90" s="181"/>
      <c r="AD90" s="181"/>
      <c r="AE90" s="181"/>
      <c r="AF90" s="478"/>
      <c r="AG90" s="478"/>
      <c r="AH90" s="478"/>
      <c r="AI90" s="478"/>
      <c r="AJ90" s="478"/>
      <c r="AK90" s="478"/>
      <c r="AL90" s="175"/>
      <c r="AM90" s="173"/>
    </row>
    <row r="91" spans="1:75">
      <c r="A91" s="173"/>
      <c r="B91" s="181" t="s">
        <v>66</v>
      </c>
      <c r="C91" s="181"/>
      <c r="D91" s="181"/>
      <c r="E91" s="181"/>
      <c r="F91" s="181"/>
      <c r="G91" s="181"/>
      <c r="H91" s="181"/>
      <c r="I91" s="181"/>
      <c r="J91" s="181"/>
      <c r="K91" s="476" t="str">
        <f>IF('１報告書'!$K$97&lt;&gt;"",'１報告書'!$K$97,"")</f>
        <v/>
      </c>
      <c r="L91" s="476"/>
      <c r="M91" s="476"/>
      <c r="N91" s="476"/>
      <c r="O91" s="476"/>
      <c r="P91" s="476"/>
      <c r="Q91" s="476"/>
      <c r="R91" s="476"/>
      <c r="S91" s="476"/>
      <c r="T91" s="476"/>
      <c r="U91" s="476"/>
      <c r="V91" s="476"/>
      <c r="W91" s="476"/>
      <c r="X91" s="476"/>
      <c r="Y91" s="476"/>
      <c r="Z91" s="476"/>
      <c r="AA91" s="476"/>
      <c r="AB91" s="476"/>
      <c r="AC91" s="476"/>
      <c r="AD91" s="476"/>
      <c r="AE91" s="476"/>
      <c r="AF91" s="476"/>
      <c r="AG91" s="476"/>
      <c r="AH91" s="476"/>
      <c r="AI91" s="476"/>
      <c r="AJ91" s="476"/>
      <c r="AK91" s="476"/>
      <c r="AL91" s="476"/>
      <c r="AM91" s="476"/>
    </row>
    <row r="92" spans="1:75">
      <c r="A92" s="173"/>
      <c r="B92" s="181" t="s">
        <v>104</v>
      </c>
      <c r="C92" s="181"/>
      <c r="D92" s="181"/>
      <c r="E92" s="181"/>
      <c r="F92" s="181"/>
      <c r="G92" s="181"/>
      <c r="H92" s="181"/>
      <c r="I92" s="181"/>
      <c r="J92" s="181"/>
      <c r="K92" s="476" t="str">
        <f>IF('１報告書'!$K$98&lt;&gt;"",'１報告書'!$K$98,"")</f>
        <v/>
      </c>
      <c r="L92" s="476"/>
      <c r="M92" s="476"/>
      <c r="N92" s="476"/>
      <c r="O92" s="476"/>
      <c r="P92" s="476"/>
      <c r="Q92" s="476"/>
      <c r="R92" s="476"/>
      <c r="S92" s="476"/>
      <c r="T92" s="476"/>
      <c r="U92" s="476"/>
      <c r="V92" s="476"/>
      <c r="W92" s="476"/>
      <c r="X92" s="476"/>
      <c r="Y92" s="476"/>
      <c r="Z92" s="476"/>
      <c r="AA92" s="476"/>
      <c r="AB92" s="476"/>
      <c r="AC92" s="476"/>
      <c r="AD92" s="476"/>
      <c r="AE92" s="476"/>
      <c r="AF92" s="476"/>
      <c r="AG92" s="476"/>
      <c r="AH92" s="476"/>
      <c r="AI92" s="476"/>
      <c r="AJ92" s="476"/>
      <c r="AK92" s="476"/>
      <c r="AL92" s="476"/>
      <c r="AM92" s="476"/>
    </row>
    <row r="93" spans="1:75">
      <c r="A93" s="173"/>
      <c r="B93" s="181" t="s">
        <v>29</v>
      </c>
      <c r="C93" s="181"/>
      <c r="D93" s="181"/>
      <c r="E93" s="181"/>
      <c r="F93" s="181"/>
      <c r="G93" s="181"/>
      <c r="H93" s="181"/>
      <c r="I93" s="181"/>
      <c r="J93" s="181"/>
      <c r="K93" s="476" t="str">
        <f>IF('１報告書'!$K$99&lt;&gt;"",'１報告書'!$K$99,"")</f>
        <v/>
      </c>
      <c r="L93" s="476"/>
      <c r="M93" s="476"/>
      <c r="N93" s="476"/>
      <c r="O93" s="476"/>
      <c r="P93" s="476"/>
      <c r="Q93" s="476"/>
      <c r="R93" s="476"/>
      <c r="S93" s="476"/>
      <c r="T93" s="476"/>
      <c r="U93" s="476"/>
      <c r="V93" s="476"/>
      <c r="W93" s="476"/>
      <c r="X93" s="476"/>
      <c r="Y93" s="476"/>
      <c r="Z93" s="476"/>
      <c r="AA93" s="476"/>
      <c r="AB93" s="476"/>
      <c r="AC93" s="476"/>
      <c r="AD93" s="476"/>
      <c r="AE93" s="476"/>
      <c r="AF93" s="476"/>
      <c r="AG93" s="476"/>
      <c r="AH93" s="476"/>
      <c r="AI93" s="476"/>
      <c r="AJ93" s="476"/>
      <c r="AK93" s="476"/>
      <c r="AL93" s="476"/>
      <c r="AM93" s="476"/>
    </row>
    <row r="94" spans="1:75">
      <c r="A94" s="173"/>
      <c r="B94" s="181"/>
      <c r="C94" s="181"/>
      <c r="D94" s="181"/>
      <c r="E94" s="181"/>
      <c r="F94" s="181"/>
      <c r="G94" s="181"/>
      <c r="H94" s="181"/>
      <c r="I94" s="181"/>
      <c r="J94" s="181"/>
      <c r="K94" s="181"/>
      <c r="L94" s="196" t="s">
        <v>11</v>
      </c>
      <c r="M94" s="460" t="str">
        <f>IF('１報告書'!$M$100&lt;&gt;"",'１報告書'!$M$100,"")</f>
        <v/>
      </c>
      <c r="N94" s="460"/>
      <c r="O94" s="460"/>
      <c r="P94" s="185" t="s">
        <v>158</v>
      </c>
      <c r="Q94" s="181"/>
      <c r="R94" s="181"/>
      <c r="S94" s="181"/>
      <c r="T94" s="181"/>
      <c r="U94" s="181"/>
      <c r="V94" s="181"/>
      <c r="W94" s="196" t="s">
        <v>11</v>
      </c>
      <c r="X94" s="460" t="str">
        <f>IF('１報告書'!$Y$100&lt;&gt;"",'１報告書'!$Y$100,"")</f>
        <v/>
      </c>
      <c r="Y94" s="460"/>
      <c r="Z94" s="460"/>
      <c r="AA94" s="460"/>
      <c r="AB94" s="185" t="s">
        <v>137</v>
      </c>
      <c r="AC94" s="181"/>
      <c r="AD94" s="173"/>
      <c r="AE94" s="181"/>
      <c r="AF94" s="181"/>
      <c r="AG94" s="478" t="str">
        <f>IF('１報告書'!$AG$100&lt;&gt;"",'１報告書'!$AG$100,"")</f>
        <v/>
      </c>
      <c r="AH94" s="478"/>
      <c r="AI94" s="478"/>
      <c r="AJ94" s="478"/>
      <c r="AK94" s="478"/>
      <c r="AL94" s="478"/>
      <c r="AM94" s="196" t="s">
        <v>130</v>
      </c>
    </row>
    <row r="95" spans="1:75">
      <c r="A95" s="173"/>
      <c r="B95" s="181" t="s">
        <v>65</v>
      </c>
      <c r="C95" s="181"/>
      <c r="D95" s="181"/>
      <c r="E95" s="181"/>
      <c r="F95" s="181"/>
      <c r="G95" s="181"/>
      <c r="H95" s="181"/>
      <c r="I95" s="181"/>
      <c r="J95" s="181"/>
      <c r="K95" s="476" t="str">
        <f>IF('１報告書'!$K$101&lt;&gt;"",'１報告書'!$K$101,"")</f>
        <v/>
      </c>
      <c r="L95" s="476"/>
      <c r="M95" s="476"/>
      <c r="N95" s="476"/>
      <c r="O95" s="476"/>
      <c r="P95" s="476"/>
      <c r="Q95" s="476"/>
      <c r="R95" s="476"/>
      <c r="S95" s="476"/>
      <c r="T95" s="476"/>
      <c r="U95" s="476"/>
      <c r="V95" s="476"/>
      <c r="W95" s="476"/>
      <c r="X95" s="476"/>
      <c r="Y95" s="476"/>
      <c r="Z95" s="476"/>
      <c r="AA95" s="476"/>
      <c r="AB95" s="476"/>
      <c r="AC95" s="476"/>
      <c r="AD95" s="476"/>
      <c r="AE95" s="476"/>
      <c r="AF95" s="476"/>
      <c r="AG95" s="476"/>
      <c r="AH95" s="476"/>
      <c r="AI95" s="476"/>
      <c r="AJ95" s="476"/>
      <c r="AK95" s="476"/>
      <c r="AL95" s="476"/>
      <c r="AM95" s="476"/>
      <c r="AU95" t="str">
        <f>IF('１報告書'!$K$101&lt;&gt;"",'１報告書'!$K$101,"")</f>
        <v/>
      </c>
    </row>
    <row r="96" spans="1:75">
      <c r="A96" s="173"/>
      <c r="B96" s="181" t="s">
        <v>27</v>
      </c>
      <c r="C96" s="181"/>
      <c r="D96" s="181"/>
      <c r="E96" s="181"/>
      <c r="F96" s="181"/>
      <c r="G96" s="181"/>
      <c r="H96" s="181"/>
      <c r="I96" s="181"/>
      <c r="J96" s="181"/>
      <c r="K96" s="476" t="str">
        <f>IF('１報告書'!$K$102&lt;&gt;"",'１報告書'!$K$102,"")</f>
        <v/>
      </c>
      <c r="L96" s="476"/>
      <c r="M96" s="476"/>
      <c r="N96" s="476"/>
      <c r="O96" s="476"/>
      <c r="P96" s="476"/>
      <c r="Q96" s="476"/>
      <c r="R96" s="476"/>
      <c r="S96" s="476"/>
      <c r="T96" s="476"/>
      <c r="U96" s="476"/>
      <c r="V96" s="476"/>
      <c r="W96" s="476"/>
      <c r="X96" s="476"/>
      <c r="Y96" s="476"/>
      <c r="Z96" s="476"/>
      <c r="AA96" s="476"/>
      <c r="AB96" s="476"/>
      <c r="AC96" s="476"/>
      <c r="AD96" s="476"/>
      <c r="AE96" s="476"/>
      <c r="AF96" s="476"/>
      <c r="AG96" s="476"/>
      <c r="AH96" s="476"/>
      <c r="AI96" s="476"/>
      <c r="AJ96" s="476"/>
      <c r="AK96" s="476"/>
      <c r="AL96" s="476"/>
      <c r="AM96" s="476"/>
      <c r="AU96" s="181"/>
      <c r="AV96" s="181"/>
      <c r="AW96" s="181"/>
      <c r="AX96" s="181"/>
      <c r="AY96" s="181"/>
      <c r="AZ96" s="181"/>
      <c r="BA96" s="181"/>
      <c r="BB96" s="181"/>
      <c r="BC96" s="181"/>
      <c r="BD96" s="181"/>
      <c r="BE96" s="181"/>
      <c r="BF96" s="181"/>
      <c r="BG96" s="181"/>
      <c r="BH96" s="181"/>
      <c r="BI96" s="181"/>
      <c r="BJ96" s="181"/>
      <c r="BK96" s="181"/>
      <c r="BL96" s="181"/>
      <c r="BM96" s="181"/>
      <c r="BN96" s="181"/>
      <c r="BO96" s="181"/>
      <c r="BP96" s="181"/>
      <c r="BQ96" s="181"/>
      <c r="BR96" s="181"/>
      <c r="BS96" s="181"/>
      <c r="BT96" s="181"/>
      <c r="BU96" s="181"/>
      <c r="BV96" s="181"/>
      <c r="BW96" s="181"/>
    </row>
    <row r="97" spans="1:75">
      <c r="A97" s="173"/>
      <c r="B97" s="181" t="s">
        <v>113</v>
      </c>
      <c r="C97" s="181"/>
      <c r="D97" s="181"/>
      <c r="E97" s="181"/>
      <c r="F97" s="181"/>
      <c r="G97" s="181"/>
      <c r="H97" s="181"/>
      <c r="I97" s="181"/>
      <c r="J97" s="181"/>
      <c r="K97" s="476" t="str">
        <f>IF('１報告書'!$K$103&lt;&gt;"",'１報告書'!$K$103,"")</f>
        <v/>
      </c>
      <c r="L97" s="476"/>
      <c r="M97" s="476"/>
      <c r="N97" s="476"/>
      <c r="O97" s="476"/>
      <c r="P97" s="476"/>
      <c r="Q97" s="476"/>
      <c r="R97" s="476"/>
      <c r="S97" s="476"/>
      <c r="T97" s="476"/>
      <c r="U97" s="476"/>
      <c r="V97" s="476"/>
      <c r="W97" s="476"/>
      <c r="X97" s="476"/>
      <c r="Y97" s="476"/>
      <c r="Z97" s="476"/>
      <c r="AA97" s="476"/>
      <c r="AB97" s="476"/>
      <c r="AC97" s="476"/>
      <c r="AD97" s="476"/>
      <c r="AE97" s="476"/>
      <c r="AF97" s="476"/>
      <c r="AG97" s="476"/>
      <c r="AH97" s="476"/>
      <c r="AI97" s="476"/>
      <c r="AJ97" s="476"/>
      <c r="AK97" s="476"/>
      <c r="AL97" s="476"/>
      <c r="AM97" s="476"/>
      <c r="AU97" s="228"/>
      <c r="AV97" s="181"/>
      <c r="AW97" s="181"/>
      <c r="AX97" s="181"/>
      <c r="AY97" s="181"/>
      <c r="AZ97" s="181"/>
      <c r="BA97" s="181"/>
      <c r="BB97" s="181"/>
      <c r="BC97" s="181"/>
      <c r="BD97" s="181"/>
      <c r="BE97" s="181"/>
      <c r="BF97" s="181"/>
      <c r="BG97" s="181"/>
      <c r="BH97" s="181"/>
      <c r="BI97" s="181"/>
      <c r="BJ97" s="181"/>
      <c r="BK97" s="181"/>
      <c r="BL97" s="181"/>
      <c r="BM97" s="181"/>
      <c r="BN97" s="181"/>
      <c r="BO97" s="181"/>
      <c r="BP97" s="181"/>
      <c r="BQ97" s="181"/>
      <c r="BR97" s="181"/>
      <c r="BS97" s="181"/>
      <c r="BT97" s="181"/>
      <c r="BU97" s="181"/>
      <c r="BV97" s="181"/>
      <c r="BW97" s="181"/>
    </row>
    <row r="98" spans="1:75" ht="3" customHeight="1">
      <c r="A98" s="173"/>
      <c r="B98" s="181"/>
      <c r="C98" s="181"/>
      <c r="D98" s="181"/>
      <c r="E98" s="181"/>
      <c r="F98" s="181"/>
      <c r="G98" s="181"/>
      <c r="H98" s="181"/>
      <c r="I98" s="181"/>
      <c r="J98" s="181"/>
      <c r="K98" s="173"/>
      <c r="L98" s="181"/>
      <c r="M98" s="181"/>
      <c r="N98" s="181"/>
      <c r="O98" s="181"/>
      <c r="P98" s="181"/>
      <c r="Q98" s="181"/>
      <c r="R98" s="181"/>
      <c r="S98" s="216"/>
      <c r="T98" s="216"/>
      <c r="U98" s="216"/>
      <c r="V98" s="216"/>
      <c r="W98" s="216"/>
      <c r="X98" s="216"/>
      <c r="Y98" s="216"/>
      <c r="Z98" s="216"/>
      <c r="AA98" s="216"/>
      <c r="AB98" s="216"/>
      <c r="AC98" s="216"/>
      <c r="AD98" s="216"/>
      <c r="AE98" s="216"/>
      <c r="AF98" s="216"/>
      <c r="AG98" s="173"/>
      <c r="AH98" s="173"/>
      <c r="AI98" s="173"/>
      <c r="AJ98" s="173"/>
      <c r="AK98" s="173"/>
      <c r="AL98" s="173"/>
      <c r="AM98" s="173"/>
    </row>
    <row r="99" spans="1:75">
      <c r="A99" s="177" t="s">
        <v>247</v>
      </c>
      <c r="B99" s="177"/>
      <c r="C99" s="177"/>
      <c r="D99" s="177"/>
      <c r="E99" s="177"/>
      <c r="F99" s="177"/>
      <c r="G99" s="177"/>
      <c r="H99" s="177"/>
      <c r="I99" s="177"/>
      <c r="J99" s="177"/>
      <c r="K99" s="177"/>
      <c r="L99" s="177"/>
      <c r="M99" s="177"/>
      <c r="N99" s="177"/>
      <c r="O99" s="177"/>
      <c r="P99" s="177"/>
      <c r="Q99" s="177"/>
      <c r="R99" s="177"/>
      <c r="S99" s="177"/>
      <c r="T99" s="177"/>
      <c r="U99" s="177"/>
      <c r="V99" s="177"/>
      <c r="W99" s="177"/>
      <c r="X99" s="177"/>
      <c r="Y99" s="177"/>
      <c r="Z99" s="177"/>
      <c r="AA99" s="177"/>
      <c r="AB99" s="177"/>
      <c r="AC99" s="177"/>
      <c r="AD99" s="177"/>
      <c r="AE99" s="177"/>
      <c r="AF99" s="177"/>
      <c r="AG99" s="177"/>
      <c r="AH99" s="177"/>
      <c r="AI99" s="177"/>
      <c r="AJ99" s="177"/>
      <c r="AK99" s="177"/>
      <c r="AL99" s="177"/>
      <c r="AM99" s="177"/>
    </row>
    <row r="100" spans="1:75">
      <c r="A100" s="173"/>
      <c r="B100" s="181" t="s">
        <v>249</v>
      </c>
      <c r="C100" s="181"/>
      <c r="D100" s="181"/>
      <c r="E100" s="181"/>
      <c r="F100" s="181"/>
      <c r="G100" s="181"/>
      <c r="H100" s="181"/>
      <c r="I100" s="181"/>
      <c r="J100" s="181"/>
      <c r="K100" s="181"/>
      <c r="L100" s="181"/>
      <c r="M100" s="181"/>
      <c r="N100" s="203" t="str">
        <f>IF('１報告書'!$O$106&lt;&gt;"",'１報告書'!$O$106,"")</f>
        <v/>
      </c>
      <c r="O100" s="214" t="s">
        <v>440</v>
      </c>
      <c r="P100" s="181"/>
      <c r="Q100" s="181"/>
      <c r="R100" s="181"/>
      <c r="S100" s="181"/>
      <c r="T100" s="181"/>
      <c r="U100" s="181"/>
      <c r="V100" s="181"/>
      <c r="W100" s="181"/>
      <c r="X100" s="456" t="str">
        <f>IF('１報告書'!Y106&lt;&gt;"",'１報告書'!Y106,"")</f>
        <v/>
      </c>
      <c r="Y100" s="456"/>
      <c r="Z100" s="181" t="s">
        <v>73</v>
      </c>
      <c r="AA100" s="222"/>
      <c r="AB100" s="203" t="str">
        <f>IF('１報告書'!AC106&lt;&gt;"",'１報告書'!AC106,"")</f>
        <v/>
      </c>
      <c r="AC100" s="214" t="s">
        <v>233</v>
      </c>
      <c r="AD100" s="181"/>
      <c r="AE100" s="181"/>
      <c r="AF100" s="181"/>
      <c r="AG100" s="181"/>
      <c r="AH100" s="181"/>
      <c r="AI100" s="227"/>
      <c r="AJ100" s="181"/>
      <c r="AK100" s="181"/>
      <c r="AL100" s="181"/>
      <c r="AM100" s="181"/>
    </row>
    <row r="101" spans="1:75" ht="2.25" customHeight="1">
      <c r="A101" s="173"/>
      <c r="B101" s="181"/>
      <c r="C101" s="181"/>
      <c r="D101" s="181"/>
      <c r="E101" s="181"/>
      <c r="F101" s="181"/>
      <c r="G101" s="181"/>
      <c r="H101" s="181"/>
      <c r="I101" s="181"/>
      <c r="J101" s="181"/>
      <c r="K101" s="181"/>
      <c r="L101" s="181"/>
      <c r="M101" s="181"/>
      <c r="N101" s="181"/>
      <c r="O101" s="181"/>
      <c r="P101" s="181"/>
      <c r="Q101" s="181"/>
      <c r="R101" s="181"/>
      <c r="S101" s="181"/>
      <c r="T101" s="181"/>
      <c r="U101" s="181"/>
      <c r="V101" s="181"/>
      <c r="W101" s="181"/>
      <c r="X101" s="181"/>
      <c r="Y101" s="181"/>
      <c r="Z101" s="181"/>
      <c r="AA101" s="181"/>
      <c r="AB101" s="181"/>
      <c r="AC101" s="181"/>
      <c r="AD101" s="181"/>
      <c r="AE101" s="181"/>
      <c r="AF101" s="181"/>
      <c r="AG101" s="181"/>
      <c r="AH101" s="181"/>
      <c r="AI101" s="181"/>
      <c r="AJ101" s="181"/>
      <c r="AK101" s="181"/>
      <c r="AL101" s="181"/>
      <c r="AM101" s="181"/>
    </row>
    <row r="102" spans="1:75">
      <c r="A102" s="173"/>
      <c r="B102" s="181"/>
      <c r="C102" s="181"/>
      <c r="D102" s="181"/>
      <c r="M102" s="181"/>
      <c r="N102" s="203" t="str">
        <f>IF('１報告書'!O108&lt;&gt;"",'１報告書'!O108,"")</f>
        <v/>
      </c>
      <c r="O102" s="181" t="s">
        <v>443</v>
      </c>
      <c r="P102" s="181"/>
      <c r="Q102" s="181"/>
      <c r="R102" s="181"/>
      <c r="S102" s="181"/>
      <c r="T102" s="181"/>
      <c r="U102" s="181"/>
      <c r="V102" s="181"/>
      <c r="W102" s="477" t="str">
        <f>IF('１報告書'!Y108&lt;&gt;"",'１報告書'!Y108,"")</f>
        <v/>
      </c>
      <c r="X102" s="477"/>
      <c r="Y102" s="181" t="s">
        <v>73</v>
      </c>
      <c r="Z102" s="222"/>
      <c r="AA102" s="222"/>
      <c r="AB102" s="203" t="str">
        <f>IF('１報告書'!AC108&lt;&gt;"",'１報告書'!AC108,"")</f>
        <v/>
      </c>
      <c r="AC102" s="181" t="s">
        <v>395</v>
      </c>
      <c r="AD102" s="181"/>
      <c r="AE102" s="181"/>
      <c r="AF102" s="456" t="str">
        <f>IF('１報告書'!AG108&lt;&gt;"",'１報告書'!AG108,"")</f>
        <v/>
      </c>
      <c r="AG102" s="456"/>
      <c r="AH102" s="456"/>
      <c r="AI102" s="456"/>
      <c r="AJ102" s="456"/>
      <c r="AK102" s="456"/>
      <c r="AL102" s="456"/>
      <c r="AM102" s="181" t="s">
        <v>242</v>
      </c>
    </row>
    <row r="103" spans="1:75" ht="2.25" customHeight="1">
      <c r="A103" s="173"/>
      <c r="B103" s="181"/>
      <c r="C103" s="181"/>
      <c r="D103" s="181"/>
      <c r="E103" s="181"/>
      <c r="F103" s="181"/>
      <c r="G103" s="181"/>
      <c r="H103" s="181"/>
      <c r="I103" s="181"/>
      <c r="J103" s="181"/>
      <c r="K103" s="181"/>
      <c r="L103" s="181"/>
      <c r="M103" s="181"/>
      <c r="N103" s="181"/>
      <c r="O103" s="181"/>
      <c r="P103" s="181"/>
      <c r="Q103" s="181"/>
      <c r="R103" s="181"/>
      <c r="S103" s="181"/>
      <c r="T103" s="181"/>
      <c r="U103" s="181"/>
      <c r="V103" s="181"/>
      <c r="W103" s="181"/>
      <c r="X103" s="181"/>
      <c r="Y103" s="181"/>
      <c r="Z103" s="181"/>
      <c r="AA103" s="181"/>
      <c r="AB103" s="181"/>
      <c r="AC103" s="181"/>
      <c r="AD103" s="181"/>
      <c r="AE103" s="181"/>
      <c r="AF103" s="181"/>
      <c r="AG103" s="181"/>
      <c r="AH103" s="181"/>
      <c r="AI103" s="181"/>
      <c r="AJ103" s="181"/>
      <c r="AK103" s="181"/>
      <c r="AL103" s="181"/>
      <c r="AM103" s="181"/>
    </row>
    <row r="104" spans="1:75" ht="14.25" customHeight="1">
      <c r="A104" s="173"/>
      <c r="B104" s="181" t="s">
        <v>250</v>
      </c>
      <c r="C104" s="181"/>
      <c r="D104" s="181"/>
      <c r="E104" s="181"/>
      <c r="F104" s="181"/>
      <c r="G104" s="181"/>
      <c r="H104" s="181"/>
      <c r="I104" s="181"/>
      <c r="J104" s="203" t="str">
        <f>IF('１報告書'!$J$110&lt;&gt;"",'１報告書'!$J$110,"")</f>
        <v/>
      </c>
      <c r="K104" s="181" t="s">
        <v>120</v>
      </c>
      <c r="L104" s="181"/>
      <c r="M104" s="181"/>
      <c r="N104" s="181" t="s">
        <v>11</v>
      </c>
      <c r="O104" s="477" t="str">
        <f>IF('１報告書'!$O$110&lt;&gt;"",'１報告書'!$O$110,"")</f>
        <v/>
      </c>
      <c r="P104" s="477"/>
      <c r="Q104" s="477"/>
      <c r="R104" s="181" t="s">
        <v>253</v>
      </c>
      <c r="S104" s="181" t="s">
        <v>109</v>
      </c>
      <c r="T104" s="181"/>
      <c r="U104" s="181"/>
      <c r="Z104" s="203" t="str">
        <f>IF('１報告書'!$Z$110&lt;&gt;"",'１報告書'!$Z$110,"")</f>
        <v/>
      </c>
      <c r="AA104" s="181" t="s">
        <v>255</v>
      </c>
      <c r="AB104" s="181"/>
      <c r="AC104" s="181"/>
      <c r="AD104" s="181"/>
      <c r="AE104" s="181"/>
      <c r="AF104" s="181"/>
      <c r="AG104" s="181" t="s">
        <v>11</v>
      </c>
      <c r="AH104" s="477" t="str">
        <f>IF('１報告書'!$AH$110&lt;&gt;"",'１報告書'!$AH$110,"")</f>
        <v/>
      </c>
      <c r="AI104" s="477"/>
      <c r="AJ104" s="477"/>
      <c r="AK104" s="181" t="s">
        <v>253</v>
      </c>
      <c r="AL104" s="181" t="s">
        <v>109</v>
      </c>
      <c r="AM104" s="181"/>
    </row>
    <row r="105" spans="1:75" ht="2.25" customHeight="1">
      <c r="A105" s="173"/>
      <c r="B105" s="181"/>
      <c r="C105" s="181"/>
      <c r="D105" s="181"/>
      <c r="E105" s="181"/>
      <c r="F105" s="181"/>
      <c r="G105" s="181"/>
      <c r="H105" s="181"/>
      <c r="I105" s="181"/>
      <c r="J105" s="181"/>
      <c r="K105" s="181"/>
      <c r="L105" s="181"/>
      <c r="M105" s="181"/>
      <c r="N105" s="181"/>
      <c r="O105" s="181"/>
      <c r="P105" s="181"/>
      <c r="Q105" s="181"/>
      <c r="R105" s="181"/>
      <c r="S105" s="181"/>
      <c r="T105" s="181"/>
      <c r="U105" s="181"/>
      <c r="V105" s="181"/>
      <c r="W105" s="181"/>
      <c r="X105" s="181"/>
      <c r="Y105" s="181"/>
      <c r="Z105" s="181"/>
      <c r="AA105" s="181"/>
      <c r="AB105" s="181"/>
      <c r="AC105" s="181"/>
      <c r="AD105" s="181"/>
      <c r="AE105" s="181"/>
      <c r="AF105" s="181"/>
      <c r="AG105" s="181"/>
      <c r="AH105" s="181"/>
      <c r="AI105" s="181"/>
      <c r="AJ105" s="181"/>
      <c r="AK105" s="181"/>
      <c r="AL105" s="181"/>
      <c r="AM105" s="181"/>
    </row>
    <row r="106" spans="1:75" ht="14.25" customHeight="1">
      <c r="A106" s="173"/>
      <c r="B106" s="181"/>
      <c r="C106" s="181"/>
      <c r="D106" s="181"/>
      <c r="E106" s="181"/>
      <c r="F106" s="181"/>
      <c r="G106" s="181"/>
      <c r="H106" s="181"/>
      <c r="I106" s="181"/>
      <c r="J106" s="203" t="str">
        <f>IF('１報告書'!$J$112&lt;&gt;"",'１報告書'!$J$112,"")</f>
        <v/>
      </c>
      <c r="K106" s="181" t="s">
        <v>258</v>
      </c>
      <c r="L106" s="181"/>
      <c r="M106" s="181"/>
      <c r="N106" s="181"/>
      <c r="O106" s="181"/>
      <c r="P106" s="181"/>
      <c r="Q106" s="181"/>
      <c r="R106" s="181"/>
      <c r="S106" s="181" t="s">
        <v>11</v>
      </c>
      <c r="T106" s="477" t="str">
        <f>IF('１報告書'!$T$112&lt;&gt;"",'１報告書'!$T$112,"")</f>
        <v/>
      </c>
      <c r="U106" s="477"/>
      <c r="V106" s="477"/>
      <c r="W106" s="181" t="s">
        <v>256</v>
      </c>
      <c r="X106" s="181" t="s">
        <v>109</v>
      </c>
      <c r="Y106" s="181"/>
      <c r="Z106" s="203" t="str">
        <f>IF('１報告書'!$Z$112&lt;&gt;"",'１報告書'!$Z$112,"")</f>
        <v/>
      </c>
      <c r="AA106" s="181" t="s">
        <v>259</v>
      </c>
      <c r="AB106" s="181"/>
      <c r="AC106" s="181"/>
      <c r="AD106" s="181"/>
      <c r="AE106" s="181"/>
      <c r="AG106" s="181" t="s">
        <v>11</v>
      </c>
      <c r="AH106" s="477" t="str">
        <f>IF('１報告書'!$AH$112&lt;&gt;"",'１報告書'!$AH$112,"")</f>
        <v/>
      </c>
      <c r="AI106" s="477"/>
      <c r="AJ106" s="477"/>
      <c r="AK106" s="181" t="s">
        <v>260</v>
      </c>
      <c r="AL106" s="181" t="s">
        <v>109</v>
      </c>
      <c r="AM106" s="181"/>
    </row>
    <row r="107" spans="1:75" ht="2.25" customHeight="1">
      <c r="A107" s="173"/>
      <c r="B107" s="181"/>
      <c r="C107" s="181"/>
      <c r="D107" s="181"/>
      <c r="E107" s="181"/>
      <c r="F107" s="181"/>
      <c r="G107" s="181"/>
      <c r="H107" s="181"/>
      <c r="I107" s="181"/>
      <c r="J107" s="181"/>
      <c r="K107" s="181"/>
      <c r="L107" s="181"/>
      <c r="M107" s="181"/>
      <c r="N107" s="181"/>
      <c r="O107" s="181"/>
      <c r="P107" s="181"/>
      <c r="Q107" s="181"/>
      <c r="R107" s="181"/>
      <c r="S107" s="181"/>
      <c r="T107" s="181"/>
      <c r="U107" s="181"/>
      <c r="V107" s="181"/>
      <c r="W107" s="181"/>
      <c r="X107" s="181"/>
      <c r="Y107" s="181"/>
      <c r="Z107" s="181"/>
      <c r="AA107" s="181"/>
      <c r="AB107" s="181"/>
      <c r="AC107" s="181"/>
      <c r="AD107" s="181"/>
      <c r="AE107" s="181"/>
      <c r="AF107" s="181"/>
      <c r="AG107" s="181"/>
      <c r="AH107" s="181"/>
      <c r="AI107" s="181"/>
      <c r="AJ107" s="181"/>
      <c r="AK107" s="181"/>
      <c r="AL107" s="181"/>
      <c r="AM107" s="181"/>
    </row>
    <row r="108" spans="1:75">
      <c r="A108" s="173"/>
      <c r="B108" s="181"/>
      <c r="C108" s="181"/>
      <c r="D108" s="181"/>
      <c r="E108" s="181"/>
      <c r="F108" s="181"/>
      <c r="G108" s="181"/>
      <c r="H108" s="181"/>
      <c r="I108" s="181"/>
      <c r="J108" s="203" t="str">
        <f>IF('１報告書'!$J$114&lt;&gt;"",'１報告書'!$J$114,"")</f>
        <v/>
      </c>
      <c r="K108" s="181" t="s">
        <v>49</v>
      </c>
      <c r="L108" s="181"/>
      <c r="M108" s="181"/>
      <c r="N108" s="181" t="s">
        <v>11</v>
      </c>
      <c r="O108" s="477" t="str">
        <f>IF('１報告書'!$O$114&lt;&gt;"",'１報告書'!$O$114,"")</f>
        <v/>
      </c>
      <c r="P108" s="477"/>
      <c r="Q108" s="477"/>
      <c r="R108" s="477"/>
      <c r="S108" s="477"/>
      <c r="T108" s="477"/>
      <c r="U108" s="181" t="s">
        <v>260</v>
      </c>
      <c r="V108" s="181" t="s">
        <v>109</v>
      </c>
      <c r="W108" s="181"/>
      <c r="X108" s="181"/>
      <c r="Y108" s="181"/>
      <c r="Z108" s="181"/>
      <c r="AA108" s="181"/>
      <c r="AB108" s="181"/>
      <c r="AC108" s="181"/>
      <c r="AD108" s="181"/>
      <c r="AE108" s="181"/>
      <c r="AF108" s="181"/>
      <c r="AG108" s="181"/>
      <c r="AH108" s="181"/>
      <c r="AI108" s="181"/>
      <c r="AJ108" s="181"/>
      <c r="AK108" s="181"/>
      <c r="AL108" s="181"/>
      <c r="AM108" s="181"/>
    </row>
    <row r="109" spans="1:75" ht="2.25" customHeight="1">
      <c r="A109" s="182"/>
      <c r="B109" s="184"/>
      <c r="C109" s="184"/>
      <c r="D109" s="184"/>
      <c r="E109" s="184"/>
      <c r="F109" s="184"/>
      <c r="G109" s="184"/>
      <c r="H109" s="184"/>
      <c r="I109" s="184"/>
      <c r="J109" s="184"/>
      <c r="K109" s="184"/>
      <c r="L109" s="184"/>
      <c r="M109" s="184"/>
      <c r="N109" s="184"/>
      <c r="O109" s="184"/>
      <c r="P109" s="184"/>
      <c r="Q109" s="184"/>
      <c r="R109" s="184"/>
      <c r="S109" s="184"/>
      <c r="T109" s="184"/>
      <c r="U109" s="184"/>
      <c r="V109" s="184"/>
      <c r="W109" s="184"/>
      <c r="X109" s="184"/>
      <c r="Y109" s="184"/>
      <c r="Z109" s="184"/>
      <c r="AA109" s="184"/>
      <c r="AB109" s="184"/>
      <c r="AC109" s="184"/>
      <c r="AD109" s="184"/>
      <c r="AE109" s="184"/>
      <c r="AF109" s="184"/>
      <c r="AG109" s="184"/>
      <c r="AH109" s="184"/>
      <c r="AI109" s="184"/>
      <c r="AJ109" s="184"/>
      <c r="AK109" s="184"/>
      <c r="AL109" s="184"/>
      <c r="AM109" s="184"/>
    </row>
    <row r="110" spans="1:75">
      <c r="A110" s="173" t="s">
        <v>41</v>
      </c>
      <c r="B110" s="181"/>
      <c r="C110" s="181"/>
      <c r="D110" s="181"/>
      <c r="E110" s="181"/>
      <c r="F110" s="181"/>
      <c r="G110" s="181"/>
      <c r="H110" s="173"/>
      <c r="I110" s="181"/>
      <c r="J110" s="204"/>
      <c r="K110" s="181"/>
      <c r="L110" s="173"/>
      <c r="M110" s="173"/>
      <c r="N110" s="173"/>
      <c r="O110" s="173"/>
      <c r="P110" s="173"/>
      <c r="Q110" s="173"/>
      <c r="R110" s="173"/>
      <c r="S110" s="173"/>
      <c r="T110" s="173"/>
      <c r="U110" s="173"/>
      <c r="V110" s="173"/>
      <c r="W110" s="173"/>
      <c r="X110" s="173"/>
      <c r="Y110" s="173"/>
      <c r="Z110" s="173"/>
      <c r="AA110" s="173"/>
      <c r="AB110" s="173"/>
      <c r="AC110" s="173"/>
      <c r="AD110" s="173"/>
      <c r="AE110" s="173"/>
      <c r="AF110" s="173"/>
      <c r="AG110" s="173"/>
      <c r="AH110" s="173"/>
      <c r="AI110" s="173"/>
      <c r="AJ110" s="173"/>
      <c r="AK110" s="173"/>
      <c r="AL110" s="173"/>
      <c r="AM110" s="173"/>
    </row>
    <row r="111" spans="1:75">
      <c r="A111" s="173"/>
      <c r="B111" s="474" t="str">
        <f>IF('１報告書'!B131&lt;&gt;"",'１報告書'!B131,"")</f>
        <v/>
      </c>
      <c r="C111" s="474"/>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474"/>
      <c r="AE111" s="474"/>
      <c r="AF111" s="474"/>
      <c r="AG111" s="474"/>
      <c r="AH111" s="474"/>
      <c r="AI111" s="474"/>
      <c r="AJ111" s="474"/>
      <c r="AK111" s="474"/>
      <c r="AL111" s="474"/>
      <c r="AM111" s="474"/>
    </row>
    <row r="112" spans="1:75">
      <c r="A112" s="173"/>
      <c r="B112" s="474"/>
      <c r="C112" s="474"/>
      <c r="D112" s="474"/>
      <c r="E112" s="474"/>
      <c r="F112" s="474"/>
      <c r="G112" s="474"/>
      <c r="H112" s="474"/>
      <c r="I112" s="474"/>
      <c r="J112" s="474"/>
      <c r="K112" s="474"/>
      <c r="L112" s="474"/>
      <c r="M112" s="474"/>
      <c r="N112" s="474"/>
      <c r="O112" s="474"/>
      <c r="P112" s="474"/>
      <c r="Q112" s="474"/>
      <c r="R112" s="474"/>
      <c r="S112" s="474"/>
      <c r="T112" s="474"/>
      <c r="U112" s="474"/>
      <c r="V112" s="474"/>
      <c r="W112" s="474"/>
      <c r="X112" s="474"/>
      <c r="Y112" s="474"/>
      <c r="Z112" s="474"/>
      <c r="AA112" s="474"/>
      <c r="AB112" s="474"/>
      <c r="AC112" s="474"/>
      <c r="AD112" s="474"/>
      <c r="AE112" s="474"/>
      <c r="AF112" s="474"/>
      <c r="AG112" s="474"/>
      <c r="AH112" s="474"/>
      <c r="AI112" s="474"/>
      <c r="AJ112" s="474"/>
      <c r="AK112" s="474"/>
      <c r="AL112" s="474"/>
      <c r="AM112" s="474"/>
    </row>
    <row r="113" spans="1:39">
      <c r="A113" s="173"/>
      <c r="B113" s="474"/>
      <c r="C113" s="474"/>
      <c r="D113" s="474"/>
      <c r="E113" s="474"/>
      <c r="F113" s="474"/>
      <c r="G113" s="474"/>
      <c r="H113" s="474"/>
      <c r="I113" s="474"/>
      <c r="J113" s="474"/>
      <c r="K113" s="474"/>
      <c r="L113" s="474"/>
      <c r="M113" s="474"/>
      <c r="N113" s="474"/>
      <c r="O113" s="474"/>
      <c r="P113" s="474"/>
      <c r="Q113" s="474"/>
      <c r="R113" s="474"/>
      <c r="S113" s="474"/>
      <c r="T113" s="474"/>
      <c r="U113" s="474"/>
      <c r="V113" s="474"/>
      <c r="W113" s="474"/>
      <c r="X113" s="474"/>
      <c r="Y113" s="474"/>
      <c r="Z113" s="474"/>
      <c r="AA113" s="474"/>
      <c r="AB113" s="474"/>
      <c r="AC113" s="474"/>
      <c r="AD113" s="474"/>
      <c r="AE113" s="474"/>
      <c r="AF113" s="474"/>
      <c r="AG113" s="474"/>
      <c r="AH113" s="474"/>
      <c r="AI113" s="474"/>
      <c r="AJ113" s="474"/>
      <c r="AK113" s="474"/>
      <c r="AL113" s="474"/>
      <c r="AM113" s="474"/>
    </row>
    <row r="114" spans="1:39">
      <c r="A114" s="173"/>
      <c r="B114" s="475"/>
      <c r="C114" s="475"/>
      <c r="D114" s="475"/>
      <c r="E114" s="475"/>
      <c r="F114" s="475"/>
      <c r="G114" s="475"/>
      <c r="H114" s="475"/>
      <c r="I114" s="475"/>
      <c r="J114" s="475"/>
      <c r="K114" s="475"/>
      <c r="L114" s="475"/>
      <c r="M114" s="475"/>
      <c r="N114" s="475"/>
      <c r="O114" s="475"/>
      <c r="P114" s="475"/>
      <c r="Q114" s="475"/>
      <c r="R114" s="475"/>
      <c r="S114" s="475"/>
      <c r="T114" s="475"/>
      <c r="U114" s="475"/>
      <c r="V114" s="475"/>
      <c r="W114" s="475"/>
      <c r="X114" s="475"/>
      <c r="Y114" s="475"/>
      <c r="Z114" s="475"/>
      <c r="AA114" s="475"/>
      <c r="AB114" s="475"/>
      <c r="AC114" s="475"/>
      <c r="AD114" s="475"/>
      <c r="AE114" s="475"/>
      <c r="AF114" s="475"/>
      <c r="AG114" s="475"/>
      <c r="AH114" s="475"/>
      <c r="AI114" s="475"/>
      <c r="AJ114" s="475"/>
      <c r="AK114" s="475"/>
      <c r="AL114" s="475"/>
      <c r="AM114" s="475"/>
    </row>
    <row r="115" spans="1:39">
      <c r="A115" s="177"/>
      <c r="B115" s="183"/>
      <c r="C115" s="183"/>
      <c r="D115" s="183"/>
      <c r="E115" s="183"/>
      <c r="F115" s="183"/>
      <c r="G115" s="183"/>
      <c r="H115" s="183"/>
      <c r="I115" s="183"/>
      <c r="J115" s="183"/>
      <c r="K115" s="183"/>
      <c r="L115" s="183"/>
      <c r="M115" s="183"/>
      <c r="N115" s="183"/>
      <c r="O115" s="183"/>
      <c r="P115" s="183"/>
      <c r="Q115" s="183"/>
      <c r="R115" s="183"/>
      <c r="S115" s="183"/>
      <c r="T115" s="183"/>
      <c r="U115" s="183"/>
      <c r="V115" s="183"/>
      <c r="W115" s="183"/>
      <c r="X115" s="183"/>
      <c r="Y115" s="183"/>
      <c r="Z115" s="183"/>
      <c r="AA115" s="183"/>
      <c r="AB115" s="183"/>
      <c r="AC115" s="183"/>
      <c r="AD115" s="183"/>
      <c r="AE115" s="183"/>
      <c r="AF115" s="183"/>
      <c r="AG115" s="183"/>
      <c r="AH115" s="183"/>
      <c r="AI115" s="183"/>
      <c r="AJ115" s="183"/>
      <c r="AK115" s="183"/>
      <c r="AL115" s="183"/>
      <c r="AM115" s="183"/>
    </row>
    <row r="116" spans="1:39">
      <c r="A116" s="173" t="s">
        <v>90</v>
      </c>
      <c r="B116" s="181"/>
      <c r="C116" s="181"/>
      <c r="D116" s="181"/>
      <c r="E116" s="181"/>
      <c r="F116" s="181"/>
      <c r="G116" s="181"/>
      <c r="H116" s="181"/>
      <c r="I116" s="181"/>
      <c r="J116" s="204"/>
      <c r="K116" s="181"/>
      <c r="L116" s="173"/>
      <c r="M116" s="173"/>
      <c r="N116" s="173"/>
      <c r="O116" s="173"/>
      <c r="P116" s="173"/>
      <c r="Q116" s="173"/>
      <c r="R116" s="173"/>
      <c r="S116" s="173"/>
      <c r="T116" s="173"/>
      <c r="U116" s="173"/>
      <c r="V116" s="173"/>
      <c r="W116" s="173"/>
      <c r="X116" s="173"/>
      <c r="Y116" s="173"/>
      <c r="Z116" s="173"/>
      <c r="AA116" s="173"/>
      <c r="AB116" s="173"/>
      <c r="AC116" s="173"/>
      <c r="AD116" s="173"/>
      <c r="AE116" s="173"/>
      <c r="AF116" s="173"/>
      <c r="AG116" s="173"/>
      <c r="AH116" s="173"/>
      <c r="AI116" s="173"/>
      <c r="AJ116" s="173"/>
      <c r="AK116" s="173"/>
      <c r="AL116" s="173"/>
      <c r="AM116" s="173"/>
    </row>
    <row r="117" spans="1:39">
      <c r="A117" s="450" t="s">
        <v>313</v>
      </c>
      <c r="B117" s="450"/>
      <c r="C117" s="450"/>
      <c r="D117" s="450"/>
      <c r="E117" s="450"/>
      <c r="F117" s="450"/>
      <c r="G117" s="450"/>
      <c r="H117" s="450"/>
      <c r="I117" s="450"/>
      <c r="J117" s="450"/>
      <c r="K117" s="450"/>
      <c r="L117" s="450"/>
      <c r="M117" s="450"/>
      <c r="N117" s="450"/>
      <c r="O117" s="450"/>
      <c r="P117" s="450"/>
      <c r="Q117" s="450"/>
      <c r="R117" s="450"/>
      <c r="S117" s="450"/>
      <c r="T117" s="450"/>
      <c r="U117" s="450"/>
      <c r="V117" s="450"/>
      <c r="W117" s="450"/>
      <c r="X117" s="450"/>
      <c r="Y117" s="450"/>
      <c r="Z117" s="450"/>
      <c r="AA117" s="450"/>
      <c r="AB117" s="450"/>
      <c r="AC117" s="450"/>
      <c r="AD117" s="450"/>
      <c r="AE117" s="450"/>
      <c r="AF117" s="450"/>
      <c r="AG117" s="450"/>
      <c r="AH117" s="450"/>
      <c r="AI117" s="450"/>
      <c r="AJ117" s="450"/>
      <c r="AK117" s="450"/>
      <c r="AL117" s="450"/>
      <c r="AM117" s="450"/>
    </row>
    <row r="118" spans="1:39">
      <c r="A118" s="450" t="s">
        <v>312</v>
      </c>
      <c r="B118" s="450"/>
      <c r="C118" s="450"/>
      <c r="D118" s="450"/>
      <c r="E118" s="450"/>
      <c r="F118" s="450"/>
      <c r="G118" s="450"/>
      <c r="H118" s="450"/>
      <c r="I118" s="450"/>
      <c r="J118" s="450"/>
      <c r="K118" s="450"/>
      <c r="L118" s="450"/>
      <c r="M118" s="450"/>
      <c r="N118" s="450"/>
      <c r="O118" s="450"/>
      <c r="P118" s="450"/>
      <c r="Q118" s="450"/>
      <c r="R118" s="450"/>
      <c r="S118" s="450"/>
      <c r="T118" s="450"/>
      <c r="U118" s="450"/>
      <c r="V118" s="450"/>
      <c r="W118" s="450"/>
      <c r="X118" s="450"/>
      <c r="Y118" s="450"/>
      <c r="Z118" s="450"/>
      <c r="AA118" s="450"/>
      <c r="AB118" s="450"/>
      <c r="AC118" s="450"/>
      <c r="AD118" s="450"/>
      <c r="AE118" s="450"/>
      <c r="AF118" s="450"/>
      <c r="AG118" s="450"/>
      <c r="AH118" s="450"/>
      <c r="AI118" s="450"/>
      <c r="AJ118" s="450"/>
      <c r="AK118" s="450"/>
      <c r="AL118" s="450"/>
      <c r="AM118" s="450"/>
    </row>
    <row r="119" spans="1:39">
      <c r="A119" s="173"/>
      <c r="B119" s="181"/>
      <c r="C119" s="181"/>
      <c r="D119" s="181"/>
      <c r="E119" s="181"/>
      <c r="F119" s="181"/>
      <c r="G119" s="181"/>
      <c r="H119" s="181"/>
      <c r="I119" s="181"/>
      <c r="J119" s="181"/>
      <c r="K119" s="181"/>
      <c r="L119" s="181"/>
      <c r="M119" s="181"/>
      <c r="N119" s="181"/>
      <c r="O119" s="181"/>
      <c r="P119" s="181"/>
      <c r="Q119" s="181"/>
      <c r="R119" s="181"/>
      <c r="S119" s="181"/>
      <c r="T119" s="181"/>
      <c r="U119" s="181"/>
      <c r="V119" s="181"/>
      <c r="W119" s="181"/>
      <c r="X119" s="181"/>
      <c r="Y119" s="181"/>
      <c r="Z119" s="181"/>
      <c r="AA119" s="181"/>
      <c r="AB119" s="181"/>
      <c r="AC119" s="181"/>
      <c r="AD119" s="181"/>
      <c r="AE119" s="181"/>
      <c r="AF119" s="181"/>
      <c r="AG119" s="181"/>
      <c r="AH119" s="181"/>
      <c r="AI119" s="181"/>
      <c r="AJ119" s="181"/>
      <c r="AK119" s="181"/>
      <c r="AL119" s="181"/>
      <c r="AM119" s="181"/>
    </row>
    <row r="120" spans="1:39">
      <c r="A120" s="173"/>
      <c r="B120" s="181"/>
      <c r="C120" s="181"/>
      <c r="D120" s="181"/>
      <c r="E120" s="181"/>
      <c r="F120" s="181"/>
      <c r="G120" s="181"/>
      <c r="H120" s="181"/>
      <c r="I120" s="181"/>
      <c r="J120" s="181"/>
      <c r="K120" s="181"/>
      <c r="L120" s="181"/>
      <c r="M120" s="181"/>
      <c r="N120" s="181"/>
      <c r="O120" s="181"/>
      <c r="P120" s="181"/>
      <c r="Q120" s="181"/>
      <c r="R120" s="181"/>
      <c r="S120" s="181"/>
      <c r="T120" s="181"/>
      <c r="U120" s="181"/>
      <c r="V120" s="181"/>
      <c r="W120" s="181"/>
      <c r="X120" s="181"/>
      <c r="Y120" s="181"/>
      <c r="Z120" s="181"/>
      <c r="AA120" s="181"/>
      <c r="AB120" s="181"/>
      <c r="AC120" s="181"/>
      <c r="AD120" s="181"/>
      <c r="AE120" s="181"/>
      <c r="AF120" s="181"/>
      <c r="AG120" s="181"/>
      <c r="AH120" s="181"/>
      <c r="AI120" s="181"/>
      <c r="AJ120" s="181"/>
      <c r="AK120" s="181"/>
      <c r="AL120" s="181"/>
      <c r="AM120" s="181"/>
    </row>
    <row r="121" spans="1:39">
      <c r="A121" s="179"/>
      <c r="B121" s="178"/>
      <c r="C121" s="178"/>
      <c r="D121" s="178"/>
      <c r="E121" s="178"/>
      <c r="F121" s="178"/>
      <c r="G121" s="178"/>
      <c r="H121" s="178"/>
      <c r="I121" s="178"/>
      <c r="J121" s="178"/>
      <c r="K121" s="178"/>
      <c r="L121" s="178"/>
      <c r="M121" s="178"/>
      <c r="N121" s="178"/>
      <c r="O121" s="178"/>
      <c r="P121" s="178"/>
      <c r="Q121" s="178"/>
      <c r="R121" s="178"/>
      <c r="S121" s="178"/>
      <c r="T121" s="178"/>
      <c r="U121" s="178"/>
      <c r="V121" s="178"/>
      <c r="W121" s="178"/>
      <c r="X121" s="178"/>
      <c r="Y121" s="178"/>
      <c r="Z121" s="178"/>
      <c r="AA121" s="178"/>
      <c r="AB121" s="178"/>
      <c r="AC121" s="178"/>
      <c r="AD121" s="178"/>
      <c r="AE121" s="178"/>
      <c r="AF121" s="178"/>
      <c r="AG121" s="178"/>
      <c r="AH121" s="178"/>
      <c r="AI121" s="178"/>
      <c r="AJ121" s="178"/>
      <c r="AK121" s="178"/>
      <c r="AL121" s="178"/>
      <c r="AM121" s="178"/>
    </row>
    <row r="122" spans="1:39">
      <c r="A122" s="179"/>
      <c r="B122" s="179"/>
      <c r="C122" s="179"/>
      <c r="D122" s="179"/>
      <c r="E122" s="179"/>
      <c r="F122" s="179"/>
      <c r="G122" s="179"/>
      <c r="H122" s="179"/>
      <c r="I122" s="179"/>
      <c r="J122" s="179"/>
      <c r="K122" s="179"/>
      <c r="L122" s="179"/>
      <c r="M122" s="179"/>
      <c r="N122" s="179"/>
      <c r="O122" s="179"/>
      <c r="P122" s="179"/>
      <c r="Q122" s="179"/>
      <c r="R122" s="179"/>
      <c r="S122" s="179"/>
      <c r="T122" s="179"/>
      <c r="U122" s="179"/>
      <c r="V122" s="179"/>
      <c r="W122" s="179"/>
      <c r="X122" s="179"/>
      <c r="Y122" s="179"/>
      <c r="Z122" s="179"/>
      <c r="AA122" s="179"/>
      <c r="AB122" s="179"/>
      <c r="AC122" s="179"/>
      <c r="AD122" s="179"/>
      <c r="AE122" s="179"/>
      <c r="AF122" s="179"/>
    </row>
    <row r="123" spans="1:39">
      <c r="A123" s="179"/>
      <c r="B123" s="190"/>
      <c r="C123" s="190"/>
      <c r="D123" s="190"/>
      <c r="E123" s="190"/>
      <c r="F123" s="190"/>
      <c r="G123" s="190"/>
      <c r="H123" s="190"/>
      <c r="I123" s="190"/>
      <c r="J123" s="190"/>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row>
    <row r="127" spans="1:39">
      <c r="A127" s="179"/>
      <c r="B127" s="179"/>
      <c r="C127" s="179"/>
      <c r="D127" s="179"/>
      <c r="E127" s="179"/>
      <c r="F127" s="179"/>
      <c r="G127" s="179"/>
      <c r="H127" s="179"/>
      <c r="I127" s="179"/>
      <c r="J127" s="179"/>
      <c r="K127" s="179"/>
      <c r="L127" s="179"/>
      <c r="M127" s="179"/>
      <c r="N127" s="179"/>
      <c r="O127" s="179"/>
      <c r="P127" s="179"/>
      <c r="Q127" s="179"/>
      <c r="R127" s="179"/>
      <c r="S127" s="179"/>
      <c r="T127" s="179"/>
      <c r="U127" s="179"/>
      <c r="V127" s="179"/>
      <c r="W127" s="179"/>
      <c r="X127" s="179"/>
      <c r="Y127" s="179"/>
      <c r="Z127" s="179"/>
      <c r="AA127" s="179"/>
      <c r="AB127" s="179"/>
      <c r="AC127" s="179"/>
      <c r="AD127" s="179"/>
      <c r="AE127" s="179"/>
      <c r="AF127" s="179"/>
    </row>
    <row r="128" spans="1:39" ht="56.25" customHeight="1">
      <c r="A128" s="179"/>
      <c r="B128" s="191"/>
      <c r="C128" s="195"/>
      <c r="D128" s="195"/>
      <c r="E128" s="195"/>
      <c r="F128" s="195"/>
      <c r="G128" s="195"/>
      <c r="H128" s="195"/>
      <c r="I128" s="195"/>
      <c r="J128" s="195"/>
      <c r="K128" s="195"/>
      <c r="L128" s="195"/>
      <c r="M128" s="195"/>
      <c r="N128" s="195"/>
      <c r="O128" s="195"/>
      <c r="P128" s="195"/>
      <c r="Q128" s="195"/>
      <c r="R128" s="195"/>
      <c r="S128" s="195"/>
      <c r="T128" s="195"/>
      <c r="U128" s="195"/>
      <c r="V128" s="195"/>
      <c r="W128" s="195"/>
      <c r="X128" s="195"/>
      <c r="Y128" s="195"/>
      <c r="Z128" s="195"/>
      <c r="AA128" s="195"/>
      <c r="AB128" s="195"/>
      <c r="AC128" s="195"/>
      <c r="AD128" s="195"/>
      <c r="AE128" s="195"/>
      <c r="AF128" s="195"/>
      <c r="AG128" s="195"/>
      <c r="AH128" s="195"/>
      <c r="AI128" s="195"/>
      <c r="AJ128" s="195"/>
      <c r="AK128" s="195"/>
      <c r="AL128" s="195"/>
      <c r="AM128" s="195"/>
    </row>
    <row r="129" spans="1:32">
      <c r="A129" s="179"/>
      <c r="B129" s="179"/>
      <c r="C129" s="179"/>
      <c r="D129" s="179"/>
      <c r="E129" s="179"/>
      <c r="F129" s="179"/>
      <c r="G129" s="179"/>
      <c r="H129" s="179"/>
      <c r="I129" s="179"/>
      <c r="J129" s="179"/>
      <c r="K129" s="179"/>
      <c r="L129" s="179"/>
      <c r="M129" s="179"/>
      <c r="N129" s="179"/>
      <c r="O129" s="179"/>
      <c r="P129" s="179"/>
      <c r="Q129" s="179"/>
      <c r="R129" s="179"/>
      <c r="S129" s="179"/>
      <c r="T129" s="179"/>
      <c r="U129" s="179"/>
      <c r="V129" s="179"/>
      <c r="W129" s="179"/>
      <c r="X129" s="179"/>
      <c r="Y129" s="179"/>
      <c r="Z129" s="179"/>
      <c r="AA129" s="179"/>
      <c r="AB129" s="179"/>
      <c r="AC129" s="179"/>
      <c r="AD129" s="179"/>
      <c r="AE129" s="179"/>
      <c r="AF129" s="179"/>
    </row>
    <row r="130" spans="1:32">
      <c r="A130" s="179"/>
      <c r="B130" s="179"/>
      <c r="C130" s="179"/>
      <c r="D130" s="179"/>
      <c r="E130" s="179"/>
      <c r="F130" s="179"/>
      <c r="G130" s="179"/>
      <c r="H130" s="179"/>
      <c r="I130" s="179"/>
      <c r="J130" s="179"/>
      <c r="K130" s="179"/>
      <c r="L130" s="179"/>
      <c r="M130" s="179"/>
      <c r="N130" s="179"/>
      <c r="O130" s="179"/>
      <c r="P130" s="179"/>
      <c r="Q130" s="179"/>
      <c r="R130" s="179"/>
      <c r="S130" s="179"/>
      <c r="T130" s="179"/>
      <c r="U130" s="179"/>
      <c r="V130" s="179"/>
      <c r="W130" s="179"/>
      <c r="X130" s="179"/>
      <c r="Y130" s="179"/>
      <c r="Z130" s="179"/>
      <c r="AA130" s="179"/>
      <c r="AB130" s="179"/>
      <c r="AC130" s="179"/>
      <c r="AD130" s="179"/>
      <c r="AE130" s="179"/>
      <c r="AF130" s="179"/>
    </row>
    <row r="131" spans="1:32">
      <c r="A131" s="179"/>
      <c r="B131" s="179"/>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row>
    <row r="132" spans="1:32">
      <c r="A132" s="179"/>
      <c r="B132" s="179"/>
      <c r="C132" s="179"/>
      <c r="D132" s="179"/>
      <c r="E132" s="179"/>
      <c r="F132" s="179"/>
      <c r="G132" s="179"/>
      <c r="H132" s="179"/>
      <c r="I132" s="179"/>
      <c r="J132" s="179"/>
      <c r="K132" s="179"/>
      <c r="L132" s="179"/>
      <c r="M132" s="179"/>
      <c r="N132" s="179"/>
      <c r="O132" s="179"/>
      <c r="P132" s="179"/>
      <c r="Q132" s="179"/>
      <c r="R132" s="179"/>
      <c r="S132" s="179"/>
      <c r="T132" s="179"/>
      <c r="U132" s="179"/>
      <c r="V132" s="179"/>
      <c r="W132" s="179"/>
      <c r="X132" s="179"/>
      <c r="Y132" s="179"/>
      <c r="Z132" s="179"/>
      <c r="AA132" s="179"/>
      <c r="AB132" s="179"/>
      <c r="AC132" s="179"/>
      <c r="AD132" s="179"/>
      <c r="AE132" s="179"/>
      <c r="AF132" s="179"/>
    </row>
    <row r="133" spans="1:32">
      <c r="A133" s="179"/>
      <c r="B133" s="179"/>
      <c r="C133" s="179"/>
      <c r="D133" s="179"/>
      <c r="E133" s="179"/>
      <c r="F133" s="179"/>
      <c r="G133" s="179"/>
      <c r="H133" s="179"/>
      <c r="I133" s="179"/>
      <c r="J133" s="179"/>
      <c r="K133" s="179"/>
      <c r="L133" s="179"/>
      <c r="M133" s="179"/>
      <c r="N133" s="179"/>
      <c r="O133" s="179"/>
      <c r="P133" s="179"/>
      <c r="Q133" s="179"/>
      <c r="R133" s="179"/>
      <c r="S133" s="179"/>
      <c r="T133" s="179"/>
      <c r="U133" s="179"/>
      <c r="V133" s="179"/>
      <c r="W133" s="179"/>
      <c r="X133" s="179"/>
      <c r="Y133" s="179"/>
      <c r="Z133" s="179"/>
      <c r="AA133" s="179"/>
      <c r="AB133" s="179"/>
      <c r="AC133" s="179"/>
      <c r="AD133" s="179"/>
      <c r="AE133" s="179"/>
      <c r="AF133" s="179"/>
    </row>
    <row r="134" spans="1:32">
      <c r="A134" s="179"/>
      <c r="B134" s="179"/>
      <c r="C134" s="179"/>
      <c r="D134" s="179"/>
      <c r="E134" s="179"/>
      <c r="F134" s="179"/>
      <c r="G134" s="179"/>
      <c r="H134" s="179"/>
      <c r="I134" s="179"/>
      <c r="J134" s="179"/>
      <c r="K134" s="179"/>
      <c r="L134" s="179"/>
      <c r="M134" s="179"/>
      <c r="N134" s="179"/>
      <c r="O134" s="179"/>
      <c r="P134" s="179"/>
      <c r="Q134" s="179"/>
      <c r="R134" s="179"/>
      <c r="S134" s="179"/>
      <c r="T134" s="179"/>
      <c r="U134" s="179"/>
      <c r="V134" s="179"/>
      <c r="W134" s="179"/>
      <c r="X134" s="179"/>
      <c r="Y134" s="179"/>
      <c r="Z134" s="179"/>
      <c r="AA134" s="179"/>
      <c r="AB134" s="179"/>
      <c r="AC134" s="179"/>
      <c r="AD134" s="179"/>
      <c r="AE134" s="179"/>
      <c r="AF134" s="179"/>
    </row>
    <row r="135" spans="1:32">
      <c r="A135" s="179"/>
      <c r="B135" s="179"/>
      <c r="C135" s="179"/>
      <c r="D135" s="179"/>
      <c r="E135" s="179"/>
      <c r="F135" s="179"/>
      <c r="G135" s="179"/>
      <c r="H135" s="179"/>
      <c r="I135" s="179"/>
      <c r="J135" s="179"/>
      <c r="K135" s="179"/>
      <c r="L135" s="179"/>
      <c r="M135" s="179"/>
      <c r="N135" s="179"/>
      <c r="O135" s="179"/>
      <c r="P135" s="179"/>
      <c r="Q135" s="179"/>
      <c r="R135" s="179"/>
      <c r="S135" s="179"/>
      <c r="T135" s="179"/>
      <c r="U135" s="179"/>
      <c r="V135" s="179"/>
      <c r="W135" s="179"/>
      <c r="X135" s="179"/>
      <c r="Y135" s="179"/>
      <c r="Z135" s="179"/>
      <c r="AA135" s="179"/>
      <c r="AB135" s="179"/>
      <c r="AC135" s="179"/>
      <c r="AD135" s="179"/>
      <c r="AE135" s="179"/>
      <c r="AF135" s="179"/>
    </row>
    <row r="136" spans="1:32">
      <c r="A136" s="179"/>
      <c r="B136" s="179"/>
      <c r="C136" s="179"/>
      <c r="D136" s="179"/>
      <c r="E136" s="179"/>
      <c r="F136" s="179"/>
      <c r="G136" s="179"/>
      <c r="H136" s="179"/>
      <c r="I136" s="179"/>
      <c r="J136" s="179"/>
      <c r="K136" s="179"/>
      <c r="L136" s="179"/>
      <c r="M136" s="179"/>
      <c r="N136" s="179"/>
      <c r="O136" s="179"/>
      <c r="P136" s="179"/>
      <c r="Q136" s="179"/>
      <c r="R136" s="179"/>
      <c r="S136" s="179"/>
      <c r="T136" s="179"/>
      <c r="U136" s="179"/>
      <c r="V136" s="179"/>
      <c r="W136" s="179"/>
      <c r="X136" s="179"/>
      <c r="Y136" s="179"/>
      <c r="Z136" s="179"/>
      <c r="AA136" s="179"/>
      <c r="AB136" s="179"/>
      <c r="AC136" s="179"/>
      <c r="AD136" s="179"/>
      <c r="AE136" s="179"/>
      <c r="AF136" s="179"/>
    </row>
    <row r="137" spans="1:32">
      <c r="A137" s="179"/>
      <c r="B137" s="179"/>
      <c r="C137" s="179"/>
      <c r="D137" s="179"/>
      <c r="E137" s="179"/>
      <c r="F137" s="179"/>
      <c r="G137" s="179"/>
      <c r="H137" s="179"/>
      <c r="I137" s="179"/>
      <c r="J137" s="179"/>
      <c r="K137" s="179"/>
      <c r="L137" s="179"/>
      <c r="M137" s="179"/>
      <c r="N137" s="179"/>
      <c r="O137" s="179"/>
      <c r="P137" s="179"/>
      <c r="Q137" s="179"/>
      <c r="R137" s="179"/>
      <c r="S137" s="179"/>
      <c r="T137" s="179"/>
      <c r="U137" s="179"/>
      <c r="V137" s="179"/>
      <c r="W137" s="179"/>
      <c r="X137" s="179"/>
      <c r="Y137" s="179"/>
      <c r="Z137" s="179"/>
      <c r="AA137" s="179"/>
      <c r="AB137" s="179"/>
      <c r="AC137" s="179"/>
      <c r="AD137" s="179"/>
      <c r="AE137" s="179"/>
      <c r="AF137" s="179"/>
    </row>
    <row r="138" spans="1:32">
      <c r="A138" s="179"/>
      <c r="B138" s="179"/>
      <c r="C138" s="179"/>
      <c r="D138" s="179"/>
      <c r="E138" s="179"/>
      <c r="F138" s="179"/>
      <c r="G138" s="179"/>
      <c r="H138" s="179"/>
      <c r="I138" s="179"/>
      <c r="J138" s="179"/>
      <c r="K138" s="179"/>
      <c r="L138" s="179"/>
      <c r="M138" s="179"/>
      <c r="N138" s="179"/>
      <c r="O138" s="179"/>
      <c r="P138" s="179"/>
      <c r="Q138" s="179"/>
      <c r="R138" s="179"/>
      <c r="S138" s="179"/>
      <c r="T138" s="179"/>
      <c r="U138" s="179"/>
      <c r="V138" s="179"/>
      <c r="W138" s="179"/>
      <c r="X138" s="179"/>
      <c r="Y138" s="179"/>
      <c r="Z138" s="179"/>
      <c r="AA138" s="179"/>
      <c r="AB138" s="179"/>
      <c r="AC138" s="179"/>
      <c r="AD138" s="179"/>
      <c r="AE138" s="179"/>
      <c r="AF138" s="179"/>
    </row>
    <row r="139" spans="1:32">
      <c r="A139" s="179"/>
      <c r="B139" s="179"/>
      <c r="C139" s="179"/>
      <c r="D139" s="179"/>
      <c r="E139" s="179"/>
      <c r="F139" s="179"/>
      <c r="G139" s="179"/>
      <c r="H139" s="179"/>
      <c r="I139" s="179"/>
      <c r="J139" s="179"/>
      <c r="K139" s="179"/>
      <c r="L139" s="179"/>
      <c r="M139" s="179"/>
      <c r="N139" s="179"/>
      <c r="O139" s="179"/>
      <c r="P139" s="179"/>
      <c r="Q139" s="179"/>
      <c r="R139" s="179"/>
      <c r="S139" s="179"/>
      <c r="T139" s="179"/>
      <c r="U139" s="179"/>
      <c r="V139" s="179"/>
      <c r="W139" s="179"/>
      <c r="X139" s="179"/>
      <c r="Y139" s="179"/>
      <c r="Z139" s="179"/>
      <c r="AA139" s="179"/>
      <c r="AB139" s="179"/>
      <c r="AC139" s="179"/>
      <c r="AD139" s="179"/>
      <c r="AE139" s="179"/>
      <c r="AF139" s="179"/>
    </row>
    <row r="140" spans="1:32">
      <c r="A140" s="179"/>
      <c r="B140" s="179"/>
      <c r="C140" s="179"/>
      <c r="D140" s="179"/>
      <c r="E140" s="179"/>
      <c r="F140" s="179"/>
      <c r="G140" s="179"/>
      <c r="H140" s="179"/>
      <c r="I140" s="179"/>
      <c r="J140" s="179"/>
      <c r="K140" s="179"/>
      <c r="L140" s="179"/>
      <c r="M140" s="179"/>
      <c r="N140" s="179"/>
      <c r="O140" s="179"/>
      <c r="P140" s="179"/>
      <c r="Q140" s="179"/>
      <c r="R140" s="179"/>
      <c r="S140" s="179"/>
      <c r="T140" s="179"/>
      <c r="U140" s="179"/>
      <c r="V140" s="179"/>
      <c r="W140" s="179"/>
      <c r="X140" s="179"/>
      <c r="Y140" s="179"/>
      <c r="Z140" s="179"/>
      <c r="AA140" s="179"/>
      <c r="AB140" s="179"/>
      <c r="AC140" s="179"/>
      <c r="AD140" s="179"/>
      <c r="AE140" s="179"/>
      <c r="AF140" s="179"/>
    </row>
    <row r="141" spans="1:32">
      <c r="A141" s="179"/>
      <c r="B141" s="179"/>
      <c r="C141" s="179"/>
      <c r="D141" s="179"/>
      <c r="E141" s="179"/>
      <c r="F141" s="179"/>
      <c r="G141" s="179"/>
      <c r="H141" s="179"/>
      <c r="I141" s="179"/>
      <c r="J141" s="179"/>
      <c r="K141" s="179"/>
      <c r="L141" s="179"/>
      <c r="M141" s="179"/>
      <c r="N141" s="179"/>
      <c r="O141" s="179"/>
      <c r="P141" s="179"/>
      <c r="Q141" s="179"/>
      <c r="R141" s="179"/>
      <c r="S141" s="179"/>
      <c r="T141" s="179"/>
      <c r="U141" s="179"/>
      <c r="V141" s="179"/>
      <c r="W141" s="179"/>
      <c r="X141" s="179"/>
      <c r="Y141" s="179"/>
      <c r="Z141" s="179"/>
      <c r="AA141" s="179"/>
      <c r="AB141" s="179"/>
      <c r="AC141" s="179"/>
      <c r="AD141" s="179"/>
      <c r="AE141" s="179"/>
      <c r="AF141" s="179"/>
    </row>
    <row r="142" spans="1:32">
      <c r="A142" s="179"/>
      <c r="B142" s="179"/>
      <c r="C142" s="179"/>
      <c r="D142" s="179"/>
      <c r="E142" s="179"/>
      <c r="F142" s="179"/>
      <c r="G142" s="179"/>
      <c r="H142" s="179"/>
      <c r="I142" s="179"/>
      <c r="J142" s="179"/>
      <c r="K142" s="179"/>
      <c r="L142" s="179"/>
      <c r="M142" s="179"/>
      <c r="N142" s="179"/>
      <c r="O142" s="179"/>
      <c r="P142" s="179"/>
      <c r="Q142" s="179"/>
      <c r="R142" s="179"/>
      <c r="S142" s="179"/>
      <c r="T142" s="179"/>
      <c r="U142" s="179"/>
      <c r="V142" s="179"/>
      <c r="W142" s="179"/>
      <c r="X142" s="179"/>
      <c r="Y142" s="179"/>
      <c r="Z142" s="179"/>
      <c r="AA142" s="179"/>
      <c r="AB142" s="179"/>
      <c r="AC142" s="179"/>
      <c r="AD142" s="179"/>
      <c r="AE142" s="179"/>
      <c r="AF142" s="179"/>
    </row>
    <row r="143" spans="1:32">
      <c r="A143" s="179"/>
      <c r="B143" s="179"/>
      <c r="C143" s="179"/>
      <c r="D143" s="179"/>
      <c r="E143" s="179"/>
      <c r="F143" s="179"/>
      <c r="G143" s="179"/>
      <c r="H143" s="179"/>
      <c r="I143" s="179"/>
      <c r="J143" s="179"/>
      <c r="K143" s="179"/>
      <c r="L143" s="179"/>
      <c r="M143" s="179"/>
      <c r="N143" s="179"/>
      <c r="O143" s="179"/>
      <c r="P143" s="179"/>
      <c r="Q143" s="179"/>
      <c r="R143" s="179"/>
      <c r="S143" s="179"/>
      <c r="T143" s="179"/>
      <c r="U143" s="179"/>
      <c r="V143" s="179"/>
      <c r="W143" s="179"/>
      <c r="X143" s="179"/>
      <c r="Y143" s="179"/>
      <c r="Z143" s="179"/>
      <c r="AA143" s="179"/>
      <c r="AB143" s="179"/>
      <c r="AC143" s="179"/>
      <c r="AD143" s="179"/>
      <c r="AE143" s="179"/>
      <c r="AF143" s="179"/>
    </row>
    <row r="144" spans="1:32">
      <c r="A144" s="186"/>
      <c r="B144" s="179"/>
      <c r="C144" s="179"/>
      <c r="D144" s="179"/>
      <c r="E144" s="179"/>
      <c r="F144" s="179"/>
      <c r="G144" s="179"/>
      <c r="H144" s="179"/>
      <c r="I144" s="179"/>
      <c r="J144" s="179"/>
      <c r="K144" s="179"/>
      <c r="L144" s="179"/>
      <c r="M144" s="179"/>
      <c r="N144" s="179"/>
      <c r="O144" s="179"/>
      <c r="P144" s="179"/>
      <c r="Q144" s="179"/>
      <c r="R144" s="179"/>
      <c r="S144" s="179"/>
      <c r="T144" s="179"/>
      <c r="U144" s="179"/>
      <c r="V144" s="179"/>
      <c r="W144" s="179"/>
      <c r="X144" s="179"/>
      <c r="Y144" s="179"/>
      <c r="Z144" s="179"/>
      <c r="AA144" s="179"/>
      <c r="AB144" s="179"/>
      <c r="AC144" s="179"/>
      <c r="AD144" s="179"/>
      <c r="AE144" s="179"/>
      <c r="AF144" s="179"/>
    </row>
    <row r="145" spans="1:32">
      <c r="A145" s="186"/>
      <c r="B145" s="179"/>
      <c r="C145" s="179"/>
      <c r="D145" s="179"/>
      <c r="E145" s="179"/>
      <c r="F145" s="179"/>
      <c r="G145" s="179"/>
      <c r="H145" s="179"/>
      <c r="I145" s="179"/>
      <c r="J145" s="179"/>
      <c r="K145" s="179"/>
      <c r="L145" s="179"/>
      <c r="M145" s="179"/>
      <c r="N145" s="179"/>
      <c r="O145" s="179"/>
      <c r="P145" s="179"/>
      <c r="Q145" s="179"/>
      <c r="R145" s="179"/>
      <c r="S145" s="179"/>
      <c r="T145" s="179"/>
      <c r="U145" s="179"/>
      <c r="V145" s="179"/>
      <c r="W145" s="179"/>
      <c r="X145" s="179"/>
      <c r="Y145" s="179"/>
      <c r="Z145" s="179"/>
      <c r="AA145" s="179"/>
      <c r="AB145" s="179"/>
      <c r="AC145" s="179"/>
      <c r="AD145" s="179"/>
      <c r="AE145" s="179"/>
      <c r="AF145" s="179"/>
    </row>
  </sheetData>
  <sheetProtection password="E798" sheet="1" objects="1" scenarios="1"/>
  <mergeCells count="107">
    <mergeCell ref="AS2:AT2"/>
    <mergeCell ref="A4:AM4"/>
    <mergeCell ref="A5:AM5"/>
    <mergeCell ref="A6:AM6"/>
    <mergeCell ref="J9:AM9"/>
    <mergeCell ref="J10:AM10"/>
    <mergeCell ref="J11:AM11"/>
    <mergeCell ref="J12:AM12"/>
    <mergeCell ref="J14:AM14"/>
    <mergeCell ref="J15:AM15"/>
    <mergeCell ref="J16:AM16"/>
    <mergeCell ref="J17:AM17"/>
    <mergeCell ref="J19:AM19"/>
    <mergeCell ref="J20:AM20"/>
    <mergeCell ref="J21:AM21"/>
    <mergeCell ref="J22:AM22"/>
    <mergeCell ref="K31:Y31"/>
    <mergeCell ref="Z31:AM31"/>
    <mergeCell ref="K32:Y32"/>
    <mergeCell ref="Z32:AM32"/>
    <mergeCell ref="W34:X34"/>
    <mergeCell ref="Y34:Z34"/>
    <mergeCell ref="AB34:AC34"/>
    <mergeCell ref="R36:AL36"/>
    <mergeCell ref="A48:AM48"/>
    <mergeCell ref="AB49:AM49"/>
    <mergeCell ref="C50:I50"/>
    <mergeCell ref="C53:I53"/>
    <mergeCell ref="AB56:AM56"/>
    <mergeCell ref="A59:AM59"/>
    <mergeCell ref="K62:N62"/>
    <mergeCell ref="T62:W62"/>
    <mergeCell ref="I63:O63"/>
    <mergeCell ref="I64:O64"/>
    <mergeCell ref="T67:U67"/>
    <mergeCell ref="V67:W67"/>
    <mergeCell ref="Y67:Z67"/>
    <mergeCell ref="AB67:AC67"/>
    <mergeCell ref="AG67:AJ67"/>
    <mergeCell ref="AC68:AL68"/>
    <mergeCell ref="T69:U69"/>
    <mergeCell ref="V69:W69"/>
    <mergeCell ref="Y69:Z69"/>
    <mergeCell ref="AB69:AC69"/>
    <mergeCell ref="AG69:AJ69"/>
    <mergeCell ref="AC70:AL70"/>
    <mergeCell ref="R73:S73"/>
    <mergeCell ref="T73:U73"/>
    <mergeCell ref="W73:X73"/>
    <mergeCell ref="Z73:AA73"/>
    <mergeCell ref="R74:S74"/>
    <mergeCell ref="T74:U74"/>
    <mergeCell ref="W74:X74"/>
    <mergeCell ref="Z74:AA74"/>
    <mergeCell ref="K79:S79"/>
    <mergeCell ref="V79:AA79"/>
    <mergeCell ref="AF79:AK79"/>
    <mergeCell ref="AF80:AK80"/>
    <mergeCell ref="K81:AM81"/>
    <mergeCell ref="K82:AM82"/>
    <mergeCell ref="K83:AM83"/>
    <mergeCell ref="M84:O84"/>
    <mergeCell ref="X84:AA84"/>
    <mergeCell ref="AG84:AL84"/>
    <mergeCell ref="K85:AM85"/>
    <mergeCell ref="K86:AM86"/>
    <mergeCell ref="K87:AM87"/>
    <mergeCell ref="K89:S89"/>
    <mergeCell ref="V89:AA89"/>
    <mergeCell ref="AF89:AK89"/>
    <mergeCell ref="AH104:AJ104"/>
    <mergeCell ref="T106:V106"/>
    <mergeCell ref="AH106:AJ106"/>
    <mergeCell ref="O108:T108"/>
    <mergeCell ref="AF90:AK90"/>
    <mergeCell ref="K91:AM91"/>
    <mergeCell ref="K92:AM92"/>
    <mergeCell ref="K93:AM93"/>
    <mergeCell ref="M94:O94"/>
    <mergeCell ref="X94:AA94"/>
    <mergeCell ref="AG94:AL94"/>
    <mergeCell ref="K95:AM95"/>
    <mergeCell ref="K96:AM96"/>
    <mergeCell ref="A117:AM117"/>
    <mergeCell ref="A118:AM118"/>
    <mergeCell ref="AB1:AC2"/>
    <mergeCell ref="AD1:AD2"/>
    <mergeCell ref="AE1:AF2"/>
    <mergeCell ref="AG1:AG2"/>
    <mergeCell ref="AH1:AJ2"/>
    <mergeCell ref="AK1:AK2"/>
    <mergeCell ref="AL1:AM2"/>
    <mergeCell ref="AB50:AC55"/>
    <mergeCell ref="AD50:AD55"/>
    <mergeCell ref="AE50:AF55"/>
    <mergeCell ref="AG50:AG55"/>
    <mergeCell ref="AH50:AJ55"/>
    <mergeCell ref="AK50:AK55"/>
    <mergeCell ref="AL50:AM55"/>
    <mergeCell ref="C51:I52"/>
    <mergeCell ref="C54:I55"/>
    <mergeCell ref="B111:AM114"/>
    <mergeCell ref="K97:AM97"/>
    <mergeCell ref="X100:Y100"/>
    <mergeCell ref="W102:X102"/>
    <mergeCell ref="AF102:AL102"/>
    <mergeCell ref="O104:Q104"/>
  </mergeCells>
  <phoneticPr fontId="7"/>
  <dataValidations count="2">
    <dataValidation type="custom" imeMode="halfAlpha" allowBlank="1" showInputMessage="1" errorTitle="旭川市　建築指導課" error="アルファベット半角大文字＋半角数字5桁で入力してください。" sqref="AL1 AE1 AH1 AB1" xr:uid="{00000000-0002-0000-0400-000000000000}">
      <formula1>AND(LEN(AB1)=6,ISNUMBER(VALUE(RIGHT(AB1,5))),IF(OR(LEFT(AB1,1)="A",LEFT(AB1,1)="B",LEFT(AB1,1)="C",LEFT(AB1,1)="D",LEFT(AB1,1)="E",LEFT(AB1,1)="F",LEFT(AB1,1)="G",LEFT(AB1,1)="H",LEFT(AB1,1)="J",LEFT(AB1,1)="K"),TRUE))=TRUE</formula1>
    </dataValidation>
    <dataValidation type="custom" allowBlank="1" showInputMessage="1" errorTitle="旭川市　建築指導課" error="アルファベット半角大文字＋半角数字5桁で入力してください。" sqref="AK1 AG1 AD1" xr:uid="{00000000-0002-0000-0400-000001000000}">
      <formula1>AND(LEN(AD1)=6,ISNUMBER(VALUE(RIGHT(AD1,5))),IF(OR(LEFT(AD1,1)="A",LEFT(AD1,1)="B",LEFT(AD1,1)="C",LEFT(AD1,1)="D",LEFT(AD1,1)="E",LEFT(AD1,1)="F",LEFT(AD1,1)="G",LEFT(AD1,1)="H",LEFT(AD1,1)="J",LEFT(AD1,1)="K"),TRUE))=TRUE</formula1>
    </dataValidation>
  </dataValidations>
  <printOptions horizontalCentered="1"/>
  <pageMargins left="0.59055118110236227" right="0.59055118110236227" top="0.39370078740157483" bottom="0.39370078740157483" header="0.51181102362204722" footer="0.51181102362204722"/>
  <pageSetup paperSize="9" orientation="portrait" blackAndWhite="1" r:id="rId1"/>
  <headerFooter alignWithMargins="0"/>
  <rowBreaks count="1" manualBreakCount="1">
    <brk id="58"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M75"/>
  <sheetViews>
    <sheetView view="pageBreakPreview" topLeftCell="A25" zoomScale="60" zoomScaleNormal="100" workbookViewId="0">
      <selection activeCell="K30" sqref="K30"/>
    </sheetView>
  </sheetViews>
  <sheetFormatPr defaultRowHeight="10.5"/>
  <cols>
    <col min="1" max="1" width="4.75" style="229" customWidth="1"/>
    <col min="2" max="2" width="9" style="229" customWidth="1"/>
    <col min="3" max="3" width="15.625" style="229" customWidth="1"/>
    <col min="4" max="4" width="31.125" style="229" customWidth="1"/>
    <col min="5" max="5" width="18.625" style="229" customWidth="1"/>
    <col min="6" max="8" width="6.125" style="229" customWidth="1"/>
    <col min="9" max="9" width="8" style="229" customWidth="1"/>
    <col min="10" max="11" width="6.625" style="229" customWidth="1"/>
    <col min="12" max="12" width="8" style="229" customWidth="1"/>
    <col min="13" max="13" width="9" style="229" customWidth="1"/>
    <col min="14" max="16384" width="9" style="229"/>
  </cols>
  <sheetData>
    <row r="1" spans="1:13" ht="12" customHeight="1">
      <c r="A1" s="230" t="s">
        <v>316</v>
      </c>
      <c r="B1" s="231"/>
      <c r="C1" s="231"/>
      <c r="D1" s="231"/>
      <c r="E1" s="231"/>
      <c r="F1" s="231"/>
      <c r="G1" s="231"/>
      <c r="H1" s="272"/>
      <c r="I1" s="275" t="str">
        <f>'１報告書'!AR2</f>
        <v>R8.4.1ver</v>
      </c>
      <c r="J1" s="231"/>
      <c r="K1" s="231"/>
    </row>
    <row r="2" spans="1:13" s="115" customFormat="1" ht="12" customHeight="1">
      <c r="A2" s="577" t="s">
        <v>307</v>
      </c>
      <c r="B2" s="577"/>
      <c r="C2" s="577"/>
      <c r="D2" s="577"/>
      <c r="E2" s="577"/>
      <c r="F2" s="577"/>
      <c r="G2" s="577"/>
      <c r="H2" s="577"/>
      <c r="I2" s="577"/>
    </row>
    <row r="3" spans="1:13" s="115" customFormat="1" ht="12" customHeight="1">
      <c r="A3" s="577" t="s">
        <v>226</v>
      </c>
      <c r="B3" s="577"/>
      <c r="C3" s="577"/>
      <c r="D3" s="577"/>
      <c r="E3" s="577"/>
      <c r="F3" s="577"/>
      <c r="G3" s="577"/>
      <c r="H3" s="577"/>
      <c r="I3" s="577"/>
    </row>
    <row r="4" spans="1:13" ht="12" customHeight="1">
      <c r="A4" s="231"/>
      <c r="B4" s="245"/>
      <c r="C4" s="245"/>
      <c r="D4" s="245"/>
      <c r="E4" s="245"/>
      <c r="F4" s="245"/>
      <c r="G4" s="245"/>
      <c r="H4" s="245"/>
      <c r="I4" s="231"/>
      <c r="J4" s="231"/>
      <c r="K4" s="231"/>
    </row>
    <row r="5" spans="1:13" ht="12" customHeight="1">
      <c r="A5" s="501" t="s">
        <v>318</v>
      </c>
      <c r="B5" s="502"/>
      <c r="C5" s="256"/>
      <c r="D5" s="578" t="s">
        <v>172</v>
      </c>
      <c r="E5" s="579"/>
      <c r="F5" s="579"/>
      <c r="G5" s="580"/>
      <c r="H5" s="574" t="s">
        <v>320</v>
      </c>
      <c r="I5" s="581"/>
      <c r="J5" s="231"/>
      <c r="K5" s="231"/>
    </row>
    <row r="6" spans="1:13" ht="12" customHeight="1">
      <c r="A6" s="503"/>
      <c r="B6" s="504"/>
      <c r="C6" s="257" t="s">
        <v>108</v>
      </c>
      <c r="D6" s="565" t="str">
        <f>IF('１報告書'!$K$88&lt;&gt;"",'１報告書'!$K$88,"")</f>
        <v/>
      </c>
      <c r="E6" s="566"/>
      <c r="F6" s="566"/>
      <c r="G6" s="567"/>
      <c r="H6" s="561"/>
      <c r="I6" s="568"/>
      <c r="J6" s="231"/>
      <c r="K6" s="231"/>
    </row>
    <row r="7" spans="1:13" ht="12" customHeight="1">
      <c r="A7" s="503"/>
      <c r="B7" s="504"/>
      <c r="C7" s="507" t="s">
        <v>322</v>
      </c>
      <c r="D7" s="565" t="str">
        <f>IF('１報告書'!$K$98&lt;&gt;"",'１報告書'!$K$98,"")</f>
        <v/>
      </c>
      <c r="E7" s="566"/>
      <c r="F7" s="566"/>
      <c r="G7" s="567"/>
      <c r="H7" s="561"/>
      <c r="I7" s="568"/>
      <c r="J7" s="231"/>
      <c r="K7" s="231"/>
    </row>
    <row r="8" spans="1:13" ht="12" customHeight="1">
      <c r="A8" s="505"/>
      <c r="B8" s="506"/>
      <c r="C8" s="508"/>
      <c r="D8" s="569"/>
      <c r="E8" s="570"/>
      <c r="F8" s="570"/>
      <c r="G8" s="571"/>
      <c r="H8" s="572"/>
      <c r="I8" s="573"/>
      <c r="J8" s="231"/>
      <c r="K8" s="231"/>
    </row>
    <row r="9" spans="1:13" ht="12" customHeight="1">
      <c r="A9" s="231"/>
      <c r="B9" s="245"/>
      <c r="C9" s="245"/>
      <c r="D9" s="245"/>
      <c r="E9" s="245"/>
      <c r="F9" s="245"/>
      <c r="G9" s="245"/>
      <c r="H9" s="245"/>
      <c r="I9" s="231"/>
      <c r="J9" s="231"/>
      <c r="K9" s="231"/>
      <c r="L9" s="283"/>
      <c r="M9" s="283"/>
    </row>
    <row r="10" spans="1:13" ht="12" customHeight="1">
      <c r="A10" s="509" t="s">
        <v>173</v>
      </c>
      <c r="B10" s="512" t="s">
        <v>324</v>
      </c>
      <c r="C10" s="513"/>
      <c r="D10" s="512" t="s">
        <v>325</v>
      </c>
      <c r="E10" s="518"/>
      <c r="F10" s="574" t="s">
        <v>100</v>
      </c>
      <c r="G10" s="575"/>
      <c r="H10" s="576"/>
      <c r="I10" s="521" t="s">
        <v>149</v>
      </c>
      <c r="L10" s="283"/>
      <c r="M10" s="283"/>
    </row>
    <row r="11" spans="1:13" ht="12" customHeight="1">
      <c r="A11" s="510"/>
      <c r="B11" s="514"/>
      <c r="C11" s="515"/>
      <c r="D11" s="514"/>
      <c r="E11" s="519"/>
      <c r="F11" s="524" t="s">
        <v>327</v>
      </c>
      <c r="G11" s="246" t="s">
        <v>175</v>
      </c>
      <c r="H11" s="264"/>
      <c r="I11" s="522"/>
      <c r="L11" s="283"/>
      <c r="M11" s="283"/>
    </row>
    <row r="12" spans="1:13" ht="21">
      <c r="A12" s="511"/>
      <c r="B12" s="516"/>
      <c r="C12" s="517"/>
      <c r="D12" s="516"/>
      <c r="E12" s="520"/>
      <c r="F12" s="525"/>
      <c r="G12" s="271"/>
      <c r="H12" s="273" t="s">
        <v>329</v>
      </c>
      <c r="I12" s="523"/>
    </row>
    <row r="13" spans="1:13">
      <c r="A13" s="232" t="s">
        <v>57</v>
      </c>
      <c r="B13" s="526" t="s">
        <v>120</v>
      </c>
      <c r="C13" s="258"/>
      <c r="D13" s="552" t="s">
        <v>379</v>
      </c>
      <c r="E13" s="553"/>
      <c r="F13" s="265"/>
      <c r="G13" s="265"/>
      <c r="H13" s="265"/>
      <c r="I13" s="276"/>
    </row>
    <row r="14" spans="1:13" ht="12" customHeight="1">
      <c r="A14" s="232" t="s">
        <v>332</v>
      </c>
      <c r="B14" s="527"/>
      <c r="C14" s="530"/>
      <c r="D14" s="552" t="s">
        <v>333</v>
      </c>
      <c r="E14" s="553"/>
      <c r="F14" s="265"/>
      <c r="G14" s="265"/>
      <c r="H14" s="265"/>
      <c r="I14" s="276"/>
    </row>
    <row r="15" spans="1:13" ht="12" customHeight="1">
      <c r="A15" s="232" t="s">
        <v>152</v>
      </c>
      <c r="B15" s="527"/>
      <c r="C15" s="531"/>
      <c r="D15" s="561" t="s">
        <v>334</v>
      </c>
      <c r="E15" s="562"/>
      <c r="F15" s="265"/>
      <c r="G15" s="265"/>
      <c r="H15" s="265"/>
      <c r="I15" s="276"/>
    </row>
    <row r="16" spans="1:13" ht="12" customHeight="1">
      <c r="A16" s="233" t="s">
        <v>335</v>
      </c>
      <c r="B16" s="528"/>
      <c r="C16" s="259" t="s">
        <v>468</v>
      </c>
      <c r="D16" s="563" t="s">
        <v>631</v>
      </c>
      <c r="E16" s="564"/>
      <c r="F16" s="266" t="s">
        <v>91</v>
      </c>
      <c r="G16" s="266" t="s">
        <v>91</v>
      </c>
      <c r="H16" s="266" t="s">
        <v>91</v>
      </c>
      <c r="I16" s="277" t="s">
        <v>91</v>
      </c>
    </row>
    <row r="17" spans="1:13" ht="24" customHeight="1">
      <c r="A17" s="232" t="s">
        <v>246</v>
      </c>
      <c r="B17" s="529"/>
      <c r="C17" s="260" t="s">
        <v>630</v>
      </c>
      <c r="D17" s="559" t="s">
        <v>168</v>
      </c>
      <c r="E17" s="560"/>
      <c r="F17" s="265"/>
      <c r="G17" s="265"/>
      <c r="H17" s="265"/>
      <c r="I17" s="276"/>
    </row>
    <row r="18" spans="1:13" ht="12" customHeight="1">
      <c r="A18" s="232" t="s">
        <v>339</v>
      </c>
      <c r="B18" s="533" t="s">
        <v>337</v>
      </c>
      <c r="C18" s="532" t="s">
        <v>218</v>
      </c>
      <c r="D18" s="561" t="s">
        <v>198</v>
      </c>
      <c r="E18" s="562"/>
      <c r="F18" s="265"/>
      <c r="G18" s="265"/>
      <c r="H18" s="265"/>
      <c r="I18" s="276"/>
    </row>
    <row r="19" spans="1:13" ht="12" customHeight="1">
      <c r="A19" s="232" t="s">
        <v>340</v>
      </c>
      <c r="B19" s="533"/>
      <c r="C19" s="532"/>
      <c r="D19" s="561" t="s">
        <v>264</v>
      </c>
      <c r="E19" s="562"/>
      <c r="F19" s="265"/>
      <c r="G19" s="265"/>
      <c r="H19" s="265"/>
      <c r="I19" s="276"/>
    </row>
    <row r="20" spans="1:13" ht="12" customHeight="1">
      <c r="A20" s="232" t="s">
        <v>347</v>
      </c>
      <c r="B20" s="533"/>
      <c r="C20" s="260" t="s">
        <v>35</v>
      </c>
      <c r="D20" s="561" t="s">
        <v>343</v>
      </c>
      <c r="E20" s="562"/>
      <c r="F20" s="265"/>
      <c r="G20" s="265"/>
      <c r="H20" s="265"/>
      <c r="I20" s="276"/>
    </row>
    <row r="21" spans="1:13" ht="12" customHeight="1">
      <c r="A21" s="232" t="s">
        <v>303</v>
      </c>
      <c r="B21" s="533"/>
      <c r="C21" s="532" t="s">
        <v>349</v>
      </c>
      <c r="D21" s="561" t="s">
        <v>350</v>
      </c>
      <c r="E21" s="562"/>
      <c r="F21" s="265"/>
      <c r="G21" s="265"/>
      <c r="H21" s="265"/>
      <c r="I21" s="276"/>
    </row>
    <row r="22" spans="1:13" ht="12" customHeight="1">
      <c r="A22" s="232" t="s">
        <v>351</v>
      </c>
      <c r="B22" s="533"/>
      <c r="C22" s="532"/>
      <c r="D22" s="559" t="s">
        <v>135</v>
      </c>
      <c r="E22" s="560"/>
      <c r="F22" s="265"/>
      <c r="G22" s="265"/>
      <c r="H22" s="265"/>
      <c r="I22" s="276"/>
    </row>
    <row r="23" spans="1:13" ht="12" customHeight="1">
      <c r="A23" s="232" t="s">
        <v>352</v>
      </c>
      <c r="B23" s="533"/>
      <c r="C23" s="532"/>
      <c r="D23" s="559" t="s">
        <v>279</v>
      </c>
      <c r="E23" s="560"/>
      <c r="F23" s="265"/>
      <c r="G23" s="265"/>
      <c r="H23" s="265"/>
      <c r="I23" s="276"/>
    </row>
    <row r="24" spans="1:13" ht="12" customHeight="1">
      <c r="A24" s="232" t="s">
        <v>103</v>
      </c>
      <c r="B24" s="533"/>
      <c r="C24" s="532"/>
      <c r="D24" s="561" t="s">
        <v>236</v>
      </c>
      <c r="E24" s="562"/>
      <c r="F24" s="265"/>
      <c r="G24" s="265"/>
      <c r="H24" s="265"/>
      <c r="I24" s="276"/>
    </row>
    <row r="25" spans="1:13" ht="12" customHeight="1">
      <c r="A25" s="232" t="s">
        <v>165</v>
      </c>
      <c r="B25" s="533"/>
      <c r="C25" s="532" t="s">
        <v>354</v>
      </c>
      <c r="D25" s="552" t="s">
        <v>111</v>
      </c>
      <c r="E25" s="553"/>
      <c r="F25" s="265"/>
      <c r="G25" s="265"/>
      <c r="H25" s="265"/>
      <c r="I25" s="276"/>
    </row>
    <row r="26" spans="1:13" ht="12" customHeight="1">
      <c r="A26" s="232" t="s">
        <v>166</v>
      </c>
      <c r="B26" s="533"/>
      <c r="C26" s="532"/>
      <c r="D26" s="552" t="s">
        <v>355</v>
      </c>
      <c r="E26" s="553"/>
      <c r="F26" s="265"/>
      <c r="G26" s="265"/>
      <c r="H26" s="265"/>
      <c r="I26" s="276"/>
    </row>
    <row r="27" spans="1:13" ht="12" customHeight="1">
      <c r="A27" s="232" t="s">
        <v>169</v>
      </c>
      <c r="B27" s="533"/>
      <c r="C27" s="532" t="s">
        <v>145</v>
      </c>
      <c r="D27" s="552" t="s">
        <v>343</v>
      </c>
      <c r="E27" s="553"/>
      <c r="F27" s="265"/>
      <c r="G27" s="265"/>
      <c r="H27" s="265"/>
      <c r="I27" s="276"/>
    </row>
    <row r="28" spans="1:13" ht="12" customHeight="1">
      <c r="A28" s="232" t="s">
        <v>358</v>
      </c>
      <c r="B28" s="533"/>
      <c r="C28" s="532"/>
      <c r="D28" s="552" t="s">
        <v>356</v>
      </c>
      <c r="E28" s="553"/>
      <c r="F28" s="265"/>
      <c r="G28" s="265"/>
      <c r="H28" s="265"/>
      <c r="I28" s="276"/>
    </row>
    <row r="29" spans="1:13" ht="12" customHeight="1">
      <c r="A29" s="232" t="s">
        <v>362</v>
      </c>
      <c r="B29" s="533" t="s">
        <v>359</v>
      </c>
      <c r="C29" s="533"/>
      <c r="D29" s="552" t="s">
        <v>637</v>
      </c>
      <c r="E29" s="553"/>
      <c r="F29" s="265"/>
      <c r="G29" s="265"/>
      <c r="H29" s="265"/>
      <c r="I29" s="276"/>
    </row>
    <row r="30" spans="1:13" ht="12" customHeight="1">
      <c r="A30" s="234" t="s">
        <v>388</v>
      </c>
      <c r="B30" s="534"/>
      <c r="C30" s="534"/>
      <c r="D30" s="554" t="s">
        <v>365</v>
      </c>
      <c r="E30" s="555"/>
      <c r="F30" s="267"/>
      <c r="G30" s="267"/>
      <c r="H30" s="267"/>
      <c r="I30" s="278"/>
    </row>
    <row r="31" spans="1:13">
      <c r="A31" s="235" t="s">
        <v>377</v>
      </c>
      <c r="B31" s="247"/>
      <c r="C31" s="261"/>
      <c r="D31" s="261"/>
      <c r="E31" s="261"/>
      <c r="F31" s="261"/>
      <c r="G31" s="261"/>
      <c r="H31" s="261"/>
      <c r="I31" s="279"/>
      <c r="M31" s="244"/>
    </row>
    <row r="32" spans="1:13" ht="11.25" customHeight="1">
      <c r="A32" s="236"/>
      <c r="B32" s="556"/>
      <c r="C32" s="557"/>
      <c r="D32" s="557"/>
      <c r="E32" s="558"/>
      <c r="F32" s="268"/>
      <c r="G32" s="268"/>
      <c r="H32" s="268"/>
      <c r="I32" s="276"/>
    </row>
    <row r="33" spans="1:11" ht="11.25" customHeight="1">
      <c r="A33" s="236"/>
      <c r="B33" s="556"/>
      <c r="C33" s="557"/>
      <c r="D33" s="557"/>
      <c r="E33" s="558"/>
      <c r="F33" s="268"/>
      <c r="G33" s="268"/>
      <c r="H33" s="268"/>
      <c r="I33" s="276"/>
    </row>
    <row r="34" spans="1:11" ht="11.25" customHeight="1">
      <c r="A34" s="237"/>
      <c r="B34" s="545"/>
      <c r="C34" s="546"/>
      <c r="D34" s="546"/>
      <c r="E34" s="547"/>
      <c r="F34" s="269"/>
      <c r="G34" s="269"/>
      <c r="H34" s="269"/>
      <c r="I34" s="280"/>
    </row>
    <row r="35" spans="1:11" ht="21">
      <c r="A35" s="238" t="s">
        <v>173</v>
      </c>
      <c r="B35" s="548" t="s">
        <v>325</v>
      </c>
      <c r="C35" s="549"/>
      <c r="D35" s="250" t="s">
        <v>87</v>
      </c>
      <c r="E35" s="548" t="s">
        <v>88</v>
      </c>
      <c r="F35" s="550"/>
      <c r="G35" s="550"/>
      <c r="H35" s="551"/>
      <c r="I35" s="281" t="s">
        <v>86</v>
      </c>
    </row>
    <row r="36" spans="1:11" ht="21" customHeight="1">
      <c r="A36" s="239"/>
      <c r="B36" s="541"/>
      <c r="C36" s="542"/>
      <c r="D36" s="251"/>
      <c r="E36" s="541"/>
      <c r="F36" s="543"/>
      <c r="G36" s="543"/>
      <c r="H36" s="544"/>
      <c r="I36" s="276"/>
    </row>
    <row r="37" spans="1:11" ht="21" customHeight="1">
      <c r="A37" s="239"/>
      <c r="B37" s="541"/>
      <c r="C37" s="542"/>
      <c r="D37" s="251"/>
      <c r="E37" s="541"/>
      <c r="F37" s="543"/>
      <c r="G37" s="543"/>
      <c r="H37" s="544"/>
      <c r="I37" s="276"/>
    </row>
    <row r="38" spans="1:11" ht="21" customHeight="1">
      <c r="A38" s="239"/>
      <c r="B38" s="541"/>
      <c r="C38" s="542"/>
      <c r="D38" s="251"/>
      <c r="E38" s="541"/>
      <c r="F38" s="543"/>
      <c r="G38" s="543"/>
      <c r="H38" s="544"/>
      <c r="I38" s="276"/>
    </row>
    <row r="39" spans="1:11" ht="21" customHeight="1">
      <c r="A39" s="239"/>
      <c r="B39" s="541"/>
      <c r="C39" s="542"/>
      <c r="D39" s="251"/>
      <c r="E39" s="541"/>
      <c r="F39" s="543"/>
      <c r="G39" s="543"/>
      <c r="H39" s="544"/>
      <c r="I39" s="276"/>
    </row>
    <row r="40" spans="1:11" ht="21" customHeight="1">
      <c r="A40" s="240"/>
      <c r="B40" s="536"/>
      <c r="C40" s="537"/>
      <c r="D40" s="252"/>
      <c r="E40" s="536"/>
      <c r="F40" s="538"/>
      <c r="G40" s="538"/>
      <c r="H40" s="539"/>
      <c r="I40" s="280"/>
    </row>
    <row r="41" spans="1:11" ht="12" customHeight="1">
      <c r="A41" s="231"/>
      <c r="B41" s="231"/>
      <c r="C41" s="231"/>
      <c r="D41" s="231"/>
      <c r="E41" s="231"/>
      <c r="F41" s="231"/>
      <c r="G41" s="231"/>
      <c r="H41" s="231"/>
      <c r="I41" s="231"/>
      <c r="J41" s="231"/>
      <c r="K41" s="231"/>
    </row>
    <row r="42" spans="1:11" ht="12" customHeight="1">
      <c r="A42" s="540" t="s">
        <v>90</v>
      </c>
      <c r="B42" s="540"/>
      <c r="C42" s="253"/>
      <c r="D42" s="253"/>
      <c r="E42" s="253"/>
      <c r="F42" s="253"/>
      <c r="G42" s="253"/>
      <c r="H42" s="253"/>
      <c r="I42" s="253"/>
      <c r="J42" s="253"/>
      <c r="K42" s="253"/>
    </row>
    <row r="43" spans="1:11" ht="11.25" customHeight="1">
      <c r="A43" s="241" t="s">
        <v>1</v>
      </c>
      <c r="B43" s="500" t="s">
        <v>368</v>
      </c>
      <c r="C43" s="500"/>
      <c r="D43" s="500"/>
      <c r="E43" s="500"/>
      <c r="F43" s="500"/>
      <c r="G43" s="500"/>
      <c r="H43" s="500"/>
      <c r="I43" s="500"/>
      <c r="J43" s="253"/>
      <c r="K43" s="253"/>
    </row>
    <row r="44" spans="1:11" ht="11.25" customHeight="1">
      <c r="A44" s="241" t="s">
        <v>7</v>
      </c>
      <c r="B44" s="500" t="s">
        <v>93</v>
      </c>
      <c r="C44" s="500"/>
      <c r="D44" s="500"/>
      <c r="E44" s="500"/>
      <c r="F44" s="500"/>
      <c r="G44" s="500"/>
      <c r="H44" s="500"/>
      <c r="I44" s="500"/>
      <c r="J44" s="253"/>
      <c r="K44" s="253"/>
    </row>
    <row r="45" spans="1:11" ht="24" customHeight="1">
      <c r="A45" s="241" t="s">
        <v>23</v>
      </c>
      <c r="B45" s="500" t="s">
        <v>82</v>
      </c>
      <c r="C45" s="500"/>
      <c r="D45" s="500"/>
      <c r="E45" s="500"/>
      <c r="F45" s="500"/>
      <c r="G45" s="500"/>
      <c r="H45" s="500"/>
      <c r="I45" s="500"/>
      <c r="J45" s="253"/>
      <c r="K45" s="253"/>
    </row>
    <row r="46" spans="1:11" ht="11.25" customHeight="1">
      <c r="A46" s="241" t="s">
        <v>16</v>
      </c>
      <c r="B46" s="500" t="s">
        <v>196</v>
      </c>
      <c r="C46" s="500"/>
      <c r="D46" s="500"/>
      <c r="E46" s="500"/>
      <c r="F46" s="500"/>
      <c r="G46" s="500"/>
      <c r="H46" s="500"/>
      <c r="I46" s="500"/>
      <c r="J46" s="253"/>
      <c r="K46" s="253"/>
    </row>
    <row r="47" spans="1:11" ht="12" customHeight="1">
      <c r="A47" s="241" t="s">
        <v>24</v>
      </c>
      <c r="B47" s="500" t="s">
        <v>369</v>
      </c>
      <c r="C47" s="500"/>
      <c r="D47" s="500"/>
      <c r="E47" s="500"/>
      <c r="F47" s="500"/>
      <c r="G47" s="500"/>
      <c r="H47" s="500"/>
      <c r="I47" s="500"/>
      <c r="J47" s="253"/>
      <c r="K47" s="253"/>
    </row>
    <row r="48" spans="1:11" ht="24" customHeight="1">
      <c r="A48" s="241" t="s">
        <v>31</v>
      </c>
      <c r="B48" s="500" t="s">
        <v>83</v>
      </c>
      <c r="C48" s="500"/>
      <c r="D48" s="500"/>
      <c r="E48" s="500"/>
      <c r="F48" s="500"/>
      <c r="G48" s="500"/>
      <c r="H48" s="500"/>
      <c r="I48" s="500"/>
      <c r="J48" s="253"/>
      <c r="K48" s="253"/>
    </row>
    <row r="49" spans="1:11" ht="12" customHeight="1">
      <c r="A49" s="241" t="s">
        <v>44</v>
      </c>
      <c r="B49" s="500" t="s">
        <v>95</v>
      </c>
      <c r="C49" s="500"/>
      <c r="D49" s="500"/>
      <c r="E49" s="500"/>
      <c r="F49" s="500"/>
      <c r="G49" s="500"/>
      <c r="H49" s="500"/>
      <c r="I49" s="500"/>
      <c r="J49" s="253"/>
      <c r="K49" s="253"/>
    </row>
    <row r="50" spans="1:11" ht="24" customHeight="1">
      <c r="A50" s="241" t="s">
        <v>46</v>
      </c>
      <c r="B50" s="500" t="s">
        <v>204</v>
      </c>
      <c r="C50" s="500"/>
      <c r="D50" s="500"/>
      <c r="E50" s="500"/>
      <c r="F50" s="500"/>
      <c r="G50" s="500"/>
      <c r="H50" s="500"/>
      <c r="I50" s="500"/>
      <c r="J50" s="253"/>
      <c r="K50" s="253"/>
    </row>
    <row r="51" spans="1:11" ht="24" customHeight="1">
      <c r="A51" s="241" t="s">
        <v>4</v>
      </c>
      <c r="B51" s="500" t="s">
        <v>370</v>
      </c>
      <c r="C51" s="500"/>
      <c r="D51" s="500"/>
      <c r="E51" s="500"/>
      <c r="F51" s="500"/>
      <c r="G51" s="500"/>
      <c r="H51" s="500"/>
      <c r="I51" s="500"/>
      <c r="J51" s="253"/>
      <c r="K51" s="253"/>
    </row>
    <row r="52" spans="1:11" ht="35.25" customHeight="1">
      <c r="A52" s="241" t="s">
        <v>53</v>
      </c>
      <c r="B52" s="535" t="s">
        <v>557</v>
      </c>
      <c r="C52" s="535"/>
      <c r="D52" s="535"/>
      <c r="E52" s="535"/>
      <c r="F52" s="535"/>
      <c r="G52" s="535"/>
      <c r="H52" s="535"/>
      <c r="I52" s="535"/>
      <c r="J52" s="253"/>
      <c r="K52" s="253"/>
    </row>
    <row r="53" spans="1:11" ht="42.75" customHeight="1">
      <c r="A53" s="241" t="s">
        <v>0</v>
      </c>
      <c r="B53" s="500" t="s">
        <v>372</v>
      </c>
      <c r="C53" s="500"/>
      <c r="D53" s="500"/>
      <c r="E53" s="500"/>
      <c r="F53" s="500"/>
      <c r="G53" s="500"/>
      <c r="H53" s="500"/>
      <c r="I53" s="500"/>
      <c r="J53" s="253"/>
      <c r="K53" s="253"/>
    </row>
    <row r="54" spans="1:11" ht="22.5" customHeight="1">
      <c r="A54" s="241" t="s">
        <v>60</v>
      </c>
      <c r="B54" s="535" t="s">
        <v>374</v>
      </c>
      <c r="C54" s="535"/>
      <c r="D54" s="535"/>
      <c r="E54" s="535"/>
      <c r="F54" s="535"/>
      <c r="G54" s="535"/>
      <c r="H54" s="535"/>
      <c r="I54" s="535"/>
      <c r="J54" s="253"/>
      <c r="K54" s="253"/>
    </row>
    <row r="55" spans="1:11" ht="23.25" customHeight="1">
      <c r="A55" s="241" t="s">
        <v>62</v>
      </c>
      <c r="B55" s="500" t="s">
        <v>375</v>
      </c>
      <c r="C55" s="500"/>
      <c r="D55" s="500"/>
      <c r="E55" s="500"/>
      <c r="F55" s="500"/>
      <c r="G55" s="500"/>
      <c r="H55" s="500"/>
      <c r="I55" s="500"/>
      <c r="J55" s="231"/>
      <c r="K55" s="231"/>
    </row>
    <row r="56" spans="1:11" ht="23.25" customHeight="1">
      <c r="A56" s="242"/>
      <c r="B56" s="254"/>
      <c r="C56" s="262"/>
      <c r="D56" s="262"/>
      <c r="E56" s="262"/>
      <c r="F56" s="270"/>
      <c r="G56" s="270"/>
      <c r="H56" s="274"/>
      <c r="I56" s="274"/>
      <c r="J56" s="274"/>
      <c r="K56" s="282"/>
    </row>
    <row r="57" spans="1:11" ht="23.25" customHeight="1">
      <c r="A57" s="242"/>
      <c r="B57" s="255"/>
      <c r="C57" s="262"/>
      <c r="D57" s="262"/>
      <c r="E57" s="262"/>
      <c r="F57" s="270"/>
      <c r="G57" s="270"/>
      <c r="H57" s="274"/>
      <c r="I57" s="274"/>
      <c r="J57" s="274"/>
      <c r="K57" s="282"/>
    </row>
    <row r="58" spans="1:11" ht="23.25" customHeight="1">
      <c r="A58" s="242"/>
      <c r="B58" s="255"/>
      <c r="C58" s="262"/>
      <c r="D58" s="262"/>
      <c r="E58" s="262"/>
      <c r="F58" s="270"/>
      <c r="G58" s="270"/>
      <c r="H58" s="274"/>
      <c r="I58" s="274"/>
      <c r="J58" s="274"/>
      <c r="K58" s="282"/>
    </row>
    <row r="59" spans="1:11" ht="21" customHeight="1">
      <c r="A59" s="242"/>
      <c r="B59" s="255"/>
      <c r="C59" s="262"/>
      <c r="D59" s="262"/>
      <c r="E59" s="262"/>
      <c r="F59" s="270"/>
      <c r="G59" s="270"/>
      <c r="H59" s="274"/>
      <c r="I59" s="274"/>
      <c r="J59" s="274"/>
      <c r="K59" s="282"/>
    </row>
    <row r="60" spans="1:11" ht="23.25" customHeight="1">
      <c r="A60" s="242"/>
      <c r="B60" s="255"/>
      <c r="C60" s="262"/>
      <c r="D60" s="262"/>
      <c r="E60" s="262"/>
      <c r="F60" s="270"/>
      <c r="G60" s="270"/>
      <c r="H60" s="274"/>
      <c r="I60" s="274"/>
      <c r="J60" s="274"/>
      <c r="K60" s="282"/>
    </row>
    <row r="61" spans="1:11" ht="21.75" customHeight="1">
      <c r="A61" s="243"/>
      <c r="B61" s="255"/>
      <c r="C61" s="262"/>
      <c r="D61" s="262"/>
      <c r="E61" s="262"/>
      <c r="F61" s="270"/>
      <c r="G61" s="270"/>
      <c r="H61" s="274"/>
      <c r="I61" s="274"/>
      <c r="J61" s="274"/>
      <c r="K61" s="282"/>
    </row>
    <row r="62" spans="1:11" ht="12" customHeight="1">
      <c r="A62" s="243"/>
      <c r="B62" s="255"/>
      <c r="C62" s="262"/>
      <c r="D62" s="263"/>
      <c r="E62" s="262"/>
      <c r="F62" s="270"/>
      <c r="G62" s="270"/>
      <c r="H62" s="274"/>
      <c r="I62" s="274"/>
      <c r="J62" s="274"/>
      <c r="K62" s="282"/>
    </row>
    <row r="63" spans="1:11" ht="12" customHeight="1">
      <c r="A63" s="243"/>
      <c r="B63" s="255"/>
      <c r="C63" s="263"/>
      <c r="D63" s="263"/>
      <c r="E63" s="262"/>
      <c r="F63" s="270"/>
      <c r="G63" s="270"/>
      <c r="H63" s="274"/>
      <c r="I63" s="274"/>
      <c r="J63" s="274"/>
      <c r="K63" s="282"/>
    </row>
    <row r="64" spans="1:11" ht="12" customHeight="1">
      <c r="A64" s="243"/>
      <c r="B64" s="255"/>
      <c r="C64" s="263"/>
      <c r="D64" s="263"/>
      <c r="E64" s="262"/>
      <c r="F64" s="270"/>
      <c r="G64" s="270"/>
      <c r="H64" s="274"/>
      <c r="I64" s="274"/>
      <c r="J64" s="274"/>
      <c r="K64" s="282"/>
    </row>
    <row r="65" spans="1:11" ht="21" customHeight="1">
      <c r="A65" s="243"/>
      <c r="B65" s="255"/>
      <c r="C65" s="263"/>
      <c r="D65" s="263"/>
      <c r="E65" s="262"/>
      <c r="F65" s="270"/>
      <c r="G65" s="270"/>
      <c r="H65" s="274"/>
      <c r="I65" s="274"/>
      <c r="J65" s="274"/>
      <c r="K65" s="282"/>
    </row>
    <row r="71" spans="1:11" ht="0.95" customHeight="1"/>
    <row r="72" spans="1:11" ht="0.95" customHeight="1">
      <c r="A72" s="244" t="s">
        <v>39</v>
      </c>
    </row>
    <row r="73" spans="1:11" ht="0.95" customHeight="1">
      <c r="A73" s="244"/>
    </row>
    <row r="74" spans="1:11" ht="0.95" customHeight="1">
      <c r="A74" s="244" t="s">
        <v>91</v>
      </c>
    </row>
    <row r="75" spans="1:11" ht="0.95" customHeight="1"/>
  </sheetData>
  <mergeCells count="73">
    <mergeCell ref="A2:I2"/>
    <mergeCell ref="A3:I3"/>
    <mergeCell ref="D5:G5"/>
    <mergeCell ref="H5:I5"/>
    <mergeCell ref="D6:G6"/>
    <mergeCell ref="H6:I6"/>
    <mergeCell ref="D7:G7"/>
    <mergeCell ref="H7:I7"/>
    <mergeCell ref="D8:G8"/>
    <mergeCell ref="H8:I8"/>
    <mergeCell ref="F10:H10"/>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B32:E32"/>
    <mergeCell ref="B33:E33"/>
    <mergeCell ref="B34:E34"/>
    <mergeCell ref="B35:C35"/>
    <mergeCell ref="E35:H35"/>
    <mergeCell ref="B36:C36"/>
    <mergeCell ref="E36:H36"/>
    <mergeCell ref="B37:C37"/>
    <mergeCell ref="E37:H37"/>
    <mergeCell ref="B38:C38"/>
    <mergeCell ref="E38:H38"/>
    <mergeCell ref="B39:C39"/>
    <mergeCell ref="E39:H39"/>
    <mergeCell ref="B40:C40"/>
    <mergeCell ref="E40:H40"/>
    <mergeCell ref="A42:B42"/>
    <mergeCell ref="B43:I43"/>
    <mergeCell ref="B44:I44"/>
    <mergeCell ref="B45:I45"/>
    <mergeCell ref="B46:I46"/>
    <mergeCell ref="B47:I47"/>
    <mergeCell ref="B48:I48"/>
    <mergeCell ref="B49:I49"/>
    <mergeCell ref="B50:I50"/>
    <mergeCell ref="B51:I51"/>
    <mergeCell ref="B52:I52"/>
    <mergeCell ref="B53:I53"/>
    <mergeCell ref="B54:I54"/>
    <mergeCell ref="B55:I55"/>
    <mergeCell ref="A5:B8"/>
    <mergeCell ref="C7:C8"/>
    <mergeCell ref="A10:A12"/>
    <mergeCell ref="B10:C12"/>
    <mergeCell ref="D10:E12"/>
    <mergeCell ref="I10:I12"/>
    <mergeCell ref="F11:F12"/>
    <mergeCell ref="B13:B17"/>
    <mergeCell ref="C14:C15"/>
    <mergeCell ref="C18:C19"/>
    <mergeCell ref="C21:C24"/>
    <mergeCell ref="C25:C26"/>
    <mergeCell ref="C27:C28"/>
    <mergeCell ref="B29:C30"/>
    <mergeCell ref="B18:B28"/>
  </mergeCells>
  <phoneticPr fontId="7"/>
  <dataValidations count="2">
    <dataValidation type="list" allowBlank="1" showInputMessage="1" showErrorMessage="1" sqref="F17:H30 I35 H31:H40 H42:J50 H52:J65 J35:J40 F13:H15" xr:uid="{00000000-0002-0000-0500-000000000000}">
      <formula1>$A$72:$A$74</formula1>
    </dataValidation>
    <dataValidation type="list" allowBlank="1" showInputMessage="1" showErrorMessage="1" sqref="F16:H16" xr:uid="{00000000-0002-0000-0500-000001000000}">
      <formula1>$A$73:$A$75</formula1>
    </dataValidation>
  </dataValidations>
  <pageMargins left="0.59055118110236227" right="0.59055118110236227" top="0.39370078740157483" bottom="0.39370078740157483" header="0.51181102362204722" footer="0.51181102362204722"/>
  <pageSetup paperSize="9" scale="87"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75"/>
  <sheetViews>
    <sheetView view="pageBreakPreview" topLeftCell="A44" zoomScale="60" zoomScaleNormal="10" workbookViewId="0">
      <selection activeCell="H39" sqref="H39"/>
    </sheetView>
  </sheetViews>
  <sheetFormatPr defaultRowHeight="10.5"/>
  <cols>
    <col min="1" max="1" width="4.75" style="229" customWidth="1"/>
    <col min="2" max="2" width="9" style="229" customWidth="1"/>
    <col min="3" max="3" width="15.625" style="229" customWidth="1"/>
    <col min="4" max="4" width="31.125" style="229" customWidth="1"/>
    <col min="5" max="5" width="18.625" style="229" customWidth="1"/>
    <col min="6" max="8" width="6.125" style="229" customWidth="1"/>
    <col min="9" max="9" width="8" style="229" customWidth="1"/>
    <col min="10" max="11" width="6.625" style="229" customWidth="1"/>
    <col min="12" max="12" width="8" style="229" customWidth="1"/>
    <col min="13" max="13" width="9" style="229" customWidth="1"/>
    <col min="14" max="16384" width="9" style="229"/>
  </cols>
  <sheetData>
    <row r="1" spans="1:13" ht="12" customHeight="1">
      <c r="A1" s="230" t="s">
        <v>378</v>
      </c>
      <c r="B1" s="231"/>
      <c r="C1" s="231"/>
      <c r="D1" s="231"/>
      <c r="E1" s="231"/>
      <c r="F1" s="231"/>
      <c r="G1" s="231"/>
      <c r="H1" s="272"/>
      <c r="I1" s="275" t="str">
        <f>'１報告書'!AR2</f>
        <v>R8.4.1ver</v>
      </c>
      <c r="J1" s="231"/>
      <c r="K1" s="231"/>
    </row>
    <row r="2" spans="1:13" s="115" customFormat="1" ht="12" customHeight="1">
      <c r="A2" s="577" t="s">
        <v>307</v>
      </c>
      <c r="B2" s="600"/>
      <c r="C2" s="600"/>
      <c r="D2" s="600"/>
      <c r="E2" s="600"/>
      <c r="F2" s="600"/>
      <c r="G2" s="600"/>
      <c r="H2" s="600"/>
      <c r="I2" s="600"/>
      <c r="J2" s="231"/>
      <c r="K2" s="231"/>
    </row>
    <row r="3" spans="1:13" s="115" customFormat="1" ht="12" customHeight="1">
      <c r="A3" s="577" t="s">
        <v>201</v>
      </c>
      <c r="B3" s="577"/>
      <c r="C3" s="577"/>
      <c r="D3" s="577"/>
      <c r="E3" s="577"/>
      <c r="F3" s="577"/>
      <c r="G3" s="577"/>
      <c r="H3" s="577"/>
      <c r="I3" s="577"/>
      <c r="J3" s="231"/>
      <c r="K3" s="231"/>
    </row>
    <row r="4" spans="1:13" ht="12" customHeight="1">
      <c r="A4" s="231"/>
      <c r="B4" s="245"/>
      <c r="C4" s="245"/>
      <c r="D4" s="245"/>
      <c r="E4" s="245"/>
      <c r="F4" s="245"/>
      <c r="G4" s="245"/>
      <c r="H4" s="245"/>
      <c r="I4" s="231"/>
      <c r="J4" s="231"/>
      <c r="K4" s="231"/>
    </row>
    <row r="5" spans="1:13" ht="12" customHeight="1">
      <c r="A5" s="501" t="s">
        <v>318</v>
      </c>
      <c r="B5" s="502"/>
      <c r="C5" s="256"/>
      <c r="D5" s="578" t="s">
        <v>172</v>
      </c>
      <c r="E5" s="579"/>
      <c r="F5" s="579"/>
      <c r="G5" s="580"/>
      <c r="H5" s="574" t="s">
        <v>320</v>
      </c>
      <c r="I5" s="581"/>
      <c r="J5" s="231"/>
      <c r="K5" s="231"/>
    </row>
    <row r="6" spans="1:13" ht="12" customHeight="1">
      <c r="A6" s="503"/>
      <c r="B6" s="504"/>
      <c r="C6" s="257" t="s">
        <v>108</v>
      </c>
      <c r="D6" s="565" t="str">
        <f>IF('１報告書'!$K$88&lt;&gt;"",'１報告書'!$K$88,"")</f>
        <v/>
      </c>
      <c r="E6" s="566"/>
      <c r="F6" s="566"/>
      <c r="G6" s="567"/>
      <c r="H6" s="561"/>
      <c r="I6" s="568"/>
      <c r="J6" s="231"/>
      <c r="K6" s="231"/>
    </row>
    <row r="7" spans="1:13" ht="12" customHeight="1">
      <c r="A7" s="503"/>
      <c r="B7" s="504"/>
      <c r="C7" s="507" t="s">
        <v>322</v>
      </c>
      <c r="D7" s="565" t="str">
        <f>IF('１報告書'!$K$98&lt;&gt;"",'１報告書'!$K$98,"")</f>
        <v/>
      </c>
      <c r="E7" s="566"/>
      <c r="F7" s="566"/>
      <c r="G7" s="567"/>
      <c r="H7" s="561"/>
      <c r="I7" s="568"/>
      <c r="J7" s="231"/>
      <c r="K7" s="231"/>
    </row>
    <row r="8" spans="1:13" ht="12" customHeight="1">
      <c r="A8" s="505"/>
      <c r="B8" s="506"/>
      <c r="C8" s="508"/>
      <c r="D8" s="569"/>
      <c r="E8" s="570"/>
      <c r="F8" s="570"/>
      <c r="G8" s="571"/>
      <c r="H8" s="572"/>
      <c r="I8" s="573"/>
      <c r="J8" s="231"/>
      <c r="K8" s="231"/>
    </row>
    <row r="9" spans="1:13" ht="12" customHeight="1">
      <c r="A9" s="231"/>
      <c r="B9" s="245"/>
      <c r="C9" s="245"/>
      <c r="D9" s="245"/>
      <c r="E9" s="245"/>
      <c r="F9" s="245"/>
      <c r="G9" s="245"/>
      <c r="H9" s="245"/>
      <c r="I9" s="231"/>
      <c r="J9" s="231"/>
      <c r="K9" s="231"/>
      <c r="L9" s="283"/>
      <c r="M9" s="283"/>
    </row>
    <row r="10" spans="1:13" ht="12" customHeight="1">
      <c r="A10" s="509" t="s">
        <v>173</v>
      </c>
      <c r="B10" s="512" t="s">
        <v>324</v>
      </c>
      <c r="C10" s="513"/>
      <c r="D10" s="512" t="s">
        <v>325</v>
      </c>
      <c r="E10" s="518"/>
      <c r="F10" s="574" t="s">
        <v>100</v>
      </c>
      <c r="G10" s="575"/>
      <c r="H10" s="576"/>
      <c r="I10" s="521" t="s">
        <v>149</v>
      </c>
      <c r="L10" s="283"/>
      <c r="M10" s="283"/>
    </row>
    <row r="11" spans="1:13" ht="12" customHeight="1">
      <c r="A11" s="510"/>
      <c r="B11" s="514"/>
      <c r="C11" s="515"/>
      <c r="D11" s="514"/>
      <c r="E11" s="519"/>
      <c r="F11" s="524" t="s">
        <v>327</v>
      </c>
      <c r="G11" s="246" t="s">
        <v>175</v>
      </c>
      <c r="H11" s="264"/>
      <c r="I11" s="522"/>
      <c r="L11" s="283"/>
      <c r="M11" s="283"/>
    </row>
    <row r="12" spans="1:13" ht="21">
      <c r="A12" s="511"/>
      <c r="B12" s="516"/>
      <c r="C12" s="517"/>
      <c r="D12" s="516"/>
      <c r="E12" s="520"/>
      <c r="F12" s="525"/>
      <c r="G12" s="271"/>
      <c r="H12" s="273" t="s">
        <v>329</v>
      </c>
      <c r="I12" s="523"/>
    </row>
    <row r="13" spans="1:13" ht="12" customHeight="1">
      <c r="A13" s="232" t="s">
        <v>57</v>
      </c>
      <c r="B13" s="584" t="s">
        <v>255</v>
      </c>
      <c r="C13" s="287" t="s">
        <v>330</v>
      </c>
      <c r="D13" s="552" t="s">
        <v>632</v>
      </c>
      <c r="E13" s="553"/>
      <c r="F13" s="265"/>
      <c r="G13" s="265"/>
      <c r="H13" s="265"/>
      <c r="I13" s="276"/>
    </row>
    <row r="14" spans="1:13">
      <c r="A14" s="232" t="s">
        <v>332</v>
      </c>
      <c r="B14" s="585"/>
      <c r="C14" s="582" t="s">
        <v>223</v>
      </c>
      <c r="D14" s="588" t="s">
        <v>239</v>
      </c>
      <c r="E14" s="589"/>
      <c r="F14" s="265"/>
      <c r="G14" s="265"/>
      <c r="H14" s="265"/>
      <c r="I14" s="276"/>
    </row>
    <row r="15" spans="1:13" ht="12" customHeight="1">
      <c r="A15" s="232" t="s">
        <v>152</v>
      </c>
      <c r="B15" s="585"/>
      <c r="C15" s="582"/>
      <c r="D15" s="598" t="s">
        <v>25</v>
      </c>
      <c r="E15" s="599"/>
      <c r="F15" s="265"/>
      <c r="G15" s="265"/>
      <c r="H15" s="265"/>
      <c r="I15" s="276"/>
    </row>
    <row r="16" spans="1:13" ht="22.5" customHeight="1">
      <c r="A16" s="232" t="s">
        <v>335</v>
      </c>
      <c r="B16" s="585"/>
      <c r="C16" s="582"/>
      <c r="D16" s="598" t="s">
        <v>381</v>
      </c>
      <c r="E16" s="599"/>
      <c r="F16" s="265"/>
      <c r="G16" s="265"/>
      <c r="H16" s="265"/>
      <c r="I16" s="276"/>
    </row>
    <row r="17" spans="1:13" ht="12" customHeight="1">
      <c r="A17" s="232" t="s">
        <v>246</v>
      </c>
      <c r="B17" s="585"/>
      <c r="C17" s="582"/>
      <c r="D17" s="596" t="s">
        <v>84</v>
      </c>
      <c r="E17" s="597"/>
      <c r="F17" s="265"/>
      <c r="G17" s="265"/>
      <c r="H17" s="265"/>
      <c r="I17" s="276"/>
    </row>
    <row r="18" spans="1:13" ht="11.25" customHeight="1">
      <c r="A18" s="232" t="s">
        <v>339</v>
      </c>
      <c r="B18" s="585"/>
      <c r="C18" s="587" t="s">
        <v>92</v>
      </c>
      <c r="D18" s="598" t="s">
        <v>382</v>
      </c>
      <c r="E18" s="599"/>
      <c r="F18" s="265"/>
      <c r="G18" s="265"/>
      <c r="H18" s="265"/>
      <c r="I18" s="276"/>
    </row>
    <row r="19" spans="1:13" ht="11.25" customHeight="1">
      <c r="A19" s="232" t="s">
        <v>340</v>
      </c>
      <c r="B19" s="585"/>
      <c r="C19" s="586"/>
      <c r="D19" s="596" t="s">
        <v>323</v>
      </c>
      <c r="E19" s="597"/>
      <c r="F19" s="265"/>
      <c r="G19" s="265"/>
      <c r="H19" s="265"/>
      <c r="I19" s="276"/>
    </row>
    <row r="20" spans="1:13" ht="11.25" customHeight="1">
      <c r="A20" s="232" t="s">
        <v>347</v>
      </c>
      <c r="B20" s="585"/>
      <c r="C20" s="285" t="s">
        <v>383</v>
      </c>
      <c r="D20" s="598" t="s">
        <v>111</v>
      </c>
      <c r="E20" s="599"/>
      <c r="F20" s="265"/>
      <c r="G20" s="265"/>
      <c r="H20" s="265"/>
      <c r="I20" s="276"/>
    </row>
    <row r="21" spans="1:13" ht="21">
      <c r="A21" s="232" t="s">
        <v>303</v>
      </c>
      <c r="B21" s="585"/>
      <c r="C21" s="285" t="s">
        <v>144</v>
      </c>
      <c r="D21" s="598" t="s">
        <v>111</v>
      </c>
      <c r="E21" s="599"/>
      <c r="F21" s="265"/>
      <c r="G21" s="265"/>
      <c r="H21" s="265"/>
      <c r="I21" s="276"/>
    </row>
    <row r="22" spans="1:13" ht="11.25" customHeight="1">
      <c r="A22" s="232" t="s">
        <v>351</v>
      </c>
      <c r="B22" s="585"/>
      <c r="C22" s="587" t="s">
        <v>336</v>
      </c>
      <c r="D22" s="598" t="s">
        <v>384</v>
      </c>
      <c r="E22" s="599"/>
      <c r="F22" s="265"/>
      <c r="G22" s="265"/>
      <c r="H22" s="265"/>
      <c r="I22" s="276"/>
    </row>
    <row r="23" spans="1:13" ht="11.25" customHeight="1">
      <c r="A23" s="232" t="s">
        <v>352</v>
      </c>
      <c r="B23" s="585"/>
      <c r="C23" s="585"/>
      <c r="D23" s="598" t="s">
        <v>195</v>
      </c>
      <c r="E23" s="599"/>
      <c r="F23" s="265"/>
      <c r="G23" s="265"/>
      <c r="H23" s="265"/>
      <c r="I23" s="276"/>
    </row>
    <row r="24" spans="1:13" ht="11.25" customHeight="1">
      <c r="A24" s="232" t="s">
        <v>103</v>
      </c>
      <c r="B24" s="585"/>
      <c r="C24" s="585"/>
      <c r="D24" s="598" t="s">
        <v>385</v>
      </c>
      <c r="E24" s="599"/>
      <c r="F24" s="265"/>
      <c r="G24" s="265"/>
      <c r="H24" s="265"/>
      <c r="I24" s="276"/>
    </row>
    <row r="25" spans="1:13" ht="11.25" customHeight="1">
      <c r="A25" s="232" t="s">
        <v>165</v>
      </c>
      <c r="B25" s="585"/>
      <c r="C25" s="585"/>
      <c r="D25" s="598" t="s">
        <v>299</v>
      </c>
      <c r="E25" s="599"/>
      <c r="F25" s="265"/>
      <c r="G25" s="265"/>
      <c r="H25" s="265"/>
      <c r="I25" s="276"/>
    </row>
    <row r="26" spans="1:13" ht="11.25" customHeight="1">
      <c r="A26" s="232" t="s">
        <v>166</v>
      </c>
      <c r="B26" s="586"/>
      <c r="C26" s="586"/>
      <c r="D26" s="598" t="s">
        <v>168</v>
      </c>
      <c r="E26" s="599"/>
      <c r="F26" s="265"/>
      <c r="G26" s="265"/>
      <c r="H26" s="265"/>
      <c r="I26" s="276"/>
    </row>
    <row r="27" spans="1:13" ht="11.25" customHeight="1">
      <c r="A27" s="232" t="s">
        <v>169</v>
      </c>
      <c r="B27" s="582" t="s">
        <v>337</v>
      </c>
      <c r="C27" s="582" t="s">
        <v>218</v>
      </c>
      <c r="D27" s="596" t="s">
        <v>198</v>
      </c>
      <c r="E27" s="597"/>
      <c r="F27" s="265"/>
      <c r="G27" s="265"/>
      <c r="H27" s="265"/>
      <c r="I27" s="276"/>
    </row>
    <row r="28" spans="1:13" ht="11.25" customHeight="1">
      <c r="A28" s="232" t="s">
        <v>358</v>
      </c>
      <c r="B28" s="582"/>
      <c r="C28" s="582"/>
      <c r="D28" s="596" t="s">
        <v>264</v>
      </c>
      <c r="E28" s="597"/>
      <c r="F28" s="265"/>
      <c r="G28" s="265"/>
      <c r="H28" s="265"/>
      <c r="I28" s="276"/>
    </row>
    <row r="29" spans="1:13" ht="11.25" customHeight="1">
      <c r="A29" s="232" t="s">
        <v>362</v>
      </c>
      <c r="B29" s="582"/>
      <c r="C29" s="260" t="s">
        <v>35</v>
      </c>
      <c r="D29" s="596" t="s">
        <v>343</v>
      </c>
      <c r="E29" s="597"/>
      <c r="F29" s="265"/>
      <c r="G29" s="265"/>
      <c r="H29" s="265"/>
      <c r="I29" s="276"/>
    </row>
    <row r="30" spans="1:13" ht="11.25" customHeight="1">
      <c r="A30" s="232" t="s">
        <v>388</v>
      </c>
      <c r="B30" s="582"/>
      <c r="C30" s="582" t="s">
        <v>349</v>
      </c>
      <c r="D30" s="596" t="s">
        <v>350</v>
      </c>
      <c r="E30" s="597"/>
      <c r="F30" s="265"/>
      <c r="G30" s="265"/>
      <c r="H30" s="265"/>
      <c r="I30" s="276"/>
      <c r="M30" s="244"/>
    </row>
    <row r="31" spans="1:13" ht="11.25" customHeight="1">
      <c r="A31" s="232" t="s">
        <v>389</v>
      </c>
      <c r="B31" s="582"/>
      <c r="C31" s="582"/>
      <c r="D31" s="598" t="s">
        <v>135</v>
      </c>
      <c r="E31" s="599"/>
      <c r="F31" s="265"/>
      <c r="G31" s="265"/>
      <c r="H31" s="265"/>
      <c r="I31" s="276"/>
    </row>
    <row r="32" spans="1:13" ht="11.25" customHeight="1">
      <c r="A32" s="232" t="s">
        <v>367</v>
      </c>
      <c r="B32" s="582"/>
      <c r="C32" s="582"/>
      <c r="D32" s="598" t="s">
        <v>279</v>
      </c>
      <c r="E32" s="599"/>
      <c r="F32" s="265"/>
      <c r="G32" s="265"/>
      <c r="H32" s="265"/>
      <c r="I32" s="276"/>
    </row>
    <row r="33" spans="1:9" ht="11.25" customHeight="1">
      <c r="A33" s="232" t="s">
        <v>390</v>
      </c>
      <c r="B33" s="582"/>
      <c r="C33" s="582"/>
      <c r="D33" s="596" t="s">
        <v>236</v>
      </c>
      <c r="E33" s="597"/>
      <c r="F33" s="265"/>
      <c r="G33" s="265"/>
      <c r="H33" s="265"/>
      <c r="I33" s="276"/>
    </row>
    <row r="34" spans="1:9" ht="11.25" customHeight="1">
      <c r="A34" s="232" t="s">
        <v>269</v>
      </c>
      <c r="B34" s="582"/>
      <c r="C34" s="582" t="s">
        <v>354</v>
      </c>
      <c r="D34" s="588" t="s">
        <v>111</v>
      </c>
      <c r="E34" s="589"/>
      <c r="F34" s="265"/>
      <c r="G34" s="265"/>
      <c r="H34" s="265"/>
      <c r="I34" s="276"/>
    </row>
    <row r="35" spans="1:9" ht="11.25" customHeight="1">
      <c r="A35" s="232" t="s">
        <v>163</v>
      </c>
      <c r="B35" s="582"/>
      <c r="C35" s="582"/>
      <c r="D35" s="588" t="s">
        <v>355</v>
      </c>
      <c r="E35" s="589"/>
      <c r="F35" s="265"/>
      <c r="G35" s="265"/>
      <c r="H35" s="265"/>
      <c r="I35" s="276"/>
    </row>
    <row r="36" spans="1:9" ht="11.25" customHeight="1">
      <c r="A36" s="232" t="s">
        <v>344</v>
      </c>
      <c r="B36" s="582"/>
      <c r="C36" s="288" t="s">
        <v>145</v>
      </c>
      <c r="D36" s="588" t="s">
        <v>343</v>
      </c>
      <c r="E36" s="589"/>
      <c r="F36" s="265"/>
      <c r="G36" s="265"/>
      <c r="H36" s="265"/>
      <c r="I36" s="276"/>
    </row>
    <row r="37" spans="1:9" ht="11.25" customHeight="1">
      <c r="A37" s="232" t="s">
        <v>391</v>
      </c>
      <c r="B37" s="582"/>
      <c r="C37" s="288" t="s">
        <v>392</v>
      </c>
      <c r="D37" s="588" t="s">
        <v>343</v>
      </c>
      <c r="E37" s="589"/>
      <c r="F37" s="265"/>
      <c r="G37" s="265"/>
      <c r="H37" s="265"/>
      <c r="I37" s="276"/>
    </row>
    <row r="38" spans="1:9" ht="11.25" customHeight="1">
      <c r="A38" s="232" t="s">
        <v>393</v>
      </c>
      <c r="B38" s="582" t="s">
        <v>359</v>
      </c>
      <c r="C38" s="582"/>
      <c r="D38" s="588" t="s">
        <v>85</v>
      </c>
      <c r="E38" s="589"/>
      <c r="F38" s="265"/>
      <c r="G38" s="265"/>
      <c r="H38" s="265"/>
      <c r="I38" s="276"/>
    </row>
    <row r="39" spans="1:9" ht="11.25" customHeight="1">
      <c r="A39" s="232" t="s">
        <v>394</v>
      </c>
      <c r="B39" s="583"/>
      <c r="C39" s="583"/>
      <c r="D39" s="588" t="s">
        <v>365</v>
      </c>
      <c r="E39" s="589"/>
      <c r="F39" s="265"/>
      <c r="G39" s="265"/>
      <c r="H39" s="265"/>
      <c r="I39" s="276"/>
    </row>
    <row r="40" spans="1:9" ht="11.25" customHeight="1">
      <c r="A40" s="235" t="s">
        <v>377</v>
      </c>
      <c r="B40" s="247"/>
      <c r="C40" s="261"/>
      <c r="D40" s="261"/>
      <c r="E40" s="261"/>
      <c r="F40" s="261"/>
      <c r="G40" s="261"/>
      <c r="H40" s="261"/>
      <c r="I40" s="279"/>
    </row>
    <row r="41" spans="1:9" ht="11.25" customHeight="1">
      <c r="A41" s="236"/>
      <c r="B41" s="248"/>
      <c r="C41" s="289"/>
      <c r="D41" s="291"/>
      <c r="E41" s="294"/>
      <c r="F41" s="265"/>
      <c r="G41" s="265"/>
      <c r="H41" s="265"/>
      <c r="I41" s="276"/>
    </row>
    <row r="42" spans="1:9" ht="11.25" customHeight="1">
      <c r="A42" s="236"/>
      <c r="B42" s="248"/>
      <c r="C42" s="289"/>
      <c r="D42" s="291"/>
      <c r="E42" s="294"/>
      <c r="F42" s="265"/>
      <c r="G42" s="265"/>
      <c r="H42" s="265"/>
      <c r="I42" s="276"/>
    </row>
    <row r="43" spans="1:9" ht="11.25" customHeight="1">
      <c r="A43" s="237"/>
      <c r="B43" s="249"/>
      <c r="C43" s="290"/>
      <c r="D43" s="292"/>
      <c r="E43" s="295"/>
      <c r="F43" s="265"/>
      <c r="G43" s="265"/>
      <c r="H43" s="265"/>
      <c r="I43" s="280"/>
    </row>
    <row r="44" spans="1:9" ht="11.25" customHeight="1">
      <c r="A44" s="590" t="s">
        <v>55</v>
      </c>
      <c r="B44" s="591"/>
      <c r="C44" s="591"/>
      <c r="D44" s="293"/>
      <c r="E44" s="293"/>
      <c r="F44" s="293"/>
      <c r="G44" s="293"/>
      <c r="H44" s="293"/>
      <c r="I44" s="296"/>
    </row>
    <row r="45" spans="1:9" ht="21" customHeight="1">
      <c r="A45" s="284" t="s">
        <v>173</v>
      </c>
      <c r="B45" s="592" t="s">
        <v>325</v>
      </c>
      <c r="C45" s="593"/>
      <c r="D45" s="286" t="s">
        <v>87</v>
      </c>
      <c r="E45" s="592" t="s">
        <v>88</v>
      </c>
      <c r="F45" s="594"/>
      <c r="G45" s="594"/>
      <c r="H45" s="595"/>
      <c r="I45" s="297" t="s">
        <v>86</v>
      </c>
    </row>
    <row r="46" spans="1:9" ht="21" customHeight="1">
      <c r="A46" s="239"/>
      <c r="B46" s="541"/>
      <c r="C46" s="542"/>
      <c r="D46" s="251"/>
      <c r="E46" s="541"/>
      <c r="F46" s="543"/>
      <c r="G46" s="543"/>
      <c r="H46" s="544"/>
      <c r="I46" s="276"/>
    </row>
    <row r="47" spans="1:9" ht="21" customHeight="1">
      <c r="A47" s="239"/>
      <c r="B47" s="541"/>
      <c r="C47" s="542"/>
      <c r="D47" s="251"/>
      <c r="E47" s="541"/>
      <c r="F47" s="543"/>
      <c r="G47" s="543"/>
      <c r="H47" s="544"/>
      <c r="I47" s="276"/>
    </row>
    <row r="48" spans="1:9" ht="21" customHeight="1">
      <c r="A48" s="239"/>
      <c r="B48" s="541"/>
      <c r="C48" s="542"/>
      <c r="D48" s="251"/>
      <c r="E48" s="541"/>
      <c r="F48" s="543"/>
      <c r="G48" s="543"/>
      <c r="H48" s="544"/>
      <c r="I48" s="276"/>
    </row>
    <row r="49" spans="1:11" ht="21" customHeight="1">
      <c r="A49" s="239"/>
      <c r="B49" s="541"/>
      <c r="C49" s="542"/>
      <c r="D49" s="251"/>
      <c r="E49" s="541"/>
      <c r="F49" s="543"/>
      <c r="G49" s="543"/>
      <c r="H49" s="544"/>
      <c r="I49" s="276"/>
    </row>
    <row r="50" spans="1:11" ht="21" customHeight="1">
      <c r="A50" s="240"/>
      <c r="B50" s="536"/>
      <c r="C50" s="537"/>
      <c r="D50" s="252"/>
      <c r="E50" s="536"/>
      <c r="F50" s="538"/>
      <c r="G50" s="538"/>
      <c r="H50" s="539"/>
      <c r="I50" s="280"/>
    </row>
    <row r="51" spans="1:11" ht="12" customHeight="1">
      <c r="A51" s="231"/>
      <c r="B51" s="231"/>
      <c r="C51" s="231"/>
      <c r="D51" s="231"/>
      <c r="E51" s="231"/>
      <c r="F51" s="231"/>
      <c r="G51" s="231"/>
      <c r="H51" s="231"/>
      <c r="I51" s="231"/>
      <c r="J51" s="231"/>
      <c r="K51" s="231"/>
    </row>
    <row r="52" spans="1:11" ht="12" customHeight="1">
      <c r="A52" s="500" t="s">
        <v>90</v>
      </c>
      <c r="B52" s="500"/>
      <c r="C52" s="500"/>
      <c r="D52" s="500"/>
      <c r="E52" s="500"/>
      <c r="F52" s="500"/>
      <c r="G52" s="500"/>
      <c r="H52" s="500"/>
      <c r="I52" s="500"/>
      <c r="J52" s="500"/>
      <c r="K52" s="500"/>
    </row>
    <row r="53" spans="1:11" ht="11.25" customHeight="1">
      <c r="A53" s="241" t="s">
        <v>1</v>
      </c>
      <c r="B53" s="500" t="s">
        <v>368</v>
      </c>
      <c r="C53" s="500"/>
      <c r="D53" s="500"/>
      <c r="E53" s="500"/>
      <c r="F53" s="500"/>
      <c r="G53" s="500"/>
      <c r="H53" s="500"/>
      <c r="I53" s="500"/>
      <c r="J53" s="253"/>
      <c r="K53" s="253"/>
    </row>
    <row r="54" spans="1:11" ht="11.25" customHeight="1">
      <c r="A54" s="241" t="s">
        <v>7</v>
      </c>
      <c r="B54" s="500" t="s">
        <v>93</v>
      </c>
      <c r="C54" s="500"/>
      <c r="D54" s="500"/>
      <c r="E54" s="500"/>
      <c r="F54" s="500"/>
      <c r="G54" s="500"/>
      <c r="H54" s="500"/>
      <c r="I54" s="500"/>
      <c r="J54" s="253"/>
      <c r="K54" s="253"/>
    </row>
    <row r="55" spans="1:11" ht="25.5" customHeight="1">
      <c r="A55" s="241" t="s">
        <v>23</v>
      </c>
      <c r="B55" s="500" t="s">
        <v>82</v>
      </c>
      <c r="C55" s="500"/>
      <c r="D55" s="500"/>
      <c r="E55" s="500"/>
      <c r="F55" s="500"/>
      <c r="G55" s="500"/>
      <c r="H55" s="500"/>
      <c r="I55" s="500"/>
      <c r="J55" s="253"/>
      <c r="K55" s="253"/>
    </row>
    <row r="56" spans="1:11" ht="11.25" customHeight="1">
      <c r="A56" s="241" t="s">
        <v>16</v>
      </c>
      <c r="B56" s="500" t="s">
        <v>196</v>
      </c>
      <c r="C56" s="500"/>
      <c r="D56" s="500"/>
      <c r="E56" s="500"/>
      <c r="F56" s="500"/>
      <c r="G56" s="500"/>
      <c r="H56" s="500"/>
      <c r="I56" s="500"/>
      <c r="J56" s="253"/>
      <c r="K56" s="253"/>
    </row>
    <row r="57" spans="1:11" ht="11.25" customHeight="1">
      <c r="A57" s="241" t="s">
        <v>24</v>
      </c>
      <c r="B57" s="500" t="s">
        <v>369</v>
      </c>
      <c r="C57" s="500"/>
      <c r="D57" s="500"/>
      <c r="E57" s="500"/>
      <c r="F57" s="500"/>
      <c r="G57" s="500"/>
      <c r="H57" s="500"/>
      <c r="I57" s="500"/>
      <c r="J57" s="253"/>
      <c r="K57" s="253"/>
    </row>
    <row r="58" spans="1:11" ht="25.5" customHeight="1">
      <c r="A58" s="241" t="s">
        <v>31</v>
      </c>
      <c r="B58" s="500" t="s">
        <v>83</v>
      </c>
      <c r="C58" s="500"/>
      <c r="D58" s="500"/>
      <c r="E58" s="500"/>
      <c r="F58" s="500"/>
      <c r="G58" s="500"/>
      <c r="H58" s="500"/>
      <c r="I58" s="500"/>
      <c r="J58" s="253"/>
      <c r="K58" s="253"/>
    </row>
    <row r="59" spans="1:11" ht="11.25" customHeight="1">
      <c r="A59" s="241" t="s">
        <v>44</v>
      </c>
      <c r="B59" s="500" t="s">
        <v>95</v>
      </c>
      <c r="C59" s="500"/>
      <c r="D59" s="500"/>
      <c r="E59" s="500"/>
      <c r="F59" s="500"/>
      <c r="G59" s="500"/>
      <c r="H59" s="500"/>
      <c r="I59" s="500"/>
      <c r="J59" s="253"/>
      <c r="K59" s="253"/>
    </row>
    <row r="60" spans="1:11" ht="23.25" customHeight="1">
      <c r="A60" s="241" t="s">
        <v>46</v>
      </c>
      <c r="B60" s="500" t="s">
        <v>204</v>
      </c>
      <c r="C60" s="500"/>
      <c r="D60" s="500"/>
      <c r="E60" s="500"/>
      <c r="F60" s="500"/>
      <c r="G60" s="500"/>
      <c r="H60" s="500"/>
      <c r="I60" s="500"/>
      <c r="J60" s="253"/>
      <c r="K60" s="253"/>
    </row>
    <row r="61" spans="1:11" ht="24.75" customHeight="1">
      <c r="A61" s="241" t="s">
        <v>4</v>
      </c>
      <c r="B61" s="500" t="s">
        <v>370</v>
      </c>
      <c r="C61" s="500"/>
      <c r="D61" s="500"/>
      <c r="E61" s="500"/>
      <c r="F61" s="500"/>
      <c r="G61" s="500"/>
      <c r="H61" s="500"/>
      <c r="I61" s="500"/>
      <c r="J61" s="253"/>
      <c r="K61" s="253"/>
    </row>
    <row r="62" spans="1:11" ht="11.25" customHeight="1">
      <c r="A62" s="241" t="s">
        <v>53</v>
      </c>
      <c r="B62" s="535" t="s">
        <v>397</v>
      </c>
      <c r="C62" s="535"/>
      <c r="D62" s="535"/>
      <c r="E62" s="535"/>
      <c r="F62" s="535"/>
      <c r="G62" s="535"/>
      <c r="H62" s="535"/>
      <c r="I62" s="535"/>
      <c r="J62" s="253"/>
      <c r="K62" s="253"/>
    </row>
    <row r="63" spans="1:11" ht="36" customHeight="1">
      <c r="A63" s="241" t="s">
        <v>0</v>
      </c>
      <c r="B63" s="535" t="s">
        <v>638</v>
      </c>
      <c r="C63" s="535"/>
      <c r="D63" s="535"/>
      <c r="E63" s="535"/>
      <c r="F63" s="535"/>
      <c r="G63" s="535"/>
      <c r="H63" s="535"/>
      <c r="I63" s="535"/>
      <c r="J63" s="253"/>
      <c r="K63" s="253"/>
    </row>
    <row r="64" spans="1:11" ht="47.25" customHeight="1">
      <c r="A64" s="241" t="s">
        <v>60</v>
      </c>
      <c r="B64" s="500" t="s">
        <v>372</v>
      </c>
      <c r="C64" s="500"/>
      <c r="D64" s="500"/>
      <c r="E64" s="500"/>
      <c r="F64" s="500"/>
      <c r="G64" s="500"/>
      <c r="H64" s="500"/>
      <c r="I64" s="500"/>
      <c r="J64" s="253"/>
      <c r="K64" s="253"/>
    </row>
    <row r="65" spans="1:11" ht="35.25" customHeight="1">
      <c r="A65" s="241" t="s">
        <v>62</v>
      </c>
      <c r="B65" s="535" t="s">
        <v>396</v>
      </c>
      <c r="C65" s="535"/>
      <c r="D65" s="535"/>
      <c r="E65" s="535"/>
      <c r="F65" s="535"/>
      <c r="G65" s="535"/>
      <c r="H65" s="535"/>
      <c r="I65" s="535"/>
      <c r="J65" s="253"/>
      <c r="K65" s="253"/>
    </row>
    <row r="66" spans="1:11" ht="27.75" customHeight="1">
      <c r="A66" s="241" t="s">
        <v>63</v>
      </c>
      <c r="B66" s="500" t="s">
        <v>375</v>
      </c>
      <c r="C66" s="500"/>
      <c r="D66" s="500"/>
      <c r="E66" s="500"/>
      <c r="F66" s="500"/>
      <c r="G66" s="500"/>
      <c r="H66" s="500"/>
      <c r="I66" s="500"/>
      <c r="J66" s="231"/>
      <c r="K66" s="231"/>
    </row>
    <row r="71" spans="1:11" ht="21" hidden="1" customHeight="1"/>
    <row r="72" spans="1:11" ht="1.5" hidden="1" customHeight="1">
      <c r="A72" s="244" t="s">
        <v>39</v>
      </c>
    </row>
    <row r="73" spans="1:11" ht="1.5" hidden="1" customHeight="1">
      <c r="A73" s="244"/>
    </row>
    <row r="74" spans="1:11" ht="0.75" hidden="1" customHeight="1">
      <c r="A74" s="244" t="s">
        <v>91</v>
      </c>
    </row>
    <row r="75" spans="1:11" hidden="1"/>
  </sheetData>
  <mergeCells count="82">
    <mergeCell ref="A2:I2"/>
    <mergeCell ref="A3:I3"/>
    <mergeCell ref="D5:G5"/>
    <mergeCell ref="H5:I5"/>
    <mergeCell ref="D6:G6"/>
    <mergeCell ref="H6:I6"/>
    <mergeCell ref="D7:G7"/>
    <mergeCell ref="H7:I7"/>
    <mergeCell ref="D8:G8"/>
    <mergeCell ref="H8:I8"/>
    <mergeCell ref="F10:H10"/>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A44:C44"/>
    <mergeCell ref="B45:C45"/>
    <mergeCell ref="E45:H45"/>
    <mergeCell ref="B50:C50"/>
    <mergeCell ref="E50:H50"/>
    <mergeCell ref="A52:K52"/>
    <mergeCell ref="B46:C46"/>
    <mergeCell ref="E46:H46"/>
    <mergeCell ref="B47:C47"/>
    <mergeCell ref="E47:H47"/>
    <mergeCell ref="B48:C48"/>
    <mergeCell ref="E48:H48"/>
    <mergeCell ref="B64:I64"/>
    <mergeCell ref="B65:I65"/>
    <mergeCell ref="B66:I66"/>
    <mergeCell ref="A5:B8"/>
    <mergeCell ref="C7:C8"/>
    <mergeCell ref="A10:A12"/>
    <mergeCell ref="B10:C12"/>
    <mergeCell ref="D10:E12"/>
    <mergeCell ref="I10:I12"/>
    <mergeCell ref="F11:F12"/>
    <mergeCell ref="C14:C17"/>
    <mergeCell ref="C18:C19"/>
    <mergeCell ref="C22:C26"/>
    <mergeCell ref="C27:C28"/>
    <mergeCell ref="C30:C33"/>
    <mergeCell ref="B58:I58"/>
    <mergeCell ref="C34:C35"/>
    <mergeCell ref="B38:C39"/>
    <mergeCell ref="B13:B26"/>
    <mergeCell ref="B27:B37"/>
    <mergeCell ref="B63:I63"/>
    <mergeCell ref="B59:I59"/>
    <mergeCell ref="B60:I60"/>
    <mergeCell ref="B61:I61"/>
    <mergeCell ref="B62:I62"/>
    <mergeCell ref="B53:I53"/>
    <mergeCell ref="B54:I54"/>
    <mergeCell ref="B55:I55"/>
    <mergeCell ref="B56:I56"/>
    <mergeCell ref="B57:I57"/>
    <mergeCell ref="B49:C49"/>
    <mergeCell ref="E49:H49"/>
  </mergeCells>
  <phoneticPr fontId="7"/>
  <dataValidations count="1">
    <dataValidation type="list" allowBlank="1" showInputMessage="1" showErrorMessage="1" sqref="F13:G39 H52:J65 I40 J45:J50 F41:G43 H13:H50 I44:I45" xr:uid="{00000000-0002-0000-0600-000000000000}">
      <formula1>$A$72:$A$74</formula1>
    </dataValidation>
  </dataValidations>
  <pageMargins left="0.59055118110236227" right="0.59055118110236227" top="0.39370078740157483" bottom="0.39370078740157483" header="0.51181102362204722" footer="0.51181102362204722"/>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1"/>
  <sheetViews>
    <sheetView view="pageBreakPreview" topLeftCell="A44" zoomScale="60" zoomScaleNormal="100" workbookViewId="0">
      <selection activeCell="D7" sqref="D7:G7"/>
    </sheetView>
  </sheetViews>
  <sheetFormatPr defaultRowHeight="10.5"/>
  <cols>
    <col min="1" max="1" width="4.75" style="229" customWidth="1"/>
    <col min="2" max="2" width="9" style="229" customWidth="1"/>
    <col min="3" max="3" width="15.625" style="229" customWidth="1"/>
    <col min="4" max="4" width="31.125" style="229" customWidth="1"/>
    <col min="5" max="5" width="18.625" style="229" customWidth="1"/>
    <col min="6" max="8" width="6.125" style="229" customWidth="1"/>
    <col min="9" max="9" width="8" style="229" customWidth="1"/>
    <col min="10" max="11" width="6.625" style="229" customWidth="1"/>
    <col min="12" max="12" width="8" style="229" customWidth="1"/>
    <col min="13" max="13" width="9" style="229" customWidth="1"/>
    <col min="14" max="16384" width="9" style="229"/>
  </cols>
  <sheetData>
    <row r="1" spans="1:13" ht="12" customHeight="1">
      <c r="A1" s="230" t="s">
        <v>428</v>
      </c>
      <c r="B1" s="231"/>
      <c r="C1" s="231"/>
      <c r="D1" s="231"/>
      <c r="E1" s="231"/>
      <c r="F1" s="231"/>
      <c r="G1" s="231"/>
      <c r="H1" s="272"/>
      <c r="I1" s="275" t="str">
        <f>'１報告書'!AR2</f>
        <v>R8.4.1ver</v>
      </c>
      <c r="J1" s="231"/>
      <c r="K1" s="231"/>
    </row>
    <row r="2" spans="1:13" s="115" customFormat="1" ht="12" customHeight="1">
      <c r="A2" s="577" t="s">
        <v>307</v>
      </c>
      <c r="B2" s="600"/>
      <c r="C2" s="600"/>
      <c r="D2" s="600"/>
      <c r="E2" s="600"/>
      <c r="F2" s="600"/>
      <c r="G2" s="600"/>
      <c r="H2" s="600"/>
      <c r="I2" s="600"/>
      <c r="J2" s="231"/>
      <c r="K2" s="231"/>
    </row>
    <row r="3" spans="1:13" s="115" customFormat="1" ht="12" customHeight="1">
      <c r="A3" s="577" t="s">
        <v>399</v>
      </c>
      <c r="B3" s="577"/>
      <c r="C3" s="577"/>
      <c r="D3" s="577"/>
      <c r="E3" s="577"/>
      <c r="F3" s="577"/>
      <c r="G3" s="577"/>
      <c r="H3" s="577"/>
      <c r="I3" s="577"/>
      <c r="J3" s="231"/>
      <c r="K3" s="231"/>
    </row>
    <row r="4" spans="1:13" ht="12" customHeight="1">
      <c r="A4" s="231"/>
      <c r="B4" s="245"/>
      <c r="C4" s="245"/>
      <c r="D4" s="245"/>
      <c r="E4" s="245"/>
      <c r="F4" s="245"/>
      <c r="G4" s="245"/>
      <c r="H4" s="245"/>
      <c r="I4" s="231"/>
      <c r="J4" s="231"/>
      <c r="K4" s="231"/>
    </row>
    <row r="5" spans="1:13" ht="12" customHeight="1">
      <c r="A5" s="501" t="s">
        <v>318</v>
      </c>
      <c r="B5" s="502"/>
      <c r="C5" s="256"/>
      <c r="D5" s="578" t="s">
        <v>172</v>
      </c>
      <c r="E5" s="579"/>
      <c r="F5" s="579"/>
      <c r="G5" s="580"/>
      <c r="H5" s="574" t="s">
        <v>320</v>
      </c>
      <c r="I5" s="581"/>
      <c r="J5" s="231"/>
      <c r="K5" s="231"/>
    </row>
    <row r="6" spans="1:13" ht="12" customHeight="1">
      <c r="A6" s="503"/>
      <c r="B6" s="504"/>
      <c r="C6" s="257" t="s">
        <v>108</v>
      </c>
      <c r="D6" s="565" t="str">
        <f>IF('１報告書'!$K$88&lt;&gt;"",'１報告書'!$K$88,"")</f>
        <v/>
      </c>
      <c r="E6" s="566"/>
      <c r="F6" s="566"/>
      <c r="G6" s="567"/>
      <c r="H6" s="561"/>
      <c r="I6" s="568"/>
      <c r="J6" s="231"/>
      <c r="K6" s="231"/>
    </row>
    <row r="7" spans="1:13" ht="12" customHeight="1">
      <c r="A7" s="503"/>
      <c r="B7" s="504"/>
      <c r="C7" s="507" t="s">
        <v>322</v>
      </c>
      <c r="D7" s="565" t="str">
        <f>IF('１報告書'!$K$98&lt;&gt;"",'１報告書'!$K$98,"")</f>
        <v/>
      </c>
      <c r="E7" s="566"/>
      <c r="F7" s="566"/>
      <c r="G7" s="567"/>
      <c r="H7" s="561"/>
      <c r="I7" s="568"/>
      <c r="J7" s="231"/>
      <c r="K7" s="231"/>
    </row>
    <row r="8" spans="1:13" ht="12" customHeight="1">
      <c r="A8" s="505"/>
      <c r="B8" s="506"/>
      <c r="C8" s="508"/>
      <c r="D8" s="569"/>
      <c r="E8" s="570"/>
      <c r="F8" s="570"/>
      <c r="G8" s="571"/>
      <c r="H8" s="572"/>
      <c r="I8" s="573"/>
      <c r="J8" s="231"/>
      <c r="K8" s="231"/>
      <c r="L8" s="283"/>
      <c r="M8" s="283"/>
    </row>
    <row r="9" spans="1:13" ht="12" customHeight="1">
      <c r="A9" s="231"/>
      <c r="B9" s="245"/>
      <c r="C9" s="245"/>
      <c r="D9" s="245"/>
      <c r="E9" s="245"/>
      <c r="F9" s="245"/>
      <c r="G9" s="245"/>
      <c r="H9" s="245"/>
      <c r="I9" s="231"/>
      <c r="J9" s="231"/>
      <c r="K9" s="231"/>
      <c r="L9" s="283"/>
      <c r="M9" s="283"/>
    </row>
    <row r="10" spans="1:13" ht="12" customHeight="1">
      <c r="A10" s="509" t="s">
        <v>173</v>
      </c>
      <c r="B10" s="512" t="s">
        <v>324</v>
      </c>
      <c r="C10" s="513"/>
      <c r="D10" s="512" t="s">
        <v>325</v>
      </c>
      <c r="E10" s="518"/>
      <c r="F10" s="574" t="s">
        <v>100</v>
      </c>
      <c r="G10" s="575"/>
      <c r="H10" s="576"/>
      <c r="I10" s="521" t="s">
        <v>149</v>
      </c>
      <c r="L10" s="283"/>
      <c r="M10" s="283"/>
    </row>
    <row r="11" spans="1:13" ht="12" customHeight="1">
      <c r="A11" s="510"/>
      <c r="B11" s="514"/>
      <c r="C11" s="515"/>
      <c r="D11" s="514"/>
      <c r="E11" s="519"/>
      <c r="F11" s="524" t="s">
        <v>327</v>
      </c>
      <c r="G11" s="246" t="s">
        <v>175</v>
      </c>
      <c r="H11" s="264"/>
      <c r="I11" s="522"/>
    </row>
    <row r="12" spans="1:13" ht="21">
      <c r="A12" s="511"/>
      <c r="B12" s="516"/>
      <c r="C12" s="517"/>
      <c r="D12" s="516"/>
      <c r="E12" s="520"/>
      <c r="F12" s="525"/>
      <c r="G12" s="271"/>
      <c r="H12" s="273" t="s">
        <v>329</v>
      </c>
      <c r="I12" s="523"/>
    </row>
    <row r="13" spans="1:13" ht="12" customHeight="1">
      <c r="A13" s="232" t="s">
        <v>57</v>
      </c>
      <c r="B13" s="584" t="s">
        <v>345</v>
      </c>
      <c r="C13" s="287" t="s">
        <v>330</v>
      </c>
      <c r="D13" s="552" t="s">
        <v>640</v>
      </c>
      <c r="E13" s="553"/>
      <c r="F13" s="265"/>
      <c r="G13" s="265"/>
      <c r="H13" s="265"/>
      <c r="I13" s="276"/>
    </row>
    <row r="14" spans="1:13" ht="12" customHeight="1">
      <c r="A14" s="232" t="s">
        <v>332</v>
      </c>
      <c r="B14" s="585"/>
      <c r="C14" s="288" t="s">
        <v>223</v>
      </c>
      <c r="D14" s="588" t="s">
        <v>33</v>
      </c>
      <c r="E14" s="589"/>
      <c r="F14" s="265"/>
      <c r="G14" s="265"/>
      <c r="H14" s="265"/>
      <c r="I14" s="276"/>
    </row>
    <row r="15" spans="1:13">
      <c r="A15" s="232" t="s">
        <v>152</v>
      </c>
      <c r="B15" s="585"/>
      <c r="C15" s="582" t="s">
        <v>92</v>
      </c>
      <c r="D15" s="596" t="s">
        <v>282</v>
      </c>
      <c r="E15" s="597"/>
      <c r="F15" s="265"/>
      <c r="G15" s="265"/>
      <c r="H15" s="265"/>
      <c r="I15" s="276"/>
    </row>
    <row r="16" spans="1:13" ht="12" customHeight="1">
      <c r="A16" s="232" t="s">
        <v>335</v>
      </c>
      <c r="B16" s="585"/>
      <c r="C16" s="582"/>
      <c r="D16" s="598" t="s">
        <v>323</v>
      </c>
      <c r="E16" s="599"/>
      <c r="F16" s="265"/>
      <c r="G16" s="265"/>
      <c r="H16" s="265"/>
      <c r="I16" s="276"/>
    </row>
    <row r="17" spans="1:13" ht="11.25" customHeight="1">
      <c r="A17" s="232" t="s">
        <v>246</v>
      </c>
      <c r="B17" s="585"/>
      <c r="C17" s="285" t="s">
        <v>383</v>
      </c>
      <c r="D17" s="598" t="s">
        <v>111</v>
      </c>
      <c r="E17" s="599"/>
      <c r="F17" s="265"/>
      <c r="G17" s="265"/>
      <c r="H17" s="265"/>
      <c r="I17" s="276"/>
    </row>
    <row r="18" spans="1:13" ht="21">
      <c r="A18" s="232" t="s">
        <v>339</v>
      </c>
      <c r="B18" s="585"/>
      <c r="C18" s="285" t="s">
        <v>144</v>
      </c>
      <c r="D18" s="598" t="s">
        <v>111</v>
      </c>
      <c r="E18" s="599"/>
      <c r="F18" s="265"/>
      <c r="G18" s="265"/>
      <c r="H18" s="265"/>
      <c r="I18" s="276"/>
    </row>
    <row r="19" spans="1:13" ht="11.25" customHeight="1">
      <c r="A19" s="232" t="s">
        <v>340</v>
      </c>
      <c r="B19" s="585"/>
      <c r="C19" s="587" t="s">
        <v>400</v>
      </c>
      <c r="D19" s="598" t="s">
        <v>384</v>
      </c>
      <c r="E19" s="599"/>
      <c r="F19" s="265"/>
      <c r="G19" s="265"/>
      <c r="H19" s="265"/>
      <c r="I19" s="276"/>
    </row>
    <row r="20" spans="1:13" ht="11.25" customHeight="1">
      <c r="A20" s="232" t="s">
        <v>347</v>
      </c>
      <c r="B20" s="585"/>
      <c r="C20" s="585"/>
      <c r="D20" s="598" t="s">
        <v>195</v>
      </c>
      <c r="E20" s="599"/>
      <c r="F20" s="265"/>
      <c r="G20" s="265"/>
      <c r="H20" s="265"/>
      <c r="I20" s="276"/>
    </row>
    <row r="21" spans="1:13" ht="11.25" customHeight="1">
      <c r="A21" s="232" t="s">
        <v>303</v>
      </c>
      <c r="B21" s="585"/>
      <c r="C21" s="585"/>
      <c r="D21" s="598" t="s">
        <v>385</v>
      </c>
      <c r="E21" s="599"/>
      <c r="F21" s="265"/>
      <c r="G21" s="265"/>
      <c r="H21" s="265"/>
      <c r="I21" s="276"/>
    </row>
    <row r="22" spans="1:13" ht="11.25" customHeight="1">
      <c r="A22" s="232" t="s">
        <v>351</v>
      </c>
      <c r="B22" s="585"/>
      <c r="C22" s="585"/>
      <c r="D22" s="598" t="s">
        <v>299</v>
      </c>
      <c r="E22" s="599"/>
      <c r="F22" s="265"/>
      <c r="G22" s="265"/>
      <c r="H22" s="265"/>
      <c r="I22" s="276"/>
    </row>
    <row r="23" spans="1:13" ht="11.25" customHeight="1">
      <c r="A23" s="232" t="s">
        <v>352</v>
      </c>
      <c r="B23" s="586"/>
      <c r="C23" s="586"/>
      <c r="D23" s="598" t="s">
        <v>168</v>
      </c>
      <c r="E23" s="599"/>
      <c r="F23" s="265"/>
      <c r="G23" s="265"/>
      <c r="H23" s="265"/>
      <c r="I23" s="276"/>
    </row>
    <row r="24" spans="1:13" ht="11.25" customHeight="1">
      <c r="A24" s="232" t="s">
        <v>103</v>
      </c>
      <c r="B24" s="582" t="s">
        <v>337</v>
      </c>
      <c r="C24" s="582" t="s">
        <v>218</v>
      </c>
      <c r="D24" s="596" t="s">
        <v>198</v>
      </c>
      <c r="E24" s="597"/>
      <c r="F24" s="265"/>
      <c r="G24" s="265"/>
      <c r="H24" s="265"/>
      <c r="I24" s="276"/>
    </row>
    <row r="25" spans="1:13" ht="11.25" customHeight="1">
      <c r="A25" s="232" t="s">
        <v>165</v>
      </c>
      <c r="B25" s="582"/>
      <c r="C25" s="582"/>
      <c r="D25" s="596" t="s">
        <v>264</v>
      </c>
      <c r="E25" s="597"/>
      <c r="F25" s="265"/>
      <c r="G25" s="265"/>
      <c r="H25" s="265"/>
      <c r="I25" s="276"/>
    </row>
    <row r="26" spans="1:13" ht="11.25" customHeight="1">
      <c r="A26" s="232" t="s">
        <v>166</v>
      </c>
      <c r="B26" s="582"/>
      <c r="C26" s="582" t="s">
        <v>349</v>
      </c>
      <c r="D26" s="596" t="s">
        <v>350</v>
      </c>
      <c r="E26" s="597"/>
      <c r="F26" s="265"/>
      <c r="G26" s="265"/>
      <c r="H26" s="265"/>
      <c r="I26" s="276"/>
    </row>
    <row r="27" spans="1:13" ht="11.25" customHeight="1">
      <c r="A27" s="232" t="s">
        <v>169</v>
      </c>
      <c r="B27" s="582"/>
      <c r="C27" s="582"/>
      <c r="D27" s="598" t="s">
        <v>135</v>
      </c>
      <c r="E27" s="599"/>
      <c r="F27" s="265"/>
      <c r="G27" s="265"/>
      <c r="H27" s="265"/>
      <c r="I27" s="276"/>
    </row>
    <row r="28" spans="1:13" ht="11.25" customHeight="1">
      <c r="A28" s="232" t="s">
        <v>358</v>
      </c>
      <c r="B28" s="582"/>
      <c r="C28" s="582"/>
      <c r="D28" s="598" t="s">
        <v>279</v>
      </c>
      <c r="E28" s="599"/>
      <c r="F28" s="265"/>
      <c r="G28" s="265"/>
      <c r="H28" s="265"/>
      <c r="I28" s="276"/>
    </row>
    <row r="29" spans="1:13" ht="11.25" customHeight="1">
      <c r="A29" s="232" t="s">
        <v>362</v>
      </c>
      <c r="B29" s="582"/>
      <c r="C29" s="582"/>
      <c r="D29" s="596" t="s">
        <v>236</v>
      </c>
      <c r="E29" s="597"/>
      <c r="F29" s="265"/>
      <c r="G29" s="265"/>
      <c r="H29" s="265"/>
      <c r="I29" s="276"/>
      <c r="M29" s="244"/>
    </row>
    <row r="30" spans="1:13" ht="11.25" customHeight="1">
      <c r="A30" s="232" t="s">
        <v>388</v>
      </c>
      <c r="B30" s="582"/>
      <c r="C30" s="582" t="s">
        <v>354</v>
      </c>
      <c r="D30" s="588" t="s">
        <v>111</v>
      </c>
      <c r="E30" s="589"/>
      <c r="F30" s="265"/>
      <c r="G30" s="265"/>
      <c r="H30" s="265"/>
      <c r="I30" s="276"/>
    </row>
    <row r="31" spans="1:13" ht="11.25" customHeight="1">
      <c r="A31" s="232" t="s">
        <v>389</v>
      </c>
      <c r="B31" s="582"/>
      <c r="C31" s="582"/>
      <c r="D31" s="588" t="s">
        <v>355</v>
      </c>
      <c r="E31" s="589"/>
      <c r="F31" s="265"/>
      <c r="G31" s="265"/>
      <c r="H31" s="265"/>
      <c r="I31" s="276"/>
    </row>
    <row r="32" spans="1:13" ht="11.25" customHeight="1">
      <c r="A32" s="232" t="s">
        <v>367</v>
      </c>
      <c r="B32" s="582"/>
      <c r="C32" s="288" t="s">
        <v>145</v>
      </c>
      <c r="D32" s="588" t="s">
        <v>343</v>
      </c>
      <c r="E32" s="589"/>
      <c r="F32" s="265"/>
      <c r="G32" s="265"/>
      <c r="H32" s="265"/>
      <c r="I32" s="276"/>
    </row>
    <row r="33" spans="1:11" ht="11.25" customHeight="1">
      <c r="A33" s="232" t="s">
        <v>390</v>
      </c>
      <c r="B33" s="582"/>
      <c r="C33" s="288" t="s">
        <v>392</v>
      </c>
      <c r="D33" s="588" t="s">
        <v>343</v>
      </c>
      <c r="E33" s="589"/>
      <c r="F33" s="265"/>
      <c r="G33" s="265"/>
      <c r="H33" s="265"/>
      <c r="I33" s="276"/>
    </row>
    <row r="34" spans="1:11" ht="11.25" customHeight="1">
      <c r="A34" s="232" t="s">
        <v>269</v>
      </c>
      <c r="B34" s="582" t="s">
        <v>359</v>
      </c>
      <c r="C34" s="582"/>
      <c r="D34" s="588" t="s">
        <v>232</v>
      </c>
      <c r="E34" s="589"/>
      <c r="F34" s="265"/>
      <c r="G34" s="265"/>
      <c r="H34" s="265"/>
      <c r="I34" s="276"/>
    </row>
    <row r="35" spans="1:11" ht="11.25" customHeight="1">
      <c r="A35" s="232" t="s">
        <v>163</v>
      </c>
      <c r="B35" s="583"/>
      <c r="C35" s="583"/>
      <c r="D35" s="588" t="s">
        <v>365</v>
      </c>
      <c r="E35" s="589"/>
      <c r="F35" s="265"/>
      <c r="G35" s="265"/>
      <c r="H35" s="265"/>
      <c r="I35" s="276"/>
    </row>
    <row r="36" spans="1:11" ht="11.25" customHeight="1">
      <c r="A36" s="235" t="s">
        <v>377</v>
      </c>
      <c r="B36" s="247"/>
      <c r="C36" s="261"/>
      <c r="D36" s="261"/>
      <c r="E36" s="261"/>
      <c r="F36" s="261"/>
      <c r="G36" s="261"/>
      <c r="H36" s="261"/>
      <c r="I36" s="279"/>
    </row>
    <row r="37" spans="1:11" ht="11.25" customHeight="1">
      <c r="A37" s="236"/>
      <c r="B37" s="248"/>
      <c r="C37" s="289"/>
      <c r="D37" s="291"/>
      <c r="E37" s="294"/>
      <c r="F37" s="265"/>
      <c r="G37" s="265"/>
      <c r="H37" s="265"/>
      <c r="I37" s="276"/>
    </row>
    <row r="38" spans="1:11" ht="11.25" customHeight="1">
      <c r="A38" s="236"/>
      <c r="B38" s="248"/>
      <c r="C38" s="289"/>
      <c r="D38" s="291"/>
      <c r="E38" s="294"/>
      <c r="F38" s="265"/>
      <c r="G38" s="265"/>
      <c r="H38" s="265"/>
      <c r="I38" s="276"/>
    </row>
    <row r="39" spans="1:11" ht="11.25" customHeight="1">
      <c r="A39" s="237"/>
      <c r="B39" s="249"/>
      <c r="C39" s="290"/>
      <c r="D39" s="292"/>
      <c r="E39" s="295"/>
      <c r="F39" s="265"/>
      <c r="G39" s="265"/>
      <c r="H39" s="265"/>
      <c r="I39" s="280"/>
    </row>
    <row r="40" spans="1:11" ht="11.25" customHeight="1">
      <c r="A40" s="590" t="s">
        <v>55</v>
      </c>
      <c r="B40" s="591"/>
      <c r="C40" s="591"/>
      <c r="D40" s="293"/>
      <c r="E40" s="293"/>
      <c r="F40" s="293"/>
      <c r="G40" s="293"/>
      <c r="H40" s="293"/>
      <c r="I40" s="296"/>
    </row>
    <row r="41" spans="1:11" ht="21" customHeight="1">
      <c r="A41" s="284" t="s">
        <v>173</v>
      </c>
      <c r="B41" s="592" t="s">
        <v>325</v>
      </c>
      <c r="C41" s="593"/>
      <c r="D41" s="286" t="s">
        <v>87</v>
      </c>
      <c r="E41" s="592" t="s">
        <v>88</v>
      </c>
      <c r="F41" s="594"/>
      <c r="G41" s="594"/>
      <c r="H41" s="595"/>
      <c r="I41" s="297" t="s">
        <v>86</v>
      </c>
    </row>
    <row r="42" spans="1:11" ht="21" customHeight="1">
      <c r="A42" s="239"/>
      <c r="B42" s="541"/>
      <c r="C42" s="542"/>
      <c r="D42" s="251"/>
      <c r="E42" s="541"/>
      <c r="F42" s="543"/>
      <c r="G42" s="543"/>
      <c r="H42" s="544"/>
      <c r="I42" s="276"/>
    </row>
    <row r="43" spans="1:11" ht="21" customHeight="1">
      <c r="A43" s="239"/>
      <c r="B43" s="541"/>
      <c r="C43" s="542"/>
      <c r="D43" s="251"/>
      <c r="E43" s="541"/>
      <c r="F43" s="543"/>
      <c r="G43" s="543"/>
      <c r="H43" s="544"/>
      <c r="I43" s="276"/>
    </row>
    <row r="44" spans="1:11" ht="21" customHeight="1">
      <c r="A44" s="239"/>
      <c r="B44" s="541"/>
      <c r="C44" s="542"/>
      <c r="D44" s="251"/>
      <c r="E44" s="541"/>
      <c r="F44" s="543"/>
      <c r="G44" s="543"/>
      <c r="H44" s="544"/>
      <c r="I44" s="276"/>
    </row>
    <row r="45" spans="1:11" ht="21" customHeight="1">
      <c r="A45" s="239"/>
      <c r="B45" s="541"/>
      <c r="C45" s="542"/>
      <c r="D45" s="251"/>
      <c r="E45" s="541"/>
      <c r="F45" s="543"/>
      <c r="G45" s="543"/>
      <c r="H45" s="544"/>
      <c r="I45" s="276"/>
    </row>
    <row r="46" spans="1:11" ht="21" customHeight="1">
      <c r="A46" s="240"/>
      <c r="B46" s="536"/>
      <c r="C46" s="537"/>
      <c r="D46" s="252"/>
      <c r="E46" s="536"/>
      <c r="F46" s="538"/>
      <c r="G46" s="538"/>
      <c r="H46" s="539"/>
      <c r="I46" s="280"/>
    </row>
    <row r="47" spans="1:11" ht="12" customHeight="1">
      <c r="A47" s="231"/>
      <c r="B47" s="231"/>
      <c r="C47" s="231"/>
      <c r="D47" s="231"/>
      <c r="E47" s="231"/>
      <c r="F47" s="231"/>
      <c r="G47" s="231"/>
      <c r="H47" s="231"/>
      <c r="I47" s="231"/>
      <c r="J47" s="231"/>
      <c r="K47" s="231"/>
    </row>
    <row r="48" spans="1:11" ht="12" customHeight="1">
      <c r="A48" s="500" t="s">
        <v>90</v>
      </c>
      <c r="B48" s="500"/>
      <c r="C48" s="500"/>
      <c r="D48" s="500"/>
      <c r="E48" s="500"/>
      <c r="F48" s="500"/>
      <c r="G48" s="500"/>
      <c r="H48" s="500"/>
      <c r="I48" s="500"/>
      <c r="J48" s="500"/>
      <c r="K48" s="500"/>
    </row>
    <row r="49" spans="1:11">
      <c r="A49" s="241" t="s">
        <v>1</v>
      </c>
      <c r="B49" s="500" t="s">
        <v>368</v>
      </c>
      <c r="C49" s="500"/>
      <c r="D49" s="500"/>
      <c r="E49" s="500"/>
      <c r="F49" s="500"/>
      <c r="G49" s="500"/>
      <c r="H49" s="500"/>
      <c r="I49" s="500"/>
      <c r="J49" s="253"/>
      <c r="K49" s="253"/>
    </row>
    <row r="50" spans="1:11" ht="12" customHeight="1">
      <c r="A50" s="241" t="s">
        <v>7</v>
      </c>
      <c r="B50" s="500" t="s">
        <v>93</v>
      </c>
      <c r="C50" s="500"/>
      <c r="D50" s="500"/>
      <c r="E50" s="500"/>
      <c r="F50" s="500"/>
      <c r="G50" s="500"/>
      <c r="H50" s="500"/>
      <c r="I50" s="500"/>
      <c r="J50" s="253"/>
      <c r="K50" s="253"/>
    </row>
    <row r="51" spans="1:11" ht="24" customHeight="1">
      <c r="A51" s="241" t="s">
        <v>23</v>
      </c>
      <c r="B51" s="500" t="s">
        <v>82</v>
      </c>
      <c r="C51" s="500"/>
      <c r="D51" s="500"/>
      <c r="E51" s="500"/>
      <c r="F51" s="500"/>
      <c r="G51" s="500"/>
      <c r="H51" s="500"/>
      <c r="I51" s="500"/>
      <c r="J51" s="253"/>
      <c r="K51" s="253"/>
    </row>
    <row r="52" spans="1:11" ht="11.25" customHeight="1">
      <c r="A52" s="241" t="s">
        <v>16</v>
      </c>
      <c r="B52" s="500" t="s">
        <v>196</v>
      </c>
      <c r="C52" s="500"/>
      <c r="D52" s="500"/>
      <c r="E52" s="500"/>
      <c r="F52" s="500"/>
      <c r="G52" s="500"/>
      <c r="H52" s="500"/>
      <c r="I52" s="500"/>
      <c r="J52" s="253"/>
      <c r="K52" s="253"/>
    </row>
    <row r="53" spans="1:11" ht="11.25" customHeight="1">
      <c r="A53" s="241" t="s">
        <v>24</v>
      </c>
      <c r="B53" s="500" t="s">
        <v>369</v>
      </c>
      <c r="C53" s="500"/>
      <c r="D53" s="500"/>
      <c r="E53" s="500"/>
      <c r="F53" s="500"/>
      <c r="G53" s="500"/>
      <c r="H53" s="500"/>
      <c r="I53" s="500"/>
      <c r="J53" s="253"/>
      <c r="K53" s="253"/>
    </row>
    <row r="54" spans="1:11" ht="24" customHeight="1">
      <c r="A54" s="241" t="s">
        <v>31</v>
      </c>
      <c r="B54" s="500" t="s">
        <v>83</v>
      </c>
      <c r="C54" s="500"/>
      <c r="D54" s="500"/>
      <c r="E54" s="500"/>
      <c r="F54" s="500"/>
      <c r="G54" s="500"/>
      <c r="H54" s="500"/>
      <c r="I54" s="500"/>
      <c r="J54" s="253"/>
      <c r="K54" s="253"/>
    </row>
    <row r="55" spans="1:11" ht="11.25" customHeight="1">
      <c r="A55" s="241" t="s">
        <v>44</v>
      </c>
      <c r="B55" s="500" t="s">
        <v>95</v>
      </c>
      <c r="C55" s="500"/>
      <c r="D55" s="500"/>
      <c r="E55" s="500"/>
      <c r="F55" s="500"/>
      <c r="G55" s="500"/>
      <c r="H55" s="500"/>
      <c r="I55" s="500"/>
      <c r="J55" s="253"/>
      <c r="K55" s="253"/>
    </row>
    <row r="56" spans="1:11" ht="21" customHeight="1">
      <c r="A56" s="241" t="s">
        <v>46</v>
      </c>
      <c r="B56" s="500" t="s">
        <v>204</v>
      </c>
      <c r="C56" s="500"/>
      <c r="D56" s="500"/>
      <c r="E56" s="500"/>
      <c r="F56" s="500"/>
      <c r="G56" s="500"/>
      <c r="H56" s="500"/>
      <c r="I56" s="500"/>
      <c r="J56" s="253"/>
      <c r="K56" s="253"/>
    </row>
    <row r="57" spans="1:11" ht="25.5" customHeight="1">
      <c r="A57" s="241" t="s">
        <v>4</v>
      </c>
      <c r="B57" s="500" t="s">
        <v>370</v>
      </c>
      <c r="C57" s="500"/>
      <c r="D57" s="500"/>
      <c r="E57" s="500"/>
      <c r="F57" s="500"/>
      <c r="G57" s="500"/>
      <c r="H57" s="500"/>
      <c r="I57" s="500"/>
      <c r="J57" s="253"/>
      <c r="K57" s="253"/>
    </row>
    <row r="58" spans="1:11" ht="32.25" customHeight="1">
      <c r="A58" s="241" t="s">
        <v>53</v>
      </c>
      <c r="B58" s="535" t="s">
        <v>639</v>
      </c>
      <c r="C58" s="535"/>
      <c r="D58" s="535"/>
      <c r="E58" s="535"/>
      <c r="F58" s="535"/>
      <c r="G58" s="535"/>
      <c r="H58" s="535"/>
      <c r="I58" s="535"/>
      <c r="J58" s="253"/>
      <c r="K58" s="253"/>
    </row>
    <row r="59" spans="1:11" ht="44.25" customHeight="1">
      <c r="A59" s="241" t="s">
        <v>0</v>
      </c>
      <c r="B59" s="500" t="s">
        <v>372</v>
      </c>
      <c r="C59" s="500"/>
      <c r="D59" s="500"/>
      <c r="E59" s="500"/>
      <c r="F59" s="500"/>
      <c r="G59" s="500"/>
      <c r="H59" s="500"/>
      <c r="I59" s="500"/>
      <c r="J59" s="253"/>
      <c r="K59" s="253"/>
    </row>
    <row r="60" spans="1:11" ht="24.75" customHeight="1">
      <c r="A60" s="241" t="s">
        <v>60</v>
      </c>
      <c r="B60" s="535" t="s">
        <v>401</v>
      </c>
      <c r="C60" s="535"/>
      <c r="D60" s="535"/>
      <c r="E60" s="535"/>
      <c r="F60" s="535"/>
      <c r="G60" s="535"/>
      <c r="H60" s="535"/>
      <c r="I60" s="535"/>
      <c r="J60" s="253"/>
      <c r="K60" s="253"/>
    </row>
    <row r="61" spans="1:11" ht="26.25" customHeight="1">
      <c r="A61" s="241" t="s">
        <v>62</v>
      </c>
      <c r="B61" s="500" t="s">
        <v>375</v>
      </c>
      <c r="C61" s="500"/>
      <c r="D61" s="500"/>
      <c r="E61" s="500"/>
      <c r="F61" s="500"/>
      <c r="G61" s="500"/>
      <c r="H61" s="500"/>
      <c r="I61" s="500"/>
      <c r="J61" s="231"/>
      <c r="K61" s="231"/>
    </row>
    <row r="65" spans="1:1" ht="10.5" customHeight="1"/>
    <row r="66" spans="1:1" ht="10.5" customHeight="1"/>
    <row r="67" spans="1:1" ht="0.95" customHeight="1">
      <c r="A67" s="244" t="s">
        <v>39</v>
      </c>
    </row>
    <row r="68" spans="1:1" ht="0.95" customHeight="1">
      <c r="A68" s="244"/>
    </row>
    <row r="69" spans="1:1" ht="0.95" customHeight="1">
      <c r="A69" s="244" t="s">
        <v>91</v>
      </c>
    </row>
    <row r="70" spans="1:1" ht="10.5" customHeight="1"/>
    <row r="71" spans="1:1" ht="10.5" customHeight="1"/>
  </sheetData>
  <mergeCells count="76">
    <mergeCell ref="H7:I7"/>
    <mergeCell ref="D8:G8"/>
    <mergeCell ref="H8:I8"/>
    <mergeCell ref="F10:H10"/>
    <mergeCell ref="A2:I2"/>
    <mergeCell ref="A3:I3"/>
    <mergeCell ref="D5:G5"/>
    <mergeCell ref="H5:I5"/>
    <mergeCell ref="D6:G6"/>
    <mergeCell ref="H6:I6"/>
    <mergeCell ref="D26:E26"/>
    <mergeCell ref="D27:E27"/>
    <mergeCell ref="D18:E18"/>
    <mergeCell ref="D19:E19"/>
    <mergeCell ref="D20:E20"/>
    <mergeCell ref="D21:E21"/>
    <mergeCell ref="D22:E22"/>
    <mergeCell ref="D28:E28"/>
    <mergeCell ref="D29:E29"/>
    <mergeCell ref="D30:E30"/>
    <mergeCell ref="D31:E31"/>
    <mergeCell ref="D32:E32"/>
    <mergeCell ref="D33:E33"/>
    <mergeCell ref="D34:E34"/>
    <mergeCell ref="D35:E35"/>
    <mergeCell ref="A40:C40"/>
    <mergeCell ref="B41:C41"/>
    <mergeCell ref="E41:H41"/>
    <mergeCell ref="B42:C42"/>
    <mergeCell ref="E42:H42"/>
    <mergeCell ref="B43:C43"/>
    <mergeCell ref="E43:H43"/>
    <mergeCell ref="B44:C44"/>
    <mergeCell ref="E44:H44"/>
    <mergeCell ref="B52:I52"/>
    <mergeCell ref="B53:I53"/>
    <mergeCell ref="B45:C45"/>
    <mergeCell ref="E45:H45"/>
    <mergeCell ref="B46:C46"/>
    <mergeCell ref="E46:H46"/>
    <mergeCell ref="A48:K48"/>
    <mergeCell ref="I10:I12"/>
    <mergeCell ref="F11:F12"/>
    <mergeCell ref="C15:C16"/>
    <mergeCell ref="C19:C23"/>
    <mergeCell ref="C24:C25"/>
    <mergeCell ref="D23:E23"/>
    <mergeCell ref="D24:E24"/>
    <mergeCell ref="D25:E25"/>
    <mergeCell ref="D13:E13"/>
    <mergeCell ref="D14:E14"/>
    <mergeCell ref="D15:E15"/>
    <mergeCell ref="D16:E16"/>
    <mergeCell ref="D17:E17"/>
    <mergeCell ref="A5:B8"/>
    <mergeCell ref="C7:C8"/>
    <mergeCell ref="A10:A12"/>
    <mergeCell ref="B10:C12"/>
    <mergeCell ref="D10:E12"/>
    <mergeCell ref="D7:G7"/>
    <mergeCell ref="B13:B23"/>
    <mergeCell ref="B24:B33"/>
    <mergeCell ref="B59:I59"/>
    <mergeCell ref="B60:I60"/>
    <mergeCell ref="B61:I61"/>
    <mergeCell ref="C26:C29"/>
    <mergeCell ref="C30:C31"/>
    <mergeCell ref="B34:C35"/>
    <mergeCell ref="B54:I54"/>
    <mergeCell ref="B55:I55"/>
    <mergeCell ref="B56:I56"/>
    <mergeCell ref="B57:I57"/>
    <mergeCell ref="B58:I58"/>
    <mergeCell ref="B49:I49"/>
    <mergeCell ref="B50:I50"/>
    <mergeCell ref="B51:I51"/>
  </mergeCells>
  <phoneticPr fontId="7"/>
  <dataValidations count="1">
    <dataValidation type="list" allowBlank="1" showInputMessage="1" showErrorMessage="1" sqref="F13:H35 H12:I12 I41 J41:J49 H41:H49 F37:H39 H36:I36 H51:J61 I47:I49" xr:uid="{00000000-0002-0000-0700-000000000000}">
      <formula1>$A$67:$A$69</formula1>
    </dataValidation>
  </dataValidations>
  <pageMargins left="0.59055118110236227" right="0.59055118110236227" top="0.39370078740157483" bottom="0.39370078740157483" header="0.51181102362204722" footer="0.51181102362204722"/>
  <pageSetup paperSize="9" scale="8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69"/>
  <sheetViews>
    <sheetView view="pageBreakPreview" topLeftCell="A45" zoomScale="60" zoomScaleNormal="100" workbookViewId="0">
      <selection activeCell="A2" sqref="A2:I2"/>
    </sheetView>
  </sheetViews>
  <sheetFormatPr defaultRowHeight="10.5"/>
  <cols>
    <col min="1" max="1" width="4.75" style="229" customWidth="1"/>
    <col min="2" max="2" width="9" style="229" customWidth="1"/>
    <col min="3" max="3" width="15.625" style="229" customWidth="1"/>
    <col min="4" max="4" width="31.125" style="229" customWidth="1"/>
    <col min="5" max="5" width="18.625" style="229" customWidth="1"/>
    <col min="6" max="8" width="6.125" style="229" customWidth="1"/>
    <col min="9" max="9" width="8" style="229" customWidth="1"/>
    <col min="10" max="11" width="6.625" style="229" customWidth="1"/>
    <col min="12" max="12" width="8" style="229" customWidth="1"/>
    <col min="13" max="13" width="9" style="229" customWidth="1"/>
    <col min="14" max="16384" width="9" style="229"/>
  </cols>
  <sheetData>
    <row r="1" spans="1:13" ht="12" customHeight="1">
      <c r="A1" s="230" t="s">
        <v>402</v>
      </c>
      <c r="B1" s="231"/>
      <c r="C1" s="231"/>
      <c r="D1" s="231"/>
      <c r="E1" s="231"/>
      <c r="F1" s="231"/>
      <c r="G1" s="231"/>
      <c r="H1" s="272"/>
      <c r="I1" s="275" t="str">
        <f>'１報告書'!AR2</f>
        <v>R8.4.1ver</v>
      </c>
      <c r="J1" s="231"/>
      <c r="K1" s="231"/>
    </row>
    <row r="2" spans="1:13" s="115" customFormat="1" ht="12" customHeight="1">
      <c r="A2" s="577" t="s">
        <v>307</v>
      </c>
      <c r="B2" s="600"/>
      <c r="C2" s="600"/>
      <c r="D2" s="600"/>
      <c r="E2" s="600"/>
      <c r="F2" s="600"/>
      <c r="G2" s="600"/>
      <c r="H2" s="600"/>
      <c r="I2" s="600"/>
      <c r="J2" s="231"/>
      <c r="K2" s="231"/>
    </row>
    <row r="3" spans="1:13" s="115" customFormat="1" ht="12" customHeight="1">
      <c r="A3" s="577" t="s">
        <v>405</v>
      </c>
      <c r="B3" s="577"/>
      <c r="C3" s="577"/>
      <c r="D3" s="577"/>
      <c r="E3" s="577"/>
      <c r="F3" s="577"/>
      <c r="G3" s="577"/>
      <c r="H3" s="577"/>
      <c r="I3" s="577"/>
      <c r="J3" s="231"/>
      <c r="K3" s="231"/>
    </row>
    <row r="4" spans="1:13" ht="12" customHeight="1">
      <c r="A4" s="231"/>
      <c r="B4" s="245"/>
      <c r="C4" s="245"/>
      <c r="D4" s="245"/>
      <c r="E4" s="245"/>
      <c r="F4" s="245"/>
      <c r="G4" s="245"/>
      <c r="H4" s="245"/>
      <c r="I4" s="231"/>
      <c r="J4" s="231"/>
      <c r="K4" s="231"/>
    </row>
    <row r="5" spans="1:13" ht="12" customHeight="1">
      <c r="A5" s="501" t="s">
        <v>318</v>
      </c>
      <c r="B5" s="502"/>
      <c r="C5" s="256"/>
      <c r="D5" s="578" t="s">
        <v>172</v>
      </c>
      <c r="E5" s="579"/>
      <c r="F5" s="579"/>
      <c r="G5" s="580"/>
      <c r="H5" s="574" t="s">
        <v>320</v>
      </c>
      <c r="I5" s="581"/>
      <c r="J5" s="231"/>
      <c r="K5" s="231"/>
    </row>
    <row r="6" spans="1:13" ht="12" customHeight="1">
      <c r="A6" s="503"/>
      <c r="B6" s="504"/>
      <c r="C6" s="257" t="s">
        <v>108</v>
      </c>
      <c r="D6" s="565" t="str">
        <f>IF('１報告書'!$K$88&lt;&gt;"",'１報告書'!$K$88,"")</f>
        <v/>
      </c>
      <c r="E6" s="566"/>
      <c r="F6" s="566"/>
      <c r="G6" s="567"/>
      <c r="H6" s="561"/>
      <c r="I6" s="568"/>
      <c r="J6" s="231"/>
      <c r="K6" s="231"/>
    </row>
    <row r="7" spans="1:13" ht="12" customHeight="1">
      <c r="A7" s="503"/>
      <c r="B7" s="504"/>
      <c r="C7" s="507" t="s">
        <v>322</v>
      </c>
      <c r="D7" s="565" t="str">
        <f>IF('１報告書'!$K$98&lt;&gt;"",'１報告書'!$K$98,"")</f>
        <v/>
      </c>
      <c r="E7" s="566"/>
      <c r="F7" s="566"/>
      <c r="G7" s="567"/>
      <c r="H7" s="561"/>
      <c r="I7" s="568"/>
      <c r="J7" s="231"/>
      <c r="K7" s="231"/>
    </row>
    <row r="8" spans="1:13" ht="12" customHeight="1">
      <c r="A8" s="505"/>
      <c r="B8" s="506"/>
      <c r="C8" s="508"/>
      <c r="D8" s="569"/>
      <c r="E8" s="570"/>
      <c r="F8" s="570"/>
      <c r="G8" s="571"/>
      <c r="H8" s="572"/>
      <c r="I8" s="573"/>
      <c r="J8" s="231"/>
      <c r="K8" s="231"/>
      <c r="L8" s="283"/>
      <c r="M8" s="283"/>
    </row>
    <row r="9" spans="1:13" ht="12" customHeight="1">
      <c r="A9" s="231"/>
      <c r="B9" s="245"/>
      <c r="C9" s="245"/>
      <c r="D9" s="245"/>
      <c r="E9" s="245"/>
      <c r="F9" s="245"/>
      <c r="G9" s="245"/>
      <c r="H9" s="245"/>
      <c r="I9" s="231"/>
      <c r="J9" s="231"/>
      <c r="K9" s="231"/>
      <c r="L9" s="283"/>
      <c r="M9" s="283"/>
    </row>
    <row r="10" spans="1:13" ht="12" customHeight="1">
      <c r="A10" s="509" t="s">
        <v>173</v>
      </c>
      <c r="B10" s="512" t="s">
        <v>324</v>
      </c>
      <c r="C10" s="513"/>
      <c r="D10" s="512" t="s">
        <v>325</v>
      </c>
      <c r="E10" s="518"/>
      <c r="F10" s="574" t="s">
        <v>100</v>
      </c>
      <c r="G10" s="575"/>
      <c r="H10" s="576"/>
      <c r="I10" s="521" t="s">
        <v>149</v>
      </c>
      <c r="L10" s="283"/>
      <c r="M10" s="283"/>
    </row>
    <row r="11" spans="1:13" ht="12" customHeight="1">
      <c r="A11" s="510"/>
      <c r="B11" s="514"/>
      <c r="C11" s="515"/>
      <c r="D11" s="514"/>
      <c r="E11" s="519"/>
      <c r="F11" s="524" t="s">
        <v>327</v>
      </c>
      <c r="G11" s="246" t="s">
        <v>175</v>
      </c>
      <c r="H11" s="264"/>
      <c r="I11" s="522"/>
    </row>
    <row r="12" spans="1:13" ht="21">
      <c r="A12" s="511"/>
      <c r="B12" s="516"/>
      <c r="C12" s="517"/>
      <c r="D12" s="516"/>
      <c r="E12" s="520"/>
      <c r="F12" s="525"/>
      <c r="G12" s="271"/>
      <c r="H12" s="273" t="s">
        <v>329</v>
      </c>
      <c r="I12" s="523"/>
    </row>
    <row r="13" spans="1:13" ht="12" customHeight="1">
      <c r="A13" s="232" t="s">
        <v>57</v>
      </c>
      <c r="B13" s="584" t="s">
        <v>406</v>
      </c>
      <c r="C13" s="287" t="s">
        <v>330</v>
      </c>
      <c r="D13" s="552" t="s">
        <v>642</v>
      </c>
      <c r="E13" s="553"/>
      <c r="F13" s="265"/>
      <c r="G13" s="265"/>
      <c r="H13" s="265"/>
      <c r="I13" s="276"/>
    </row>
    <row r="14" spans="1:13" ht="12" customHeight="1">
      <c r="A14" s="232" t="s">
        <v>332</v>
      </c>
      <c r="B14" s="585"/>
      <c r="C14" s="288" t="s">
        <v>408</v>
      </c>
      <c r="D14" s="588" t="s">
        <v>409</v>
      </c>
      <c r="E14" s="589"/>
      <c r="F14" s="265"/>
      <c r="G14" s="265"/>
      <c r="H14" s="265"/>
      <c r="I14" s="276"/>
    </row>
    <row r="15" spans="1:13">
      <c r="A15" s="232" t="s">
        <v>152</v>
      </c>
      <c r="B15" s="585"/>
      <c r="C15" s="288" t="s">
        <v>410</v>
      </c>
      <c r="D15" s="596" t="s">
        <v>192</v>
      </c>
      <c r="E15" s="597"/>
      <c r="F15" s="265"/>
      <c r="G15" s="265"/>
      <c r="H15" s="265"/>
      <c r="I15" s="276"/>
    </row>
    <row r="16" spans="1:13" ht="12" customHeight="1">
      <c r="A16" s="232" t="s">
        <v>335</v>
      </c>
      <c r="B16" s="585"/>
      <c r="C16" s="288" t="s">
        <v>411</v>
      </c>
      <c r="D16" s="598" t="s">
        <v>58</v>
      </c>
      <c r="E16" s="599"/>
      <c r="F16" s="265"/>
      <c r="G16" s="265"/>
      <c r="H16" s="265"/>
      <c r="I16" s="276"/>
    </row>
    <row r="17" spans="1:13" ht="11.25" customHeight="1">
      <c r="A17" s="232" t="s">
        <v>246</v>
      </c>
      <c r="B17" s="585"/>
      <c r="C17" s="587" t="s">
        <v>317</v>
      </c>
      <c r="D17" s="598" t="s">
        <v>261</v>
      </c>
      <c r="E17" s="599"/>
      <c r="F17" s="265"/>
      <c r="G17" s="265"/>
      <c r="H17" s="265"/>
      <c r="I17" s="276"/>
    </row>
    <row r="18" spans="1:13">
      <c r="A18" s="232" t="s">
        <v>339</v>
      </c>
      <c r="B18" s="585"/>
      <c r="C18" s="586"/>
      <c r="D18" s="598" t="s">
        <v>413</v>
      </c>
      <c r="E18" s="599"/>
      <c r="F18" s="265"/>
      <c r="G18" s="265"/>
      <c r="H18" s="265"/>
      <c r="I18" s="276"/>
    </row>
    <row r="19" spans="1:13" ht="11.25" customHeight="1">
      <c r="A19" s="232" t="s">
        <v>340</v>
      </c>
      <c r="B19" s="585"/>
      <c r="C19" s="587" t="s">
        <v>296</v>
      </c>
      <c r="D19" s="598" t="s">
        <v>414</v>
      </c>
      <c r="E19" s="599"/>
      <c r="F19" s="265"/>
      <c r="G19" s="265"/>
      <c r="H19" s="265"/>
      <c r="I19" s="276"/>
    </row>
    <row r="20" spans="1:13" ht="11.25" customHeight="1">
      <c r="A20" s="232" t="s">
        <v>347</v>
      </c>
      <c r="B20" s="585"/>
      <c r="C20" s="585"/>
      <c r="D20" s="598" t="s">
        <v>415</v>
      </c>
      <c r="E20" s="599"/>
      <c r="F20" s="265"/>
      <c r="G20" s="265"/>
      <c r="H20" s="265"/>
      <c r="I20" s="276"/>
    </row>
    <row r="21" spans="1:13" ht="11.25" customHeight="1">
      <c r="A21" s="232" t="s">
        <v>303</v>
      </c>
      <c r="B21" s="585"/>
      <c r="C21" s="585"/>
      <c r="D21" s="598" t="s">
        <v>132</v>
      </c>
      <c r="E21" s="599"/>
      <c r="F21" s="265"/>
      <c r="G21" s="265"/>
      <c r="H21" s="265"/>
      <c r="I21" s="276"/>
    </row>
    <row r="22" spans="1:13" ht="11.25" customHeight="1">
      <c r="A22" s="232" t="s">
        <v>351</v>
      </c>
      <c r="B22" s="585"/>
      <c r="C22" s="585"/>
      <c r="D22" s="598" t="s">
        <v>416</v>
      </c>
      <c r="E22" s="599"/>
      <c r="F22" s="265"/>
      <c r="G22" s="265"/>
      <c r="H22" s="265"/>
      <c r="I22" s="276"/>
    </row>
    <row r="23" spans="1:13" ht="11.25" customHeight="1">
      <c r="A23" s="232" t="s">
        <v>352</v>
      </c>
      <c r="B23" s="585"/>
      <c r="C23" s="585"/>
      <c r="D23" s="598" t="s">
        <v>211</v>
      </c>
      <c r="E23" s="599"/>
      <c r="F23" s="265"/>
      <c r="G23" s="265"/>
      <c r="H23" s="265"/>
      <c r="I23" s="276"/>
    </row>
    <row r="24" spans="1:13" ht="11.25" customHeight="1">
      <c r="A24" s="232" t="s">
        <v>103</v>
      </c>
      <c r="B24" s="585"/>
      <c r="C24" s="585"/>
      <c r="D24" s="598" t="s">
        <v>146</v>
      </c>
      <c r="E24" s="599"/>
      <c r="F24" s="265"/>
      <c r="G24" s="265"/>
      <c r="H24" s="265"/>
      <c r="I24" s="276"/>
    </row>
    <row r="25" spans="1:13" ht="11.25" customHeight="1">
      <c r="A25" s="232" t="s">
        <v>165</v>
      </c>
      <c r="B25" s="585"/>
      <c r="C25" s="585"/>
      <c r="D25" s="598" t="s">
        <v>419</v>
      </c>
      <c r="E25" s="599"/>
      <c r="F25" s="265"/>
      <c r="G25" s="265"/>
      <c r="H25" s="265"/>
      <c r="I25" s="276"/>
    </row>
    <row r="26" spans="1:13" ht="11.25" customHeight="1">
      <c r="A26" s="232" t="s">
        <v>166</v>
      </c>
      <c r="B26" s="586"/>
      <c r="C26" s="586"/>
      <c r="D26" s="598" t="s">
        <v>420</v>
      </c>
      <c r="E26" s="599"/>
      <c r="F26" s="265"/>
      <c r="G26" s="265"/>
      <c r="H26" s="265"/>
      <c r="I26" s="276"/>
    </row>
    <row r="27" spans="1:13" ht="11.25" customHeight="1">
      <c r="A27" s="232" t="s">
        <v>169</v>
      </c>
      <c r="B27" s="582" t="s">
        <v>337</v>
      </c>
      <c r="C27" s="582" t="s">
        <v>218</v>
      </c>
      <c r="D27" s="596" t="s">
        <v>198</v>
      </c>
      <c r="E27" s="597"/>
      <c r="F27" s="265"/>
      <c r="G27" s="265"/>
      <c r="H27" s="265"/>
      <c r="I27" s="276"/>
    </row>
    <row r="28" spans="1:13" ht="11.25" customHeight="1">
      <c r="A28" s="232" t="s">
        <v>358</v>
      </c>
      <c r="B28" s="582"/>
      <c r="C28" s="582"/>
      <c r="D28" s="596" t="s">
        <v>264</v>
      </c>
      <c r="E28" s="597"/>
      <c r="F28" s="265"/>
      <c r="G28" s="265"/>
      <c r="H28" s="265"/>
      <c r="I28" s="276"/>
    </row>
    <row r="29" spans="1:13" ht="11.25" customHeight="1">
      <c r="A29" s="232" t="s">
        <v>362</v>
      </c>
      <c r="B29" s="582"/>
      <c r="C29" s="582" t="s">
        <v>633</v>
      </c>
      <c r="D29" s="596" t="s">
        <v>350</v>
      </c>
      <c r="E29" s="597"/>
      <c r="F29" s="265"/>
      <c r="G29" s="265"/>
      <c r="H29" s="265"/>
      <c r="I29" s="276"/>
      <c r="M29" s="244"/>
    </row>
    <row r="30" spans="1:13" ht="11.25" customHeight="1">
      <c r="A30" s="232" t="s">
        <v>388</v>
      </c>
      <c r="B30" s="582"/>
      <c r="C30" s="582"/>
      <c r="D30" s="598" t="s">
        <v>135</v>
      </c>
      <c r="E30" s="599"/>
      <c r="F30" s="265"/>
      <c r="G30" s="265"/>
      <c r="H30" s="265"/>
      <c r="I30" s="276"/>
    </row>
    <row r="31" spans="1:13" ht="11.25" customHeight="1">
      <c r="A31" s="232" t="s">
        <v>389</v>
      </c>
      <c r="B31" s="582"/>
      <c r="C31" s="582"/>
      <c r="D31" s="598" t="s">
        <v>279</v>
      </c>
      <c r="E31" s="599"/>
      <c r="F31" s="265"/>
      <c r="G31" s="265"/>
      <c r="H31" s="265"/>
      <c r="I31" s="276"/>
    </row>
    <row r="32" spans="1:13" ht="11.25" customHeight="1">
      <c r="A32" s="232" t="s">
        <v>367</v>
      </c>
      <c r="B32" s="582"/>
      <c r="C32" s="582"/>
      <c r="D32" s="596" t="s">
        <v>236</v>
      </c>
      <c r="E32" s="597"/>
      <c r="F32" s="265"/>
      <c r="G32" s="265"/>
      <c r="H32" s="265"/>
      <c r="I32" s="276"/>
    </row>
    <row r="33" spans="1:9" ht="11.25" customHeight="1">
      <c r="A33" s="232" t="s">
        <v>390</v>
      </c>
      <c r="B33" s="582"/>
      <c r="C33" s="582" t="s">
        <v>354</v>
      </c>
      <c r="D33" s="588" t="s">
        <v>111</v>
      </c>
      <c r="E33" s="589"/>
      <c r="F33" s="265"/>
      <c r="G33" s="265"/>
      <c r="H33" s="265"/>
      <c r="I33" s="276"/>
    </row>
    <row r="34" spans="1:9" ht="11.25" customHeight="1">
      <c r="A34" s="232" t="s">
        <v>269</v>
      </c>
      <c r="B34" s="582"/>
      <c r="C34" s="582"/>
      <c r="D34" s="588" t="s">
        <v>355</v>
      </c>
      <c r="E34" s="589"/>
      <c r="F34" s="265"/>
      <c r="G34" s="265"/>
      <c r="H34" s="265"/>
      <c r="I34" s="276"/>
    </row>
    <row r="35" spans="1:9" ht="11.25" customHeight="1">
      <c r="A35" s="232" t="s">
        <v>163</v>
      </c>
      <c r="B35" s="582"/>
      <c r="C35" s="288" t="s">
        <v>145</v>
      </c>
      <c r="D35" s="588" t="s">
        <v>343</v>
      </c>
      <c r="E35" s="589"/>
      <c r="F35" s="265"/>
      <c r="G35" s="265"/>
      <c r="H35" s="265"/>
      <c r="I35" s="276"/>
    </row>
    <row r="36" spans="1:9" ht="11.25" customHeight="1">
      <c r="A36" s="232" t="s">
        <v>344</v>
      </c>
      <c r="B36" s="582"/>
      <c r="C36" s="288" t="s">
        <v>392</v>
      </c>
      <c r="D36" s="588" t="s">
        <v>343</v>
      </c>
      <c r="E36" s="589"/>
      <c r="F36" s="265"/>
      <c r="G36" s="265"/>
      <c r="H36" s="265"/>
      <c r="I36" s="276"/>
    </row>
    <row r="37" spans="1:9" ht="11.25" customHeight="1">
      <c r="A37" s="232" t="s">
        <v>391</v>
      </c>
      <c r="B37" s="582" t="s">
        <v>359</v>
      </c>
      <c r="C37" s="582"/>
      <c r="D37" s="588" t="s">
        <v>421</v>
      </c>
      <c r="E37" s="589"/>
      <c r="F37" s="265"/>
      <c r="G37" s="265"/>
      <c r="H37" s="265"/>
      <c r="I37" s="276"/>
    </row>
    <row r="38" spans="1:9" ht="11.25" customHeight="1">
      <c r="A38" s="232" t="s">
        <v>393</v>
      </c>
      <c r="B38" s="583"/>
      <c r="C38" s="583"/>
      <c r="D38" s="588" t="s">
        <v>365</v>
      </c>
      <c r="E38" s="589"/>
      <c r="F38" s="265"/>
      <c r="G38" s="265"/>
      <c r="H38" s="265"/>
      <c r="I38" s="276"/>
    </row>
    <row r="39" spans="1:9" ht="11.25" customHeight="1">
      <c r="A39" s="235" t="s">
        <v>97</v>
      </c>
      <c r="B39" s="247"/>
      <c r="C39" s="261"/>
      <c r="D39" s="261"/>
      <c r="E39" s="261"/>
      <c r="F39" s="261"/>
      <c r="G39" s="261"/>
      <c r="H39" s="261"/>
      <c r="I39" s="279"/>
    </row>
    <row r="40" spans="1:9" ht="11.25" customHeight="1">
      <c r="A40" s="236"/>
      <c r="B40" s="248"/>
      <c r="C40" s="289"/>
      <c r="D40" s="291"/>
      <c r="E40" s="294"/>
      <c r="F40" s="265"/>
      <c r="G40" s="265"/>
      <c r="H40" s="265"/>
      <c r="I40" s="276"/>
    </row>
    <row r="41" spans="1:9" ht="11.25" customHeight="1">
      <c r="A41" s="236"/>
      <c r="B41" s="248"/>
      <c r="C41" s="289"/>
      <c r="D41" s="291"/>
      <c r="E41" s="294"/>
      <c r="F41" s="265"/>
      <c r="G41" s="265"/>
      <c r="H41" s="265"/>
      <c r="I41" s="276"/>
    </row>
    <row r="42" spans="1:9" ht="11.25" customHeight="1">
      <c r="A42" s="237"/>
      <c r="B42" s="249"/>
      <c r="C42" s="290"/>
      <c r="D42" s="292"/>
      <c r="E42" s="295"/>
      <c r="F42" s="265"/>
      <c r="G42" s="265"/>
      <c r="H42" s="265"/>
      <c r="I42" s="280"/>
    </row>
    <row r="43" spans="1:9" ht="11.25" customHeight="1">
      <c r="A43" s="590" t="s">
        <v>55</v>
      </c>
      <c r="B43" s="591"/>
      <c r="C43" s="591"/>
      <c r="D43" s="293"/>
      <c r="E43" s="293"/>
      <c r="F43" s="293"/>
      <c r="G43" s="293"/>
      <c r="H43" s="293"/>
      <c r="I43" s="296"/>
    </row>
    <row r="44" spans="1:9" ht="21" customHeight="1">
      <c r="A44" s="284" t="s">
        <v>173</v>
      </c>
      <c r="B44" s="592" t="s">
        <v>366</v>
      </c>
      <c r="C44" s="593"/>
      <c r="D44" s="286" t="s">
        <v>87</v>
      </c>
      <c r="E44" s="592" t="s">
        <v>88</v>
      </c>
      <c r="F44" s="594"/>
      <c r="G44" s="594"/>
      <c r="H44" s="595"/>
      <c r="I44" s="297" t="s">
        <v>86</v>
      </c>
    </row>
    <row r="45" spans="1:9" ht="21" customHeight="1">
      <c r="A45" s="239"/>
      <c r="B45" s="541"/>
      <c r="C45" s="542"/>
      <c r="D45" s="251"/>
      <c r="E45" s="541"/>
      <c r="F45" s="543"/>
      <c r="G45" s="543"/>
      <c r="H45" s="544"/>
      <c r="I45" s="276"/>
    </row>
    <row r="46" spans="1:9" ht="21" customHeight="1">
      <c r="A46" s="239"/>
      <c r="B46" s="541"/>
      <c r="C46" s="542"/>
      <c r="D46" s="251"/>
      <c r="E46" s="541"/>
      <c r="F46" s="543"/>
      <c r="G46" s="543"/>
      <c r="H46" s="544"/>
      <c r="I46" s="276"/>
    </row>
    <row r="47" spans="1:9" ht="21" customHeight="1">
      <c r="A47" s="239"/>
      <c r="B47" s="541"/>
      <c r="C47" s="542"/>
      <c r="D47" s="251"/>
      <c r="E47" s="541"/>
      <c r="F47" s="543"/>
      <c r="G47" s="543"/>
      <c r="H47" s="544"/>
      <c r="I47" s="276"/>
    </row>
    <row r="48" spans="1:9" ht="21" customHeight="1">
      <c r="A48" s="239"/>
      <c r="B48" s="541"/>
      <c r="C48" s="542"/>
      <c r="D48" s="251"/>
      <c r="E48" s="541"/>
      <c r="F48" s="543"/>
      <c r="G48" s="543"/>
      <c r="H48" s="544"/>
      <c r="I48" s="276"/>
    </row>
    <row r="49" spans="1:11" ht="21" customHeight="1">
      <c r="A49" s="240"/>
      <c r="B49" s="536"/>
      <c r="C49" s="537"/>
      <c r="D49" s="252"/>
      <c r="E49" s="536"/>
      <c r="F49" s="538"/>
      <c r="G49" s="538"/>
      <c r="H49" s="539"/>
      <c r="I49" s="280"/>
    </row>
    <row r="50" spans="1:11" ht="12" customHeight="1">
      <c r="A50" s="231"/>
      <c r="B50" s="231"/>
      <c r="C50" s="231"/>
      <c r="D50" s="231"/>
      <c r="E50" s="231"/>
      <c r="F50" s="231"/>
      <c r="G50" s="231"/>
      <c r="H50" s="231"/>
      <c r="I50" s="231"/>
      <c r="J50" s="231"/>
      <c r="K50" s="231"/>
    </row>
    <row r="51" spans="1:11" ht="12" customHeight="1">
      <c r="A51" s="500" t="s">
        <v>90</v>
      </c>
      <c r="B51" s="500"/>
      <c r="C51" s="500"/>
      <c r="D51" s="500"/>
      <c r="E51" s="500"/>
      <c r="F51" s="500"/>
      <c r="G51" s="500"/>
      <c r="H51" s="500"/>
      <c r="I51" s="500"/>
      <c r="J51" s="500"/>
      <c r="K51" s="500"/>
    </row>
    <row r="52" spans="1:11" ht="11.25" customHeight="1">
      <c r="A52" s="241" t="s">
        <v>1</v>
      </c>
      <c r="B52" s="500" t="s">
        <v>368</v>
      </c>
      <c r="C52" s="500"/>
      <c r="D52" s="500"/>
      <c r="E52" s="500"/>
      <c r="F52" s="500"/>
      <c r="G52" s="500"/>
      <c r="H52" s="500"/>
      <c r="I52" s="500"/>
      <c r="J52" s="253"/>
      <c r="K52" s="253"/>
    </row>
    <row r="53" spans="1:11" ht="11.25" customHeight="1">
      <c r="A53" s="241" t="s">
        <v>7</v>
      </c>
      <c r="B53" s="500" t="s">
        <v>93</v>
      </c>
      <c r="C53" s="500"/>
      <c r="D53" s="500"/>
      <c r="E53" s="500"/>
      <c r="F53" s="500"/>
      <c r="G53" s="500"/>
      <c r="H53" s="500"/>
      <c r="I53" s="500"/>
      <c r="J53" s="253"/>
      <c r="K53" s="253"/>
    </row>
    <row r="54" spans="1:11" ht="21" customHeight="1">
      <c r="A54" s="241" t="s">
        <v>23</v>
      </c>
      <c r="B54" s="500" t="s">
        <v>82</v>
      </c>
      <c r="C54" s="500"/>
      <c r="D54" s="500"/>
      <c r="E54" s="500"/>
      <c r="F54" s="500"/>
      <c r="G54" s="500"/>
      <c r="H54" s="500"/>
      <c r="I54" s="500"/>
      <c r="J54" s="253"/>
      <c r="K54" s="253"/>
    </row>
    <row r="55" spans="1:11" ht="11.25" customHeight="1">
      <c r="A55" s="241" t="s">
        <v>16</v>
      </c>
      <c r="B55" s="500" t="s">
        <v>196</v>
      </c>
      <c r="C55" s="500"/>
      <c r="D55" s="500"/>
      <c r="E55" s="500"/>
      <c r="F55" s="500"/>
      <c r="G55" s="500"/>
      <c r="H55" s="500"/>
      <c r="I55" s="500"/>
      <c r="J55" s="253"/>
      <c r="K55" s="253"/>
    </row>
    <row r="56" spans="1:11">
      <c r="A56" s="241" t="s">
        <v>24</v>
      </c>
      <c r="B56" s="500" t="s">
        <v>369</v>
      </c>
      <c r="C56" s="500"/>
      <c r="D56" s="500"/>
      <c r="E56" s="500"/>
      <c r="F56" s="500"/>
      <c r="G56" s="500"/>
      <c r="H56" s="500"/>
      <c r="I56" s="500"/>
      <c r="J56" s="253"/>
      <c r="K56" s="253"/>
    </row>
    <row r="57" spans="1:11" ht="22.5" customHeight="1">
      <c r="A57" s="241" t="s">
        <v>31</v>
      </c>
      <c r="B57" s="500" t="s">
        <v>83</v>
      </c>
      <c r="C57" s="500"/>
      <c r="D57" s="500"/>
      <c r="E57" s="500"/>
      <c r="F57" s="500"/>
      <c r="G57" s="500"/>
      <c r="H57" s="500"/>
      <c r="I57" s="500"/>
      <c r="J57" s="253"/>
      <c r="K57" s="253"/>
    </row>
    <row r="58" spans="1:11">
      <c r="A58" s="241" t="s">
        <v>44</v>
      </c>
      <c r="B58" s="500" t="s">
        <v>95</v>
      </c>
      <c r="C58" s="500"/>
      <c r="D58" s="500"/>
      <c r="E58" s="500"/>
      <c r="F58" s="500"/>
      <c r="G58" s="500"/>
      <c r="H58" s="500"/>
      <c r="I58" s="500"/>
      <c r="J58" s="253"/>
      <c r="K58" s="253"/>
    </row>
    <row r="59" spans="1:11" ht="21" customHeight="1">
      <c r="A59" s="241" t="s">
        <v>46</v>
      </c>
      <c r="B59" s="500" t="s">
        <v>204</v>
      </c>
      <c r="C59" s="500"/>
      <c r="D59" s="500"/>
      <c r="E59" s="500"/>
      <c r="F59" s="500"/>
      <c r="G59" s="500"/>
      <c r="H59" s="500"/>
      <c r="I59" s="500"/>
      <c r="J59" s="253"/>
      <c r="K59" s="253"/>
    </row>
    <row r="60" spans="1:11" ht="23.25" customHeight="1">
      <c r="A60" s="241" t="s">
        <v>4</v>
      </c>
      <c r="B60" s="500" t="s">
        <v>370</v>
      </c>
      <c r="C60" s="500"/>
      <c r="D60" s="500"/>
      <c r="E60" s="500"/>
      <c r="F60" s="500"/>
      <c r="G60" s="500"/>
      <c r="H60" s="500"/>
      <c r="I60" s="500"/>
      <c r="J60" s="253"/>
      <c r="K60" s="253"/>
    </row>
    <row r="61" spans="1:11" ht="33" customHeight="1">
      <c r="A61" s="241" t="s">
        <v>53</v>
      </c>
      <c r="B61" s="535" t="s">
        <v>641</v>
      </c>
      <c r="C61" s="535"/>
      <c r="D61" s="535"/>
      <c r="E61" s="535"/>
      <c r="F61" s="535"/>
      <c r="G61" s="535"/>
      <c r="H61" s="535"/>
      <c r="I61" s="535"/>
      <c r="J61" s="253"/>
      <c r="K61" s="253"/>
    </row>
    <row r="62" spans="1:11" ht="44.25" customHeight="1">
      <c r="A62" s="241" t="s">
        <v>0</v>
      </c>
      <c r="B62" s="500" t="s">
        <v>372</v>
      </c>
      <c r="C62" s="500"/>
      <c r="D62" s="500"/>
      <c r="E62" s="500"/>
      <c r="F62" s="500"/>
      <c r="G62" s="500"/>
      <c r="H62" s="500"/>
      <c r="I62" s="500"/>
      <c r="J62" s="253"/>
      <c r="K62" s="253"/>
    </row>
    <row r="63" spans="1:11" ht="31.5" customHeight="1">
      <c r="A63" s="241" t="s">
        <v>60</v>
      </c>
      <c r="B63" s="535" t="s">
        <v>422</v>
      </c>
      <c r="C63" s="535"/>
      <c r="D63" s="535"/>
      <c r="E63" s="535"/>
      <c r="F63" s="535"/>
      <c r="G63" s="535"/>
      <c r="H63" s="535"/>
      <c r="I63" s="535"/>
      <c r="J63" s="253"/>
      <c r="K63" s="253"/>
    </row>
    <row r="64" spans="1:11" ht="23.25" customHeight="1">
      <c r="A64" s="241" t="s">
        <v>62</v>
      </c>
      <c r="B64" s="500" t="s">
        <v>375</v>
      </c>
      <c r="C64" s="500"/>
      <c r="D64" s="500"/>
      <c r="E64" s="500"/>
      <c r="F64" s="500"/>
      <c r="G64" s="500"/>
      <c r="H64" s="500"/>
      <c r="I64" s="500"/>
      <c r="J64" s="231"/>
      <c r="K64" s="231"/>
    </row>
    <row r="65" spans="1:1" ht="21" hidden="1" customHeight="1"/>
    <row r="66" spans="1:1" ht="1.5" hidden="1" customHeight="1">
      <c r="A66" s="244" t="s">
        <v>39</v>
      </c>
    </row>
    <row r="67" spans="1:1" ht="1.5" hidden="1" customHeight="1">
      <c r="A67" s="244"/>
    </row>
    <row r="68" spans="1:1" ht="0.75" hidden="1" customHeight="1">
      <c r="A68" s="244" t="s">
        <v>91</v>
      </c>
    </row>
    <row r="69" spans="1:1" hidden="1"/>
  </sheetData>
  <mergeCells count="79">
    <mergeCell ref="A2:I2"/>
    <mergeCell ref="A3:I3"/>
    <mergeCell ref="D5:G5"/>
    <mergeCell ref="H5:I5"/>
    <mergeCell ref="D6:G6"/>
    <mergeCell ref="H6:I6"/>
    <mergeCell ref="D7:G7"/>
    <mergeCell ref="H7:I7"/>
    <mergeCell ref="D8:G8"/>
    <mergeCell ref="H8:I8"/>
    <mergeCell ref="F10:H10"/>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A43:C43"/>
    <mergeCell ref="B44:C44"/>
    <mergeCell ref="E44:H44"/>
    <mergeCell ref="B45:C45"/>
    <mergeCell ref="E45:H45"/>
    <mergeCell ref="B46:C46"/>
    <mergeCell ref="E46:H46"/>
    <mergeCell ref="B47:C47"/>
    <mergeCell ref="E47:H47"/>
    <mergeCell ref="B48:C48"/>
    <mergeCell ref="E48:H48"/>
    <mergeCell ref="B49:C49"/>
    <mergeCell ref="E49:H49"/>
    <mergeCell ref="A51:K51"/>
    <mergeCell ref="B52:I52"/>
    <mergeCell ref="B53:I53"/>
    <mergeCell ref="B54:I54"/>
    <mergeCell ref="B55:I55"/>
    <mergeCell ref="B56:I56"/>
    <mergeCell ref="B57:I57"/>
    <mergeCell ref="B58:I58"/>
    <mergeCell ref="B59:I59"/>
    <mergeCell ref="B60:I60"/>
    <mergeCell ref="B61:I61"/>
    <mergeCell ref="B62:I62"/>
    <mergeCell ref="B63:I63"/>
    <mergeCell ref="B64:I64"/>
    <mergeCell ref="A5:B8"/>
    <mergeCell ref="C7:C8"/>
    <mergeCell ref="A10:A12"/>
    <mergeCell ref="B10:C12"/>
    <mergeCell ref="D10:E12"/>
    <mergeCell ref="I10:I12"/>
    <mergeCell ref="F11:F12"/>
    <mergeCell ref="C17:C18"/>
    <mergeCell ref="C27:C28"/>
    <mergeCell ref="C29:C32"/>
    <mergeCell ref="C33:C34"/>
    <mergeCell ref="B37:C38"/>
    <mergeCell ref="B13:B26"/>
    <mergeCell ref="C19:C26"/>
    <mergeCell ref="B27:B36"/>
  </mergeCells>
  <phoneticPr fontId="7"/>
  <dataValidations count="1">
    <dataValidation type="list" allowBlank="1" showInputMessage="1" showErrorMessage="1" sqref="J44:J49 H51:J61 F40:G42 F13:G38 I39 I43:I44 H13:H49 H12:I12" xr:uid="{00000000-0002-0000-0800-000000000000}">
      <formula1>$A$66:$A$68</formula1>
    </dataValidation>
  </dataValidations>
  <pageMargins left="0.59055118110236227" right="0.59055118110236227" top="0.39370078740157483" bottom="0.39370078740157483" header="0.51181102362204722" footer="0.51181102362204722"/>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CSV用</vt:lpstr>
      <vt:lpstr>注意事項</vt:lpstr>
      <vt:lpstr>受領証</vt:lpstr>
      <vt:lpstr>１報告書</vt:lpstr>
      <vt:lpstr>２概要書</vt:lpstr>
      <vt:lpstr>別記第一号（検査結果表　防火扉）</vt:lpstr>
      <vt:lpstr>別記第二号（検査結果表　防火シャッター）</vt:lpstr>
      <vt:lpstr>別記第三号（検査結果表　耐火クロススクリーン）</vt:lpstr>
      <vt:lpstr>別記第四号（検査結果表　ドレンチャーその他）</vt:lpstr>
      <vt:lpstr>別添１様式（図面）</vt:lpstr>
      <vt:lpstr>別添２様式（関係写真）</vt:lpstr>
      <vt:lpstr>定期検査報告書 （別紙）</vt:lpstr>
      <vt:lpstr>'１報告書'!OLE_LINK1</vt:lpstr>
      <vt:lpstr>'１報告書'!Print_Area</vt:lpstr>
      <vt:lpstr>'２概要書'!Print_Area</vt:lpstr>
      <vt:lpstr>受領証!Print_Area</vt:lpstr>
      <vt:lpstr>注意事項!Print_Area</vt:lpstr>
      <vt:lpstr>'定期検査報告書 （別紙）'!Print_Area</vt:lpstr>
      <vt:lpstr>'別記第一号（検査結果表　防火扉）'!Print_Area</vt:lpstr>
      <vt:lpstr>'別記第三号（検査結果表　耐火クロススクリーン）'!Print_Area</vt:lpstr>
      <vt:lpstr>'別記第四号（検査結果表　ドレンチャーその他）'!Print_Area</vt:lpstr>
      <vt:lpstr>'別記第二号（検査結果表　防火シャッター）'!Print_Area</vt:lpstr>
      <vt:lpstr>'別添１様式（図面）'!Print_Area</vt:lpstr>
      <vt:lpstr>'別添２様式（関係写真）'!Print_Area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2016-05-20T07:14:53Z</dcterms:created>
  <dcterms:modified xsi:type="dcterms:W3CDTF">2026-03-31T01:02:14Z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2025-08-01T01:37:30Z</vt:filetime>
  </property>
</Properties>
</file>